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Thesis Lab/BMP Lipids:lysosomes and cold exposure/TFEB RG collab /qPCR/**040522 ALGs M6PR Lipase_RT vs Cold vs TFEB KD livers/"/>
    </mc:Choice>
  </mc:AlternateContent>
  <xr:revisionPtr revIDLastSave="0" documentId="13_ncr:1_{47877A4C-7FCB-0E4D-AF91-4D92114F11C7}" xr6:coauthVersionLast="45" xr6:coauthVersionMax="45" xr10:uidLastSave="{00000000-0000-0000-0000-000000000000}"/>
  <bookViews>
    <workbookView xWindow="2480" yWindow="1000" windowWidth="21080" windowHeight="14560" firstSheet="2" activeTab="5" xr2:uid="{83AA4774-4E0B-D347-BD17-0187A0A1D320}"/>
  </bookViews>
  <sheets>
    <sheet name=" rt-pcr" sheetId="3" r:id="rId1"/>
    <sheet name="Results" sheetId="4" r:id="rId2"/>
    <sheet name="ALG2" sheetId="5" r:id="rId3"/>
    <sheet name="M6PR" sheetId="6" r:id="rId4"/>
    <sheet name="ALG12" sheetId="7" r:id="rId5"/>
    <sheet name="PLA2G15" sheetId="8" r:id="rId6"/>
    <sheet name="ALG3" sheetId="9" r:id="rId7"/>
    <sheet name="ALG9" sheetId="10" r:id="rId8"/>
    <sheet name="ALG11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7" l="1"/>
  <c r="G42" i="7"/>
  <c r="D42" i="11" l="1"/>
  <c r="D43" i="11"/>
  <c r="D43" i="10"/>
  <c r="D42" i="10"/>
  <c r="G42" i="10"/>
  <c r="F38" i="10"/>
  <c r="G38" i="10"/>
  <c r="F39" i="10"/>
  <c r="F40" i="10" s="1"/>
  <c r="G39" i="10"/>
  <c r="G40" i="10" s="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T16" i="11"/>
  <c r="T20" i="11" s="1"/>
  <c r="T21" i="11" s="1"/>
  <c r="T32" i="11" s="1"/>
  <c r="S16" i="11"/>
  <c r="R16" i="11"/>
  <c r="Q16" i="11"/>
  <c r="P16" i="11"/>
  <c r="P20" i="11" s="1"/>
  <c r="P21" i="11" s="1"/>
  <c r="P32" i="11" s="1"/>
  <c r="O16" i="11"/>
  <c r="N16" i="11"/>
  <c r="M16" i="11"/>
  <c r="L16" i="11"/>
  <c r="L20" i="11" s="1"/>
  <c r="L21" i="11" s="1"/>
  <c r="L32" i="11" s="1"/>
  <c r="K16" i="11"/>
  <c r="J16" i="11"/>
  <c r="I16" i="11"/>
  <c r="H16" i="11"/>
  <c r="H20" i="11" s="1"/>
  <c r="H21" i="11" s="1"/>
  <c r="H32" i="11" s="1"/>
  <c r="G16" i="11"/>
  <c r="F16" i="11"/>
  <c r="E16" i="11"/>
  <c r="D16" i="11"/>
  <c r="D20" i="11" s="1"/>
  <c r="D21" i="11" s="1"/>
  <c r="D32" i="11" s="1"/>
  <c r="C16" i="11"/>
  <c r="B16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T13" i="11"/>
  <c r="T31" i="11" s="1"/>
  <c r="S13" i="11"/>
  <c r="S31" i="11" s="1"/>
  <c r="R13" i="11"/>
  <c r="R31" i="11" s="1"/>
  <c r="Q13" i="11"/>
  <c r="Q31" i="11" s="1"/>
  <c r="P13" i="11"/>
  <c r="P31" i="11" s="1"/>
  <c r="O13" i="11"/>
  <c r="O31" i="11" s="1"/>
  <c r="N13" i="11"/>
  <c r="N31" i="11" s="1"/>
  <c r="M13" i="11"/>
  <c r="M31" i="11" s="1"/>
  <c r="L13" i="11"/>
  <c r="L31" i="11" s="1"/>
  <c r="K13" i="11"/>
  <c r="K31" i="11" s="1"/>
  <c r="J13" i="11"/>
  <c r="J31" i="11" s="1"/>
  <c r="I13" i="11"/>
  <c r="I31" i="11" s="1"/>
  <c r="H13" i="11"/>
  <c r="H31" i="11" s="1"/>
  <c r="G13" i="11"/>
  <c r="G31" i="11" s="1"/>
  <c r="F13" i="11"/>
  <c r="F31" i="11" s="1"/>
  <c r="E13" i="11"/>
  <c r="E31" i="11" s="1"/>
  <c r="D13" i="11"/>
  <c r="D31" i="11" s="1"/>
  <c r="C13" i="11"/>
  <c r="C31" i="11" s="1"/>
  <c r="B13" i="11"/>
  <c r="B31" i="11" s="1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T13" i="10"/>
  <c r="T31" i="10" s="1"/>
  <c r="S13" i="10"/>
  <c r="S31" i="10" s="1"/>
  <c r="R13" i="10"/>
  <c r="Q13" i="10"/>
  <c r="Q31" i="10" s="1"/>
  <c r="P13" i="10"/>
  <c r="P31" i="10" s="1"/>
  <c r="O13" i="10"/>
  <c r="O31" i="10" s="1"/>
  <c r="N13" i="10"/>
  <c r="M13" i="10"/>
  <c r="M31" i="10" s="1"/>
  <c r="L13" i="10"/>
  <c r="L31" i="10" s="1"/>
  <c r="K13" i="10"/>
  <c r="K31" i="10" s="1"/>
  <c r="J13" i="10"/>
  <c r="I13" i="10"/>
  <c r="I31" i="10" s="1"/>
  <c r="H13" i="10"/>
  <c r="H31" i="10" s="1"/>
  <c r="G13" i="10"/>
  <c r="G31" i="10" s="1"/>
  <c r="F13" i="10"/>
  <c r="E13" i="10"/>
  <c r="E31" i="10" s="1"/>
  <c r="D13" i="10"/>
  <c r="D31" i="10" s="1"/>
  <c r="C13" i="10"/>
  <c r="C31" i="10" s="1"/>
  <c r="B13" i="10"/>
  <c r="D44" i="8"/>
  <c r="D43" i="8"/>
  <c r="D42" i="8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T16" i="9"/>
  <c r="T20" i="9" s="1"/>
  <c r="T21" i="9" s="1"/>
  <c r="T32" i="9" s="1"/>
  <c r="S16" i="9"/>
  <c r="R16" i="9"/>
  <c r="Q16" i="9"/>
  <c r="P16" i="9"/>
  <c r="P20" i="9" s="1"/>
  <c r="P21" i="9" s="1"/>
  <c r="P32" i="9" s="1"/>
  <c r="O16" i="9"/>
  <c r="N16" i="9"/>
  <c r="M16" i="9"/>
  <c r="L16" i="9"/>
  <c r="L20" i="9" s="1"/>
  <c r="L21" i="9" s="1"/>
  <c r="L32" i="9" s="1"/>
  <c r="K16" i="9"/>
  <c r="J16" i="9"/>
  <c r="I16" i="9"/>
  <c r="H16" i="9"/>
  <c r="H20" i="9" s="1"/>
  <c r="H21" i="9" s="1"/>
  <c r="H32" i="9" s="1"/>
  <c r="G16" i="9"/>
  <c r="F16" i="9"/>
  <c r="E16" i="9"/>
  <c r="D16" i="9"/>
  <c r="D20" i="9" s="1"/>
  <c r="D21" i="9" s="1"/>
  <c r="D32" i="9" s="1"/>
  <c r="C16" i="9"/>
  <c r="B16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T13" i="9"/>
  <c r="T31" i="9" s="1"/>
  <c r="S13" i="9"/>
  <c r="S31" i="9" s="1"/>
  <c r="R13" i="9"/>
  <c r="R31" i="9" s="1"/>
  <c r="Q13" i="9"/>
  <c r="Q31" i="9" s="1"/>
  <c r="P13" i="9"/>
  <c r="P31" i="9" s="1"/>
  <c r="O13" i="9"/>
  <c r="O31" i="9" s="1"/>
  <c r="N13" i="9"/>
  <c r="N31" i="9" s="1"/>
  <c r="M13" i="9"/>
  <c r="M31" i="9" s="1"/>
  <c r="L13" i="9"/>
  <c r="L31" i="9" s="1"/>
  <c r="K13" i="9"/>
  <c r="K31" i="9" s="1"/>
  <c r="J13" i="9"/>
  <c r="J31" i="9" s="1"/>
  <c r="I13" i="9"/>
  <c r="I31" i="9" s="1"/>
  <c r="H13" i="9"/>
  <c r="H31" i="9" s="1"/>
  <c r="G13" i="9"/>
  <c r="G31" i="9" s="1"/>
  <c r="F13" i="9"/>
  <c r="F31" i="9" s="1"/>
  <c r="E13" i="9"/>
  <c r="E31" i="9" s="1"/>
  <c r="D13" i="9"/>
  <c r="D31" i="9" s="1"/>
  <c r="C13" i="9"/>
  <c r="C31" i="9" s="1"/>
  <c r="B13" i="9"/>
  <c r="B31" i="9" s="1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T16" i="8"/>
  <c r="T20" i="8" s="1"/>
  <c r="T21" i="8" s="1"/>
  <c r="T32" i="8" s="1"/>
  <c r="S16" i="8"/>
  <c r="R16" i="8"/>
  <c r="Q16" i="8"/>
  <c r="P16" i="8"/>
  <c r="P20" i="8" s="1"/>
  <c r="P21" i="8" s="1"/>
  <c r="P32" i="8" s="1"/>
  <c r="O16" i="8"/>
  <c r="N16" i="8"/>
  <c r="M16" i="8"/>
  <c r="L16" i="8"/>
  <c r="L20" i="8" s="1"/>
  <c r="L21" i="8" s="1"/>
  <c r="L32" i="8" s="1"/>
  <c r="K16" i="8"/>
  <c r="J16" i="8"/>
  <c r="I16" i="8"/>
  <c r="H16" i="8"/>
  <c r="H20" i="8" s="1"/>
  <c r="H21" i="8" s="1"/>
  <c r="H32" i="8" s="1"/>
  <c r="G16" i="8"/>
  <c r="F16" i="8"/>
  <c r="E16" i="8"/>
  <c r="D16" i="8"/>
  <c r="D20" i="8" s="1"/>
  <c r="D21" i="8" s="1"/>
  <c r="D32" i="8" s="1"/>
  <c r="C16" i="8"/>
  <c r="B16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T13" i="8"/>
  <c r="T31" i="8" s="1"/>
  <c r="S13" i="8"/>
  <c r="S31" i="8" s="1"/>
  <c r="R13" i="8"/>
  <c r="R31" i="8" s="1"/>
  <c r="Q13" i="8"/>
  <c r="Q31" i="8" s="1"/>
  <c r="P13" i="8"/>
  <c r="P31" i="8" s="1"/>
  <c r="O13" i="8"/>
  <c r="O31" i="8" s="1"/>
  <c r="N13" i="8"/>
  <c r="N31" i="8" s="1"/>
  <c r="M13" i="8"/>
  <c r="M31" i="8" s="1"/>
  <c r="L13" i="8"/>
  <c r="L31" i="8" s="1"/>
  <c r="K13" i="8"/>
  <c r="K31" i="8" s="1"/>
  <c r="J13" i="8"/>
  <c r="J31" i="8" s="1"/>
  <c r="I13" i="8"/>
  <c r="I31" i="8" s="1"/>
  <c r="H13" i="8"/>
  <c r="H31" i="8" s="1"/>
  <c r="G13" i="8"/>
  <c r="G31" i="8" s="1"/>
  <c r="F13" i="8"/>
  <c r="F31" i="8" s="1"/>
  <c r="E13" i="8"/>
  <c r="E31" i="8" s="1"/>
  <c r="D13" i="8"/>
  <c r="D31" i="8" s="1"/>
  <c r="C13" i="8"/>
  <c r="C31" i="8" s="1"/>
  <c r="B13" i="8"/>
  <c r="B31" i="8" s="1"/>
  <c r="D42" i="7"/>
  <c r="B39" i="7"/>
  <c r="B31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T16" i="7"/>
  <c r="T20" i="7" s="1"/>
  <c r="T21" i="7" s="1"/>
  <c r="T32" i="7" s="1"/>
  <c r="S16" i="7"/>
  <c r="R16" i="7"/>
  <c r="Q16" i="7"/>
  <c r="P16" i="7"/>
  <c r="P20" i="7" s="1"/>
  <c r="P21" i="7" s="1"/>
  <c r="P32" i="7" s="1"/>
  <c r="O16" i="7"/>
  <c r="N16" i="7"/>
  <c r="M16" i="7"/>
  <c r="L16" i="7"/>
  <c r="L20" i="7" s="1"/>
  <c r="L21" i="7" s="1"/>
  <c r="L32" i="7" s="1"/>
  <c r="K16" i="7"/>
  <c r="J16" i="7"/>
  <c r="I16" i="7"/>
  <c r="H16" i="7"/>
  <c r="H20" i="7" s="1"/>
  <c r="H21" i="7" s="1"/>
  <c r="H32" i="7" s="1"/>
  <c r="G16" i="7"/>
  <c r="F16" i="7"/>
  <c r="E16" i="7"/>
  <c r="D16" i="7"/>
  <c r="D20" i="7" s="1"/>
  <c r="D21" i="7" s="1"/>
  <c r="D32" i="7" s="1"/>
  <c r="C16" i="7"/>
  <c r="B16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T13" i="7"/>
  <c r="T31" i="7" s="1"/>
  <c r="S13" i="7"/>
  <c r="S31" i="7" s="1"/>
  <c r="R13" i="7"/>
  <c r="R31" i="7" s="1"/>
  <c r="Q13" i="7"/>
  <c r="Q31" i="7" s="1"/>
  <c r="P13" i="7"/>
  <c r="P31" i="7" s="1"/>
  <c r="O13" i="7"/>
  <c r="O31" i="7" s="1"/>
  <c r="N13" i="7"/>
  <c r="N31" i="7" s="1"/>
  <c r="M13" i="7"/>
  <c r="M31" i="7" s="1"/>
  <c r="L13" i="7"/>
  <c r="L31" i="7" s="1"/>
  <c r="K13" i="7"/>
  <c r="K31" i="7" s="1"/>
  <c r="J13" i="7"/>
  <c r="J31" i="7" s="1"/>
  <c r="I13" i="7"/>
  <c r="I31" i="7" s="1"/>
  <c r="H13" i="7"/>
  <c r="H31" i="7" s="1"/>
  <c r="G13" i="7"/>
  <c r="G31" i="7" s="1"/>
  <c r="F13" i="7"/>
  <c r="F31" i="7" s="1"/>
  <c r="E13" i="7"/>
  <c r="E31" i="7" s="1"/>
  <c r="D13" i="7"/>
  <c r="D31" i="7" s="1"/>
  <c r="C13" i="7"/>
  <c r="C31" i="7" s="1"/>
  <c r="B13" i="7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T16" i="6"/>
  <c r="S16" i="6"/>
  <c r="R16" i="6"/>
  <c r="Q16" i="6"/>
  <c r="Q20" i="6" s="1"/>
  <c r="Q21" i="6" s="1"/>
  <c r="Q32" i="6" s="1"/>
  <c r="P16" i="6"/>
  <c r="O16" i="6"/>
  <c r="N16" i="6"/>
  <c r="M16" i="6"/>
  <c r="M20" i="6" s="1"/>
  <c r="M21" i="6" s="1"/>
  <c r="M32" i="6" s="1"/>
  <c r="L16" i="6"/>
  <c r="K16" i="6"/>
  <c r="J16" i="6"/>
  <c r="I16" i="6"/>
  <c r="I20" i="6" s="1"/>
  <c r="I21" i="6" s="1"/>
  <c r="I32" i="6" s="1"/>
  <c r="H16" i="6"/>
  <c r="G16" i="6"/>
  <c r="F16" i="6"/>
  <c r="E16" i="6"/>
  <c r="E20" i="6" s="1"/>
  <c r="E21" i="6" s="1"/>
  <c r="E32" i="6" s="1"/>
  <c r="D16" i="6"/>
  <c r="C16" i="6"/>
  <c r="B16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T13" i="6"/>
  <c r="T31" i="6" s="1"/>
  <c r="S13" i="6"/>
  <c r="S31" i="6" s="1"/>
  <c r="R13" i="6"/>
  <c r="R31" i="6" s="1"/>
  <c r="Q13" i="6"/>
  <c r="Q31" i="6" s="1"/>
  <c r="P13" i="6"/>
  <c r="P31" i="6" s="1"/>
  <c r="O13" i="6"/>
  <c r="O31" i="6" s="1"/>
  <c r="N13" i="6"/>
  <c r="N31" i="6" s="1"/>
  <c r="M13" i="6"/>
  <c r="M31" i="6" s="1"/>
  <c r="L13" i="6"/>
  <c r="L31" i="6" s="1"/>
  <c r="K13" i="6"/>
  <c r="K31" i="6" s="1"/>
  <c r="J13" i="6"/>
  <c r="J31" i="6" s="1"/>
  <c r="I13" i="6"/>
  <c r="I31" i="6" s="1"/>
  <c r="H13" i="6"/>
  <c r="H31" i="6" s="1"/>
  <c r="G13" i="6"/>
  <c r="G31" i="6" s="1"/>
  <c r="F13" i="6"/>
  <c r="F31" i="6" s="1"/>
  <c r="E13" i="6"/>
  <c r="E31" i="6" s="1"/>
  <c r="D13" i="6"/>
  <c r="D31" i="6" s="1"/>
  <c r="C13" i="6"/>
  <c r="C31" i="6" s="1"/>
  <c r="B13" i="6"/>
  <c r="B31" i="6" s="1"/>
  <c r="G38" i="5"/>
  <c r="F39" i="5"/>
  <c r="F38" i="5"/>
  <c r="G42" i="5"/>
  <c r="D42" i="5"/>
  <c r="G39" i="5"/>
  <c r="D39" i="5"/>
  <c r="D38" i="5"/>
  <c r="C40" i="5"/>
  <c r="B40" i="5"/>
  <c r="D31" i="5"/>
  <c r="C31" i="5"/>
  <c r="B39" i="5"/>
  <c r="C39" i="5"/>
  <c r="C38" i="5"/>
  <c r="B38" i="5"/>
  <c r="Q26" i="5"/>
  <c r="R26" i="5"/>
  <c r="S26" i="5"/>
  <c r="T26" i="5"/>
  <c r="Q27" i="5"/>
  <c r="R27" i="5"/>
  <c r="S27" i="5"/>
  <c r="T27" i="5"/>
  <c r="Q31" i="5"/>
  <c r="R31" i="5"/>
  <c r="S31" i="5"/>
  <c r="T31" i="5"/>
  <c r="Q32" i="5"/>
  <c r="R32" i="5"/>
  <c r="S32" i="5"/>
  <c r="T32" i="5"/>
  <c r="Q33" i="5"/>
  <c r="R33" i="5"/>
  <c r="S33" i="5"/>
  <c r="T33" i="5"/>
  <c r="S19" i="5"/>
  <c r="Q13" i="5"/>
  <c r="R13" i="5"/>
  <c r="S13" i="5"/>
  <c r="T13" i="5"/>
  <c r="Q14" i="5"/>
  <c r="R14" i="5"/>
  <c r="S14" i="5"/>
  <c r="T14" i="5"/>
  <c r="Q16" i="5"/>
  <c r="R16" i="5"/>
  <c r="S16" i="5"/>
  <c r="T16" i="5"/>
  <c r="Q17" i="5"/>
  <c r="R17" i="5"/>
  <c r="S17" i="5"/>
  <c r="T17" i="5"/>
  <c r="Q18" i="5"/>
  <c r="R18" i="5"/>
  <c r="S18" i="5"/>
  <c r="T18" i="5"/>
  <c r="Q19" i="5"/>
  <c r="R19" i="5"/>
  <c r="T19" i="5"/>
  <c r="Q20" i="5"/>
  <c r="R20" i="5"/>
  <c r="S20" i="5"/>
  <c r="T20" i="5"/>
  <c r="T21" i="5" s="1"/>
  <c r="Q21" i="5"/>
  <c r="R21" i="5"/>
  <c r="S21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6" i="5"/>
  <c r="P20" i="5" s="1"/>
  <c r="P21" i="5" s="1"/>
  <c r="P32" i="5" s="1"/>
  <c r="O16" i="5"/>
  <c r="N16" i="5"/>
  <c r="M16" i="5"/>
  <c r="L16" i="5"/>
  <c r="L20" i="5" s="1"/>
  <c r="L21" i="5" s="1"/>
  <c r="L32" i="5" s="1"/>
  <c r="K16" i="5"/>
  <c r="J16" i="5"/>
  <c r="I16" i="5"/>
  <c r="H16" i="5"/>
  <c r="H20" i="5" s="1"/>
  <c r="H21" i="5" s="1"/>
  <c r="H32" i="5" s="1"/>
  <c r="G16" i="5"/>
  <c r="F16" i="5"/>
  <c r="E16" i="5"/>
  <c r="D16" i="5"/>
  <c r="D20" i="5" s="1"/>
  <c r="D21" i="5" s="1"/>
  <c r="D32" i="5" s="1"/>
  <c r="C16" i="5"/>
  <c r="B16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3" i="5"/>
  <c r="O13" i="5"/>
  <c r="O31" i="5" s="1"/>
  <c r="N13" i="5"/>
  <c r="N31" i="5" s="1"/>
  <c r="M13" i="5"/>
  <c r="L13" i="5"/>
  <c r="K13" i="5"/>
  <c r="K31" i="5" s="1"/>
  <c r="J13" i="5"/>
  <c r="J31" i="5" s="1"/>
  <c r="I13" i="5"/>
  <c r="H13" i="5"/>
  <c r="G13" i="5"/>
  <c r="G31" i="5" s="1"/>
  <c r="F13" i="5"/>
  <c r="F31" i="5" s="1"/>
  <c r="E13" i="5"/>
  <c r="D13" i="5"/>
  <c r="C13" i="5"/>
  <c r="B13" i="5"/>
  <c r="B31" i="5" s="1"/>
  <c r="E20" i="11" l="1"/>
  <c r="E21" i="11" s="1"/>
  <c r="E32" i="11" s="1"/>
  <c r="I20" i="11"/>
  <c r="I21" i="11" s="1"/>
  <c r="I32" i="11" s="1"/>
  <c r="M20" i="11"/>
  <c r="M21" i="11" s="1"/>
  <c r="M32" i="11" s="1"/>
  <c r="Q20" i="11"/>
  <c r="Q21" i="11" s="1"/>
  <c r="Q32" i="11" s="1"/>
  <c r="B20" i="11"/>
  <c r="B21" i="11" s="1"/>
  <c r="B32" i="11" s="1"/>
  <c r="F20" i="11"/>
  <c r="F21" i="11" s="1"/>
  <c r="F32" i="11" s="1"/>
  <c r="J20" i="11"/>
  <c r="J21" i="11" s="1"/>
  <c r="J32" i="11" s="1"/>
  <c r="N20" i="11"/>
  <c r="N21" i="11" s="1"/>
  <c r="N32" i="11" s="1"/>
  <c r="R20" i="11"/>
  <c r="R21" i="11" s="1"/>
  <c r="R32" i="11" s="1"/>
  <c r="C20" i="11"/>
  <c r="C21" i="11" s="1"/>
  <c r="C32" i="11" s="1"/>
  <c r="G20" i="11"/>
  <c r="G21" i="11" s="1"/>
  <c r="G32" i="11" s="1"/>
  <c r="K20" i="11"/>
  <c r="K21" i="11" s="1"/>
  <c r="K32" i="11" s="1"/>
  <c r="O20" i="11"/>
  <c r="O21" i="11" s="1"/>
  <c r="O32" i="11" s="1"/>
  <c r="S20" i="11"/>
  <c r="S21" i="11" s="1"/>
  <c r="S32" i="11" s="1"/>
  <c r="B31" i="10"/>
  <c r="C33" i="10" s="1"/>
  <c r="F31" i="10"/>
  <c r="J31" i="10"/>
  <c r="N31" i="10"/>
  <c r="R31" i="10"/>
  <c r="E20" i="10"/>
  <c r="E21" i="10" s="1"/>
  <c r="E32" i="10" s="1"/>
  <c r="I20" i="10"/>
  <c r="I21" i="10" s="1"/>
  <c r="I32" i="10" s="1"/>
  <c r="M20" i="10"/>
  <c r="M21" i="10" s="1"/>
  <c r="M32" i="10" s="1"/>
  <c r="Q20" i="10"/>
  <c r="Q21" i="10" s="1"/>
  <c r="Q32" i="10" s="1"/>
  <c r="C20" i="10"/>
  <c r="C21" i="10" s="1"/>
  <c r="C32" i="10" s="1"/>
  <c r="G20" i="10"/>
  <c r="G21" i="10" s="1"/>
  <c r="G32" i="10" s="1"/>
  <c r="K20" i="10"/>
  <c r="K21" i="10" s="1"/>
  <c r="K32" i="10" s="1"/>
  <c r="O20" i="10"/>
  <c r="O21" i="10" s="1"/>
  <c r="O32" i="10" s="1"/>
  <c r="S20" i="10"/>
  <c r="S21" i="10" s="1"/>
  <c r="S32" i="10" s="1"/>
  <c r="D20" i="10"/>
  <c r="D21" i="10" s="1"/>
  <c r="D32" i="10" s="1"/>
  <c r="H20" i="10"/>
  <c r="H21" i="10" s="1"/>
  <c r="H32" i="10" s="1"/>
  <c r="L20" i="10"/>
  <c r="L21" i="10" s="1"/>
  <c r="L32" i="10" s="1"/>
  <c r="P20" i="10"/>
  <c r="P21" i="10" s="1"/>
  <c r="P32" i="10" s="1"/>
  <c r="T20" i="10"/>
  <c r="T21" i="10" s="1"/>
  <c r="T32" i="10" s="1"/>
  <c r="B20" i="10"/>
  <c r="B21" i="10" s="1"/>
  <c r="B32" i="10" s="1"/>
  <c r="F20" i="10"/>
  <c r="F21" i="10" s="1"/>
  <c r="F32" i="10" s="1"/>
  <c r="J20" i="10"/>
  <c r="J21" i="10" s="1"/>
  <c r="J32" i="10" s="1"/>
  <c r="N20" i="10"/>
  <c r="N21" i="10" s="1"/>
  <c r="N32" i="10" s="1"/>
  <c r="R20" i="10"/>
  <c r="R21" i="10" s="1"/>
  <c r="R32" i="10" s="1"/>
  <c r="B38" i="11"/>
  <c r="B48" i="11" s="1"/>
  <c r="B39" i="11"/>
  <c r="B40" i="11" s="1"/>
  <c r="B52" i="11" s="1"/>
  <c r="B33" i="11"/>
  <c r="F33" i="11"/>
  <c r="D39" i="11"/>
  <c r="D40" i="11" s="1"/>
  <c r="C52" i="11" s="1"/>
  <c r="D38" i="11"/>
  <c r="C48" i="11" s="1"/>
  <c r="J33" i="11"/>
  <c r="N33" i="11"/>
  <c r="G38" i="11"/>
  <c r="G39" i="11"/>
  <c r="G40" i="11" s="1"/>
  <c r="R33" i="11"/>
  <c r="C33" i="11"/>
  <c r="C39" i="11"/>
  <c r="C40" i="11" s="1"/>
  <c r="B53" i="11" s="1"/>
  <c r="G33" i="11"/>
  <c r="C38" i="11"/>
  <c r="B49" i="11" s="1"/>
  <c r="K33" i="11"/>
  <c r="G42" i="11"/>
  <c r="F39" i="11"/>
  <c r="F40" i="11" s="1"/>
  <c r="C53" i="11" s="1"/>
  <c r="F38" i="11"/>
  <c r="C49" i="11" s="1"/>
  <c r="O33" i="11"/>
  <c r="S33" i="11"/>
  <c r="D33" i="11"/>
  <c r="H33" i="11"/>
  <c r="L33" i="11"/>
  <c r="P33" i="11"/>
  <c r="T33" i="11"/>
  <c r="E33" i="11"/>
  <c r="I33" i="11"/>
  <c r="M33" i="11"/>
  <c r="Q33" i="11"/>
  <c r="C38" i="10"/>
  <c r="B49" i="10" s="1"/>
  <c r="C39" i="10"/>
  <c r="C40" i="10" s="1"/>
  <c r="B53" i="10" s="1"/>
  <c r="G33" i="10"/>
  <c r="C53" i="10"/>
  <c r="C49" i="10"/>
  <c r="L33" i="10"/>
  <c r="Q33" i="10"/>
  <c r="B39" i="10"/>
  <c r="B40" i="10" s="1"/>
  <c r="B52" i="10" s="1"/>
  <c r="D39" i="10"/>
  <c r="D40" i="10" s="1"/>
  <c r="C52" i="10" s="1"/>
  <c r="D38" i="10"/>
  <c r="C48" i="10" s="1"/>
  <c r="R33" i="10"/>
  <c r="E20" i="9"/>
  <c r="E21" i="9" s="1"/>
  <c r="E32" i="9" s="1"/>
  <c r="I20" i="9"/>
  <c r="I21" i="9" s="1"/>
  <c r="I32" i="9" s="1"/>
  <c r="M20" i="9"/>
  <c r="M21" i="9" s="1"/>
  <c r="M32" i="9" s="1"/>
  <c r="Q20" i="9"/>
  <c r="Q21" i="9" s="1"/>
  <c r="Q32" i="9" s="1"/>
  <c r="B20" i="9"/>
  <c r="B21" i="9" s="1"/>
  <c r="B32" i="9" s="1"/>
  <c r="F20" i="9"/>
  <c r="F21" i="9" s="1"/>
  <c r="F32" i="9" s="1"/>
  <c r="J20" i="9"/>
  <c r="J21" i="9" s="1"/>
  <c r="J32" i="9" s="1"/>
  <c r="N20" i="9"/>
  <c r="N21" i="9" s="1"/>
  <c r="N32" i="9" s="1"/>
  <c r="R20" i="9"/>
  <c r="R21" i="9" s="1"/>
  <c r="R32" i="9" s="1"/>
  <c r="C20" i="9"/>
  <c r="C21" i="9" s="1"/>
  <c r="C32" i="9" s="1"/>
  <c r="G20" i="9"/>
  <c r="G21" i="9" s="1"/>
  <c r="G32" i="9" s="1"/>
  <c r="K20" i="9"/>
  <c r="K21" i="9" s="1"/>
  <c r="K32" i="9" s="1"/>
  <c r="O20" i="9"/>
  <c r="O21" i="9" s="1"/>
  <c r="O32" i="9" s="1"/>
  <c r="S20" i="9"/>
  <c r="S21" i="9" s="1"/>
  <c r="S32" i="9" s="1"/>
  <c r="B20" i="8"/>
  <c r="B21" i="8" s="1"/>
  <c r="B32" i="8" s="1"/>
  <c r="F20" i="8"/>
  <c r="F21" i="8" s="1"/>
  <c r="F32" i="8" s="1"/>
  <c r="J20" i="8"/>
  <c r="J21" i="8" s="1"/>
  <c r="J32" i="8" s="1"/>
  <c r="N20" i="8"/>
  <c r="N21" i="8" s="1"/>
  <c r="N32" i="8" s="1"/>
  <c r="R20" i="8"/>
  <c r="R21" i="8" s="1"/>
  <c r="R32" i="8" s="1"/>
  <c r="C20" i="8"/>
  <c r="C21" i="8" s="1"/>
  <c r="C32" i="8" s="1"/>
  <c r="G20" i="8"/>
  <c r="G21" i="8" s="1"/>
  <c r="G32" i="8" s="1"/>
  <c r="K20" i="8"/>
  <c r="K21" i="8" s="1"/>
  <c r="K32" i="8" s="1"/>
  <c r="O20" i="8"/>
  <c r="O21" i="8" s="1"/>
  <c r="O32" i="8" s="1"/>
  <c r="S20" i="8"/>
  <c r="S21" i="8" s="1"/>
  <c r="S32" i="8" s="1"/>
  <c r="E20" i="8"/>
  <c r="E21" i="8" s="1"/>
  <c r="E32" i="8" s="1"/>
  <c r="I20" i="8"/>
  <c r="I21" i="8" s="1"/>
  <c r="I32" i="8" s="1"/>
  <c r="M20" i="8"/>
  <c r="M21" i="8" s="1"/>
  <c r="M32" i="8" s="1"/>
  <c r="Q20" i="8"/>
  <c r="Q21" i="8" s="1"/>
  <c r="Q32" i="8" s="1"/>
  <c r="E33" i="8"/>
  <c r="F33" i="9"/>
  <c r="N33" i="9"/>
  <c r="C33" i="9"/>
  <c r="G42" i="9"/>
  <c r="F39" i="9"/>
  <c r="F40" i="9" s="1"/>
  <c r="C53" i="9" s="1"/>
  <c r="F38" i="9"/>
  <c r="C49" i="9" s="1"/>
  <c r="O33" i="9"/>
  <c r="S33" i="9"/>
  <c r="D42" i="9"/>
  <c r="C39" i="9"/>
  <c r="C40" i="9" s="1"/>
  <c r="B53" i="9" s="1"/>
  <c r="G33" i="9"/>
  <c r="C38" i="9"/>
  <c r="B49" i="9" s="1"/>
  <c r="D33" i="9"/>
  <c r="H33" i="9"/>
  <c r="L33" i="9"/>
  <c r="P33" i="9"/>
  <c r="T33" i="9"/>
  <c r="B38" i="9"/>
  <c r="B48" i="9" s="1"/>
  <c r="B39" i="9"/>
  <c r="B40" i="9" s="1"/>
  <c r="B52" i="9" s="1"/>
  <c r="B33" i="9"/>
  <c r="D39" i="9"/>
  <c r="D40" i="9" s="1"/>
  <c r="C52" i="9" s="1"/>
  <c r="D38" i="9"/>
  <c r="C48" i="9" s="1"/>
  <c r="J33" i="9"/>
  <c r="G38" i="9"/>
  <c r="G39" i="9"/>
  <c r="G40" i="9" s="1"/>
  <c r="R33" i="9"/>
  <c r="K33" i="9"/>
  <c r="E33" i="9"/>
  <c r="I33" i="9"/>
  <c r="M33" i="9"/>
  <c r="Q33" i="9"/>
  <c r="B38" i="8"/>
  <c r="B48" i="8" s="1"/>
  <c r="B39" i="8"/>
  <c r="B40" i="8" s="1"/>
  <c r="B52" i="8" s="1"/>
  <c r="B33" i="8"/>
  <c r="F33" i="8"/>
  <c r="D39" i="8"/>
  <c r="D40" i="8" s="1"/>
  <c r="C52" i="8" s="1"/>
  <c r="D38" i="8"/>
  <c r="C48" i="8" s="1"/>
  <c r="J33" i="8"/>
  <c r="N33" i="8"/>
  <c r="G38" i="8"/>
  <c r="G39" i="8"/>
  <c r="G40" i="8" s="1"/>
  <c r="R33" i="8"/>
  <c r="C33" i="8"/>
  <c r="C39" i="8"/>
  <c r="C40" i="8" s="1"/>
  <c r="B53" i="8" s="1"/>
  <c r="G33" i="8"/>
  <c r="C38" i="8"/>
  <c r="B49" i="8" s="1"/>
  <c r="K33" i="8"/>
  <c r="G42" i="8"/>
  <c r="F39" i="8"/>
  <c r="F40" i="8" s="1"/>
  <c r="C53" i="8" s="1"/>
  <c r="F38" i="8"/>
  <c r="C49" i="8" s="1"/>
  <c r="O33" i="8"/>
  <c r="S33" i="8"/>
  <c r="D33" i="8"/>
  <c r="H33" i="8"/>
  <c r="L33" i="8"/>
  <c r="P33" i="8"/>
  <c r="T33" i="8"/>
  <c r="I33" i="8"/>
  <c r="M33" i="8"/>
  <c r="Q33" i="8"/>
  <c r="B20" i="7"/>
  <c r="B21" i="7" s="1"/>
  <c r="B32" i="7" s="1"/>
  <c r="F20" i="7"/>
  <c r="F21" i="7" s="1"/>
  <c r="F32" i="7" s="1"/>
  <c r="J20" i="7"/>
  <c r="J21" i="7" s="1"/>
  <c r="J32" i="7" s="1"/>
  <c r="N20" i="7"/>
  <c r="N21" i="7" s="1"/>
  <c r="N32" i="7" s="1"/>
  <c r="R20" i="7"/>
  <c r="R21" i="7" s="1"/>
  <c r="R32" i="7" s="1"/>
  <c r="C20" i="7"/>
  <c r="C21" i="7" s="1"/>
  <c r="C32" i="7" s="1"/>
  <c r="G20" i="7"/>
  <c r="G21" i="7" s="1"/>
  <c r="G32" i="7" s="1"/>
  <c r="K20" i="7"/>
  <c r="K21" i="7" s="1"/>
  <c r="K32" i="7" s="1"/>
  <c r="O20" i="7"/>
  <c r="O21" i="7" s="1"/>
  <c r="O32" i="7" s="1"/>
  <c r="S20" i="7"/>
  <c r="S21" i="7" s="1"/>
  <c r="S32" i="7" s="1"/>
  <c r="E20" i="7"/>
  <c r="E21" i="7" s="1"/>
  <c r="E32" i="7" s="1"/>
  <c r="I20" i="7"/>
  <c r="I21" i="7" s="1"/>
  <c r="I32" i="7" s="1"/>
  <c r="M20" i="7"/>
  <c r="M21" i="7" s="1"/>
  <c r="M32" i="7" s="1"/>
  <c r="Q20" i="7"/>
  <c r="Q21" i="7" s="1"/>
  <c r="Q32" i="7" s="1"/>
  <c r="B20" i="6"/>
  <c r="B21" i="6" s="1"/>
  <c r="B32" i="6" s="1"/>
  <c r="F20" i="6"/>
  <c r="F21" i="6" s="1"/>
  <c r="F32" i="6" s="1"/>
  <c r="J20" i="6"/>
  <c r="J21" i="6" s="1"/>
  <c r="J32" i="6" s="1"/>
  <c r="N20" i="6"/>
  <c r="N21" i="6" s="1"/>
  <c r="N32" i="6" s="1"/>
  <c r="R20" i="6"/>
  <c r="R21" i="6" s="1"/>
  <c r="R32" i="6" s="1"/>
  <c r="E33" i="6"/>
  <c r="I33" i="6"/>
  <c r="M33" i="6"/>
  <c r="Q33" i="6"/>
  <c r="C20" i="6"/>
  <c r="C21" i="6" s="1"/>
  <c r="C32" i="6" s="1"/>
  <c r="G20" i="6"/>
  <c r="G21" i="6" s="1"/>
  <c r="G32" i="6" s="1"/>
  <c r="K20" i="6"/>
  <c r="K21" i="6" s="1"/>
  <c r="K32" i="6" s="1"/>
  <c r="O20" i="6"/>
  <c r="O21" i="6" s="1"/>
  <c r="O32" i="6" s="1"/>
  <c r="S20" i="6"/>
  <c r="S21" i="6" s="1"/>
  <c r="S32" i="6" s="1"/>
  <c r="D20" i="6"/>
  <c r="D21" i="6" s="1"/>
  <c r="D32" i="6" s="1"/>
  <c r="H20" i="6"/>
  <c r="H21" i="6" s="1"/>
  <c r="H32" i="6" s="1"/>
  <c r="L20" i="6"/>
  <c r="L21" i="6" s="1"/>
  <c r="L32" i="6" s="1"/>
  <c r="P20" i="6"/>
  <c r="P21" i="6" s="1"/>
  <c r="P32" i="6" s="1"/>
  <c r="T20" i="6"/>
  <c r="T21" i="6" s="1"/>
  <c r="T32" i="6" s="1"/>
  <c r="C33" i="6"/>
  <c r="K33" i="6"/>
  <c r="S33" i="6"/>
  <c r="C33" i="7"/>
  <c r="C39" i="7"/>
  <c r="C40" i="7" s="1"/>
  <c r="B53" i="7" s="1"/>
  <c r="G33" i="7"/>
  <c r="C38" i="7"/>
  <c r="B49" i="7" s="1"/>
  <c r="K33" i="7"/>
  <c r="F39" i="7"/>
  <c r="F40" i="7" s="1"/>
  <c r="C53" i="7" s="1"/>
  <c r="F38" i="7"/>
  <c r="C49" i="7" s="1"/>
  <c r="O33" i="7"/>
  <c r="S33" i="7"/>
  <c r="D33" i="7"/>
  <c r="H33" i="7"/>
  <c r="L33" i="7"/>
  <c r="P33" i="7"/>
  <c r="T33" i="7"/>
  <c r="B38" i="7"/>
  <c r="B48" i="7" s="1"/>
  <c r="B40" i="7"/>
  <c r="B52" i="7" s="1"/>
  <c r="B33" i="7"/>
  <c r="F33" i="7"/>
  <c r="D39" i="7"/>
  <c r="D40" i="7" s="1"/>
  <c r="C52" i="7" s="1"/>
  <c r="D38" i="7"/>
  <c r="C48" i="7" s="1"/>
  <c r="J33" i="7"/>
  <c r="N33" i="7"/>
  <c r="G38" i="7"/>
  <c r="G40" i="7"/>
  <c r="R33" i="7"/>
  <c r="E33" i="7"/>
  <c r="I33" i="7"/>
  <c r="M33" i="7"/>
  <c r="Q33" i="7"/>
  <c r="B38" i="6"/>
  <c r="B48" i="6" s="1"/>
  <c r="B39" i="6"/>
  <c r="B40" i="6" s="1"/>
  <c r="B52" i="6" s="1"/>
  <c r="B33" i="6"/>
  <c r="F33" i="6"/>
  <c r="D39" i="6"/>
  <c r="D40" i="6" s="1"/>
  <c r="C52" i="6" s="1"/>
  <c r="D38" i="6"/>
  <c r="C48" i="6" s="1"/>
  <c r="J33" i="6"/>
  <c r="N33" i="6"/>
  <c r="G38" i="6"/>
  <c r="G39" i="6"/>
  <c r="G40" i="6" s="1"/>
  <c r="R33" i="6"/>
  <c r="D42" i="6"/>
  <c r="C39" i="6"/>
  <c r="C40" i="6" s="1"/>
  <c r="B53" i="6" s="1"/>
  <c r="G33" i="6"/>
  <c r="C38" i="6"/>
  <c r="B49" i="6" s="1"/>
  <c r="G42" i="6"/>
  <c r="F39" i="6"/>
  <c r="F40" i="6" s="1"/>
  <c r="C53" i="6" s="1"/>
  <c r="F38" i="6"/>
  <c r="C49" i="6" s="1"/>
  <c r="O33" i="6"/>
  <c r="D33" i="6"/>
  <c r="H33" i="6"/>
  <c r="L33" i="6"/>
  <c r="P33" i="6"/>
  <c r="T33" i="6"/>
  <c r="M20" i="5"/>
  <c r="M21" i="5" s="1"/>
  <c r="M32" i="5" s="1"/>
  <c r="I20" i="5"/>
  <c r="I21" i="5" s="1"/>
  <c r="I32" i="5" s="1"/>
  <c r="E20" i="5"/>
  <c r="E21" i="5" s="1"/>
  <c r="E32" i="5" s="1"/>
  <c r="H31" i="5"/>
  <c r="C48" i="5" s="1"/>
  <c r="L31" i="5"/>
  <c r="P31" i="5"/>
  <c r="P33" i="5" s="1"/>
  <c r="B20" i="5"/>
  <c r="B21" i="5" s="1"/>
  <c r="B32" i="5" s="1"/>
  <c r="F20" i="5"/>
  <c r="F21" i="5" s="1"/>
  <c r="F32" i="5" s="1"/>
  <c r="J20" i="5"/>
  <c r="J21" i="5" s="1"/>
  <c r="J32" i="5" s="1"/>
  <c r="N20" i="5"/>
  <c r="N21" i="5" s="1"/>
  <c r="N32" i="5" s="1"/>
  <c r="E31" i="5"/>
  <c r="B49" i="5" s="1"/>
  <c r="I31" i="5"/>
  <c r="C49" i="5" s="1"/>
  <c r="M31" i="5"/>
  <c r="C20" i="5"/>
  <c r="C21" i="5" s="1"/>
  <c r="C32" i="5" s="1"/>
  <c r="G20" i="5"/>
  <c r="G21" i="5" s="1"/>
  <c r="G32" i="5" s="1"/>
  <c r="K20" i="5"/>
  <c r="K21" i="5" s="1"/>
  <c r="K32" i="5" s="1"/>
  <c r="O20" i="5"/>
  <c r="O21" i="5" s="1"/>
  <c r="O32" i="5" s="1"/>
  <c r="B33" i="5"/>
  <c r="G40" i="5"/>
  <c r="J33" i="5"/>
  <c r="N33" i="5"/>
  <c r="C33" i="5"/>
  <c r="G33" i="5"/>
  <c r="K33" i="5"/>
  <c r="O33" i="5"/>
  <c r="D40" i="5"/>
  <c r="C52" i="5" s="1"/>
  <c r="H33" i="5"/>
  <c r="L33" i="5"/>
  <c r="F33" i="5"/>
  <c r="F40" i="5"/>
  <c r="C53" i="5" s="1"/>
  <c r="I33" i="5"/>
  <c r="M33" i="5"/>
  <c r="Z24" i="3"/>
  <c r="K24" i="3"/>
  <c r="Z23" i="3"/>
  <c r="P23" i="3"/>
  <c r="K23" i="3"/>
  <c r="Z22" i="3"/>
  <c r="P22" i="3"/>
  <c r="K22" i="3"/>
  <c r="V21" i="3"/>
  <c r="V27" i="3" s="1"/>
  <c r="Z27" i="3" s="1"/>
  <c r="G21" i="3"/>
  <c r="K21" i="3" s="1"/>
  <c r="X19" i="3"/>
  <c r="Z19" i="3" s="1"/>
  <c r="X18" i="3"/>
  <c r="Z18" i="3" s="1"/>
  <c r="B33" i="10" l="1"/>
  <c r="M33" i="10"/>
  <c r="O33" i="10"/>
  <c r="S33" i="10"/>
  <c r="H33" i="10"/>
  <c r="T33" i="10"/>
  <c r="J33" i="10"/>
  <c r="B38" i="10"/>
  <c r="B48" i="10" s="1"/>
  <c r="I33" i="10"/>
  <c r="K33" i="10"/>
  <c r="D33" i="10"/>
  <c r="N33" i="10"/>
  <c r="F33" i="10"/>
  <c r="P33" i="10"/>
  <c r="E33" i="10"/>
  <c r="B53" i="5"/>
  <c r="B52" i="5"/>
  <c r="E33" i="5"/>
  <c r="D33" i="5"/>
  <c r="B48" i="5"/>
  <c r="K26" i="3"/>
  <c r="G27" i="3"/>
  <c r="K27" i="3" s="1"/>
  <c r="Z21" i="3"/>
  <c r="Z26" i="3" s="1"/>
</calcChain>
</file>

<file path=xl/sharedStrings.xml><?xml version="1.0" encoding="utf-8"?>
<sst xmlns="http://schemas.openxmlformats.org/spreadsheetml/2006/main" count="6125" uniqueCount="578">
  <si>
    <t xml:space="preserve"> </t>
  </si>
  <si>
    <t>a</t>
    <phoneticPr fontId="0"/>
  </si>
  <si>
    <t>sample#</t>
  </si>
  <si>
    <t>Mouse</t>
  </si>
  <si>
    <t>b</t>
    <phoneticPr fontId="0"/>
  </si>
  <si>
    <t>c</t>
    <phoneticPr fontId="0"/>
  </si>
  <si>
    <t>RPS3</t>
  </si>
  <si>
    <t>d</t>
    <phoneticPr fontId="0"/>
  </si>
  <si>
    <t>e</t>
    <phoneticPr fontId="0"/>
  </si>
  <si>
    <t>M6PR</t>
  </si>
  <si>
    <t>f</t>
    <phoneticPr fontId="0"/>
  </si>
  <si>
    <t>g</t>
    <phoneticPr fontId="0"/>
  </si>
  <si>
    <t>PLA2G15</t>
  </si>
  <si>
    <t>h</t>
    <phoneticPr fontId="0"/>
  </si>
  <si>
    <t>i</t>
    <phoneticPr fontId="0"/>
  </si>
  <si>
    <t>j</t>
    <phoneticPr fontId="0"/>
  </si>
  <si>
    <t>k</t>
    <phoneticPr fontId="0"/>
  </si>
  <si>
    <t>l</t>
    <phoneticPr fontId="0"/>
  </si>
  <si>
    <t>m</t>
    <phoneticPr fontId="0"/>
  </si>
  <si>
    <t>n</t>
    <phoneticPr fontId="0"/>
  </si>
  <si>
    <t>o</t>
    <phoneticPr fontId="0"/>
  </si>
  <si>
    <t>p</t>
    <phoneticPr fontId="0"/>
  </si>
  <si>
    <t>Bsybr</t>
    <phoneticPr fontId="0"/>
  </si>
  <si>
    <t>genes</t>
    <phoneticPr fontId="0"/>
  </si>
  <si>
    <t>gene</t>
    <phoneticPr fontId="0"/>
  </si>
  <si>
    <t>DEPC</t>
    <phoneticPr fontId="0"/>
  </si>
  <si>
    <t>Fwd (100μM)</t>
    <phoneticPr fontId="0"/>
  </si>
  <si>
    <t>final</t>
    <phoneticPr fontId="0"/>
  </si>
  <si>
    <t>nM</t>
    <phoneticPr fontId="0"/>
  </si>
  <si>
    <t>Rev (100μM)</t>
    <phoneticPr fontId="0"/>
  </si>
  <si>
    <t>2xMasterMix</t>
    <phoneticPr fontId="0"/>
  </si>
  <si>
    <t>x</t>
    <phoneticPr fontId="0"/>
  </si>
  <si>
    <t>cDNA</t>
    <phoneticPr fontId="0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</si>
  <si>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</si>
  <si>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 well</t>
    <phoneticPr fontId="0"/>
  </si>
  <si>
    <t>5.0 uL of master mix</t>
  </si>
  <si>
    <t>2 uL of cDNA</t>
  </si>
  <si>
    <t>T0 RT</t>
  </si>
  <si>
    <t>T6 RT</t>
  </si>
  <si>
    <t>T6 Cold</t>
  </si>
  <si>
    <t>set 2 knockdown study</t>
  </si>
  <si>
    <t>A1</t>
  </si>
  <si>
    <t>A2</t>
  </si>
  <si>
    <t>A3</t>
  </si>
  <si>
    <t>C2</t>
  </si>
  <si>
    <t>C3</t>
  </si>
  <si>
    <t>C4</t>
  </si>
  <si>
    <t>ALG2</t>
  </si>
  <si>
    <t>ALG12</t>
  </si>
  <si>
    <t>ALG3</t>
  </si>
  <si>
    <t>ALG9</t>
  </si>
  <si>
    <t>ALG11</t>
  </si>
  <si>
    <t>Block Type</t>
  </si>
  <si>
    <t>384-Well Block</t>
  </si>
  <si>
    <t xml:space="preserve">Calibration Background is expired </t>
  </si>
  <si>
    <t>No</t>
  </si>
  <si>
    <t>Calibration Background performed on</t>
  </si>
  <si>
    <t>04-14-2021</t>
  </si>
  <si>
    <t>Calibration Pure Dye ABY is expired</t>
  </si>
  <si>
    <t>Yes</t>
  </si>
  <si>
    <t>Calibration Pure Dye ABY performed on</t>
  </si>
  <si>
    <t>04-09-2019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</si>
  <si>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</si>
  <si>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</si>
  <si>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</si>
  <si>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</si>
  <si>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</si>
  <si>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</si>
  <si>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</si>
  <si>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</si>
  <si>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</si>
  <si>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</si>
  <si>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</si>
  <si>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</si>
  <si>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</si>
  <si>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</si>
  <si>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</si>
  <si>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</si>
  <si>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</si>
  <si>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</si>
  <si>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</si>
  <si>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</si>
  <si>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</si>
  <si>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</si>
  <si>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</si>
  <si>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</si>
  <si>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</si>
  <si>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2022-04-05 12:24:04 PM CDT</t>
  </si>
  <si>
    <t>Experiment Barcode</t>
  </si>
  <si>
    <t/>
  </si>
  <si>
    <t>Experiment Comment</t>
  </si>
  <si>
    <t>Experiment File Name</t>
  </si>
  <si>
    <t>Z:\General\7_Lab Members\Jess\Experiments\qPCR results\040522 ALGs M6PR Lipase_RT vs Cold vs TFEB KD livers\040522 ALGs M6PR Lipase_RT vs Cold vs TFEB KD livers.eds</t>
  </si>
  <si>
    <t>Experiment Name</t>
  </si>
  <si>
    <t>040522 ALGs M6PR Lipase_RT vs Cold vs TFEB KD livers</t>
  </si>
  <si>
    <t>Experiment Run End Time</t>
  </si>
  <si>
    <t>2022-04-05 12:49:13 PM CDT</t>
  </si>
  <si>
    <t>Experiment Type</t>
  </si>
  <si>
    <t>Standard Curve</t>
  </si>
  <si>
    <t>Instrument Name</t>
  </si>
  <si>
    <t xml:space="preserve">      272531119</t>
  </si>
  <si>
    <t>Instrument Serial Number</t>
  </si>
  <si>
    <t>272531119</t>
  </si>
  <si>
    <t>Instrument Type</t>
  </si>
  <si>
    <t>QuantStudio™ 5 System</t>
  </si>
  <si>
    <t>Passive Reference</t>
  </si>
  <si>
    <t>ROX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</si>
  <si>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</si>
  <si>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</si>
  <si>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</si>
  <si>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</si>
  <si>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</si>
  <si>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</si>
  <si>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</si>
  <si>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</si>
  <si>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</si>
  <si>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</si>
  <si>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</si>
  <si>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</si>
  <si>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</si>
  <si>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</si>
  <si>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</si>
  <si>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</si>
  <si>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</si>
  <si>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</si>
  <si>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</si>
  <si>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</si>
  <si>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</si>
  <si>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</si>
  <si>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</si>
  <si>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</si>
  <si>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</si>
  <si>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</si>
  <si>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</si>
  <si>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</si>
  <si>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</si>
  <si>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</si>
  <si>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</si>
  <si>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</si>
  <si>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</si>
  <si>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</si>
  <si>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</si>
  <si>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</si>
  <si>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</si>
  <si>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CQCONF</t>
  </si>
  <si>
    <t>MTP</t>
  </si>
  <si>
    <t>HIGHSD</t>
  </si>
  <si>
    <t>Tm1</t>
  </si>
  <si>
    <t>Tm2</t>
  </si>
  <si>
    <t>Tm3</t>
  </si>
  <si>
    <t>Tm4</t>
  </si>
  <si>
    <t>T0 RT 1</t>
  </si>
  <si>
    <t>UNKNOWN</t>
  </si>
  <si>
    <t>SYBR</t>
  </si>
  <si>
    <t>None</t>
  </si>
  <si>
    <t>Amp</t>
  </si>
  <si>
    <t>N</t>
  </si>
  <si>
    <t>T0 RT 2</t>
  </si>
  <si>
    <t>T0 RT 3</t>
  </si>
  <si>
    <t>A4</t>
  </si>
  <si>
    <t>T0 RT 4</t>
  </si>
  <si>
    <t>A5</t>
  </si>
  <si>
    <t>T0 RT 5</t>
  </si>
  <si>
    <t>A6</t>
  </si>
  <si>
    <t>T6 RT1</t>
  </si>
  <si>
    <t>A7</t>
  </si>
  <si>
    <t>A8</t>
  </si>
  <si>
    <t>T6 RT 3</t>
  </si>
  <si>
    <t>A9</t>
  </si>
  <si>
    <t>T6 Cold 1</t>
  </si>
  <si>
    <t>A10</t>
  </si>
  <si>
    <t>T6 Cold 2</t>
  </si>
  <si>
    <t>A11</t>
  </si>
  <si>
    <t>T6 Cold 3</t>
  </si>
  <si>
    <t>Y</t>
  </si>
  <si>
    <t>A12</t>
  </si>
  <si>
    <t>T6 Cold 4</t>
  </si>
  <si>
    <t>A13</t>
  </si>
  <si>
    <t>T6 Cold 5</t>
  </si>
  <si>
    <t>A14</t>
  </si>
  <si>
    <t>A1 cntrl</t>
  </si>
  <si>
    <t>A15</t>
  </si>
  <si>
    <t>A2 cntrl</t>
  </si>
  <si>
    <t>A16</t>
  </si>
  <si>
    <t>A3 cntrl</t>
  </si>
  <si>
    <t>A17</t>
  </si>
  <si>
    <t>C2 TFEB KD</t>
  </si>
  <si>
    <t>A18</t>
  </si>
  <si>
    <t>C3 TFEBKD</t>
  </si>
  <si>
    <t>A19</t>
  </si>
  <si>
    <t>C4 TFEB KD</t>
  </si>
  <si>
    <t>A20</t>
  </si>
  <si>
    <t>STANDARD</t>
  </si>
  <si>
    <t>A21</t>
  </si>
  <si>
    <t>A22</t>
  </si>
  <si>
    <t>A23</t>
  </si>
  <si>
    <t>A24</t>
  </si>
  <si>
    <t>NTC</t>
  </si>
  <si>
    <t>Undetermined</t>
  </si>
  <si>
    <t>No Amp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</si>
  <si>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</si>
  <si>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</si>
  <si>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</si>
  <si>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</si>
  <si>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</si>
  <si>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</si>
  <si>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</si>
  <si>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</si>
  <si>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</si>
  <si>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</si>
  <si>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</si>
  <si>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</si>
  <si>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</si>
  <si>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</si>
  <si>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</si>
  <si>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</si>
  <si>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</si>
  <si>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</si>
  <si>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</si>
  <si>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</si>
  <si>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</si>
  <si>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</si>
  <si>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B24</t>
  </si>
  <si>
    <t>C1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</si>
  <si>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</si>
  <si>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</si>
  <si>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</si>
  <si>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</si>
  <si>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</si>
  <si>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</si>
  <si>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</si>
  <si>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</si>
  <si>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</si>
  <si>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</si>
  <si>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</si>
  <si>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</si>
  <si>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</si>
  <si>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</si>
  <si>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</si>
  <si>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</si>
  <si>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</si>
  <si>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</si>
  <si>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</si>
  <si>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</si>
  <si>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</si>
  <si>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</si>
  <si>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</si>
  <si>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</si>
  <si>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</si>
  <si>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</si>
  <si>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</si>
  <si>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</si>
  <si>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</si>
  <si>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</si>
  <si>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</si>
  <si>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</si>
  <si>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</si>
  <si>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</si>
  <si>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</si>
  <si>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</si>
  <si>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</si>
  <si>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</si>
  <si>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</si>
  <si>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</si>
  <si>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</si>
  <si>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</si>
  <si>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</si>
  <si>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</si>
  <si>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</si>
  <si>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</si>
  <si>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</si>
  <si>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</si>
  <si>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</si>
  <si>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</si>
  <si>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</si>
  <si>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</si>
  <si>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</si>
  <si>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</si>
  <si>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</si>
  <si>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</si>
  <si>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</si>
  <si>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</si>
  <si>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</si>
  <si>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</si>
  <si>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</si>
  <si>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</si>
  <si>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</si>
  <si>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</si>
  <si>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</si>
  <si>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</si>
  <si>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</si>
  <si>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</si>
  <si>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</si>
  <si>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</si>
  <si>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</si>
  <si>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</si>
  <si>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</si>
  <si>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</si>
  <si>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</si>
  <si>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</si>
  <si>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</si>
  <si>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</si>
  <si>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</si>
  <si>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</si>
  <si>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</si>
  <si>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</si>
  <si>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</si>
  <si>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</si>
  <si>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</si>
  <si>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</si>
  <si>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</si>
  <si>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</si>
  <si>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</si>
  <si>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</si>
  <si>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</si>
  <si>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</si>
  <si>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</si>
  <si>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</si>
  <si>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</si>
  <si>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</si>
  <si>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</si>
  <si>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</si>
  <si>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</si>
  <si>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</si>
  <si>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</si>
  <si>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</si>
  <si>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</si>
  <si>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</si>
  <si>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</si>
  <si>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</si>
  <si>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</si>
  <si>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</si>
  <si>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</si>
  <si>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</si>
  <si>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</si>
  <si>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</si>
  <si>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</si>
  <si>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</si>
  <si>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</si>
  <si>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</si>
  <si>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</si>
  <si>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</si>
  <si>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</si>
  <si>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</si>
  <si>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</si>
  <si>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</si>
  <si>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</si>
  <si>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</si>
  <si>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</si>
  <si>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</si>
  <si>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</si>
  <si>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</si>
  <si>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</si>
  <si>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</si>
  <si>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</si>
  <si>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</si>
  <si>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</si>
  <si>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</si>
  <si>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</si>
  <si>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</si>
  <si>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</si>
  <si>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</si>
  <si>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</si>
  <si>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</si>
  <si>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</si>
  <si>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</si>
  <si>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</si>
  <si>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</si>
  <si>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</si>
  <si>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</si>
  <si>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</si>
  <si>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</si>
  <si>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</si>
  <si>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</si>
  <si>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</si>
  <si>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</si>
  <si>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</si>
  <si>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</si>
  <si>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</si>
  <si>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</si>
  <si>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</si>
  <si>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</si>
  <si>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</si>
  <si>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</si>
  <si>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</si>
  <si>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</si>
  <si>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</si>
  <si>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</si>
  <si>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</si>
  <si>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</si>
  <si>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</si>
  <si>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</si>
  <si>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</si>
  <si>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</si>
  <si>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</si>
  <si>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</si>
  <si>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</si>
  <si>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</si>
  <si>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</si>
  <si>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</si>
  <si>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</si>
  <si>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</si>
  <si>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</si>
  <si>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</si>
  <si>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</si>
  <si>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</si>
  <si>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</si>
  <si>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</si>
  <si>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</si>
  <si>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</si>
  <si>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</si>
  <si>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</si>
  <si>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</si>
  <si>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</si>
  <si>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</si>
  <si>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</si>
  <si>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</si>
  <si>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</si>
  <si>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</si>
  <si>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</si>
  <si>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</si>
  <si>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</si>
  <si>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</si>
  <si>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</si>
  <si>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</si>
  <si>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</si>
  <si>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</si>
  <si>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</si>
  <si>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</si>
  <si>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</si>
  <si>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</si>
  <si>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</si>
  <si>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</si>
  <si>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</si>
  <si>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</si>
  <si>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</si>
  <si>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</si>
  <si>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</si>
  <si>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</si>
  <si>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</si>
  <si>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</si>
  <si>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</si>
  <si>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</si>
  <si>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</si>
  <si>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</si>
  <si>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</si>
  <si>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</si>
  <si>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</si>
  <si>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</si>
  <si>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</si>
  <si>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</si>
  <si>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</si>
  <si>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</si>
  <si>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</si>
  <si>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</si>
  <si>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</si>
  <si>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</si>
  <si>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</si>
  <si>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</si>
  <si>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</si>
  <si>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</si>
  <si>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</si>
  <si>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</si>
  <si>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</si>
  <si>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</si>
  <si>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</si>
  <si>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</si>
  <si>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</si>
  <si>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</si>
  <si>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</si>
  <si>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</si>
  <si>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</si>
  <si>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</si>
  <si>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</si>
  <si>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</si>
  <si>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</si>
  <si>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</si>
  <si>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</si>
  <si>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</si>
  <si>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</si>
  <si>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</si>
  <si>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</si>
  <si>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</si>
  <si>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</si>
  <si>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</si>
  <si>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</si>
  <si>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</si>
  <si>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</si>
  <si>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</si>
  <si>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</si>
  <si>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</si>
  <si>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</si>
  <si>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</si>
  <si>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</si>
  <si>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</si>
  <si>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</si>
  <si>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</si>
  <si>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</si>
  <si>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</si>
  <si>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</si>
  <si>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</si>
  <si>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</si>
  <si>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</si>
  <si>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</si>
  <si>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</si>
  <si>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</si>
  <si>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</si>
  <si>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</si>
  <si>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</si>
  <si>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</si>
  <si>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</si>
  <si>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</si>
  <si>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</si>
  <si>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</si>
  <si>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</si>
  <si>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</si>
  <si>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</si>
  <si>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</si>
  <si>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</si>
  <si>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</si>
  <si>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</si>
  <si>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</si>
  <si>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</si>
  <si>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</si>
  <si>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</si>
  <si>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</si>
  <si>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</si>
  <si>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</si>
  <si>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</si>
  <si>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</si>
  <si>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</si>
  <si>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</si>
  <si>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</si>
  <si>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</si>
  <si>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</si>
  <si>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</si>
  <si>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</si>
  <si>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</si>
  <si>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</si>
  <si>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</si>
  <si>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</si>
  <si>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</si>
  <si>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</si>
  <si>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</si>
  <si>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</si>
  <si>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</si>
  <si>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</si>
  <si>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</si>
  <si>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</si>
  <si>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</si>
  <si>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</si>
  <si>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</si>
  <si>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</si>
  <si>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</si>
  <si>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</si>
  <si>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</si>
  <si>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gene of interest</t>
  </si>
  <si>
    <t>CT1</t>
  </si>
  <si>
    <t>CT2</t>
  </si>
  <si>
    <t>CT1 RPS3</t>
  </si>
  <si>
    <t>CT2 RPS3</t>
  </si>
  <si>
    <t>Avg</t>
  </si>
  <si>
    <t>Std</t>
  </si>
  <si>
    <t>SE</t>
  </si>
  <si>
    <t>Fold</t>
  </si>
  <si>
    <t>avg</t>
  </si>
  <si>
    <t>std</t>
  </si>
  <si>
    <t>se</t>
  </si>
  <si>
    <t>p=</t>
  </si>
  <si>
    <t>RT</t>
  </si>
  <si>
    <t>Cold</t>
  </si>
  <si>
    <t>AAV8-TBP-eGFP</t>
  </si>
  <si>
    <t>AAV8-TBG-Cre</t>
  </si>
  <si>
    <t>T6 RT 2</t>
  </si>
  <si>
    <t>shRNA control</t>
  </si>
  <si>
    <t>shRNA TFEB</t>
  </si>
  <si>
    <t>t6 rt vs cold</t>
  </si>
  <si>
    <t>t0 vs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</si>
</sst>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 "/>
    <numFmt numFmtId="165" formatCode="0.00_ "/>
    <numFmt numFmtId="166" formatCode="0.0_ "/>
    <numFmt numFmtId="167" formatCode="0.000_ "/>
    <numFmt numFmtId="168" formatCode="0.0"/>
    <numFmt numFmtId="169" formatCode="#,##0.000"/>
  </numFmts>
  <fonts count="20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5" fillId="0" borderId="0"/>
    <xf numFmtId="0" fontId="6" fillId="0" borderId="0"/>
    <xf numFmtId="0" fontId="13" fillId="0" borderId="0"/>
    <xf numFmtId="0" fontId="6" fillId="0" borderId="0"/>
    <xf numFmtId="0" fontId="12" fillId="0" borderId="0"/>
  </cellStyleXfs>
  <cellXfs count="121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shrinkToFi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4" xfId="2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 shrinkToFit="1"/>
    </xf>
    <xf numFmtId="14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 vertical="center" shrinkToFit="1"/>
    </xf>
    <xf numFmtId="164" fontId="8" fillId="0" borderId="0" xfId="1" applyNumberFormat="1" applyFont="1" applyAlignment="1">
      <alignment vertical="center" shrinkToFit="1"/>
    </xf>
    <xf numFmtId="0" fontId="9" fillId="0" borderId="0" xfId="1" applyFont="1">
      <alignment vertical="center"/>
    </xf>
    <xf numFmtId="0" fontId="1" fillId="0" borderId="0" xfId="1">
      <alignment vertical="center"/>
    </xf>
    <xf numFmtId="164" fontId="1" fillId="0" borderId="0" xfId="1" applyNumberFormat="1" applyAlignment="1">
      <alignment vertical="center" shrinkToFit="1"/>
    </xf>
    <xf numFmtId="0" fontId="7" fillId="0" borderId="0" xfId="1" applyFont="1">
      <alignment vertical="center"/>
    </xf>
    <xf numFmtId="165" fontId="2" fillId="0" borderId="0" xfId="1" applyNumberFormat="1" applyFont="1" applyAlignment="1">
      <alignment vertical="center" shrinkToFit="1"/>
    </xf>
    <xf numFmtId="0" fontId="1" fillId="0" borderId="0" xfId="1" applyAlignment="1">
      <alignment horizontal="right" vertical="center"/>
    </xf>
    <xf numFmtId="0" fontId="10" fillId="0" borderId="10" xfId="1" applyFont="1" applyBorder="1" applyAlignment="1">
      <alignment horizontal="center" shrinkToFit="1"/>
    </xf>
    <xf numFmtId="165" fontId="1" fillId="0" borderId="0" xfId="1" applyNumberFormat="1">
      <alignment vertical="center"/>
    </xf>
    <xf numFmtId="165" fontId="11" fillId="0" borderId="11" xfId="1" applyNumberFormat="1" applyFont="1" applyBorder="1" applyAlignment="1">
      <alignment vertical="center" shrinkToFit="1"/>
    </xf>
    <xf numFmtId="165" fontId="11" fillId="0" borderId="0" xfId="1" applyNumberFormat="1" applyFont="1" applyAlignment="1">
      <alignment vertical="center" shrinkToFit="1"/>
    </xf>
    <xf numFmtId="0" fontId="10" fillId="0" borderId="0" xfId="1" applyFont="1" applyAlignment="1">
      <alignment horizontal="center"/>
    </xf>
    <xf numFmtId="165" fontId="11" fillId="0" borderId="0" xfId="1" applyNumberFormat="1" applyFont="1" applyAlignment="1">
      <alignment horizontal="right" vertical="center" shrinkToFit="1"/>
    </xf>
    <xf numFmtId="0" fontId="11" fillId="0" borderId="0" xfId="1" applyFont="1">
      <alignment vertical="center"/>
    </xf>
    <xf numFmtId="0" fontId="2" fillId="0" borderId="0" xfId="1" applyFont="1">
      <alignment vertical="center"/>
    </xf>
    <xf numFmtId="0" fontId="2" fillId="0" borderId="13" xfId="1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5" fillId="0" borderId="3" xfId="2" applyBorder="1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5" fillId="0" borderId="7" xfId="2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0" fontId="5" fillId="0" borderId="14" xfId="2" applyBorder="1" applyAlignment="1">
      <alignment horizontal="center" vertical="center"/>
    </xf>
    <xf numFmtId="168" fontId="1" fillId="0" borderId="0" xfId="1" applyNumberFormat="1">
      <alignment vertical="center"/>
    </xf>
    <xf numFmtId="0" fontId="3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4" fillId="0" borderId="0" xfId="3" applyFont="1" applyAlignment="1">
      <alignment horizontal="left" vertical="top"/>
    </xf>
    <xf numFmtId="0" fontId="6" fillId="0" borderId="0" xfId="3"/>
    <xf numFmtId="169" fontId="6" fillId="0" borderId="0" xfId="3" applyNumberFormat="1"/>
    <xf numFmtId="0" fontId="14" fillId="0" borderId="0" xfId="4" applyFont="1" applyAlignment="1">
      <alignment horizontal="right"/>
    </xf>
    <xf numFmtId="0" fontId="14" fillId="0" borderId="0" xfId="5" applyFont="1"/>
    <xf numFmtId="0" fontId="14" fillId="0" borderId="0" xfId="4" applyFont="1"/>
    <xf numFmtId="0" fontId="14" fillId="0" borderId="0" xfId="3" applyFont="1"/>
    <xf numFmtId="0" fontId="15" fillId="0" borderId="0" xfId="4" applyFont="1" applyAlignment="1">
      <alignment horizontal="right"/>
    </xf>
    <xf numFmtId="0" fontId="14" fillId="0" borderId="4" xfId="5" applyFont="1" applyBorder="1" applyAlignment="1">
      <alignment horizontal="right"/>
    </xf>
    <xf numFmtId="0" fontId="14" fillId="0" borderId="0" xfId="5" applyFont="1" applyAlignment="1">
      <alignment horizontal="right"/>
    </xf>
    <xf numFmtId="168" fontId="14" fillId="0" borderId="0" xfId="3" applyNumberFormat="1" applyFont="1"/>
    <xf numFmtId="0" fontId="14" fillId="0" borderId="15" xfId="4" applyFont="1" applyBorder="1" applyAlignment="1">
      <alignment horizontal="right"/>
    </xf>
    <xf numFmtId="0" fontId="14" fillId="0" borderId="15" xfId="5" applyFont="1" applyBorder="1" applyAlignment="1">
      <alignment horizontal="right"/>
    </xf>
    <xf numFmtId="168" fontId="16" fillId="0" borderId="0" xfId="6" applyNumberFormat="1" applyFont="1"/>
    <xf numFmtId="0" fontId="16" fillId="0" borderId="0" xfId="6" applyFont="1"/>
    <xf numFmtId="169" fontId="6" fillId="4" borderId="0" xfId="3" applyNumberFormat="1" applyFill="1"/>
    <xf numFmtId="1" fontId="14" fillId="0" borderId="4" xfId="5" applyNumberFormat="1" applyFont="1" applyBorder="1" applyAlignment="1">
      <alignment horizontal="right"/>
    </xf>
    <xf numFmtId="1" fontId="15" fillId="0" borderId="4" xfId="5" applyNumberFormat="1" applyFont="1" applyBorder="1"/>
    <xf numFmtId="1" fontId="15" fillId="0" borderId="14" xfId="5" applyNumberFormat="1" applyFont="1" applyBorder="1"/>
    <xf numFmtId="1" fontId="15" fillId="0" borderId="16" xfId="5" applyNumberFormat="1" applyFont="1" applyBorder="1"/>
    <xf numFmtId="1" fontId="14" fillId="0" borderId="4" xfId="5" applyNumberFormat="1" applyFont="1" applyBorder="1"/>
    <xf numFmtId="1" fontId="14" fillId="0" borderId="15" xfId="5" applyNumberFormat="1" applyFont="1" applyBorder="1"/>
    <xf numFmtId="1" fontId="14" fillId="0" borderId="0" xfId="5" applyNumberFormat="1" applyFont="1"/>
    <xf numFmtId="2" fontId="14" fillId="0" borderId="4" xfId="5" applyNumberFormat="1" applyFont="1" applyBorder="1"/>
    <xf numFmtId="2" fontId="14" fillId="0" borderId="15" xfId="5" applyNumberFormat="1" applyFont="1" applyBorder="1"/>
    <xf numFmtId="2" fontId="14" fillId="0" borderId="0" xfId="5" applyNumberFormat="1" applyFont="1"/>
    <xf numFmtId="0" fontId="15" fillId="0" borderId="4" xfId="4" applyFont="1" applyBorder="1" applyAlignment="1">
      <alignment horizontal="right"/>
    </xf>
    <xf numFmtId="0" fontId="16" fillId="0" borderId="13" xfId="6" applyFont="1" applyBorder="1"/>
    <xf numFmtId="0" fontId="16" fillId="0" borderId="17" xfId="6" applyFont="1" applyBorder="1"/>
    <xf numFmtId="0" fontId="14" fillId="0" borderId="13" xfId="5" applyFont="1" applyBorder="1"/>
    <xf numFmtId="0" fontId="14" fillId="0" borderId="13" xfId="3" applyFont="1" applyBorder="1"/>
    <xf numFmtId="0" fontId="14" fillId="0" borderId="17" xfId="3" applyFont="1" applyBorder="1"/>
    <xf numFmtId="0" fontId="14" fillId="0" borderId="0" xfId="3" applyFont="1" applyAlignment="1">
      <alignment horizontal="center"/>
    </xf>
    <xf numFmtId="0" fontId="17" fillId="0" borderId="4" xfId="3" applyFont="1" applyBorder="1"/>
    <xf numFmtId="0" fontId="17" fillId="0" borderId="0" xfId="3" applyFont="1"/>
    <xf numFmtId="2" fontId="14" fillId="0" borderId="14" xfId="5" applyNumberFormat="1" applyFont="1" applyBorder="1"/>
    <xf numFmtId="168" fontId="14" fillId="0" borderId="0" xfId="5" applyNumberFormat="1" applyFont="1"/>
    <xf numFmtId="0" fontId="14" fillId="0" borderId="0" xfId="5" applyFont="1" applyAlignment="1">
      <alignment horizontal="center"/>
    </xf>
    <xf numFmtId="2" fontId="14" fillId="0" borderId="0" xfId="3" applyNumberFormat="1" applyFont="1"/>
    <xf numFmtId="0" fontId="15" fillId="0" borderId="0" xfId="5" applyFont="1" applyAlignment="1">
      <alignment horizontal="right"/>
    </xf>
    <xf numFmtId="0" fontId="15" fillId="0" borderId="0" xfId="5" applyFont="1"/>
    <xf numFmtId="2" fontId="16" fillId="0" borderId="0" xfId="6" applyNumberFormat="1" applyFont="1"/>
    <xf numFmtId="0" fontId="6" fillId="2" borderId="0" xfId="3" applyFont="1" applyFill="1"/>
    <xf numFmtId="169" fontId="6" fillId="2" borderId="0" xfId="3" applyNumberFormat="1" applyFont="1" applyFill="1"/>
    <xf numFmtId="0" fontId="6" fillId="4" borderId="0" xfId="3" applyFill="1"/>
    <xf numFmtId="169" fontId="6" fillId="0" borderId="19" xfId="3" applyNumberFormat="1" applyBorder="1"/>
    <xf numFmtId="169" fontId="6" fillId="0" borderId="0" xfId="3" applyNumberFormat="1" applyBorder="1"/>
    <xf numFmtId="169" fontId="6" fillId="0" borderId="12" xfId="3" applyNumberFormat="1" applyBorder="1"/>
    <xf numFmtId="169" fontId="6" fillId="3" borderId="18" xfId="3" applyNumberFormat="1" applyFont="1" applyFill="1" applyBorder="1"/>
    <xf numFmtId="169" fontId="6" fillId="3" borderId="11" xfId="3" applyNumberFormat="1" applyFont="1" applyFill="1" applyBorder="1"/>
    <xf numFmtId="169" fontId="6" fillId="3" borderId="22" xfId="3" applyNumberFormat="1" applyFont="1" applyFill="1" applyBorder="1"/>
    <xf numFmtId="169" fontId="6" fillId="3" borderId="20" xfId="3" applyNumberFormat="1" applyFill="1" applyBorder="1"/>
    <xf numFmtId="169" fontId="6" fillId="3" borderId="21" xfId="3" applyNumberFormat="1" applyFill="1" applyBorder="1"/>
    <xf numFmtId="169" fontId="6" fillId="3" borderId="23" xfId="3" applyNumberFormat="1" applyFill="1" applyBorder="1"/>
    <xf numFmtId="169" fontId="6" fillId="3" borderId="0" xfId="3" applyNumberFormat="1" applyFont="1" applyFill="1" applyBorder="1"/>
    <xf numFmtId="169" fontId="6" fillId="3" borderId="0" xfId="3" applyNumberFormat="1" applyFill="1" applyBorder="1"/>
    <xf numFmtId="0" fontId="17" fillId="0" borderId="4" xfId="3" applyFont="1" applyFill="1" applyBorder="1"/>
    <xf numFmtId="0" fontId="17" fillId="0" borderId="15" xfId="3" applyFont="1" applyFill="1" applyBorder="1"/>
    <xf numFmtId="2" fontId="14" fillId="0" borderId="14" xfId="5" applyNumberFormat="1" applyFont="1" applyFill="1" applyBorder="1"/>
    <xf numFmtId="2" fontId="14" fillId="0" borderId="16" xfId="5" applyNumberFormat="1" applyFont="1" applyFill="1" applyBorder="1"/>
    <xf numFmtId="2" fontId="14" fillId="0" borderId="4" xfId="5" applyNumberFormat="1" applyFont="1" applyFill="1" applyBorder="1"/>
    <xf numFmtId="2" fontId="14" fillId="0" borderId="15" xfId="5" applyNumberFormat="1" applyFont="1" applyFill="1" applyBorder="1"/>
    <xf numFmtId="168" fontId="14" fillId="0" borderId="0" xfId="5" applyNumberFormat="1" applyFont="1" applyFill="1"/>
    <xf numFmtId="0" fontId="14" fillId="0" borderId="0" xfId="5" applyFont="1" applyFill="1"/>
    <xf numFmtId="0" fontId="14" fillId="0" borderId="0" xfId="4" applyFont="1" applyFill="1"/>
    <xf numFmtId="0" fontId="16" fillId="0" borderId="0" xfId="6" applyFont="1" applyFill="1"/>
    <xf numFmtId="0" fontId="14" fillId="0" borderId="0" xfId="3" applyFont="1" applyFill="1"/>
    <xf numFmtId="0" fontId="18" fillId="0" borderId="0" xfId="5" applyFont="1" applyAlignment="1"/>
    <xf numFmtId="0" fontId="14" fillId="0" borderId="0" xfId="5" applyFont="1" applyAlignment="1"/>
    <xf numFmtId="165" fontId="1" fillId="0" borderId="0" xfId="1" applyNumberFormat="1" applyAlignment="1">
      <alignment horizontal="right" vertical="center" shrinkToFit="1"/>
    </xf>
    <xf numFmtId="0" fontId="1" fillId="0" borderId="0" xfId="1" applyAlignment="1">
      <alignment horizontal="right" vertical="center" shrinkToFit="1"/>
    </xf>
    <xf numFmtId="166" fontId="2" fillId="0" borderId="0" xfId="1" applyNumberFormat="1" applyFont="1" applyAlignment="1">
      <alignment horizontal="right" vertical="center" shrinkToFit="1"/>
    </xf>
    <xf numFmtId="165" fontId="1" fillId="0" borderId="12" xfId="1" applyNumberFormat="1" applyBorder="1" applyAlignment="1">
      <alignment horizontal="right" vertical="center" shrinkToFit="1"/>
    </xf>
    <xf numFmtId="165" fontId="2" fillId="0" borderId="0" xfId="1" applyNumberFormat="1" applyFont="1" applyAlignment="1">
      <alignment horizontal="right" vertical="center" shrinkToFit="1"/>
    </xf>
    <xf numFmtId="167" fontId="1" fillId="0" borderId="0" xfId="1" applyNumberFormat="1" applyAlignment="1">
      <alignment horizontal="right" vertical="center" shrinkToFit="1"/>
    </xf>
    <xf numFmtId="0" fontId="14" fillId="0" borderId="0" xfId="5" applyFont="1" applyAlignment="1">
      <alignment horizontal="center"/>
    </xf>
    <xf numFmtId="0" fontId="18" fillId="0" borderId="0" xfId="5" applyFont="1" applyAlignment="1">
      <alignment horizontal="center"/>
    </xf>
  </cellXfs>
  <cellStyles count="7">
    <cellStyle name="Normal" xfId="0" builtinId="0"/>
    <cellStyle name="Normal 2" xfId="2" xr:uid="{83244A4C-3640-5B48-B34E-54226F30E517}"/>
    <cellStyle name="Normal 2 2 2" xfId="4" xr:uid="{27FFBFEC-EF79-484B-868F-57C49221D5F1}"/>
    <cellStyle name="Normal 2 2 2 2" xfId="3" xr:uid="{D5379EE0-6237-C64D-88A0-0F74C942C71D}"/>
    <cellStyle name="Normal 2 3" xfId="1" xr:uid="{39B8D379-1F1B-E04B-9B4E-F52BE46F9CEC}"/>
    <cellStyle name="Normal 4" xfId="6" xr:uid="{602B7422-B4E1-6942-8291-85BC8AB85234}"/>
    <cellStyle name="Normal_11.11.8 10T1.2 DMI.xls" xfId="5" xr:uid="{774DD295-0DA1-514A-AB3A-1A46755273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ALG2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'ALG2'!$B$40:$G$40</c:f>
                <c:numCache>
                  <c:formatCode>General</c:formatCode>
                  <c:ptCount val="6"/>
                  <c:pt idx="0">
                    <c:v>0.34696803542279808</c:v>
                  </c:pt>
                  <c:pt idx="1">
                    <c:v>4.2582005200393083E-2</c:v>
                  </c:pt>
                  <c:pt idx="2">
                    <c:v>0.11649175784813431</c:v>
                  </c:pt>
                  <c:pt idx="4">
                    <c:v>0.11325254591377774</c:v>
                  </c:pt>
                  <c:pt idx="5">
                    <c:v>0.4781775424710622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'ALG2'!$B$37:$D$37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'ALG2'!$B$38:$D$38</c:f>
              <c:numCache>
                <c:formatCode>0.00</c:formatCode>
                <c:ptCount val="3"/>
                <c:pt idx="0">
                  <c:v>1.6164971121616827</c:v>
                </c:pt>
                <c:pt idx="1">
                  <c:v>1.3457794029102796</c:v>
                </c:pt>
                <c:pt idx="2">
                  <c:v>0.91428619079713336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E-B145-8273-AAC05793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ALG3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8-E946-9E94-B3ED254DE088}"/>
              </c:ext>
            </c:extLst>
          </c:dPt>
          <c:errBars>
            <c:errBarType val="plus"/>
            <c:errValType val="cust"/>
            <c:noEndCap val="0"/>
            <c:plus>
              <c:numRef>
                <c:f>'ALG3'!$F$40:$G$40</c:f>
                <c:numCache>
                  <c:formatCode>General</c:formatCode>
                  <c:ptCount val="2"/>
                  <c:pt idx="0">
                    <c:v>3.5566551099273015E-2</c:v>
                  </c:pt>
                  <c:pt idx="1">
                    <c:v>5.3276367663880969E-2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'ALG3'!$F$37:$G$37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'ALG3'!$F$38:$G$38</c:f>
              <c:numCache>
                <c:formatCode>0.00</c:formatCode>
                <c:ptCount val="2"/>
                <c:pt idx="0">
                  <c:v>0.88835474711572016</c:v>
                </c:pt>
                <c:pt idx="1">
                  <c:v>1.1170980331136038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2-BC43-B8D1-9C235D9E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ALG9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'ALG9'!$B$40:$G$40</c:f>
                <c:numCache>
                  <c:formatCode>General</c:formatCode>
                  <c:ptCount val="6"/>
                  <c:pt idx="0">
                    <c:v>8.3474165034404468E-2</c:v>
                  </c:pt>
                  <c:pt idx="1">
                    <c:v>4.2460060661946228E-2</c:v>
                  </c:pt>
                  <c:pt idx="2">
                    <c:v>0.11145638625289611</c:v>
                  </c:pt>
                  <c:pt idx="4">
                    <c:v>4.2353371594092769E-2</c:v>
                  </c:pt>
                  <c:pt idx="5">
                    <c:v>0.10913940939355507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'ALG9'!$B$37:$D$37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'ALG9'!$B$38:$D$38</c:f>
              <c:numCache>
                <c:formatCode>0.00</c:formatCode>
                <c:ptCount val="3"/>
                <c:pt idx="0">
                  <c:v>0.99264746096163248</c:v>
                </c:pt>
                <c:pt idx="1">
                  <c:v>0.77886896494799895</c:v>
                </c:pt>
                <c:pt idx="2">
                  <c:v>0.79118522711785144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B-7649-A958-8692C8A2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ALG9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7-1C40-A6FB-30F7690F3E00}"/>
              </c:ext>
            </c:extLst>
          </c:dPt>
          <c:errBars>
            <c:errBarType val="plus"/>
            <c:errValType val="cust"/>
            <c:noEndCap val="0"/>
            <c:plus>
              <c:numRef>
                <c:f>'ALG9'!$F$40:$G$40</c:f>
                <c:numCache>
                  <c:formatCode>General</c:formatCode>
                  <c:ptCount val="2"/>
                  <c:pt idx="0">
                    <c:v>4.2353371594092769E-2</c:v>
                  </c:pt>
                  <c:pt idx="1">
                    <c:v>0.10913940939355507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'ALG9'!$F$37:$G$37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'ALG9'!$F$38:$G$38</c:f>
              <c:numCache>
                <c:formatCode>0.00</c:formatCode>
                <c:ptCount val="2"/>
                <c:pt idx="0">
                  <c:v>1.06131548261776</c:v>
                </c:pt>
                <c:pt idx="1">
                  <c:v>1.4225708585249235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7-F94C-BDF2-2E75A02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ALG11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'ALG11'!$B$40:$G$40</c:f>
                <c:numCache>
                  <c:formatCode>General</c:formatCode>
                  <c:ptCount val="6"/>
                  <c:pt idx="0">
                    <c:v>4.1744149846416237E-2</c:v>
                  </c:pt>
                  <c:pt idx="1">
                    <c:v>6.2182617333328E-2</c:v>
                  </c:pt>
                  <c:pt idx="2">
                    <c:v>0.10654843128617478</c:v>
                  </c:pt>
                  <c:pt idx="4">
                    <c:v>5.8473722299863376E-2</c:v>
                  </c:pt>
                  <c:pt idx="5">
                    <c:v>0.105446469667226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'ALG11'!$B$37:$D$37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'ALG11'!$B$38:$D$38</c:f>
              <c:numCache>
                <c:formatCode>0.00</c:formatCode>
                <c:ptCount val="3"/>
                <c:pt idx="0">
                  <c:v>0.82163384931105976</c:v>
                </c:pt>
                <c:pt idx="1">
                  <c:v>1.1093360663490104</c:v>
                </c:pt>
                <c:pt idx="2">
                  <c:v>0.83641443809056693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E-BA44-AED2-7DAE3F1F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ALG11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E-D14A-89CA-B48A60EC1BF9}"/>
              </c:ext>
            </c:extLst>
          </c:dPt>
          <c:errBars>
            <c:errBarType val="plus"/>
            <c:errValType val="cust"/>
            <c:noEndCap val="0"/>
            <c:plus>
              <c:numRef>
                <c:f>'ALG11'!$F$40:$G$40</c:f>
                <c:numCache>
                  <c:formatCode>General</c:formatCode>
                  <c:ptCount val="2"/>
                  <c:pt idx="0">
                    <c:v>5.8473722299863376E-2</c:v>
                  </c:pt>
                  <c:pt idx="1">
                    <c:v>0.105446469667226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'ALG11'!$F$37:$G$37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'ALG11'!$F$38:$G$38</c:f>
              <c:numCache>
                <c:formatCode>0.00</c:formatCode>
                <c:ptCount val="2"/>
                <c:pt idx="0">
                  <c:v>0.92910402220387045</c:v>
                </c:pt>
                <c:pt idx="1">
                  <c:v>1.2022446934423319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3-6D43-916F-57DA1D1D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ALG2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9-7F4A-82A5-42223CC354C5}"/>
              </c:ext>
            </c:extLst>
          </c:dPt>
          <c:errBars>
            <c:errBarType val="plus"/>
            <c:errValType val="cust"/>
            <c:noEndCap val="0"/>
            <c:plus>
              <c:numRef>
                <c:f>'ALG2'!$F$40:$G$40</c:f>
                <c:numCache>
                  <c:formatCode>General</c:formatCode>
                  <c:ptCount val="2"/>
                  <c:pt idx="0">
                    <c:v>0.11325254591377774</c:v>
                  </c:pt>
                  <c:pt idx="1">
                    <c:v>0.4781775424710622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'ALG2'!$F$37:$G$37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'ALG2'!$F$38:$G$38</c:f>
              <c:numCache>
                <c:formatCode>0.00</c:formatCode>
                <c:ptCount val="2"/>
                <c:pt idx="0">
                  <c:v>3.1627763144197374</c:v>
                </c:pt>
                <c:pt idx="1">
                  <c:v>3.9195080099321369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D-C746-BF75-920E45A1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M6PR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M6PR!$B$40:$G$40</c:f>
                <c:numCache>
                  <c:formatCode>General</c:formatCode>
                  <c:ptCount val="6"/>
                  <c:pt idx="0">
                    <c:v>6.6222007349700171E-2</c:v>
                  </c:pt>
                  <c:pt idx="1">
                    <c:v>1.4173333173874208E-2</c:v>
                  </c:pt>
                  <c:pt idx="2">
                    <c:v>8.3470546400713747E-2</c:v>
                  </c:pt>
                  <c:pt idx="4">
                    <c:v>0.17020296576622279</c:v>
                  </c:pt>
                  <c:pt idx="5">
                    <c:v>0.10443538593428255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M6PR!$B$37:$D$37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M6PR!$B$38:$D$38</c:f>
              <c:numCache>
                <c:formatCode>0.00</c:formatCode>
                <c:ptCount val="3"/>
                <c:pt idx="0">
                  <c:v>1.1161124066602739</c:v>
                </c:pt>
                <c:pt idx="1">
                  <c:v>0.98586447786888309</c:v>
                </c:pt>
                <c:pt idx="2">
                  <c:v>1.0028698814231798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7-9542-9AAE-D94AAEEC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M6PR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D-DF4A-867E-381CD9AF18D8}"/>
              </c:ext>
            </c:extLst>
          </c:dPt>
          <c:errBars>
            <c:errBarType val="plus"/>
            <c:errValType val="cust"/>
            <c:noEndCap val="0"/>
            <c:plus>
              <c:numRef>
                <c:f>M6PR!$F$40:$G$40</c:f>
                <c:numCache>
                  <c:formatCode>General</c:formatCode>
                  <c:ptCount val="2"/>
                  <c:pt idx="0">
                    <c:v>0.17020296576622279</c:v>
                  </c:pt>
                  <c:pt idx="1">
                    <c:v>0.10443538593428255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M6PR!$F$37:$G$37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M6PR!$F$38:$G$38</c:f>
              <c:numCache>
                <c:formatCode>0.00</c:formatCode>
                <c:ptCount val="2"/>
                <c:pt idx="0">
                  <c:v>1.7109633800107316</c:v>
                </c:pt>
                <c:pt idx="1">
                  <c:v>1.827760654534077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D-7D44-AD44-6BC35925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ALG12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'ALG12'!$B$40:$G$40</c:f>
                <c:numCache>
                  <c:formatCode>General</c:formatCode>
                  <c:ptCount val="6"/>
                  <c:pt idx="0">
                    <c:v>0.38412773262005262</c:v>
                  </c:pt>
                  <c:pt idx="1">
                    <c:v>3.7550543444495078E-2</c:v>
                  </c:pt>
                  <c:pt idx="2">
                    <c:v>8.4826580787233152E-2</c:v>
                  </c:pt>
                  <c:pt idx="4">
                    <c:v>8.2154445926516273E-2</c:v>
                  </c:pt>
                  <c:pt idx="5">
                    <c:v>0.83250973703395359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'ALG12'!$B$37:$D$37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'ALG12'!$B$38:$D$38</c:f>
              <c:numCache>
                <c:formatCode>0.00</c:formatCode>
                <c:ptCount val="3"/>
                <c:pt idx="0">
                  <c:v>2.2132203040659091</c:v>
                </c:pt>
                <c:pt idx="1">
                  <c:v>1.0446005007327999</c:v>
                </c:pt>
                <c:pt idx="2">
                  <c:v>1.1397312255439795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4-F94E-9C80-BC442607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ALG12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0-534D-9458-D6223AC83983}"/>
              </c:ext>
            </c:extLst>
          </c:dPt>
          <c:errBars>
            <c:errBarType val="plus"/>
            <c:errValType val="cust"/>
            <c:noEndCap val="0"/>
            <c:plus>
              <c:numRef>
                <c:f>'ALG12'!$F$40:$G$40</c:f>
                <c:numCache>
                  <c:formatCode>General</c:formatCode>
                  <c:ptCount val="2"/>
                  <c:pt idx="0">
                    <c:v>8.2154445926516273E-2</c:v>
                  </c:pt>
                  <c:pt idx="1">
                    <c:v>0.83250973703395359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'ALG12'!$F$37:$G$37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'ALG12'!$F$38:$G$38</c:f>
              <c:numCache>
                <c:formatCode>0.00</c:formatCode>
                <c:ptCount val="2"/>
                <c:pt idx="0">
                  <c:v>2.7837789398203703</c:v>
                </c:pt>
                <c:pt idx="1">
                  <c:v>3.8297074478846334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8848-9D4D-FEA2738F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Liver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1">
                <a:solidFill>
                  <a:schemeClr val="tx1"/>
                </a:solidFill>
              </a:rPr>
              <a:t>PLA2G15</a:t>
            </a:r>
          </a:p>
        </c:rich>
      </c:tx>
      <c:layout>
        <c:manualLayout>
          <c:xMode val="edge"/>
          <c:yMode val="edge"/>
          <c:x val="0.13566664133952272"/>
          <c:y val="0.10102905216452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PLA2G15!$B$40:$G$40</c:f>
                <c:numCache>
                  <c:formatCode>General</c:formatCode>
                  <c:ptCount val="6"/>
                  <c:pt idx="0">
                    <c:v>0.21746634745363588</c:v>
                  </c:pt>
                  <c:pt idx="1">
                    <c:v>3.729972976318683E-2</c:v>
                  </c:pt>
                  <c:pt idx="2">
                    <c:v>7.0567399474843168E-2</c:v>
                  </c:pt>
                  <c:pt idx="4">
                    <c:v>0.87180386929332632</c:v>
                  </c:pt>
                  <c:pt idx="5">
                    <c:v>0.17718705185020817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PLA2G15!$B$37:$D$37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PLA2G15!$B$38:$D$38</c:f>
              <c:numCache>
                <c:formatCode>0.00</c:formatCode>
                <c:ptCount val="3"/>
                <c:pt idx="0">
                  <c:v>1.3818404185420898</c:v>
                </c:pt>
                <c:pt idx="1">
                  <c:v>1.2256324506154173</c:v>
                </c:pt>
                <c:pt idx="2">
                  <c:v>0.76623800115735929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824E-BA60-04E96D54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PLA2G15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B-F74B-9CF0-18A9ECE04197}"/>
              </c:ext>
            </c:extLst>
          </c:dPt>
          <c:errBars>
            <c:errBarType val="plus"/>
            <c:errValType val="cust"/>
            <c:noEndCap val="0"/>
            <c:plus>
              <c:numRef>
                <c:f>PLA2G15!$F$40:$G$40</c:f>
                <c:numCache>
                  <c:formatCode>General</c:formatCode>
                  <c:ptCount val="2"/>
                  <c:pt idx="0">
                    <c:v>0.87180386929332632</c:v>
                  </c:pt>
                  <c:pt idx="1">
                    <c:v>0.17718705185020817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PLA2G15!$F$37:$G$37</c:f>
              <c:strCache>
                <c:ptCount val="2"/>
                <c:pt idx="0">
                  <c:v>shRNA control</c:v>
                </c:pt>
                <c:pt idx="1">
                  <c:v>shRNA TFEB</c:v>
                </c:pt>
              </c:strCache>
            </c:strRef>
          </c:cat>
          <c:val>
            <c:numRef>
              <c:f>PLA2G15!$F$38:$G$38</c:f>
              <c:numCache>
                <c:formatCode>0.00</c:formatCode>
                <c:ptCount val="2"/>
                <c:pt idx="0">
                  <c:v>3.5286338147821135</c:v>
                </c:pt>
                <c:pt idx="1">
                  <c:v>3.5671447806558256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A-AE4C-A114-B82F8918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ALG3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'ALG3'!$B$40:$G$40</c:f>
                <c:numCache>
                  <c:formatCode>General</c:formatCode>
                  <c:ptCount val="6"/>
                  <c:pt idx="0">
                    <c:v>0.10789046527350181</c:v>
                  </c:pt>
                  <c:pt idx="1">
                    <c:v>2.6829394555033449E-2</c:v>
                  </c:pt>
                  <c:pt idx="2">
                    <c:v>0.10628631305163712</c:v>
                  </c:pt>
                  <c:pt idx="4">
                    <c:v>3.5566551099273015E-2</c:v>
                  </c:pt>
                  <c:pt idx="5">
                    <c:v>5.3276367663880969E-2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'ALG3'!$B$37:$D$37</c:f>
              <c:strCache>
                <c:ptCount val="3"/>
                <c:pt idx="0">
                  <c:v>T0 RT</c:v>
                </c:pt>
                <c:pt idx="1">
                  <c:v>T6 RT</c:v>
                </c:pt>
                <c:pt idx="2">
                  <c:v>T6 Cold</c:v>
                </c:pt>
              </c:strCache>
            </c:strRef>
          </c:cat>
          <c:val>
            <c:numRef>
              <c:f>'ALG3'!$B$38:$D$38</c:f>
              <c:numCache>
                <c:formatCode>0.00</c:formatCode>
                <c:ptCount val="3"/>
                <c:pt idx="0">
                  <c:v>1.0996369511066368</c:v>
                </c:pt>
                <c:pt idx="1">
                  <c:v>0.93445795025947742</c:v>
                </c:pt>
                <c:pt idx="2">
                  <c:v>0.86745978854981698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9-5F4D-BEEE-A3265EB0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EF328-2B3B-674C-B468-8B9D75BD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B683A-868D-684C-91CF-17A3B2684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CE88F-85CD-F046-9906-928799BEC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4BB0E-A1EA-2341-AFE0-8BD74ECE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1DE04-9B86-A246-9D3B-A85584CB8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54449-5F36-C24A-A365-061F53D16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06031-F6D2-0541-9FBC-4C9E063C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3FE15-03F0-3C46-B6D6-192F48746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EF5D8-8959-EF43-B6ED-91411A1E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02135-3416-6249-858C-73304CDD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32675-69EE-0149-8160-7EDDCCC96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AA72A-904D-C849-A915-E2D7EDE2D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42</xdr:row>
      <xdr:rowOff>88900</xdr:rowOff>
    </xdr:from>
    <xdr:to>
      <xdr:col>8</xdr:col>
      <xdr:colOff>304800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34D50-7E72-E042-838F-078C68B6B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447322</xdr:colOff>
      <xdr:row>42</xdr:row>
      <xdr:rowOff>119944</xdr:rowOff>
    </xdr:from>
    <xdr:to>
      <xdr:col>12</xdr:col>
      <xdr:colOff>460022</xdr:colOff>
      <xdr:row>60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617C3-20D4-7449-98A0-8429CF77D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B878-5A14-274C-A68A-B3A72C141B12}">
  <sheetPr>
    <pageSetUpPr fitToPage="1"/>
  </sheetPr>
  <dimension ref="A1:AD29"/>
  <sheetViews>
    <sheetView zoomScale="150" workbookViewId="0">
      <selection activeCell="G7" sqref="G7"/>
    </sheetView>
  </sheetViews>
  <sheetFormatPr baseColWidth="10" defaultColWidth="2.6640625" defaultRowHeight="13" customHeight="1" x14ac:dyDescent="0.2"/>
  <cols>
    <col min="1" max="25" width="3.83203125" style="20" customWidth="1"/>
    <col min="26" max="26" width="8.6640625" style="20" customWidth="1"/>
    <col min="27" max="27" width="9" style="20" customWidth="1"/>
    <col min="28" max="28" width="9.5" style="20" customWidth="1"/>
    <col min="29" max="29" width="16.6640625" style="20" customWidth="1"/>
    <col min="30" max="30" width="8.6640625" style="20" customWidth="1"/>
    <col min="31" max="31" width="14" style="20" customWidth="1"/>
    <col min="32" max="32" width="9.83203125" style="20" customWidth="1"/>
    <col min="33" max="33" width="6.5" style="20" customWidth="1"/>
    <col min="34" max="34" width="5.1640625" style="20" customWidth="1"/>
    <col min="35" max="35" width="6.6640625" style="20" customWidth="1"/>
    <col min="36" max="36" width="6.33203125" style="20" bestFit="1" customWidth="1"/>
    <col min="37" max="37" width="4.33203125" style="20" bestFit="1" customWidth="1"/>
    <col min="38" max="16384" width="2.6640625" style="20"/>
  </cols>
  <sheetData>
    <row r="1" spans="1:30" s="1" customFormat="1" ht="13" customHeight="1" thickBo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1" t="s">
        <v>0</v>
      </c>
      <c r="AA1" s="32"/>
      <c r="AB1" s="32"/>
      <c r="AC1" s="32"/>
      <c r="AD1" s="32"/>
    </row>
    <row r="2" spans="1:30" s="1" customFormat="1" ht="13" customHeight="1" thickBot="1" x14ac:dyDescent="0.25">
      <c r="A2" s="1" t="s">
        <v>1</v>
      </c>
      <c r="B2" s="3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1000</v>
      </c>
      <c r="V2" s="4">
        <v>100</v>
      </c>
      <c r="W2" s="4">
        <v>10</v>
      </c>
      <c r="X2" s="4">
        <v>1</v>
      </c>
      <c r="Y2" s="5">
        <v>0</v>
      </c>
      <c r="Z2" s="6" t="s">
        <v>47</v>
      </c>
      <c r="AA2" s="33" t="s">
        <v>2</v>
      </c>
      <c r="AB2" s="33" t="s">
        <v>3</v>
      </c>
    </row>
    <row r="3" spans="1:30" s="1" customFormat="1" ht="13" customHeight="1" x14ac:dyDescent="0.2">
      <c r="A3" s="1" t="s">
        <v>4</v>
      </c>
      <c r="B3" s="7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1000</v>
      </c>
      <c r="V3" s="8">
        <v>100</v>
      </c>
      <c r="W3" s="8">
        <v>10</v>
      </c>
      <c r="X3" s="8">
        <v>1</v>
      </c>
      <c r="Y3" s="9">
        <v>0</v>
      </c>
      <c r="Z3" s="43"/>
      <c r="AA3" s="34">
        <v>1</v>
      </c>
      <c r="AB3" s="35" t="s">
        <v>37</v>
      </c>
    </row>
    <row r="4" spans="1:30" s="1" customFormat="1" ht="13" customHeight="1" x14ac:dyDescent="0.2">
      <c r="A4" s="1" t="s">
        <v>5</v>
      </c>
      <c r="B4" s="7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1000</v>
      </c>
      <c r="V4" s="8">
        <v>100</v>
      </c>
      <c r="W4" s="8">
        <v>10</v>
      </c>
      <c r="X4" s="8">
        <v>1</v>
      </c>
      <c r="Y4" s="9">
        <v>0</v>
      </c>
      <c r="Z4" s="44" t="s">
        <v>6</v>
      </c>
      <c r="AA4" s="36">
        <v>2</v>
      </c>
      <c r="AB4" s="37" t="s">
        <v>37</v>
      </c>
    </row>
    <row r="5" spans="1:30" s="1" customFormat="1" ht="13" customHeight="1" x14ac:dyDescent="0.2">
      <c r="A5" s="1" t="s">
        <v>7</v>
      </c>
      <c r="B5" s="7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N5" s="8">
        <v>13</v>
      </c>
      <c r="O5" s="8">
        <v>14</v>
      </c>
      <c r="P5" s="8">
        <v>15</v>
      </c>
      <c r="Q5" s="8">
        <v>16</v>
      </c>
      <c r="R5" s="8">
        <v>17</v>
      </c>
      <c r="S5" s="8">
        <v>18</v>
      </c>
      <c r="T5" s="8">
        <v>19</v>
      </c>
      <c r="U5" s="8">
        <v>1000</v>
      </c>
      <c r="V5" s="8">
        <v>100</v>
      </c>
      <c r="W5" s="8">
        <v>10</v>
      </c>
      <c r="X5" s="8">
        <v>1</v>
      </c>
      <c r="Y5" s="9">
        <v>0</v>
      </c>
      <c r="Z5" s="43"/>
      <c r="AA5" s="36">
        <v>3</v>
      </c>
      <c r="AB5" s="37" t="s">
        <v>37</v>
      </c>
    </row>
    <row r="6" spans="1:30" s="1" customFormat="1" ht="13" customHeight="1" x14ac:dyDescent="0.2">
      <c r="A6" s="1" t="s">
        <v>8</v>
      </c>
      <c r="B6" s="7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8">
        <v>18</v>
      </c>
      <c r="T6" s="8">
        <v>19</v>
      </c>
      <c r="U6" s="8">
        <v>1000</v>
      </c>
      <c r="V6" s="8">
        <v>100</v>
      </c>
      <c r="W6" s="8">
        <v>10</v>
      </c>
      <c r="X6" s="8">
        <v>1</v>
      </c>
      <c r="Y6" s="9">
        <v>0</v>
      </c>
      <c r="Z6" s="43" t="s">
        <v>9</v>
      </c>
      <c r="AA6" s="36">
        <v>4</v>
      </c>
      <c r="AB6" s="37" t="s">
        <v>37</v>
      </c>
    </row>
    <row r="7" spans="1:30" s="1" customFormat="1" ht="13" customHeight="1" thickBot="1" x14ac:dyDescent="0.25">
      <c r="A7" s="1" t="s">
        <v>10</v>
      </c>
      <c r="B7" s="7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H7" s="8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8">
        <v>13</v>
      </c>
      <c r="O7" s="8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8">
        <v>1000</v>
      </c>
      <c r="V7" s="8">
        <v>100</v>
      </c>
      <c r="W7" s="8">
        <v>10</v>
      </c>
      <c r="X7" s="8">
        <v>1</v>
      </c>
      <c r="Y7" s="9">
        <v>0</v>
      </c>
      <c r="Z7" s="43"/>
      <c r="AA7" s="38">
        <v>5</v>
      </c>
      <c r="AB7" s="39" t="s">
        <v>37</v>
      </c>
    </row>
    <row r="8" spans="1:30" s="1" customFormat="1" ht="13" customHeight="1" x14ac:dyDescent="0.2">
      <c r="A8" s="1" t="s">
        <v>11</v>
      </c>
      <c r="B8" s="7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1000</v>
      </c>
      <c r="V8" s="8">
        <v>100</v>
      </c>
      <c r="W8" s="8">
        <v>10</v>
      </c>
      <c r="X8" s="8">
        <v>1</v>
      </c>
      <c r="Y8" s="9">
        <v>0</v>
      </c>
      <c r="Z8" s="43" t="s">
        <v>48</v>
      </c>
      <c r="AA8" s="34">
        <v>6</v>
      </c>
      <c r="AB8" s="35" t="s">
        <v>38</v>
      </c>
    </row>
    <row r="9" spans="1:30" s="1" customFormat="1" ht="13" customHeight="1" x14ac:dyDescent="0.2">
      <c r="A9" s="1" t="s">
        <v>13</v>
      </c>
      <c r="B9" s="7">
        <v>1</v>
      </c>
      <c r="C9" s="8">
        <v>2</v>
      </c>
      <c r="D9" s="8">
        <v>3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1000</v>
      </c>
      <c r="V9" s="8">
        <v>100</v>
      </c>
      <c r="W9" s="8">
        <v>10</v>
      </c>
      <c r="X9" s="8">
        <v>1</v>
      </c>
      <c r="Y9" s="9">
        <v>0</v>
      </c>
      <c r="Z9" s="43"/>
      <c r="AA9" s="36">
        <v>7</v>
      </c>
      <c r="AB9" s="37" t="s">
        <v>38</v>
      </c>
    </row>
    <row r="10" spans="1:30" s="1" customFormat="1" ht="13" customHeight="1" thickBot="1" x14ac:dyDescent="0.25">
      <c r="A10" s="1" t="s">
        <v>14</v>
      </c>
      <c r="B10" s="7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>
        <v>11</v>
      </c>
      <c r="M10" s="8">
        <v>12</v>
      </c>
      <c r="N10" s="8">
        <v>13</v>
      </c>
      <c r="O10" s="8">
        <v>14</v>
      </c>
      <c r="P10" s="8">
        <v>15</v>
      </c>
      <c r="Q10" s="8">
        <v>16</v>
      </c>
      <c r="R10" s="8">
        <v>17</v>
      </c>
      <c r="S10" s="8">
        <v>18</v>
      </c>
      <c r="T10" s="8">
        <v>19</v>
      </c>
      <c r="U10" s="8">
        <v>1000</v>
      </c>
      <c r="V10" s="8">
        <v>100</v>
      </c>
      <c r="W10" s="8">
        <v>10</v>
      </c>
      <c r="X10" s="8">
        <v>1</v>
      </c>
      <c r="Y10" s="9">
        <v>0</v>
      </c>
      <c r="Z10" s="43" t="s">
        <v>12</v>
      </c>
      <c r="AA10" s="38">
        <v>8</v>
      </c>
      <c r="AB10" s="39" t="s">
        <v>38</v>
      </c>
    </row>
    <row r="11" spans="1:30" s="1" customFormat="1" ht="13" customHeight="1" x14ac:dyDescent="0.2">
      <c r="A11" s="1" t="s">
        <v>15</v>
      </c>
      <c r="B11" s="7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  <c r="N11" s="8">
        <v>13</v>
      </c>
      <c r="O11" s="8">
        <v>14</v>
      </c>
      <c r="P11" s="8">
        <v>15</v>
      </c>
      <c r="Q11" s="8">
        <v>16</v>
      </c>
      <c r="R11" s="8">
        <v>17</v>
      </c>
      <c r="S11" s="8">
        <v>18</v>
      </c>
      <c r="T11" s="8">
        <v>19</v>
      </c>
      <c r="U11" s="8">
        <v>1000</v>
      </c>
      <c r="V11" s="8">
        <v>100</v>
      </c>
      <c r="W11" s="8">
        <v>10</v>
      </c>
      <c r="X11" s="8">
        <v>1</v>
      </c>
      <c r="Y11" s="9">
        <v>0</v>
      </c>
      <c r="Z11" s="43"/>
      <c r="AA11" s="34">
        <v>9</v>
      </c>
      <c r="AB11" s="35" t="s">
        <v>39</v>
      </c>
    </row>
    <row r="12" spans="1:30" s="1" customFormat="1" ht="13" customHeight="1" x14ac:dyDescent="0.2">
      <c r="A12" s="1" t="s">
        <v>16</v>
      </c>
      <c r="B12" s="7">
        <v>1</v>
      </c>
      <c r="C12" s="8">
        <v>2</v>
      </c>
      <c r="D12" s="8">
        <v>3</v>
      </c>
      <c r="E12" s="8">
        <v>4</v>
      </c>
      <c r="F12" s="8">
        <v>5</v>
      </c>
      <c r="G12" s="8">
        <v>6</v>
      </c>
      <c r="H12" s="8">
        <v>7</v>
      </c>
      <c r="I12" s="8">
        <v>8</v>
      </c>
      <c r="J12" s="8">
        <v>9</v>
      </c>
      <c r="K12" s="8">
        <v>10</v>
      </c>
      <c r="L12" s="8">
        <v>11</v>
      </c>
      <c r="M12" s="8">
        <v>12</v>
      </c>
      <c r="N12" s="8">
        <v>13</v>
      </c>
      <c r="O12" s="8">
        <v>14</v>
      </c>
      <c r="P12" s="8">
        <v>15</v>
      </c>
      <c r="Q12" s="8">
        <v>16</v>
      </c>
      <c r="R12" s="8">
        <v>17</v>
      </c>
      <c r="S12" s="8">
        <v>18</v>
      </c>
      <c r="T12" s="8">
        <v>19</v>
      </c>
      <c r="U12" s="8">
        <v>1000</v>
      </c>
      <c r="V12" s="8">
        <v>100</v>
      </c>
      <c r="W12" s="8">
        <v>10</v>
      </c>
      <c r="X12" s="8">
        <v>1</v>
      </c>
      <c r="Y12" s="9">
        <v>0</v>
      </c>
      <c r="Z12" s="44" t="s">
        <v>49</v>
      </c>
      <c r="AA12" s="36">
        <v>10</v>
      </c>
      <c r="AB12" s="37" t="s">
        <v>39</v>
      </c>
    </row>
    <row r="13" spans="1:30" s="1" customFormat="1" ht="13" customHeight="1" x14ac:dyDescent="0.2">
      <c r="A13" s="1" t="s">
        <v>17</v>
      </c>
      <c r="B13" s="7">
        <v>1</v>
      </c>
      <c r="C13" s="8">
        <v>2</v>
      </c>
      <c r="D13" s="8">
        <v>3</v>
      </c>
      <c r="E13" s="8">
        <v>4</v>
      </c>
      <c r="F13" s="8">
        <v>5</v>
      </c>
      <c r="G13" s="8">
        <v>6</v>
      </c>
      <c r="H13" s="8">
        <v>7</v>
      </c>
      <c r="I13" s="8">
        <v>8</v>
      </c>
      <c r="J13" s="8">
        <v>9</v>
      </c>
      <c r="K13" s="8">
        <v>10</v>
      </c>
      <c r="L13" s="8">
        <v>11</v>
      </c>
      <c r="M13" s="8">
        <v>12</v>
      </c>
      <c r="N13" s="8">
        <v>13</v>
      </c>
      <c r="O13" s="8">
        <v>14</v>
      </c>
      <c r="P13" s="8">
        <v>15</v>
      </c>
      <c r="Q13" s="8">
        <v>16</v>
      </c>
      <c r="R13" s="8">
        <v>17</v>
      </c>
      <c r="S13" s="8">
        <v>18</v>
      </c>
      <c r="T13" s="8">
        <v>19</v>
      </c>
      <c r="U13" s="8">
        <v>1000</v>
      </c>
      <c r="V13" s="8">
        <v>100</v>
      </c>
      <c r="W13" s="8">
        <v>10</v>
      </c>
      <c r="X13" s="8">
        <v>1</v>
      </c>
      <c r="Y13" s="9">
        <v>0</v>
      </c>
      <c r="Z13" s="43"/>
      <c r="AA13" s="36">
        <v>11</v>
      </c>
      <c r="AB13" s="37" t="s">
        <v>39</v>
      </c>
    </row>
    <row r="14" spans="1:30" s="1" customFormat="1" ht="13" customHeight="1" x14ac:dyDescent="0.2">
      <c r="A14" s="1" t="s">
        <v>18</v>
      </c>
      <c r="B14" s="7">
        <v>1</v>
      </c>
      <c r="C14" s="8">
        <v>2</v>
      </c>
      <c r="D14" s="8">
        <v>3</v>
      </c>
      <c r="E14" s="8">
        <v>4</v>
      </c>
      <c r="F14" s="8">
        <v>5</v>
      </c>
      <c r="G14" s="8">
        <v>6</v>
      </c>
      <c r="H14" s="8">
        <v>7</v>
      </c>
      <c r="I14" s="8">
        <v>8</v>
      </c>
      <c r="J14" s="8">
        <v>9</v>
      </c>
      <c r="K14" s="8">
        <v>10</v>
      </c>
      <c r="L14" s="8">
        <v>11</v>
      </c>
      <c r="M14" s="8">
        <v>12</v>
      </c>
      <c r="N14" s="8">
        <v>13</v>
      </c>
      <c r="O14" s="8">
        <v>14</v>
      </c>
      <c r="P14" s="8">
        <v>15</v>
      </c>
      <c r="Q14" s="8">
        <v>16</v>
      </c>
      <c r="R14" s="8">
        <v>17</v>
      </c>
      <c r="S14" s="8">
        <v>18</v>
      </c>
      <c r="T14" s="8">
        <v>19</v>
      </c>
      <c r="U14" s="8">
        <v>1000</v>
      </c>
      <c r="V14" s="8">
        <v>100</v>
      </c>
      <c r="W14" s="8">
        <v>10</v>
      </c>
      <c r="X14" s="8">
        <v>1</v>
      </c>
      <c r="Y14" s="9">
        <v>0</v>
      </c>
      <c r="Z14" s="43" t="s">
        <v>50</v>
      </c>
      <c r="AA14" s="36">
        <v>12</v>
      </c>
      <c r="AB14" s="37" t="s">
        <v>39</v>
      </c>
    </row>
    <row r="15" spans="1:30" s="1" customFormat="1" ht="13" customHeight="1" thickBot="1" x14ac:dyDescent="0.25">
      <c r="A15" s="1" t="s">
        <v>19</v>
      </c>
      <c r="B15" s="7">
        <v>1</v>
      </c>
      <c r="C15" s="8">
        <v>2</v>
      </c>
      <c r="D15" s="8">
        <v>3</v>
      </c>
      <c r="E15" s="8">
        <v>4</v>
      </c>
      <c r="F15" s="8">
        <v>5</v>
      </c>
      <c r="G15" s="8">
        <v>6</v>
      </c>
      <c r="H15" s="8">
        <v>7</v>
      </c>
      <c r="I15" s="8">
        <v>8</v>
      </c>
      <c r="J15" s="8">
        <v>9</v>
      </c>
      <c r="K15" s="8">
        <v>10</v>
      </c>
      <c r="L15" s="8">
        <v>11</v>
      </c>
      <c r="M15" s="8">
        <v>12</v>
      </c>
      <c r="N15" s="8">
        <v>13</v>
      </c>
      <c r="O15" s="8">
        <v>14</v>
      </c>
      <c r="P15" s="8">
        <v>15</v>
      </c>
      <c r="Q15" s="8">
        <v>16</v>
      </c>
      <c r="R15" s="8">
        <v>17</v>
      </c>
      <c r="S15" s="8">
        <v>18</v>
      </c>
      <c r="T15" s="8">
        <v>19</v>
      </c>
      <c r="U15" s="8">
        <v>1000</v>
      </c>
      <c r="V15" s="8">
        <v>100</v>
      </c>
      <c r="W15" s="8">
        <v>10</v>
      </c>
      <c r="X15" s="8">
        <v>1</v>
      </c>
      <c r="Y15" s="9">
        <v>0</v>
      </c>
      <c r="Z15" s="43"/>
      <c r="AA15" s="38">
        <v>13</v>
      </c>
      <c r="AB15" s="39" t="s">
        <v>39</v>
      </c>
    </row>
    <row r="16" spans="1:30" s="1" customFormat="1" ht="13" customHeight="1" x14ac:dyDescent="0.2">
      <c r="A16" s="1" t="s">
        <v>20</v>
      </c>
      <c r="B16" s="7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  <c r="H16" s="8">
        <v>7</v>
      </c>
      <c r="I16" s="8">
        <v>8</v>
      </c>
      <c r="J16" s="8">
        <v>9</v>
      </c>
      <c r="K16" s="8">
        <v>10</v>
      </c>
      <c r="L16" s="8">
        <v>11</v>
      </c>
      <c r="M16" s="8">
        <v>12</v>
      </c>
      <c r="N16" s="8">
        <v>13</v>
      </c>
      <c r="O16" s="8">
        <v>14</v>
      </c>
      <c r="P16" s="8">
        <v>15</v>
      </c>
      <c r="Q16" s="8">
        <v>16</v>
      </c>
      <c r="R16" s="8">
        <v>17</v>
      </c>
      <c r="S16" s="8">
        <v>18</v>
      </c>
      <c r="T16" s="8">
        <v>19</v>
      </c>
      <c r="U16" s="8">
        <v>1000</v>
      </c>
      <c r="V16" s="8">
        <v>100</v>
      </c>
      <c r="W16" s="8">
        <v>10</v>
      </c>
      <c r="X16" s="8">
        <v>1</v>
      </c>
      <c r="Y16" s="9">
        <v>0</v>
      </c>
      <c r="Z16" s="43" t="s">
        <v>51</v>
      </c>
      <c r="AA16" s="40">
        <v>14</v>
      </c>
      <c r="AB16" s="40" t="s">
        <v>41</v>
      </c>
      <c r="AC16" s="1" t="s">
        <v>40</v>
      </c>
    </row>
    <row r="17" spans="1:29" s="1" customFormat="1" ht="13" customHeight="1" thickBot="1" x14ac:dyDescent="0.25">
      <c r="A17" s="1" t="s">
        <v>21</v>
      </c>
      <c r="B17" s="11">
        <v>1</v>
      </c>
      <c r="C17" s="12">
        <v>2</v>
      </c>
      <c r="D17" s="12">
        <v>3</v>
      </c>
      <c r="E17" s="12">
        <v>4</v>
      </c>
      <c r="F17" s="12">
        <v>5</v>
      </c>
      <c r="G17" s="12">
        <v>6</v>
      </c>
      <c r="H17" s="12">
        <v>7</v>
      </c>
      <c r="I17" s="12">
        <v>8</v>
      </c>
      <c r="J17" s="12">
        <v>9</v>
      </c>
      <c r="K17" s="12">
        <v>10</v>
      </c>
      <c r="L17" s="12">
        <v>11</v>
      </c>
      <c r="M17" s="12">
        <v>12</v>
      </c>
      <c r="N17" s="12">
        <v>13</v>
      </c>
      <c r="O17" s="12">
        <v>14</v>
      </c>
      <c r="P17" s="12">
        <v>15</v>
      </c>
      <c r="Q17" s="12">
        <v>16</v>
      </c>
      <c r="R17" s="12">
        <v>17</v>
      </c>
      <c r="S17" s="12">
        <v>18</v>
      </c>
      <c r="T17" s="12">
        <v>19</v>
      </c>
      <c r="U17" s="12">
        <v>1000</v>
      </c>
      <c r="V17" s="12">
        <v>100</v>
      </c>
      <c r="W17" s="12">
        <v>10</v>
      </c>
      <c r="X17" s="12">
        <v>1</v>
      </c>
      <c r="Y17" s="42">
        <v>0</v>
      </c>
      <c r="Z17" s="13"/>
      <c r="AA17" s="10">
        <v>15</v>
      </c>
      <c r="AB17" s="10" t="s">
        <v>42</v>
      </c>
    </row>
    <row r="18" spans="1:29" s="1" customFormat="1" ht="13" customHeight="1" x14ac:dyDescent="0.2">
      <c r="A18" s="14"/>
      <c r="C18" s="15"/>
      <c r="D18" s="15"/>
      <c r="E18" s="16"/>
      <c r="J18" s="16"/>
      <c r="T18" s="17">
        <v>19</v>
      </c>
      <c r="U18" s="17">
        <v>0</v>
      </c>
      <c r="V18" s="17">
        <v>5</v>
      </c>
      <c r="W18" s="17">
        <v>0</v>
      </c>
      <c r="X18" s="17">
        <f>SUM(T18:W18)</f>
        <v>24</v>
      </c>
      <c r="Y18" s="17"/>
      <c r="Z18" s="18">
        <f>X18*2*1.19</f>
        <v>57.12</v>
      </c>
      <c r="AA18" s="10">
        <v>16</v>
      </c>
      <c r="AB18" s="10" t="s">
        <v>43</v>
      </c>
    </row>
    <row r="19" spans="1:29" ht="13" customHeight="1" x14ac:dyDescent="0.2">
      <c r="A19" s="19" t="s">
        <v>22</v>
      </c>
      <c r="T19" s="21">
        <v>0</v>
      </c>
      <c r="U19" s="21">
        <v>0</v>
      </c>
      <c r="V19" s="21">
        <v>0</v>
      </c>
      <c r="W19" s="21"/>
      <c r="X19" s="21">
        <f>SUM(T19:V19)</f>
        <v>0</v>
      </c>
      <c r="Y19" s="21"/>
      <c r="Z19" s="18">
        <f>X19*2*1.19</f>
        <v>0</v>
      </c>
      <c r="AA19" s="10">
        <v>17</v>
      </c>
      <c r="AB19" s="10" t="s">
        <v>44</v>
      </c>
      <c r="AC19" s="1"/>
    </row>
    <row r="20" spans="1:29" ht="13" customHeight="1" x14ac:dyDescent="0.2">
      <c r="A20" s="22" t="s">
        <v>23</v>
      </c>
      <c r="P20" s="22" t="s">
        <v>24</v>
      </c>
      <c r="T20" s="21"/>
      <c r="U20" s="21"/>
      <c r="V20" s="21"/>
      <c r="W20" s="21"/>
      <c r="X20" s="21"/>
      <c r="Y20" s="21"/>
      <c r="Z20" s="18"/>
      <c r="AA20" s="10">
        <v>18</v>
      </c>
      <c r="AB20" s="10" t="s">
        <v>45</v>
      </c>
      <c r="AC20" s="1"/>
    </row>
    <row r="21" spans="1:29" ht="13" customHeight="1" x14ac:dyDescent="0.2">
      <c r="C21" s="20" t="s">
        <v>25</v>
      </c>
      <c r="G21" s="113">
        <f>G26-SUM(G22:H25)</f>
        <v>1.4580000000000002</v>
      </c>
      <c r="H21" s="113"/>
      <c r="K21" s="115">
        <f>$J$24*G21</f>
        <v>83.106000000000009</v>
      </c>
      <c r="L21" s="115"/>
      <c r="R21" s="20" t="s">
        <v>25</v>
      </c>
      <c r="V21" s="113">
        <f>V26-SUM(V22:W25)</f>
        <v>1.4580000000000002</v>
      </c>
      <c r="W21" s="113"/>
      <c r="Z21" s="23">
        <f>$Y$24*V21</f>
        <v>0</v>
      </c>
      <c r="AA21" s="10">
        <v>19</v>
      </c>
      <c r="AB21" s="10" t="s">
        <v>46</v>
      </c>
    </row>
    <row r="22" spans="1:29" ht="13" customHeight="1" x14ac:dyDescent="0.2">
      <c r="C22" s="20" t="s">
        <v>26</v>
      </c>
      <c r="G22" s="118">
        <v>2.1000000000000001E-2</v>
      </c>
      <c r="H22" s="118"/>
      <c r="K22" s="117">
        <f>$J$24*G22</f>
        <v>1.1970000000000001</v>
      </c>
      <c r="L22" s="117"/>
      <c r="O22" s="20" t="s">
        <v>27</v>
      </c>
      <c r="P22" s="21">
        <f>100000*V22/V26</f>
        <v>300</v>
      </c>
      <c r="Q22" s="20" t="s">
        <v>28</v>
      </c>
      <c r="R22" s="20" t="s">
        <v>26</v>
      </c>
      <c r="V22" s="118">
        <v>2.1000000000000001E-2</v>
      </c>
      <c r="W22" s="118"/>
      <c r="Z22" s="23">
        <f>$Y$24*V22</f>
        <v>0</v>
      </c>
      <c r="AA22" s="23"/>
    </row>
    <row r="23" spans="1:29" ht="13" customHeight="1" thickBot="1" x14ac:dyDescent="0.25">
      <c r="C23" s="20" t="s">
        <v>29</v>
      </c>
      <c r="G23" s="118">
        <v>2.1000000000000001E-2</v>
      </c>
      <c r="H23" s="118"/>
      <c r="K23" s="117">
        <f>$J$24*G23</f>
        <v>1.1970000000000001</v>
      </c>
      <c r="L23" s="117"/>
      <c r="O23" s="20" t="s">
        <v>27</v>
      </c>
      <c r="P23" s="21">
        <f>100000*V23/V26</f>
        <v>300</v>
      </c>
      <c r="Q23" s="20" t="s">
        <v>28</v>
      </c>
      <c r="R23" s="20" t="s">
        <v>29</v>
      </c>
      <c r="V23" s="118">
        <v>2.1000000000000001E-2</v>
      </c>
      <c r="W23" s="118"/>
      <c r="Z23" s="23">
        <f>$Y$24*V23</f>
        <v>0</v>
      </c>
      <c r="AA23" s="23"/>
    </row>
    <row r="24" spans="1:29" ht="13" customHeight="1" thickBot="1" x14ac:dyDescent="0.2">
      <c r="C24" s="20" t="s">
        <v>30</v>
      </c>
      <c r="G24" s="113">
        <v>3.5</v>
      </c>
      <c r="H24" s="113"/>
      <c r="I24" s="24" t="s">
        <v>31</v>
      </c>
      <c r="J24" s="25">
        <v>57</v>
      </c>
      <c r="K24" s="115">
        <f>$J$24*G24</f>
        <v>199.5</v>
      </c>
      <c r="L24" s="115"/>
      <c r="O24" s="26"/>
      <c r="R24" s="20" t="s">
        <v>30</v>
      </c>
      <c r="V24" s="113">
        <v>3.5</v>
      </c>
      <c r="W24" s="113"/>
      <c r="X24" s="24" t="s">
        <v>31</v>
      </c>
      <c r="Y24" s="25">
        <v>0</v>
      </c>
      <c r="Z24" s="27">
        <f>$Y$24*V24</f>
        <v>0</v>
      </c>
      <c r="AA24" s="28"/>
    </row>
    <row r="25" spans="1:29" ht="13" customHeight="1" thickBot="1" x14ac:dyDescent="0.2">
      <c r="C25" s="20" t="s">
        <v>32</v>
      </c>
      <c r="G25" s="116">
        <v>2</v>
      </c>
      <c r="H25" s="116"/>
      <c r="I25" s="24"/>
      <c r="J25" s="29" t="s">
        <v>33</v>
      </c>
      <c r="K25" s="117"/>
      <c r="L25" s="117"/>
      <c r="O25" s="26"/>
      <c r="R25" s="20" t="s">
        <v>32</v>
      </c>
      <c r="V25" s="116">
        <v>2</v>
      </c>
      <c r="W25" s="116"/>
      <c r="X25" s="24"/>
      <c r="Y25" s="29"/>
      <c r="Z25" s="30"/>
      <c r="AA25" s="31"/>
    </row>
    <row r="26" spans="1:29" ht="13" customHeight="1" x14ac:dyDescent="0.2">
      <c r="G26" s="113">
        <v>7</v>
      </c>
      <c r="H26" s="113"/>
      <c r="I26" s="20" t="s">
        <v>34</v>
      </c>
      <c r="K26" s="115">
        <f>SUM(K21:L24)</f>
        <v>285</v>
      </c>
      <c r="L26" s="115"/>
      <c r="N26" s="41"/>
      <c r="V26" s="113">
        <v>7</v>
      </c>
      <c r="W26" s="113"/>
      <c r="X26" s="20" t="s">
        <v>34</v>
      </c>
      <c r="Z26" s="28">
        <f>SUM(Z21:Z24)</f>
        <v>0</v>
      </c>
      <c r="AA26" s="28"/>
    </row>
    <row r="27" spans="1:29" ht="13" customHeight="1" x14ac:dyDescent="0.2">
      <c r="G27" s="113">
        <f>SUM(G21:H25)</f>
        <v>7</v>
      </c>
      <c r="H27" s="114"/>
      <c r="K27" s="115">
        <f>$J$24*G27</f>
        <v>399</v>
      </c>
      <c r="L27" s="115"/>
      <c r="V27" s="113">
        <f>SUM(V21:W25)</f>
        <v>7</v>
      </c>
      <c r="W27" s="114"/>
      <c r="Z27" s="28">
        <f>$Y$24*V27</f>
        <v>0</v>
      </c>
      <c r="AA27" s="28"/>
    </row>
    <row r="28" spans="1:29" ht="13" customHeight="1" x14ac:dyDescent="0.2">
      <c r="H28" s="32" t="s">
        <v>35</v>
      </c>
    </row>
    <row r="29" spans="1:29" ht="13" customHeight="1" x14ac:dyDescent="0.2">
      <c r="H29" s="32" t="s">
        <v>36</v>
      </c>
    </row>
  </sheetData>
  <mergeCells count="21">
    <mergeCell ref="G21:H21"/>
    <mergeCell ref="K21:L21"/>
    <mergeCell ref="V21:W21"/>
    <mergeCell ref="G22:H22"/>
    <mergeCell ref="K22:L22"/>
    <mergeCell ref="V22:W22"/>
    <mergeCell ref="G23:H23"/>
    <mergeCell ref="K23:L23"/>
    <mergeCell ref="V23:W23"/>
    <mergeCell ref="G24:H24"/>
    <mergeCell ref="K24:L24"/>
    <mergeCell ref="V24:W24"/>
    <mergeCell ref="G27:H27"/>
    <mergeCell ref="K27:L27"/>
    <mergeCell ref="V27:W27"/>
    <mergeCell ref="G25:H25"/>
    <mergeCell ref="K25:L25"/>
    <mergeCell ref="V25:W25"/>
    <mergeCell ref="G26:H26"/>
    <mergeCell ref="K26:L26"/>
    <mergeCell ref="V26:W26"/>
  </mergeCells>
  <printOptions gridLines="1"/>
  <pageMargins left="0.75" right="0.75" top="1" bottom="1" header="0.51200000000000001" footer="0.51200000000000001"/>
  <pageSetup scale="8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9637-0F3F-054A-A790-CB11441C138E}">
  <dimension ref="A1:AG431"/>
  <sheetViews>
    <sheetView topLeftCell="A400" workbookViewId="0">
      <selection activeCell="L408" sqref="L408:L426"/>
    </sheetView>
  </sheetViews>
  <sheetFormatPr baseColWidth="10" defaultRowHeight="13" x14ac:dyDescent="0.15"/>
  <cols>
    <col min="1" max="8" width="8.83203125" style="45" customWidth="1"/>
    <col min="9" max="9" width="8.83203125" style="86" customWidth="1"/>
    <col min="10" max="11" width="8.83203125" style="45" customWidth="1"/>
    <col min="12" max="12" width="8.83203125" style="88" customWidth="1"/>
    <col min="13" max="256" width="8.83203125" style="45" customWidth="1"/>
    <col min="257" max="16384" width="10.83203125" style="45"/>
  </cols>
  <sheetData>
    <row r="1" spans="1:2" x14ac:dyDescent="0.15">
      <c r="A1" s="45" t="s">
        <v>52</v>
      </c>
      <c r="B1" s="45" t="s">
        <v>53</v>
      </c>
    </row>
    <row r="2" spans="1:2" x14ac:dyDescent="0.15">
      <c r="A2" s="45" t="s">
        <v>54</v>
      </c>
      <c r="B2" s="45" t="s">
        <v>55</v>
      </c>
    </row>
    <row r="3" spans="1:2" x14ac:dyDescent="0.15">
      <c r="A3" s="45" t="s">
        <v>56</v>
      </c>
      <c r="B3" s="45" t="s">
        <v>57</v>
      </c>
    </row>
    <row r="4" spans="1:2" x14ac:dyDescent="0.15">
      <c r="A4" s="45" t="s">
        <v>58</v>
      </c>
      <c r="B4" s="45" t="s">
        <v>59</v>
      </c>
    </row>
    <row r="5" spans="1:2" x14ac:dyDescent="0.15">
      <c r="A5" s="45" t="s">
        <v>60</v>
      </c>
      <c r="B5" s="45" t="s">
        <v>61</v>
      </c>
    </row>
    <row r="6" spans="1:2" x14ac:dyDescent="0.15">
      <c r="A6" s="45" t="s">
        <v>62</v>
      </c>
      <c r="B6" s="45" t="s">
        <v>59</v>
      </c>
    </row>
    <row r="7" spans="1:2" x14ac:dyDescent="0.15">
      <c r="A7" s="45" t="s">
        <v>63</v>
      </c>
      <c r="B7" s="45" t="s">
        <v>61</v>
      </c>
    </row>
    <row r="8" spans="1:2" x14ac:dyDescent="0.15">
      <c r="A8" s="45" t="s">
        <v>64</v>
      </c>
      <c r="B8" s="45" t="s">
        <v>59</v>
      </c>
    </row>
    <row r="9" spans="1:2" x14ac:dyDescent="0.15">
      <c r="A9" s="45" t="s">
        <v>65</v>
      </c>
      <c r="B9" s="45" t="s">
        <v>61</v>
      </c>
    </row>
    <row r="10" spans="1:2" x14ac:dyDescent="0.15">
      <c r="A10" s="45" t="s">
        <v>66</v>
      </c>
      <c r="B10" s="45" t="s">
        <v>59</v>
      </c>
    </row>
    <row r="11" spans="1:2" x14ac:dyDescent="0.15">
      <c r="A11" s="45" t="s">
        <v>67</v>
      </c>
      <c r="B11" s="45" t="s">
        <v>61</v>
      </c>
    </row>
    <row r="12" spans="1:2" x14ac:dyDescent="0.15">
      <c r="A12" s="45" t="s">
        <v>68</v>
      </c>
      <c r="B12" s="45" t="s">
        <v>59</v>
      </c>
    </row>
    <row r="13" spans="1:2" x14ac:dyDescent="0.15">
      <c r="A13" s="45" t="s">
        <v>69</v>
      </c>
      <c r="B13" s="45" t="s">
        <v>61</v>
      </c>
    </row>
    <row r="14" spans="1:2" x14ac:dyDescent="0.15">
      <c r="A14" s="45" t="s">
        <v>70</v>
      </c>
      <c r="B14" s="45" t="s">
        <v>59</v>
      </c>
    </row>
    <row r="15" spans="1:2" x14ac:dyDescent="0.15">
      <c r="A15" s="45" t="s">
        <v>71</v>
      </c>
      <c r="B15" s="45" t="s">
        <v>61</v>
      </c>
    </row>
    <row r="16" spans="1:2" x14ac:dyDescent="0.15">
      <c r="A16" s="45" t="s">
        <v>72</v>
      </c>
      <c r="B16" s="45" t="s">
        <v>59</v>
      </c>
    </row>
    <row r="17" spans="1:2" x14ac:dyDescent="0.15">
      <c r="A17" s="45" t="s">
        <v>73</v>
      </c>
      <c r="B17" s="45" t="s">
        <v>61</v>
      </c>
    </row>
    <row r="18" spans="1:2" x14ac:dyDescent="0.15">
      <c r="A18" s="45" t="s">
        <v>74</v>
      </c>
      <c r="B18" s="45" t="s">
        <v>59</v>
      </c>
    </row>
    <row r="19" spans="1:2" x14ac:dyDescent="0.15">
      <c r="A19" s="45" t="s">
        <v>75</v>
      </c>
      <c r="B19" s="45" t="s">
        <v>61</v>
      </c>
    </row>
    <row r="20" spans="1:2" x14ac:dyDescent="0.15">
      <c r="A20" s="45" t="s">
        <v>76</v>
      </c>
      <c r="B20" s="45" t="s">
        <v>59</v>
      </c>
    </row>
    <row r="21" spans="1:2" x14ac:dyDescent="0.15">
      <c r="A21" s="45" t="s">
        <v>77</v>
      </c>
      <c r="B21" s="45" t="s">
        <v>61</v>
      </c>
    </row>
    <row r="22" spans="1:2" x14ac:dyDescent="0.15">
      <c r="A22" s="45" t="s">
        <v>78</v>
      </c>
      <c r="B22" s="45" t="s">
        <v>59</v>
      </c>
    </row>
    <row r="23" spans="1:2" x14ac:dyDescent="0.15">
      <c r="A23" s="45" t="s">
        <v>79</v>
      </c>
      <c r="B23" s="45" t="s">
        <v>61</v>
      </c>
    </row>
    <row r="24" spans="1:2" x14ac:dyDescent="0.15">
      <c r="A24" s="45" t="s">
        <v>80</v>
      </c>
      <c r="B24" s="45" t="s">
        <v>59</v>
      </c>
    </row>
    <row r="25" spans="1:2" x14ac:dyDescent="0.15">
      <c r="A25" s="45" t="s">
        <v>81</v>
      </c>
      <c r="B25" s="45" t="s">
        <v>61</v>
      </c>
    </row>
    <row r="26" spans="1:2" x14ac:dyDescent="0.15">
      <c r="A26" s="45" t="s">
        <v>82</v>
      </c>
      <c r="B26" s="45" t="s">
        <v>59</v>
      </c>
    </row>
    <row r="27" spans="1:2" x14ac:dyDescent="0.15">
      <c r="A27" s="45" t="s">
        <v>83</v>
      </c>
      <c r="B27" s="45" t="s">
        <v>61</v>
      </c>
    </row>
    <row r="28" spans="1:2" x14ac:dyDescent="0.15">
      <c r="A28" s="45" t="s">
        <v>84</v>
      </c>
      <c r="B28" s="45" t="s">
        <v>85</v>
      </c>
    </row>
    <row r="29" spans="1:2" x14ac:dyDescent="0.15">
      <c r="A29" s="45" t="s">
        <v>86</v>
      </c>
      <c r="B29" s="45" t="s">
        <v>87</v>
      </c>
    </row>
    <row r="30" spans="1:2" x14ac:dyDescent="0.15">
      <c r="A30" s="45" t="s">
        <v>88</v>
      </c>
      <c r="B30" s="45" t="s">
        <v>89</v>
      </c>
    </row>
    <row r="31" spans="1:2" x14ac:dyDescent="0.15">
      <c r="A31" s="45" t="s">
        <v>90</v>
      </c>
    </row>
    <row r="32" spans="1:2" x14ac:dyDescent="0.15">
      <c r="A32" s="45" t="s">
        <v>91</v>
      </c>
      <c r="B32" s="45" t="s">
        <v>92</v>
      </c>
    </row>
    <row r="33" spans="1:33" x14ac:dyDescent="0.15">
      <c r="A33" s="45" t="s">
        <v>93</v>
      </c>
      <c r="B33" s="45" t="s">
        <v>94</v>
      </c>
    </row>
    <row r="34" spans="1:33" x14ac:dyDescent="0.15">
      <c r="A34" s="45" t="s">
        <v>95</v>
      </c>
      <c r="B34" s="45" t="s">
        <v>96</v>
      </c>
    </row>
    <row r="35" spans="1:33" x14ac:dyDescent="0.15">
      <c r="A35" s="45" t="s">
        <v>97</v>
      </c>
      <c r="B35" s="45" t="s">
        <v>98</v>
      </c>
    </row>
    <row r="36" spans="1:33" x14ac:dyDescent="0.15">
      <c r="A36" s="45" t="s">
        <v>99</v>
      </c>
      <c r="B36" s="45" t="s">
        <v>100</v>
      </c>
    </row>
    <row r="37" spans="1:33" x14ac:dyDescent="0.15">
      <c r="A37" s="45" t="s">
        <v>101</v>
      </c>
      <c r="B37" s="45" t="s">
        <v>102</v>
      </c>
    </row>
    <row r="38" spans="1:33" x14ac:dyDescent="0.15">
      <c r="A38" s="45" t="s">
        <v>103</v>
      </c>
      <c r="B38" s="45" t="s">
        <v>104</v>
      </c>
    </row>
    <row r="39" spans="1:33" x14ac:dyDescent="0.15">
      <c r="A39" s="45" t="s">
        <v>105</v>
      </c>
      <c r="B39" s="45" t="s">
        <v>106</v>
      </c>
    </row>
    <row r="40" spans="1:33" x14ac:dyDescent="0.15">
      <c r="A40" s="45" t="s">
        <v>107</v>
      </c>
      <c r="B40" s="45" t="s">
        <v>89</v>
      </c>
    </row>
    <row r="41" spans="1:33" x14ac:dyDescent="0.15">
      <c r="A41" s="45" t="s">
        <v>108</v>
      </c>
      <c r="B41" s="45" t="s">
        <v>89</v>
      </c>
    </row>
    <row r="42" spans="1:33" x14ac:dyDescent="0.15">
      <c r="A42" s="45" t="s">
        <v>109</v>
      </c>
      <c r="B42" s="45" t="s">
        <v>110</v>
      </c>
    </row>
    <row r="43" spans="1:33" x14ac:dyDescent="0.15">
      <c r="A43" s="45" t="s">
        <v>111</v>
      </c>
      <c r="B43" s="45" t="s">
        <v>112</v>
      </c>
    </row>
    <row r="44" spans="1:33" x14ac:dyDescent="0.15">
      <c r="A44" s="45" t="s">
        <v>113</v>
      </c>
      <c r="B44" s="45" t="s">
        <v>114</v>
      </c>
    </row>
    <row r="45" spans="1:33" x14ac:dyDescent="0.15">
      <c r="A45" s="45" t="s">
        <v>115</v>
      </c>
      <c r="B45" s="45" t="s">
        <v>116</v>
      </c>
    </row>
    <row r="46" spans="1:33" x14ac:dyDescent="0.15">
      <c r="A46" s="45" t="s">
        <v>117</v>
      </c>
    </row>
    <row r="48" spans="1:33" x14ac:dyDescent="0.15">
      <c r="A48" s="45" t="s">
        <v>118</v>
      </c>
      <c r="B48" s="45" t="s">
        <v>119</v>
      </c>
      <c r="C48" s="45" t="s">
        <v>120</v>
      </c>
      <c r="D48" s="45" t="s">
        <v>121</v>
      </c>
      <c r="E48" s="45" t="s">
        <v>122</v>
      </c>
      <c r="F48" s="45" t="s">
        <v>123</v>
      </c>
      <c r="G48" s="45" t="s">
        <v>124</v>
      </c>
      <c r="H48" s="45" t="s">
        <v>125</v>
      </c>
      <c r="I48" s="86" t="s">
        <v>126</v>
      </c>
      <c r="J48" s="45" t="s">
        <v>127</v>
      </c>
      <c r="K48" s="45" t="s">
        <v>128</v>
      </c>
      <c r="L48" s="88" t="s">
        <v>129</v>
      </c>
      <c r="M48" s="45" t="s">
        <v>130</v>
      </c>
      <c r="N48" s="45" t="s">
        <v>131</v>
      </c>
      <c r="O48" s="45" t="s">
        <v>132</v>
      </c>
      <c r="P48" s="45" t="s">
        <v>133</v>
      </c>
      <c r="Q48" s="45" t="s">
        <v>134</v>
      </c>
      <c r="R48" s="45" t="s">
        <v>135</v>
      </c>
      <c r="S48" s="45" t="s">
        <v>136</v>
      </c>
      <c r="T48" s="45" t="s">
        <v>137</v>
      </c>
      <c r="U48" s="45" t="s">
        <v>138</v>
      </c>
      <c r="V48" s="45" t="s">
        <v>139</v>
      </c>
      <c r="W48" s="45" t="s">
        <v>140</v>
      </c>
      <c r="X48" s="45" t="s">
        <v>141</v>
      </c>
      <c r="Y48" s="45" t="s">
        <v>142</v>
      </c>
      <c r="Z48" s="45" t="s">
        <v>143</v>
      </c>
      <c r="AA48" s="45" t="s">
        <v>144</v>
      </c>
      <c r="AB48" s="45" t="s">
        <v>145</v>
      </c>
      <c r="AC48" s="45" t="s">
        <v>146</v>
      </c>
      <c r="AD48" s="45" t="s">
        <v>147</v>
      </c>
      <c r="AE48" s="45" t="s">
        <v>148</v>
      </c>
      <c r="AF48" s="45" t="s">
        <v>149</v>
      </c>
      <c r="AG48" s="45" t="s">
        <v>150</v>
      </c>
    </row>
    <row r="49" spans="1:33" x14ac:dyDescent="0.15">
      <c r="A49" s="45">
        <v>1</v>
      </c>
      <c r="B49" s="45" t="s">
        <v>41</v>
      </c>
      <c r="C49" s="45" t="b">
        <v>0</v>
      </c>
      <c r="D49" s="45" t="s">
        <v>151</v>
      </c>
      <c r="E49" s="45" t="s">
        <v>47</v>
      </c>
      <c r="F49" s="45" t="s">
        <v>152</v>
      </c>
      <c r="G49" s="45" t="s">
        <v>153</v>
      </c>
      <c r="H49" s="45" t="s">
        <v>154</v>
      </c>
      <c r="I49" s="87">
        <v>23.977827072143555</v>
      </c>
      <c r="J49" s="46">
        <v>23.788848876953125</v>
      </c>
      <c r="K49" s="46">
        <v>0.26725688576698303</v>
      </c>
      <c r="L49" s="59">
        <v>1607.165771484375</v>
      </c>
      <c r="M49" s="46">
        <v>1898.046142578125</v>
      </c>
      <c r="N49" s="46">
        <v>411.36697387695312</v>
      </c>
      <c r="O49" s="46">
        <v>33.009300231933594</v>
      </c>
      <c r="P49" s="46">
        <v>0.98549997806549072</v>
      </c>
      <c r="Q49" s="46">
        <v>-2.8169999122619629</v>
      </c>
      <c r="R49" s="46">
        <v>126.45795440673828</v>
      </c>
      <c r="S49" s="45" t="b">
        <v>1</v>
      </c>
      <c r="T49" s="46">
        <v>0.38844054458350014</v>
      </c>
      <c r="U49" s="45" t="b">
        <v>1</v>
      </c>
      <c r="V49" s="45">
        <v>3</v>
      </c>
      <c r="W49" s="45">
        <v>19</v>
      </c>
      <c r="X49" s="45" t="s">
        <v>155</v>
      </c>
      <c r="Y49" s="45" t="s">
        <v>89</v>
      </c>
      <c r="Z49" s="46">
        <v>0.97223827648226335</v>
      </c>
      <c r="AA49" s="45" t="s">
        <v>156</v>
      </c>
      <c r="AB49" s="45" t="s">
        <v>156</v>
      </c>
      <c r="AC49" s="45" t="s">
        <v>156</v>
      </c>
      <c r="AD49" s="46">
        <v>87.582839965820312</v>
      </c>
      <c r="AE49" s="45" t="s">
        <v>89</v>
      </c>
      <c r="AF49" s="45" t="s">
        <v>89</v>
      </c>
      <c r="AG49" s="45" t="s">
        <v>89</v>
      </c>
    </row>
    <row r="50" spans="1:33" x14ac:dyDescent="0.15">
      <c r="A50" s="45">
        <v>2</v>
      </c>
      <c r="B50" s="45" t="s">
        <v>42</v>
      </c>
      <c r="C50" s="45" t="b">
        <v>0</v>
      </c>
      <c r="D50" s="45" t="s">
        <v>157</v>
      </c>
      <c r="E50" s="45" t="s">
        <v>47</v>
      </c>
      <c r="F50" s="45" t="s">
        <v>152</v>
      </c>
      <c r="G50" s="45" t="s">
        <v>153</v>
      </c>
      <c r="H50" s="45" t="s">
        <v>154</v>
      </c>
      <c r="I50" s="87">
        <v>23.700418472290039</v>
      </c>
      <c r="J50" s="46">
        <v>23.697433471679688</v>
      </c>
      <c r="K50" s="46">
        <v>4.2227772064507008E-3</v>
      </c>
      <c r="L50" s="59">
        <v>2016.217041015625</v>
      </c>
      <c r="M50" s="46">
        <v>2021.1500244140625</v>
      </c>
      <c r="N50" s="46">
        <v>6.9762921333312988</v>
      </c>
      <c r="O50" s="46">
        <v>33.009300231933594</v>
      </c>
      <c r="P50" s="46">
        <v>0.98549997806549072</v>
      </c>
      <c r="Q50" s="46">
        <v>-2.8169999122619629</v>
      </c>
      <c r="R50" s="46">
        <v>126.45795440673828</v>
      </c>
      <c r="S50" s="45" t="b">
        <v>1</v>
      </c>
      <c r="T50" s="46">
        <v>0.38844054458350014</v>
      </c>
      <c r="U50" s="45" t="b">
        <v>1</v>
      </c>
      <c r="V50" s="45">
        <v>3</v>
      </c>
      <c r="W50" s="45">
        <v>16</v>
      </c>
      <c r="X50" s="45" t="s">
        <v>155</v>
      </c>
      <c r="Y50" s="45" t="s">
        <v>89</v>
      </c>
      <c r="Z50" s="46">
        <v>0.9662779275404304</v>
      </c>
      <c r="AA50" s="45" t="s">
        <v>156</v>
      </c>
      <c r="AB50" s="45" t="s">
        <v>156</v>
      </c>
      <c r="AC50" s="45" t="s">
        <v>156</v>
      </c>
      <c r="AD50" s="46">
        <v>87.582839965820312</v>
      </c>
      <c r="AE50" s="45" t="s">
        <v>89</v>
      </c>
      <c r="AF50" s="45" t="s">
        <v>89</v>
      </c>
      <c r="AG50" s="45" t="s">
        <v>89</v>
      </c>
    </row>
    <row r="51" spans="1:33" x14ac:dyDescent="0.15">
      <c r="A51" s="45">
        <v>3</v>
      </c>
      <c r="B51" s="45" t="s">
        <v>43</v>
      </c>
      <c r="C51" s="45" t="b">
        <v>0</v>
      </c>
      <c r="D51" s="45" t="s">
        <v>158</v>
      </c>
      <c r="E51" s="45" t="s">
        <v>47</v>
      </c>
      <c r="F51" s="45" t="s">
        <v>152</v>
      </c>
      <c r="G51" s="45" t="s">
        <v>153</v>
      </c>
      <c r="H51" s="45" t="s">
        <v>154</v>
      </c>
      <c r="I51" s="87">
        <v>24.440723419189453</v>
      </c>
      <c r="J51" s="46">
        <v>24.496946334838867</v>
      </c>
      <c r="K51" s="46">
        <v>7.9511210322380066E-2</v>
      </c>
      <c r="L51" s="59">
        <v>1100.87548828125</v>
      </c>
      <c r="M51" s="46">
        <v>1052.5390625</v>
      </c>
      <c r="N51" s="46">
        <v>68.3580322265625</v>
      </c>
      <c r="O51" s="46">
        <v>33.009300231933594</v>
      </c>
      <c r="P51" s="46">
        <v>0.98549997806549072</v>
      </c>
      <c r="Q51" s="46">
        <v>-2.8169999122619629</v>
      </c>
      <c r="R51" s="46">
        <v>126.45795440673828</v>
      </c>
      <c r="S51" s="45" t="b">
        <v>1</v>
      </c>
      <c r="T51" s="46">
        <v>0.38844054458350014</v>
      </c>
      <c r="U51" s="45" t="b">
        <v>1</v>
      </c>
      <c r="V51" s="45">
        <v>3</v>
      </c>
      <c r="W51" s="45">
        <v>19</v>
      </c>
      <c r="X51" s="45" t="s">
        <v>155</v>
      </c>
      <c r="Y51" s="45" t="s">
        <v>89</v>
      </c>
      <c r="Z51" s="46">
        <v>0.97353062389926848</v>
      </c>
      <c r="AA51" s="45" t="s">
        <v>156</v>
      </c>
      <c r="AB51" s="45" t="s">
        <v>156</v>
      </c>
      <c r="AC51" s="45" t="s">
        <v>156</v>
      </c>
      <c r="AD51" s="46">
        <v>87.582839965820312</v>
      </c>
      <c r="AE51" s="45" t="s">
        <v>89</v>
      </c>
      <c r="AF51" s="45" t="s">
        <v>89</v>
      </c>
      <c r="AG51" s="45" t="s">
        <v>89</v>
      </c>
    </row>
    <row r="52" spans="1:33" x14ac:dyDescent="0.15">
      <c r="A52" s="45">
        <v>4</v>
      </c>
      <c r="B52" s="45" t="s">
        <v>159</v>
      </c>
      <c r="C52" s="45" t="b">
        <v>0</v>
      </c>
      <c r="D52" s="45" t="s">
        <v>160</v>
      </c>
      <c r="E52" s="45" t="s">
        <v>47</v>
      </c>
      <c r="F52" s="45" t="s">
        <v>152</v>
      </c>
      <c r="G52" s="45" t="s">
        <v>153</v>
      </c>
      <c r="H52" s="45" t="s">
        <v>154</v>
      </c>
      <c r="I52" s="87">
        <v>24.369556427001953</v>
      </c>
      <c r="J52" s="46">
        <v>24.327732086181641</v>
      </c>
      <c r="K52" s="46">
        <v>5.9147201478481293E-2</v>
      </c>
      <c r="L52" s="59">
        <v>1166.81396484375</v>
      </c>
      <c r="M52" s="46">
        <v>1208.097900390625</v>
      </c>
      <c r="N52" s="46">
        <v>58.384300231933594</v>
      </c>
      <c r="O52" s="46">
        <v>33.009300231933594</v>
      </c>
      <c r="P52" s="46">
        <v>0.98549997806549072</v>
      </c>
      <c r="Q52" s="46">
        <v>-2.8169999122619629</v>
      </c>
      <c r="R52" s="46">
        <v>126.45795440673828</v>
      </c>
      <c r="S52" s="45" t="b">
        <v>1</v>
      </c>
      <c r="T52" s="46">
        <v>0.38844054458350014</v>
      </c>
      <c r="U52" s="45" t="b">
        <v>1</v>
      </c>
      <c r="V52" s="45">
        <v>3</v>
      </c>
      <c r="W52" s="45">
        <v>19</v>
      </c>
      <c r="X52" s="45" t="s">
        <v>155</v>
      </c>
      <c r="Y52" s="45" t="s">
        <v>89</v>
      </c>
      <c r="Z52" s="46">
        <v>0.9636808526224141</v>
      </c>
      <c r="AA52" s="45" t="s">
        <v>156</v>
      </c>
      <c r="AB52" s="45" t="s">
        <v>156</v>
      </c>
      <c r="AC52" s="45" t="s">
        <v>156</v>
      </c>
      <c r="AD52" s="46">
        <v>87.696342468261719</v>
      </c>
      <c r="AE52" s="45" t="s">
        <v>89</v>
      </c>
      <c r="AF52" s="45" t="s">
        <v>89</v>
      </c>
      <c r="AG52" s="45" t="s">
        <v>89</v>
      </c>
    </row>
    <row r="53" spans="1:33" x14ac:dyDescent="0.15">
      <c r="A53" s="45">
        <v>5</v>
      </c>
      <c r="B53" s="45" t="s">
        <v>161</v>
      </c>
      <c r="C53" s="45" t="b">
        <v>0</v>
      </c>
      <c r="D53" s="45" t="s">
        <v>162</v>
      </c>
      <c r="E53" s="45" t="s">
        <v>47</v>
      </c>
      <c r="F53" s="45" t="s">
        <v>152</v>
      </c>
      <c r="G53" s="45" t="s">
        <v>153</v>
      </c>
      <c r="H53" s="45" t="s">
        <v>154</v>
      </c>
      <c r="I53" s="87">
        <v>23.926656723022461</v>
      </c>
      <c r="J53" s="46">
        <v>23.918491363525391</v>
      </c>
      <c r="K53" s="46">
        <v>1.1548911221325397E-2</v>
      </c>
      <c r="L53" s="59">
        <v>1675.8128662109375</v>
      </c>
      <c r="M53" s="46">
        <v>1687.073974609375</v>
      </c>
      <c r="N53" s="46">
        <v>15.925612449645996</v>
      </c>
      <c r="O53" s="46">
        <v>33.009300231933594</v>
      </c>
      <c r="P53" s="46">
        <v>0.98549997806549072</v>
      </c>
      <c r="Q53" s="46">
        <v>-2.8169999122619629</v>
      </c>
      <c r="R53" s="46">
        <v>126.45795440673828</v>
      </c>
      <c r="S53" s="45" t="b">
        <v>1</v>
      </c>
      <c r="T53" s="46">
        <v>0.38844054458350014</v>
      </c>
      <c r="U53" s="45" t="b">
        <v>1</v>
      </c>
      <c r="V53" s="45">
        <v>3</v>
      </c>
      <c r="W53" s="45">
        <v>18</v>
      </c>
      <c r="X53" s="45" t="s">
        <v>155</v>
      </c>
      <c r="Y53" s="45" t="s">
        <v>89</v>
      </c>
      <c r="Z53" s="46">
        <v>0.97950996122574996</v>
      </c>
      <c r="AA53" s="45" t="s">
        <v>156</v>
      </c>
      <c r="AB53" s="45" t="s">
        <v>156</v>
      </c>
      <c r="AC53" s="45" t="s">
        <v>156</v>
      </c>
      <c r="AD53" s="46">
        <v>87.739288330078125</v>
      </c>
      <c r="AE53" s="45" t="s">
        <v>89</v>
      </c>
      <c r="AF53" s="45" t="s">
        <v>89</v>
      </c>
      <c r="AG53" s="45" t="s">
        <v>89</v>
      </c>
    </row>
    <row r="54" spans="1:33" x14ac:dyDescent="0.15">
      <c r="A54" s="45">
        <v>6</v>
      </c>
      <c r="B54" s="45" t="s">
        <v>163</v>
      </c>
      <c r="C54" s="45" t="b">
        <v>0</v>
      </c>
      <c r="D54" s="45" t="s">
        <v>164</v>
      </c>
      <c r="E54" s="45" t="s">
        <v>47</v>
      </c>
      <c r="F54" s="45" t="s">
        <v>152</v>
      </c>
      <c r="G54" s="45" t="s">
        <v>153</v>
      </c>
      <c r="H54" s="45" t="s">
        <v>154</v>
      </c>
      <c r="I54" s="87">
        <v>23.819816589355469</v>
      </c>
      <c r="J54" s="46">
        <v>23.864608764648438</v>
      </c>
      <c r="K54" s="46">
        <v>6.3344351947307587E-2</v>
      </c>
      <c r="L54" s="59">
        <v>1828.741943359375</v>
      </c>
      <c r="M54" s="46">
        <v>1764.180908203125</v>
      </c>
      <c r="N54" s="46">
        <v>91.303176879882812</v>
      </c>
      <c r="O54" s="46">
        <v>33.009300231933594</v>
      </c>
      <c r="P54" s="46">
        <v>0.98549997806549072</v>
      </c>
      <c r="Q54" s="46">
        <v>-2.8169999122619629</v>
      </c>
      <c r="R54" s="46">
        <v>126.45795440673828</v>
      </c>
      <c r="S54" s="45" t="b">
        <v>1</v>
      </c>
      <c r="T54" s="46">
        <v>0.38844054458350014</v>
      </c>
      <c r="U54" s="45" t="b">
        <v>1</v>
      </c>
      <c r="V54" s="45">
        <v>3</v>
      </c>
      <c r="W54" s="45">
        <v>19</v>
      </c>
      <c r="X54" s="45" t="s">
        <v>155</v>
      </c>
      <c r="Y54" s="45" t="s">
        <v>89</v>
      </c>
      <c r="Z54" s="46">
        <v>0.97758058649736379</v>
      </c>
      <c r="AA54" s="45" t="s">
        <v>156</v>
      </c>
      <c r="AB54" s="45" t="s">
        <v>156</v>
      </c>
      <c r="AC54" s="45" t="s">
        <v>156</v>
      </c>
      <c r="AD54" s="46">
        <v>87.739288330078125</v>
      </c>
      <c r="AE54" s="45" t="s">
        <v>89</v>
      </c>
      <c r="AF54" s="45" t="s">
        <v>89</v>
      </c>
      <c r="AG54" s="45" t="s">
        <v>89</v>
      </c>
    </row>
    <row r="55" spans="1:33" x14ac:dyDescent="0.15">
      <c r="A55" s="45">
        <v>7</v>
      </c>
      <c r="B55" s="45" t="s">
        <v>165</v>
      </c>
      <c r="C55" s="45" t="b">
        <v>0</v>
      </c>
      <c r="D55" s="45" t="s">
        <v>573</v>
      </c>
      <c r="E55" s="45" t="s">
        <v>47</v>
      </c>
      <c r="F55" s="45" t="s">
        <v>152</v>
      </c>
      <c r="G55" s="45" t="s">
        <v>153</v>
      </c>
      <c r="H55" s="45" t="s">
        <v>154</v>
      </c>
      <c r="I55" s="87">
        <v>24.421512603759766</v>
      </c>
      <c r="J55" s="46">
        <v>24.316532135009766</v>
      </c>
      <c r="K55" s="46">
        <v>0.14846345782279968</v>
      </c>
      <c r="L55" s="59">
        <v>1118.2987060546875</v>
      </c>
      <c r="M55" s="46">
        <v>1222.985107421875</v>
      </c>
      <c r="N55" s="46">
        <v>148.04901123046875</v>
      </c>
      <c r="O55" s="46">
        <v>33.009300231933594</v>
      </c>
      <c r="P55" s="46">
        <v>0.98549997806549072</v>
      </c>
      <c r="Q55" s="46">
        <v>-2.8169999122619629</v>
      </c>
      <c r="R55" s="46">
        <v>126.45795440673828</v>
      </c>
      <c r="S55" s="45" t="b">
        <v>1</v>
      </c>
      <c r="T55" s="46">
        <v>0.38844054458350014</v>
      </c>
      <c r="U55" s="45" t="b">
        <v>1</v>
      </c>
      <c r="V55" s="45">
        <v>3</v>
      </c>
      <c r="W55" s="45">
        <v>19</v>
      </c>
      <c r="X55" s="45" t="s">
        <v>155</v>
      </c>
      <c r="Y55" s="45" t="s">
        <v>89</v>
      </c>
      <c r="Z55" s="46">
        <v>0.97873124981843718</v>
      </c>
      <c r="AA55" s="45" t="s">
        <v>156</v>
      </c>
      <c r="AB55" s="45" t="s">
        <v>156</v>
      </c>
      <c r="AC55" s="45" t="s">
        <v>156</v>
      </c>
      <c r="AD55" s="46">
        <v>87.739288330078125</v>
      </c>
      <c r="AE55" s="45" t="s">
        <v>89</v>
      </c>
      <c r="AF55" s="45" t="s">
        <v>89</v>
      </c>
      <c r="AG55" s="45" t="s">
        <v>89</v>
      </c>
    </row>
    <row r="56" spans="1:33" x14ac:dyDescent="0.15">
      <c r="A56" s="45">
        <v>8</v>
      </c>
      <c r="B56" s="45" t="s">
        <v>166</v>
      </c>
      <c r="C56" s="45" t="b">
        <v>0</v>
      </c>
      <c r="D56" s="45" t="s">
        <v>167</v>
      </c>
      <c r="E56" s="45" t="s">
        <v>47</v>
      </c>
      <c r="F56" s="45" t="s">
        <v>152</v>
      </c>
      <c r="G56" s="45" t="s">
        <v>153</v>
      </c>
      <c r="H56" s="45" t="s">
        <v>154</v>
      </c>
      <c r="I56" s="87">
        <v>23.694761276245117</v>
      </c>
      <c r="J56" s="46">
        <v>23.640264511108398</v>
      </c>
      <c r="K56" s="46">
        <v>7.7070064842700958E-2</v>
      </c>
      <c r="L56" s="59">
        <v>2025.5618896484375</v>
      </c>
      <c r="M56" s="46">
        <v>2119.931884765625</v>
      </c>
      <c r="N56" s="46">
        <v>133.45941162109375</v>
      </c>
      <c r="O56" s="46">
        <v>33.009300231933594</v>
      </c>
      <c r="P56" s="46">
        <v>0.98549997806549072</v>
      </c>
      <c r="Q56" s="46">
        <v>-2.8169999122619629</v>
      </c>
      <c r="R56" s="46">
        <v>126.45795440673828</v>
      </c>
      <c r="S56" s="45" t="b">
        <v>1</v>
      </c>
      <c r="T56" s="46">
        <v>0.38844054458350014</v>
      </c>
      <c r="U56" s="45" t="b">
        <v>1</v>
      </c>
      <c r="V56" s="45">
        <v>3</v>
      </c>
      <c r="W56" s="45">
        <v>18</v>
      </c>
      <c r="X56" s="45" t="s">
        <v>155</v>
      </c>
      <c r="Y56" s="45" t="s">
        <v>89</v>
      </c>
      <c r="Z56" s="46">
        <v>0.97451804418752097</v>
      </c>
      <c r="AA56" s="45" t="s">
        <v>156</v>
      </c>
      <c r="AB56" s="45" t="s">
        <v>156</v>
      </c>
      <c r="AC56" s="45" t="s">
        <v>156</v>
      </c>
      <c r="AD56" s="46">
        <v>87.739288330078125</v>
      </c>
      <c r="AE56" s="45" t="s">
        <v>89</v>
      </c>
      <c r="AF56" s="45" t="s">
        <v>89</v>
      </c>
      <c r="AG56" s="45" t="s">
        <v>89</v>
      </c>
    </row>
    <row r="57" spans="1:33" x14ac:dyDescent="0.15">
      <c r="A57" s="45">
        <v>9</v>
      </c>
      <c r="B57" s="45" t="s">
        <v>168</v>
      </c>
      <c r="C57" s="45" t="b">
        <v>0</v>
      </c>
      <c r="D57" s="45" t="s">
        <v>169</v>
      </c>
      <c r="E57" s="45" t="s">
        <v>47</v>
      </c>
      <c r="F57" s="45" t="s">
        <v>152</v>
      </c>
      <c r="G57" s="45" t="s">
        <v>153</v>
      </c>
      <c r="H57" s="45" t="s">
        <v>154</v>
      </c>
      <c r="I57" s="87">
        <v>24.341768264770508</v>
      </c>
      <c r="J57" s="46">
        <v>24.417875289916992</v>
      </c>
      <c r="K57" s="46">
        <v>0.10763158649206161</v>
      </c>
      <c r="L57" s="59">
        <v>1193.6199951171875</v>
      </c>
      <c r="M57" s="46">
        <v>1123.799560546875</v>
      </c>
      <c r="N57" s="46">
        <v>98.7410888671875</v>
      </c>
      <c r="O57" s="46">
        <v>33.009300231933594</v>
      </c>
      <c r="P57" s="46">
        <v>0.98549997806549072</v>
      </c>
      <c r="Q57" s="46">
        <v>-2.8169999122619629</v>
      </c>
      <c r="R57" s="46">
        <v>126.45795440673828</v>
      </c>
      <c r="S57" s="45" t="b">
        <v>1</v>
      </c>
      <c r="T57" s="46">
        <v>0.38844054458350014</v>
      </c>
      <c r="U57" s="45" t="b">
        <v>1</v>
      </c>
      <c r="V57" s="45">
        <v>3</v>
      </c>
      <c r="W57" s="45">
        <v>19</v>
      </c>
      <c r="X57" s="45" t="s">
        <v>155</v>
      </c>
      <c r="Y57" s="45" t="s">
        <v>89</v>
      </c>
      <c r="Z57" s="46">
        <v>0.97027427991781323</v>
      </c>
      <c r="AA57" s="45" t="s">
        <v>156</v>
      </c>
      <c r="AB57" s="45" t="s">
        <v>156</v>
      </c>
      <c r="AC57" s="45" t="s">
        <v>156</v>
      </c>
      <c r="AD57" s="46">
        <v>87.605224609375</v>
      </c>
      <c r="AE57" s="45" t="s">
        <v>89</v>
      </c>
      <c r="AF57" s="45" t="s">
        <v>89</v>
      </c>
      <c r="AG57" s="45" t="s">
        <v>89</v>
      </c>
    </row>
    <row r="58" spans="1:33" x14ac:dyDescent="0.15">
      <c r="A58" s="45">
        <v>10</v>
      </c>
      <c r="B58" s="45" t="s">
        <v>170</v>
      </c>
      <c r="C58" s="45" t="b">
        <v>0</v>
      </c>
      <c r="D58" s="45" t="s">
        <v>171</v>
      </c>
      <c r="E58" s="45" t="s">
        <v>47</v>
      </c>
      <c r="F58" s="45" t="s">
        <v>152</v>
      </c>
      <c r="G58" s="45" t="s">
        <v>153</v>
      </c>
      <c r="H58" s="45" t="s">
        <v>154</v>
      </c>
      <c r="I58" s="87">
        <v>24.591379165649414</v>
      </c>
      <c r="J58" s="46">
        <v>24.938938140869141</v>
      </c>
      <c r="K58" s="46">
        <v>0.49152261018753052</v>
      </c>
      <c r="L58" s="59">
        <v>973.32373046875</v>
      </c>
      <c r="M58" s="46">
        <v>762.38238525390625</v>
      </c>
      <c r="N58" s="46">
        <v>298.31610107421875</v>
      </c>
      <c r="O58" s="46">
        <v>33.009300231933594</v>
      </c>
      <c r="P58" s="46">
        <v>0.98549997806549072</v>
      </c>
      <c r="Q58" s="46">
        <v>-2.8169999122619629</v>
      </c>
      <c r="R58" s="46">
        <v>126.45795440673828</v>
      </c>
      <c r="S58" s="45" t="b">
        <v>1</v>
      </c>
      <c r="T58" s="46">
        <v>0.38844054458350014</v>
      </c>
      <c r="U58" s="45" t="b">
        <v>1</v>
      </c>
      <c r="V58" s="45">
        <v>3</v>
      </c>
      <c r="W58" s="45">
        <v>19</v>
      </c>
      <c r="X58" s="45" t="s">
        <v>155</v>
      </c>
      <c r="Y58" s="45" t="s">
        <v>89</v>
      </c>
      <c r="Z58" s="46">
        <v>0.97081888818677853</v>
      </c>
      <c r="AA58" s="45" t="s">
        <v>156</v>
      </c>
      <c r="AB58" s="45" t="s">
        <v>156</v>
      </c>
      <c r="AC58" s="45" t="s">
        <v>156</v>
      </c>
      <c r="AD58" s="46">
        <v>87.605224609375</v>
      </c>
      <c r="AE58" s="45" t="s">
        <v>89</v>
      </c>
      <c r="AF58" s="45" t="s">
        <v>89</v>
      </c>
      <c r="AG58" s="45" t="s">
        <v>89</v>
      </c>
    </row>
    <row r="59" spans="1:33" x14ac:dyDescent="0.15">
      <c r="A59" s="45">
        <v>11</v>
      </c>
      <c r="B59" s="45" t="s">
        <v>172</v>
      </c>
      <c r="C59" s="45" t="b">
        <v>0</v>
      </c>
      <c r="D59" s="45" t="s">
        <v>173</v>
      </c>
      <c r="E59" s="45" t="s">
        <v>47</v>
      </c>
      <c r="F59" s="45" t="s">
        <v>152</v>
      </c>
      <c r="G59" s="45" t="s">
        <v>153</v>
      </c>
      <c r="H59" s="45" t="s">
        <v>154</v>
      </c>
      <c r="I59" s="87">
        <v>24.354866027832031</v>
      </c>
      <c r="J59" s="46">
        <v>24.19099235534668</v>
      </c>
      <c r="K59" s="46">
        <v>0.23175236582756042</v>
      </c>
      <c r="L59" s="59">
        <v>1180.9093017578125</v>
      </c>
      <c r="M59" s="46">
        <v>1362.304443359375</v>
      </c>
      <c r="N59" s="46">
        <v>256.5313720703125</v>
      </c>
      <c r="O59" s="46">
        <v>33.009300231933594</v>
      </c>
      <c r="P59" s="46">
        <v>0.98549997806549072</v>
      </c>
      <c r="Q59" s="46">
        <v>-2.8169999122619629</v>
      </c>
      <c r="R59" s="46">
        <v>126.45795440673828</v>
      </c>
      <c r="S59" s="45" t="b">
        <v>1</v>
      </c>
      <c r="T59" s="46">
        <v>0.38844054458350014</v>
      </c>
      <c r="U59" s="45" t="b">
        <v>1</v>
      </c>
      <c r="V59" s="45">
        <v>3</v>
      </c>
      <c r="W59" s="45">
        <v>19</v>
      </c>
      <c r="X59" s="45" t="s">
        <v>155</v>
      </c>
      <c r="Y59" s="45" t="s">
        <v>89</v>
      </c>
      <c r="Z59" s="46">
        <v>0.96728365889227241</v>
      </c>
      <c r="AA59" s="45" t="s">
        <v>156</v>
      </c>
      <c r="AB59" s="45" t="s">
        <v>174</v>
      </c>
      <c r="AC59" s="45" t="s">
        <v>156</v>
      </c>
      <c r="AD59" s="46">
        <v>87.491622924804688</v>
      </c>
      <c r="AE59" s="46">
        <v>91.013214111328125</v>
      </c>
      <c r="AF59" s="45" t="s">
        <v>89</v>
      </c>
      <c r="AG59" s="45" t="s">
        <v>89</v>
      </c>
    </row>
    <row r="60" spans="1:33" x14ac:dyDescent="0.15">
      <c r="A60" s="45">
        <v>12</v>
      </c>
      <c r="B60" s="45" t="s">
        <v>175</v>
      </c>
      <c r="C60" s="45" t="b">
        <v>0</v>
      </c>
      <c r="D60" s="45" t="s">
        <v>176</v>
      </c>
      <c r="E60" s="45" t="s">
        <v>47</v>
      </c>
      <c r="F60" s="45" t="s">
        <v>152</v>
      </c>
      <c r="G60" s="45" t="s">
        <v>153</v>
      </c>
      <c r="H60" s="45" t="s">
        <v>154</v>
      </c>
      <c r="I60" s="87">
        <v>23.913164138793945</v>
      </c>
      <c r="J60" s="46">
        <v>23.887445449829102</v>
      </c>
      <c r="K60" s="46">
        <v>3.6371719092130661E-2</v>
      </c>
      <c r="L60" s="59">
        <v>1694.397216796875</v>
      </c>
      <c r="M60" s="46">
        <v>1730.7764892578125</v>
      </c>
      <c r="N60" s="46">
        <v>51.44805908203125</v>
      </c>
      <c r="O60" s="46">
        <v>33.009300231933594</v>
      </c>
      <c r="P60" s="46">
        <v>0.98549997806549072</v>
      </c>
      <c r="Q60" s="46">
        <v>-2.8169999122619629</v>
      </c>
      <c r="R60" s="46">
        <v>126.45795440673828</v>
      </c>
      <c r="S60" s="45" t="b">
        <v>1</v>
      </c>
      <c r="T60" s="46">
        <v>0.38844054458350014</v>
      </c>
      <c r="U60" s="45" t="b">
        <v>1</v>
      </c>
      <c r="V60" s="45">
        <v>3</v>
      </c>
      <c r="W60" s="45">
        <v>18</v>
      </c>
      <c r="X60" s="45" t="s">
        <v>155</v>
      </c>
      <c r="Y60" s="45" t="s">
        <v>89</v>
      </c>
      <c r="Z60" s="46">
        <v>0.96290879355262815</v>
      </c>
      <c r="AA60" s="45" t="s">
        <v>156</v>
      </c>
      <c r="AB60" s="45" t="s">
        <v>156</v>
      </c>
      <c r="AC60" s="45" t="s">
        <v>156</v>
      </c>
      <c r="AD60" s="46">
        <v>87.605224609375</v>
      </c>
      <c r="AE60" s="45" t="s">
        <v>89</v>
      </c>
      <c r="AF60" s="45" t="s">
        <v>89</v>
      </c>
      <c r="AG60" s="45" t="s">
        <v>89</v>
      </c>
    </row>
    <row r="61" spans="1:33" x14ac:dyDescent="0.15">
      <c r="A61" s="45">
        <v>13</v>
      </c>
      <c r="B61" s="45" t="s">
        <v>177</v>
      </c>
      <c r="C61" s="45" t="b">
        <v>0</v>
      </c>
      <c r="D61" s="45" t="s">
        <v>178</v>
      </c>
      <c r="E61" s="45" t="s">
        <v>47</v>
      </c>
      <c r="F61" s="45" t="s">
        <v>152</v>
      </c>
      <c r="G61" s="45" t="s">
        <v>153</v>
      </c>
      <c r="H61" s="45" t="s">
        <v>154</v>
      </c>
      <c r="I61" s="87">
        <v>24.641439437866211</v>
      </c>
      <c r="J61" s="46">
        <v>24.629421234130859</v>
      </c>
      <c r="K61" s="46">
        <v>1.6997655853629112E-2</v>
      </c>
      <c r="L61" s="59">
        <v>934.3004150390625</v>
      </c>
      <c r="M61" s="46">
        <v>943.570068359375</v>
      </c>
      <c r="N61" s="46">
        <v>13.109226226806641</v>
      </c>
      <c r="O61" s="46">
        <v>33.009300231933594</v>
      </c>
      <c r="P61" s="46">
        <v>0.98549997806549072</v>
      </c>
      <c r="Q61" s="46">
        <v>-2.8169999122619629</v>
      </c>
      <c r="R61" s="46">
        <v>126.45795440673828</v>
      </c>
      <c r="S61" s="45" t="b">
        <v>1</v>
      </c>
      <c r="T61" s="46">
        <v>0.38844054458350014</v>
      </c>
      <c r="U61" s="45" t="b">
        <v>1</v>
      </c>
      <c r="V61" s="45">
        <v>3</v>
      </c>
      <c r="W61" s="45">
        <v>18</v>
      </c>
      <c r="X61" s="45" t="s">
        <v>155</v>
      </c>
      <c r="Y61" s="45" t="s">
        <v>89</v>
      </c>
      <c r="Z61" s="46">
        <v>0.95500479013110384</v>
      </c>
      <c r="AA61" s="45" t="s">
        <v>156</v>
      </c>
      <c r="AB61" s="45" t="s">
        <v>156</v>
      </c>
      <c r="AC61" s="45" t="s">
        <v>156</v>
      </c>
      <c r="AD61" s="46">
        <v>87.684226989746094</v>
      </c>
      <c r="AE61" s="45" t="s">
        <v>89</v>
      </c>
      <c r="AF61" s="45" t="s">
        <v>89</v>
      </c>
      <c r="AG61" s="45" t="s">
        <v>89</v>
      </c>
    </row>
    <row r="62" spans="1:33" x14ac:dyDescent="0.15">
      <c r="A62" s="45">
        <v>14</v>
      </c>
      <c r="B62" s="45" t="s">
        <v>179</v>
      </c>
      <c r="C62" s="45" t="b">
        <v>0</v>
      </c>
      <c r="D62" s="45" t="s">
        <v>180</v>
      </c>
      <c r="E62" s="45" t="s">
        <v>47</v>
      </c>
      <c r="F62" s="45" t="s">
        <v>152</v>
      </c>
      <c r="G62" s="45" t="s">
        <v>153</v>
      </c>
      <c r="H62" s="45" t="s">
        <v>154</v>
      </c>
      <c r="I62" s="87">
        <v>22.783357620239258</v>
      </c>
      <c r="J62" s="46">
        <v>22.845283508300781</v>
      </c>
      <c r="K62" s="46">
        <v>8.7575085461139679E-2</v>
      </c>
      <c r="L62" s="59">
        <v>4266.60546875</v>
      </c>
      <c r="M62" s="46">
        <v>4061.21533203125</v>
      </c>
      <c r="N62" s="46">
        <v>290.46551513671875</v>
      </c>
      <c r="O62" s="46">
        <v>33.009300231933594</v>
      </c>
      <c r="P62" s="46">
        <v>0.98549997806549072</v>
      </c>
      <c r="Q62" s="46">
        <v>-2.8169999122619629</v>
      </c>
      <c r="R62" s="46">
        <v>126.45795440673828</v>
      </c>
      <c r="S62" s="45" t="b">
        <v>1</v>
      </c>
      <c r="T62" s="46">
        <v>0.38844054458350014</v>
      </c>
      <c r="U62" s="45" t="b">
        <v>1</v>
      </c>
      <c r="V62" s="45">
        <v>3</v>
      </c>
      <c r="W62" s="45">
        <v>16</v>
      </c>
      <c r="X62" s="45" t="s">
        <v>155</v>
      </c>
      <c r="Y62" s="45" t="s">
        <v>89</v>
      </c>
      <c r="Z62" s="46">
        <v>0.96506888122063461</v>
      </c>
      <c r="AA62" s="45" t="s">
        <v>156</v>
      </c>
      <c r="AB62" s="45" t="s">
        <v>156</v>
      </c>
      <c r="AC62" s="45" t="s">
        <v>156</v>
      </c>
      <c r="AD62" s="46">
        <v>87.684226989746094</v>
      </c>
      <c r="AE62" s="45" t="s">
        <v>89</v>
      </c>
      <c r="AF62" s="45" t="s">
        <v>89</v>
      </c>
      <c r="AG62" s="45" t="s">
        <v>89</v>
      </c>
    </row>
    <row r="63" spans="1:33" x14ac:dyDescent="0.15">
      <c r="A63" s="45">
        <v>15</v>
      </c>
      <c r="B63" s="45" t="s">
        <v>181</v>
      </c>
      <c r="C63" s="45" t="b">
        <v>0</v>
      </c>
      <c r="D63" s="45" t="s">
        <v>182</v>
      </c>
      <c r="E63" s="45" t="s">
        <v>47</v>
      </c>
      <c r="F63" s="45" t="s">
        <v>152</v>
      </c>
      <c r="G63" s="45" t="s">
        <v>153</v>
      </c>
      <c r="H63" s="45" t="s">
        <v>154</v>
      </c>
      <c r="I63" s="87">
        <v>22.780807495117188</v>
      </c>
      <c r="J63" s="46">
        <v>22.857925415039062</v>
      </c>
      <c r="K63" s="46">
        <v>0.10905986279249191</v>
      </c>
      <c r="L63" s="59">
        <v>4275.50830078125</v>
      </c>
      <c r="M63" s="46">
        <v>4022.2998046875</v>
      </c>
      <c r="N63" s="46">
        <v>358.091064453125</v>
      </c>
      <c r="O63" s="46">
        <v>33.009300231933594</v>
      </c>
      <c r="P63" s="46">
        <v>0.98549997806549072</v>
      </c>
      <c r="Q63" s="46">
        <v>-2.8169999122619629</v>
      </c>
      <c r="R63" s="46">
        <v>126.45795440673828</v>
      </c>
      <c r="S63" s="45" t="b">
        <v>1</v>
      </c>
      <c r="T63" s="46">
        <v>0.38844054458350014</v>
      </c>
      <c r="U63" s="45" t="b">
        <v>1</v>
      </c>
      <c r="V63" s="45">
        <v>3</v>
      </c>
      <c r="W63" s="45">
        <v>16</v>
      </c>
      <c r="X63" s="45" t="s">
        <v>155</v>
      </c>
      <c r="Y63" s="45" t="s">
        <v>89</v>
      </c>
      <c r="Z63" s="46">
        <v>0.95359587010221669</v>
      </c>
      <c r="AA63" s="45" t="s">
        <v>156</v>
      </c>
      <c r="AB63" s="45" t="s">
        <v>156</v>
      </c>
      <c r="AC63" s="45" t="s">
        <v>156</v>
      </c>
      <c r="AD63" s="46">
        <v>87.797683715820312</v>
      </c>
      <c r="AE63" s="45" t="s">
        <v>89</v>
      </c>
      <c r="AF63" s="45" t="s">
        <v>89</v>
      </c>
      <c r="AG63" s="45" t="s">
        <v>89</v>
      </c>
    </row>
    <row r="64" spans="1:33" x14ac:dyDescent="0.15">
      <c r="A64" s="45">
        <v>16</v>
      </c>
      <c r="B64" s="45" t="s">
        <v>183</v>
      </c>
      <c r="C64" s="45" t="b">
        <v>0</v>
      </c>
      <c r="D64" s="45" t="s">
        <v>184</v>
      </c>
      <c r="E64" s="45" t="s">
        <v>47</v>
      </c>
      <c r="F64" s="45" t="s">
        <v>152</v>
      </c>
      <c r="G64" s="45" t="s">
        <v>153</v>
      </c>
      <c r="H64" s="45" t="s">
        <v>154</v>
      </c>
      <c r="I64" s="87">
        <v>23.00126838684082</v>
      </c>
      <c r="J64" s="46">
        <v>23.024145126342773</v>
      </c>
      <c r="K64" s="46">
        <v>3.2352596521377563E-2</v>
      </c>
      <c r="L64" s="59">
        <v>3570.482177734375</v>
      </c>
      <c r="M64" s="46">
        <v>3504.9501953125</v>
      </c>
      <c r="N64" s="46">
        <v>92.6763916015625</v>
      </c>
      <c r="O64" s="46">
        <v>33.009300231933594</v>
      </c>
      <c r="P64" s="46">
        <v>0.98549997806549072</v>
      </c>
      <c r="Q64" s="46">
        <v>-2.8169999122619629</v>
      </c>
      <c r="R64" s="46">
        <v>126.45795440673828</v>
      </c>
      <c r="S64" s="45" t="b">
        <v>1</v>
      </c>
      <c r="T64" s="46">
        <v>0.38844054458350014</v>
      </c>
      <c r="U64" s="45" t="b">
        <v>1</v>
      </c>
      <c r="V64" s="45">
        <v>3</v>
      </c>
      <c r="W64" s="45">
        <v>16</v>
      </c>
      <c r="X64" s="45" t="s">
        <v>155</v>
      </c>
      <c r="Y64" s="45" t="s">
        <v>89</v>
      </c>
      <c r="Z64" s="46">
        <v>0.97388865048303752</v>
      </c>
      <c r="AA64" s="45" t="s">
        <v>156</v>
      </c>
      <c r="AB64" s="45" t="s">
        <v>156</v>
      </c>
      <c r="AC64" s="45" t="s">
        <v>156</v>
      </c>
      <c r="AD64" s="46">
        <v>87.684226989746094</v>
      </c>
      <c r="AE64" s="45" t="s">
        <v>89</v>
      </c>
      <c r="AF64" s="45" t="s">
        <v>89</v>
      </c>
      <c r="AG64" s="45" t="s">
        <v>89</v>
      </c>
    </row>
    <row r="65" spans="1:33" x14ac:dyDescent="0.15">
      <c r="A65" s="45">
        <v>17</v>
      </c>
      <c r="B65" s="45" t="s">
        <v>185</v>
      </c>
      <c r="C65" s="45" t="b">
        <v>0</v>
      </c>
      <c r="D65" s="45" t="s">
        <v>186</v>
      </c>
      <c r="E65" s="45" t="s">
        <v>47</v>
      </c>
      <c r="F65" s="45" t="s">
        <v>152</v>
      </c>
      <c r="G65" s="45" t="s">
        <v>153</v>
      </c>
      <c r="H65" s="45" t="s">
        <v>154</v>
      </c>
      <c r="I65" s="87">
        <v>22.994054794311523</v>
      </c>
      <c r="J65" s="46">
        <v>22.987640380859375</v>
      </c>
      <c r="K65" s="46">
        <v>9.0700015425682068E-3</v>
      </c>
      <c r="L65" s="59">
        <v>3591.59716796875</v>
      </c>
      <c r="M65" s="46">
        <v>3610.5244140625</v>
      </c>
      <c r="N65" s="46">
        <v>26.767168045043945</v>
      </c>
      <c r="O65" s="46">
        <v>33.009300231933594</v>
      </c>
      <c r="P65" s="46">
        <v>0.98549997806549072</v>
      </c>
      <c r="Q65" s="46">
        <v>-2.8169999122619629</v>
      </c>
      <c r="R65" s="46">
        <v>126.45795440673828</v>
      </c>
      <c r="S65" s="45" t="b">
        <v>1</v>
      </c>
      <c r="T65" s="46">
        <v>0.38844054458350014</v>
      </c>
      <c r="U65" s="45" t="b">
        <v>1</v>
      </c>
      <c r="V65" s="45">
        <v>3</v>
      </c>
      <c r="W65" s="45">
        <v>18</v>
      </c>
      <c r="X65" s="45" t="s">
        <v>155</v>
      </c>
      <c r="Y65" s="45" t="s">
        <v>89</v>
      </c>
      <c r="Z65" s="46">
        <v>0.97142612842902443</v>
      </c>
      <c r="AA65" s="45" t="s">
        <v>156</v>
      </c>
      <c r="AB65" s="45" t="s">
        <v>156</v>
      </c>
      <c r="AC65" s="45" t="s">
        <v>156</v>
      </c>
      <c r="AD65" s="46">
        <v>87.760452270507812</v>
      </c>
      <c r="AE65" s="45" t="s">
        <v>89</v>
      </c>
      <c r="AF65" s="45" t="s">
        <v>89</v>
      </c>
      <c r="AG65" s="45" t="s">
        <v>89</v>
      </c>
    </row>
    <row r="66" spans="1:33" x14ac:dyDescent="0.15">
      <c r="A66" s="45">
        <v>18</v>
      </c>
      <c r="B66" s="45" t="s">
        <v>187</v>
      </c>
      <c r="C66" s="45" t="b">
        <v>0</v>
      </c>
      <c r="D66" s="45" t="s">
        <v>188</v>
      </c>
      <c r="E66" s="45" t="s">
        <v>47</v>
      </c>
      <c r="F66" s="45" t="s">
        <v>152</v>
      </c>
      <c r="G66" s="45" t="s">
        <v>153</v>
      </c>
      <c r="H66" s="45" t="s">
        <v>154</v>
      </c>
      <c r="I66" s="87">
        <v>22.297027587890625</v>
      </c>
      <c r="J66" s="46">
        <v>22.438318252563477</v>
      </c>
      <c r="K66" s="46">
        <v>0.19981516897678375</v>
      </c>
      <c r="L66" s="59">
        <v>6349.26708984375</v>
      </c>
      <c r="M66" s="46">
        <v>5694.5185546875</v>
      </c>
      <c r="N66" s="46">
        <v>925.95391845703125</v>
      </c>
      <c r="O66" s="46">
        <v>33.009300231933594</v>
      </c>
      <c r="P66" s="46">
        <v>0.98549997806549072</v>
      </c>
      <c r="Q66" s="46">
        <v>-2.8169999122619629</v>
      </c>
      <c r="R66" s="46">
        <v>126.45795440673828</v>
      </c>
      <c r="S66" s="45" t="b">
        <v>1</v>
      </c>
      <c r="T66" s="46">
        <v>0.38844054458350014</v>
      </c>
      <c r="U66" s="45" t="b">
        <v>1</v>
      </c>
      <c r="V66" s="45">
        <v>3</v>
      </c>
      <c r="W66" s="45">
        <v>16</v>
      </c>
      <c r="X66" s="45" t="s">
        <v>155</v>
      </c>
      <c r="Y66" s="45" t="s">
        <v>89</v>
      </c>
      <c r="Z66" s="46">
        <v>0.94253282275373185</v>
      </c>
      <c r="AA66" s="45" t="s">
        <v>156</v>
      </c>
      <c r="AB66" s="45" t="s">
        <v>156</v>
      </c>
      <c r="AC66" s="45" t="s">
        <v>156</v>
      </c>
      <c r="AD66" s="46">
        <v>87.760452270507812</v>
      </c>
      <c r="AE66" s="45" t="s">
        <v>89</v>
      </c>
      <c r="AF66" s="45" t="s">
        <v>89</v>
      </c>
      <c r="AG66" s="45" t="s">
        <v>89</v>
      </c>
    </row>
    <row r="67" spans="1:33" x14ac:dyDescent="0.15">
      <c r="A67" s="45">
        <v>19</v>
      </c>
      <c r="B67" s="45" t="s">
        <v>189</v>
      </c>
      <c r="C67" s="45" t="b">
        <v>0</v>
      </c>
      <c r="D67" s="45" t="s">
        <v>190</v>
      </c>
      <c r="E67" s="45" t="s">
        <v>47</v>
      </c>
      <c r="F67" s="45" t="s">
        <v>152</v>
      </c>
      <c r="G67" s="45" t="s">
        <v>153</v>
      </c>
      <c r="H67" s="45" t="s">
        <v>154</v>
      </c>
      <c r="I67" s="87">
        <v>23.088762283325195</v>
      </c>
      <c r="J67" s="46">
        <v>23.032613754272461</v>
      </c>
      <c r="K67" s="46">
        <v>7.9406008124351501E-2</v>
      </c>
      <c r="L67" s="59">
        <v>3324.050537109375</v>
      </c>
      <c r="M67" s="46">
        <v>3483.82958984375</v>
      </c>
      <c r="N67" s="46">
        <v>225.96153259277344</v>
      </c>
      <c r="O67" s="46">
        <v>33.009300231933594</v>
      </c>
      <c r="P67" s="46">
        <v>0.98549997806549072</v>
      </c>
      <c r="Q67" s="46">
        <v>-2.8169999122619629</v>
      </c>
      <c r="R67" s="46">
        <v>126.45795440673828</v>
      </c>
      <c r="S67" s="45" t="b">
        <v>1</v>
      </c>
      <c r="T67" s="46">
        <v>0.38844054458350014</v>
      </c>
      <c r="U67" s="45" t="b">
        <v>1</v>
      </c>
      <c r="V67" s="45">
        <v>3</v>
      </c>
      <c r="W67" s="45">
        <v>18</v>
      </c>
      <c r="X67" s="45" t="s">
        <v>155</v>
      </c>
      <c r="Y67" s="45" t="s">
        <v>89</v>
      </c>
      <c r="Z67" s="46">
        <v>0.95207778158934275</v>
      </c>
      <c r="AA67" s="45" t="s">
        <v>156</v>
      </c>
      <c r="AB67" s="45" t="s">
        <v>156</v>
      </c>
      <c r="AC67" s="45" t="s">
        <v>156</v>
      </c>
      <c r="AD67" s="46">
        <v>87.760452270507812</v>
      </c>
      <c r="AE67" s="45" t="s">
        <v>89</v>
      </c>
      <c r="AF67" s="45" t="s">
        <v>89</v>
      </c>
      <c r="AG67" s="45" t="s">
        <v>89</v>
      </c>
    </row>
    <row r="68" spans="1:33" x14ac:dyDescent="0.15">
      <c r="A68" s="45">
        <v>20</v>
      </c>
      <c r="B68" s="45" t="s">
        <v>191</v>
      </c>
      <c r="C68" s="45" t="b">
        <v>0</v>
      </c>
      <c r="D68" s="45" t="s">
        <v>89</v>
      </c>
      <c r="E68" s="45" t="s">
        <v>47</v>
      </c>
      <c r="F68" s="45" t="s">
        <v>192</v>
      </c>
      <c r="G68" s="45" t="s">
        <v>153</v>
      </c>
      <c r="H68" s="45" t="s">
        <v>154</v>
      </c>
      <c r="I68" s="87">
        <v>24.284612655639648</v>
      </c>
      <c r="J68" s="46">
        <v>24.283506393432617</v>
      </c>
      <c r="K68" s="46">
        <v>1.5644910745322704E-3</v>
      </c>
      <c r="L68" s="59">
        <v>1000</v>
      </c>
      <c r="M68" s="45" t="s">
        <v>89</v>
      </c>
      <c r="N68" s="45" t="s">
        <v>89</v>
      </c>
      <c r="O68" s="46">
        <v>33.009300231933594</v>
      </c>
      <c r="P68" s="46">
        <v>0.98549997806549072</v>
      </c>
      <c r="Q68" s="46">
        <v>-2.8169999122619629</v>
      </c>
      <c r="R68" s="46">
        <v>126.45795440673828</v>
      </c>
      <c r="S68" s="45" t="b">
        <v>1</v>
      </c>
      <c r="T68" s="46">
        <v>0.38844054458350014</v>
      </c>
      <c r="U68" s="45" t="b">
        <v>1</v>
      </c>
      <c r="V68" s="45">
        <v>3</v>
      </c>
      <c r="W68" s="45">
        <v>18</v>
      </c>
      <c r="X68" s="45" t="s">
        <v>155</v>
      </c>
      <c r="Y68" s="45" t="s">
        <v>89</v>
      </c>
      <c r="Z68" s="46">
        <v>0.95044419682228931</v>
      </c>
      <c r="AA68" s="45" t="s">
        <v>156</v>
      </c>
      <c r="AB68" s="45" t="s">
        <v>156</v>
      </c>
      <c r="AC68" s="45" t="s">
        <v>156</v>
      </c>
      <c r="AD68" s="46">
        <v>87.646675109863281</v>
      </c>
      <c r="AE68" s="45" t="s">
        <v>89</v>
      </c>
      <c r="AF68" s="45" t="s">
        <v>89</v>
      </c>
      <c r="AG68" s="45" t="s">
        <v>89</v>
      </c>
    </row>
    <row r="69" spans="1:33" x14ac:dyDescent="0.15">
      <c r="A69" s="45">
        <v>21</v>
      </c>
      <c r="B69" s="45" t="s">
        <v>193</v>
      </c>
      <c r="C69" s="45" t="b">
        <v>0</v>
      </c>
      <c r="D69" s="45" t="s">
        <v>89</v>
      </c>
      <c r="E69" s="45" t="s">
        <v>47</v>
      </c>
      <c r="F69" s="45" t="s">
        <v>192</v>
      </c>
      <c r="G69" s="45" t="s">
        <v>153</v>
      </c>
      <c r="H69" s="45" t="s">
        <v>154</v>
      </c>
      <c r="I69" s="87">
        <v>27.602941513061523</v>
      </c>
      <c r="J69" s="46">
        <v>27.656225204467773</v>
      </c>
      <c r="K69" s="46">
        <v>7.5354516506195068E-2</v>
      </c>
      <c r="L69" s="59">
        <v>100</v>
      </c>
      <c r="M69" s="45" t="s">
        <v>89</v>
      </c>
      <c r="N69" s="45" t="s">
        <v>89</v>
      </c>
      <c r="O69" s="46">
        <v>33.009300231933594</v>
      </c>
      <c r="P69" s="46">
        <v>0.98549997806549072</v>
      </c>
      <c r="Q69" s="46">
        <v>-2.8169999122619629</v>
      </c>
      <c r="R69" s="46">
        <v>126.45795440673828</v>
      </c>
      <c r="S69" s="45" t="b">
        <v>1</v>
      </c>
      <c r="T69" s="46">
        <v>0.38844054458350014</v>
      </c>
      <c r="U69" s="45" t="b">
        <v>1</v>
      </c>
      <c r="V69" s="45">
        <v>3</v>
      </c>
      <c r="W69" s="45">
        <v>21</v>
      </c>
      <c r="X69" s="45" t="s">
        <v>155</v>
      </c>
      <c r="Y69" s="45" t="s">
        <v>89</v>
      </c>
      <c r="Z69" s="46">
        <v>0.97955809161741236</v>
      </c>
      <c r="AA69" s="45" t="s">
        <v>156</v>
      </c>
      <c r="AB69" s="45" t="s">
        <v>156</v>
      </c>
      <c r="AC69" s="45" t="s">
        <v>156</v>
      </c>
      <c r="AD69" s="46">
        <v>87.50482177734375</v>
      </c>
      <c r="AE69" s="45" t="s">
        <v>89</v>
      </c>
      <c r="AF69" s="45" t="s">
        <v>89</v>
      </c>
      <c r="AG69" s="45" t="s">
        <v>89</v>
      </c>
    </row>
    <row r="70" spans="1:33" x14ac:dyDescent="0.15">
      <c r="A70" s="45">
        <v>22</v>
      </c>
      <c r="B70" s="45" t="s">
        <v>194</v>
      </c>
      <c r="C70" s="45" t="b">
        <v>0</v>
      </c>
      <c r="D70" s="45" t="s">
        <v>89</v>
      </c>
      <c r="E70" s="45" t="s">
        <v>47</v>
      </c>
      <c r="F70" s="45" t="s">
        <v>192</v>
      </c>
      <c r="G70" s="45" t="s">
        <v>153</v>
      </c>
      <c r="H70" s="45" t="s">
        <v>154</v>
      </c>
      <c r="I70" s="87">
        <v>30.70289421081543</v>
      </c>
      <c r="J70" s="46">
        <v>30.454700469970703</v>
      </c>
      <c r="K70" s="46">
        <v>0.35099759697914124</v>
      </c>
      <c r="L70" s="59">
        <v>10</v>
      </c>
      <c r="M70" s="45" t="s">
        <v>89</v>
      </c>
      <c r="N70" s="45" t="s">
        <v>89</v>
      </c>
      <c r="O70" s="46">
        <v>33.009300231933594</v>
      </c>
      <c r="P70" s="46">
        <v>0.98549997806549072</v>
      </c>
      <c r="Q70" s="46">
        <v>-2.8169999122619629</v>
      </c>
      <c r="R70" s="46">
        <v>126.45795440673828</v>
      </c>
      <c r="S70" s="45" t="b">
        <v>1</v>
      </c>
      <c r="T70" s="46">
        <v>0.38844054458350014</v>
      </c>
      <c r="U70" s="45" t="b">
        <v>1</v>
      </c>
      <c r="V70" s="45">
        <v>3</v>
      </c>
      <c r="W70" s="45">
        <v>25</v>
      </c>
      <c r="X70" s="45" t="s">
        <v>155</v>
      </c>
      <c r="Y70" s="45" t="s">
        <v>89</v>
      </c>
      <c r="Z70" s="46">
        <v>0.95161261776769079</v>
      </c>
      <c r="AA70" s="45" t="s">
        <v>156</v>
      </c>
      <c r="AB70" s="45" t="s">
        <v>156</v>
      </c>
      <c r="AC70" s="45" t="s">
        <v>156</v>
      </c>
      <c r="AD70" s="46">
        <v>87.50482177734375</v>
      </c>
      <c r="AE70" s="45" t="s">
        <v>89</v>
      </c>
      <c r="AF70" s="45" t="s">
        <v>89</v>
      </c>
      <c r="AG70" s="45" t="s">
        <v>89</v>
      </c>
    </row>
    <row r="71" spans="1:33" x14ac:dyDescent="0.15">
      <c r="A71" s="45">
        <v>23</v>
      </c>
      <c r="B71" s="45" t="s">
        <v>195</v>
      </c>
      <c r="C71" s="45" t="b">
        <v>0</v>
      </c>
      <c r="D71" s="45" t="s">
        <v>89</v>
      </c>
      <c r="E71" s="45" t="s">
        <v>47</v>
      </c>
      <c r="F71" s="45" t="s">
        <v>192</v>
      </c>
      <c r="G71" s="45" t="s">
        <v>153</v>
      </c>
      <c r="H71" s="45" t="s">
        <v>154</v>
      </c>
      <c r="I71" s="87">
        <v>32.472232818603516</v>
      </c>
      <c r="J71" s="46">
        <v>32.472232818603516</v>
      </c>
      <c r="K71" s="45" t="s">
        <v>89</v>
      </c>
      <c r="L71" s="59">
        <v>1</v>
      </c>
      <c r="M71" s="45" t="s">
        <v>89</v>
      </c>
      <c r="N71" s="45" t="s">
        <v>89</v>
      </c>
      <c r="O71" s="46">
        <v>33.009300231933594</v>
      </c>
      <c r="P71" s="46">
        <v>0.98549997806549072</v>
      </c>
      <c r="Q71" s="46">
        <v>-2.8169999122619629</v>
      </c>
      <c r="R71" s="46">
        <v>126.45795440673828</v>
      </c>
      <c r="S71" s="45" t="b">
        <v>1</v>
      </c>
      <c r="T71" s="46">
        <v>0.38844054458350014</v>
      </c>
      <c r="U71" s="45" t="b">
        <v>1</v>
      </c>
      <c r="V71" s="45">
        <v>3</v>
      </c>
      <c r="W71" s="45">
        <v>25</v>
      </c>
      <c r="X71" s="45" t="s">
        <v>155</v>
      </c>
      <c r="Y71" s="45" t="s">
        <v>89</v>
      </c>
      <c r="Z71" s="46">
        <v>0.96931106746892814</v>
      </c>
      <c r="AA71" s="45" t="s">
        <v>156</v>
      </c>
      <c r="AB71" s="45" t="s">
        <v>156</v>
      </c>
      <c r="AC71" s="45" t="s">
        <v>156</v>
      </c>
      <c r="AD71" s="46">
        <v>87.50482177734375</v>
      </c>
      <c r="AE71" s="45" t="s">
        <v>89</v>
      </c>
      <c r="AF71" s="45" t="s">
        <v>89</v>
      </c>
      <c r="AG71" s="45" t="s">
        <v>89</v>
      </c>
    </row>
    <row r="72" spans="1:33" x14ac:dyDescent="0.15">
      <c r="A72" s="45">
        <v>24</v>
      </c>
      <c r="B72" s="45" t="s">
        <v>196</v>
      </c>
      <c r="C72" s="45" t="b">
        <v>0</v>
      </c>
      <c r="D72" s="45" t="s">
        <v>89</v>
      </c>
      <c r="E72" s="45" t="s">
        <v>47</v>
      </c>
      <c r="F72" s="45" t="s">
        <v>197</v>
      </c>
      <c r="G72" s="45" t="s">
        <v>153</v>
      </c>
      <c r="H72" s="45" t="s">
        <v>154</v>
      </c>
      <c r="I72" s="86" t="s">
        <v>198</v>
      </c>
      <c r="J72" s="45" t="s">
        <v>89</v>
      </c>
      <c r="K72" s="45" t="s">
        <v>89</v>
      </c>
      <c r="L72" s="88" t="s">
        <v>89</v>
      </c>
      <c r="M72" s="45" t="s">
        <v>89</v>
      </c>
      <c r="N72" s="45" t="s">
        <v>89</v>
      </c>
      <c r="O72" s="46">
        <v>33.009300231933594</v>
      </c>
      <c r="P72" s="46">
        <v>0.98549997806549072</v>
      </c>
      <c r="Q72" s="46">
        <v>-2.8169999122619629</v>
      </c>
      <c r="R72" s="46">
        <v>126.45795440673828</v>
      </c>
      <c r="S72" s="45" t="b">
        <v>1</v>
      </c>
      <c r="T72" s="46">
        <v>0.38844054458350014</v>
      </c>
      <c r="U72" s="45" t="b">
        <v>1</v>
      </c>
      <c r="V72" s="45">
        <v>3</v>
      </c>
      <c r="W72" s="45">
        <v>12</v>
      </c>
      <c r="X72" s="45" t="s">
        <v>199</v>
      </c>
      <c r="Y72" s="45" t="s">
        <v>89</v>
      </c>
      <c r="Z72" s="46">
        <v>0</v>
      </c>
      <c r="AA72" s="45" t="s">
        <v>156</v>
      </c>
      <c r="AB72" s="45" t="s">
        <v>156</v>
      </c>
      <c r="AC72" s="45" t="s">
        <v>156</v>
      </c>
      <c r="AD72" s="46">
        <v>65.455741882324219</v>
      </c>
      <c r="AE72" s="45" t="s">
        <v>89</v>
      </c>
      <c r="AF72" s="45" t="s">
        <v>89</v>
      </c>
      <c r="AG72" s="45" t="s">
        <v>89</v>
      </c>
    </row>
    <row r="73" spans="1:33" x14ac:dyDescent="0.15">
      <c r="A73" s="45">
        <v>25</v>
      </c>
      <c r="B73" s="45" t="s">
        <v>200</v>
      </c>
      <c r="C73" s="45" t="b">
        <v>0</v>
      </c>
      <c r="D73" s="45" t="s">
        <v>151</v>
      </c>
      <c r="E73" s="45" t="s">
        <v>47</v>
      </c>
      <c r="F73" s="45" t="s">
        <v>152</v>
      </c>
      <c r="G73" s="45" t="s">
        <v>153</v>
      </c>
      <c r="H73" s="45" t="s">
        <v>154</v>
      </c>
      <c r="I73" s="87">
        <v>23.599868774414062</v>
      </c>
      <c r="J73" s="46">
        <v>23.788848876953125</v>
      </c>
      <c r="K73" s="46">
        <v>0.26725688576698303</v>
      </c>
      <c r="L73" s="59">
        <v>2188.926513671875</v>
      </c>
      <c r="M73" s="46">
        <v>1898.046142578125</v>
      </c>
      <c r="N73" s="46">
        <v>411.36697387695312</v>
      </c>
      <c r="O73" s="46">
        <v>33.009300231933594</v>
      </c>
      <c r="P73" s="46">
        <v>0.98549997806549072</v>
      </c>
      <c r="Q73" s="46">
        <v>-2.8169999122619629</v>
      </c>
      <c r="R73" s="46">
        <v>126.45795440673828</v>
      </c>
      <c r="S73" s="45" t="b">
        <v>1</v>
      </c>
      <c r="T73" s="46">
        <v>0.38844054458350014</v>
      </c>
      <c r="U73" s="45" t="b">
        <v>1</v>
      </c>
      <c r="V73" s="45">
        <v>3</v>
      </c>
      <c r="W73" s="45">
        <v>15</v>
      </c>
      <c r="X73" s="45" t="s">
        <v>155</v>
      </c>
      <c r="Y73" s="45" t="s">
        <v>89</v>
      </c>
      <c r="Z73" s="46">
        <v>0.98391781071742512</v>
      </c>
      <c r="AA73" s="45" t="s">
        <v>156</v>
      </c>
      <c r="AB73" s="45" t="s">
        <v>156</v>
      </c>
      <c r="AC73" s="45" t="s">
        <v>156</v>
      </c>
      <c r="AD73" s="46">
        <v>87.582839965820312</v>
      </c>
      <c r="AE73" s="45" t="s">
        <v>89</v>
      </c>
      <c r="AF73" s="45" t="s">
        <v>89</v>
      </c>
      <c r="AG73" s="45" t="s">
        <v>89</v>
      </c>
    </row>
    <row r="74" spans="1:33" x14ac:dyDescent="0.15">
      <c r="A74" s="45">
        <v>26</v>
      </c>
      <c r="B74" s="45" t="s">
        <v>201</v>
      </c>
      <c r="C74" s="45" t="b">
        <v>0</v>
      </c>
      <c r="D74" s="45" t="s">
        <v>157</v>
      </c>
      <c r="E74" s="45" t="s">
        <v>47</v>
      </c>
      <c r="F74" s="45" t="s">
        <v>152</v>
      </c>
      <c r="G74" s="45" t="s">
        <v>153</v>
      </c>
      <c r="H74" s="45" t="s">
        <v>154</v>
      </c>
      <c r="I74" s="87">
        <v>23.694446563720703</v>
      </c>
      <c r="J74" s="46">
        <v>23.697433471679688</v>
      </c>
      <c r="K74" s="46">
        <v>4.2227772064507008E-3</v>
      </c>
      <c r="L74" s="59">
        <v>2026.0830078125</v>
      </c>
      <c r="M74" s="46">
        <v>2021.1500244140625</v>
      </c>
      <c r="N74" s="46">
        <v>6.9762921333312988</v>
      </c>
      <c r="O74" s="46">
        <v>33.009300231933594</v>
      </c>
      <c r="P74" s="46">
        <v>0.98549997806549072</v>
      </c>
      <c r="Q74" s="46">
        <v>-2.8169999122619629</v>
      </c>
      <c r="R74" s="46">
        <v>126.45795440673828</v>
      </c>
      <c r="S74" s="45" t="b">
        <v>1</v>
      </c>
      <c r="T74" s="46">
        <v>0.38844054458350014</v>
      </c>
      <c r="U74" s="45" t="b">
        <v>1</v>
      </c>
      <c r="V74" s="45">
        <v>3</v>
      </c>
      <c r="W74" s="45">
        <v>18</v>
      </c>
      <c r="X74" s="45" t="s">
        <v>155</v>
      </c>
      <c r="Y74" s="45" t="s">
        <v>89</v>
      </c>
      <c r="Z74" s="46">
        <v>0.9535726352970042</v>
      </c>
      <c r="AA74" s="45" t="s">
        <v>156</v>
      </c>
      <c r="AB74" s="45" t="s">
        <v>156</v>
      </c>
      <c r="AC74" s="45" t="s">
        <v>156</v>
      </c>
      <c r="AD74" s="46">
        <v>87.582839965820312</v>
      </c>
      <c r="AE74" s="45" t="s">
        <v>89</v>
      </c>
      <c r="AF74" s="45" t="s">
        <v>89</v>
      </c>
      <c r="AG74" s="45" t="s">
        <v>89</v>
      </c>
    </row>
    <row r="75" spans="1:33" x14ac:dyDescent="0.15">
      <c r="A75" s="45">
        <v>27</v>
      </c>
      <c r="B75" s="45" t="s">
        <v>202</v>
      </c>
      <c r="C75" s="45" t="b">
        <v>0</v>
      </c>
      <c r="D75" s="45" t="s">
        <v>158</v>
      </c>
      <c r="E75" s="45" t="s">
        <v>47</v>
      </c>
      <c r="F75" s="45" t="s">
        <v>152</v>
      </c>
      <c r="G75" s="45" t="s">
        <v>153</v>
      </c>
      <c r="H75" s="45" t="s">
        <v>154</v>
      </c>
      <c r="I75" s="87">
        <v>24.553169250488281</v>
      </c>
      <c r="J75" s="46">
        <v>24.496946334838867</v>
      </c>
      <c r="K75" s="46">
        <v>7.9511210322380066E-2</v>
      </c>
      <c r="L75" s="59">
        <v>1004.20263671875</v>
      </c>
      <c r="M75" s="46">
        <v>1052.5390625</v>
      </c>
      <c r="N75" s="46">
        <v>68.3580322265625</v>
      </c>
      <c r="O75" s="46">
        <v>33.009300231933594</v>
      </c>
      <c r="P75" s="46">
        <v>0.98549997806549072</v>
      </c>
      <c r="Q75" s="46">
        <v>-2.8169999122619629</v>
      </c>
      <c r="R75" s="46">
        <v>126.45795440673828</v>
      </c>
      <c r="S75" s="45" t="b">
        <v>1</v>
      </c>
      <c r="T75" s="46">
        <v>0.38844054458350014</v>
      </c>
      <c r="U75" s="45" t="b">
        <v>1</v>
      </c>
      <c r="V75" s="45">
        <v>3</v>
      </c>
      <c r="W75" s="45">
        <v>18</v>
      </c>
      <c r="X75" s="45" t="s">
        <v>155</v>
      </c>
      <c r="Y75" s="45" t="s">
        <v>89</v>
      </c>
      <c r="Z75" s="46">
        <v>0.97514521336761384</v>
      </c>
      <c r="AA75" s="45" t="s">
        <v>156</v>
      </c>
      <c r="AB75" s="45" t="s">
        <v>156</v>
      </c>
      <c r="AC75" s="45" t="s">
        <v>156</v>
      </c>
      <c r="AD75" s="46">
        <v>87.582839965820312</v>
      </c>
      <c r="AE75" s="45" t="s">
        <v>89</v>
      </c>
      <c r="AF75" s="45" t="s">
        <v>89</v>
      </c>
      <c r="AG75" s="45" t="s">
        <v>89</v>
      </c>
    </row>
    <row r="76" spans="1:33" x14ac:dyDescent="0.15">
      <c r="A76" s="45">
        <v>28</v>
      </c>
      <c r="B76" s="45" t="s">
        <v>203</v>
      </c>
      <c r="C76" s="45" t="b">
        <v>0</v>
      </c>
      <c r="D76" s="45" t="s">
        <v>160</v>
      </c>
      <c r="E76" s="45" t="s">
        <v>47</v>
      </c>
      <c r="F76" s="45" t="s">
        <v>152</v>
      </c>
      <c r="G76" s="45" t="s">
        <v>153</v>
      </c>
      <c r="H76" s="45" t="s">
        <v>154</v>
      </c>
      <c r="I76" s="87">
        <v>24.285909652709961</v>
      </c>
      <c r="J76" s="46">
        <v>24.327732086181641</v>
      </c>
      <c r="K76" s="46">
        <v>5.9147201478481293E-2</v>
      </c>
      <c r="L76" s="59">
        <v>1249.3818359375</v>
      </c>
      <c r="M76" s="46">
        <v>1208.097900390625</v>
      </c>
      <c r="N76" s="46">
        <v>58.384300231933594</v>
      </c>
      <c r="O76" s="46">
        <v>33.009300231933594</v>
      </c>
      <c r="P76" s="46">
        <v>0.98549997806549072</v>
      </c>
      <c r="Q76" s="46">
        <v>-2.8169999122619629</v>
      </c>
      <c r="R76" s="46">
        <v>126.45795440673828</v>
      </c>
      <c r="S76" s="45" t="b">
        <v>1</v>
      </c>
      <c r="T76" s="46">
        <v>0.38844054458350014</v>
      </c>
      <c r="U76" s="45" t="b">
        <v>1</v>
      </c>
      <c r="V76" s="45">
        <v>3</v>
      </c>
      <c r="W76" s="45">
        <v>19</v>
      </c>
      <c r="X76" s="45" t="s">
        <v>155</v>
      </c>
      <c r="Y76" s="45" t="s">
        <v>89</v>
      </c>
      <c r="Z76" s="46">
        <v>0.94220430904457408</v>
      </c>
      <c r="AA76" s="45" t="s">
        <v>156</v>
      </c>
      <c r="AB76" s="45" t="s">
        <v>156</v>
      </c>
      <c r="AC76" s="45" t="s">
        <v>156</v>
      </c>
      <c r="AD76" s="46">
        <v>87.582839965820312</v>
      </c>
      <c r="AE76" s="45" t="s">
        <v>89</v>
      </c>
      <c r="AF76" s="45" t="s">
        <v>89</v>
      </c>
      <c r="AG76" s="45" t="s">
        <v>89</v>
      </c>
    </row>
    <row r="77" spans="1:33" x14ac:dyDescent="0.15">
      <c r="A77" s="45">
        <v>29</v>
      </c>
      <c r="B77" s="45" t="s">
        <v>204</v>
      </c>
      <c r="C77" s="45" t="b">
        <v>0</v>
      </c>
      <c r="D77" s="45" t="s">
        <v>162</v>
      </c>
      <c r="E77" s="45" t="s">
        <v>47</v>
      </c>
      <c r="F77" s="45" t="s">
        <v>152</v>
      </c>
      <c r="G77" s="45" t="s">
        <v>153</v>
      </c>
      <c r="H77" s="45" t="s">
        <v>154</v>
      </c>
      <c r="I77" s="87">
        <v>23.910324096679688</v>
      </c>
      <c r="J77" s="46">
        <v>23.918491363525391</v>
      </c>
      <c r="K77" s="46">
        <v>1.1548911221325397E-2</v>
      </c>
      <c r="L77" s="59">
        <v>1698.3350830078125</v>
      </c>
      <c r="M77" s="46">
        <v>1687.073974609375</v>
      </c>
      <c r="N77" s="46">
        <v>15.925612449645996</v>
      </c>
      <c r="O77" s="46">
        <v>33.009300231933594</v>
      </c>
      <c r="P77" s="46">
        <v>0.98549997806549072</v>
      </c>
      <c r="Q77" s="46">
        <v>-2.8169999122619629</v>
      </c>
      <c r="R77" s="46">
        <v>126.45795440673828</v>
      </c>
      <c r="S77" s="45" t="b">
        <v>1</v>
      </c>
      <c r="T77" s="46">
        <v>0.38844054458350014</v>
      </c>
      <c r="U77" s="45" t="b">
        <v>1</v>
      </c>
      <c r="V77" s="45">
        <v>3</v>
      </c>
      <c r="W77" s="45">
        <v>19</v>
      </c>
      <c r="X77" s="45" t="s">
        <v>155</v>
      </c>
      <c r="Y77" s="45" t="s">
        <v>89</v>
      </c>
      <c r="Z77" s="46">
        <v>0.96169279439365452</v>
      </c>
      <c r="AA77" s="45" t="s">
        <v>156</v>
      </c>
      <c r="AB77" s="45" t="s">
        <v>156</v>
      </c>
      <c r="AC77" s="45" t="s">
        <v>156</v>
      </c>
      <c r="AD77" s="46">
        <v>87.739288330078125</v>
      </c>
      <c r="AE77" s="45" t="s">
        <v>89</v>
      </c>
      <c r="AF77" s="45" t="s">
        <v>89</v>
      </c>
      <c r="AG77" s="45" t="s">
        <v>89</v>
      </c>
    </row>
    <row r="78" spans="1:33" x14ac:dyDescent="0.15">
      <c r="A78" s="45">
        <v>30</v>
      </c>
      <c r="B78" s="45" t="s">
        <v>205</v>
      </c>
      <c r="C78" s="45" t="b">
        <v>0</v>
      </c>
      <c r="D78" s="45" t="s">
        <v>164</v>
      </c>
      <c r="E78" s="45" t="s">
        <v>47</v>
      </c>
      <c r="F78" s="45" t="s">
        <v>152</v>
      </c>
      <c r="G78" s="45" t="s">
        <v>153</v>
      </c>
      <c r="H78" s="45" t="s">
        <v>154</v>
      </c>
      <c r="I78" s="87">
        <v>23.909399032592773</v>
      </c>
      <c r="J78" s="46">
        <v>23.864608764648438</v>
      </c>
      <c r="K78" s="46">
        <v>6.3344351947307587E-2</v>
      </c>
      <c r="L78" s="59">
        <v>1699.6197509765625</v>
      </c>
      <c r="M78" s="46">
        <v>1764.180908203125</v>
      </c>
      <c r="N78" s="46">
        <v>91.303176879882812</v>
      </c>
      <c r="O78" s="46">
        <v>33.009300231933594</v>
      </c>
      <c r="P78" s="46">
        <v>0.98549997806549072</v>
      </c>
      <c r="Q78" s="46">
        <v>-2.8169999122619629</v>
      </c>
      <c r="R78" s="46">
        <v>126.45795440673828</v>
      </c>
      <c r="S78" s="45" t="b">
        <v>1</v>
      </c>
      <c r="T78" s="46">
        <v>0.38844054458350014</v>
      </c>
      <c r="U78" s="45" t="b">
        <v>1</v>
      </c>
      <c r="V78" s="45">
        <v>3</v>
      </c>
      <c r="W78" s="45">
        <v>17</v>
      </c>
      <c r="X78" s="45" t="s">
        <v>155</v>
      </c>
      <c r="Y78" s="45" t="s">
        <v>89</v>
      </c>
      <c r="Z78" s="46">
        <v>0.95920769574666542</v>
      </c>
      <c r="AA78" s="45" t="s">
        <v>156</v>
      </c>
      <c r="AB78" s="45" t="s">
        <v>156</v>
      </c>
      <c r="AC78" s="45" t="s">
        <v>156</v>
      </c>
      <c r="AD78" s="46">
        <v>87.739288330078125</v>
      </c>
      <c r="AE78" s="45" t="s">
        <v>89</v>
      </c>
      <c r="AF78" s="45" t="s">
        <v>89</v>
      </c>
      <c r="AG78" s="45" t="s">
        <v>89</v>
      </c>
    </row>
    <row r="79" spans="1:33" x14ac:dyDescent="0.15">
      <c r="A79" s="45">
        <v>31</v>
      </c>
      <c r="B79" s="45" t="s">
        <v>206</v>
      </c>
      <c r="C79" s="45" t="b">
        <v>0</v>
      </c>
      <c r="D79" s="45" t="s">
        <v>573</v>
      </c>
      <c r="E79" s="45" t="s">
        <v>47</v>
      </c>
      <c r="F79" s="45" t="s">
        <v>152</v>
      </c>
      <c r="G79" s="45" t="s">
        <v>153</v>
      </c>
      <c r="H79" s="45" t="s">
        <v>154</v>
      </c>
      <c r="I79" s="87">
        <v>24.211553573608398</v>
      </c>
      <c r="J79" s="46">
        <v>24.316532135009766</v>
      </c>
      <c r="K79" s="46">
        <v>0.14846345782279968</v>
      </c>
      <c r="L79" s="59">
        <v>1327.671630859375</v>
      </c>
      <c r="M79" s="46">
        <v>1222.985107421875</v>
      </c>
      <c r="N79" s="46">
        <v>148.04901123046875</v>
      </c>
      <c r="O79" s="46">
        <v>33.009300231933594</v>
      </c>
      <c r="P79" s="46">
        <v>0.98549997806549072</v>
      </c>
      <c r="Q79" s="46">
        <v>-2.8169999122619629</v>
      </c>
      <c r="R79" s="46">
        <v>126.45795440673828</v>
      </c>
      <c r="S79" s="45" t="b">
        <v>1</v>
      </c>
      <c r="T79" s="46">
        <v>0.38844054458350014</v>
      </c>
      <c r="U79" s="45" t="b">
        <v>1</v>
      </c>
      <c r="V79" s="45">
        <v>3</v>
      </c>
      <c r="W79" s="45">
        <v>18</v>
      </c>
      <c r="X79" s="45" t="s">
        <v>155</v>
      </c>
      <c r="Y79" s="45" t="s">
        <v>89</v>
      </c>
      <c r="Z79" s="46">
        <v>0.96428466517913236</v>
      </c>
      <c r="AA79" s="45" t="s">
        <v>156</v>
      </c>
      <c r="AB79" s="45" t="s">
        <v>156</v>
      </c>
      <c r="AC79" s="45" t="s">
        <v>156</v>
      </c>
      <c r="AD79" s="46">
        <v>87.739288330078125</v>
      </c>
      <c r="AE79" s="45" t="s">
        <v>89</v>
      </c>
      <c r="AF79" s="45" t="s">
        <v>89</v>
      </c>
      <c r="AG79" s="45" t="s">
        <v>89</v>
      </c>
    </row>
    <row r="80" spans="1:33" x14ac:dyDescent="0.15">
      <c r="A80" s="45">
        <v>32</v>
      </c>
      <c r="B80" s="45" t="s">
        <v>207</v>
      </c>
      <c r="C80" s="45" t="b">
        <v>0</v>
      </c>
      <c r="D80" s="45" t="s">
        <v>167</v>
      </c>
      <c r="E80" s="45" t="s">
        <v>47</v>
      </c>
      <c r="F80" s="45" t="s">
        <v>152</v>
      </c>
      <c r="G80" s="45" t="s">
        <v>153</v>
      </c>
      <c r="H80" s="45" t="s">
        <v>154</v>
      </c>
      <c r="I80" s="87">
        <v>23.58576774597168</v>
      </c>
      <c r="J80" s="46">
        <v>23.640264511108398</v>
      </c>
      <c r="K80" s="46">
        <v>7.7070064842700958E-2</v>
      </c>
      <c r="L80" s="59">
        <v>2214.302001953125</v>
      </c>
      <c r="M80" s="46">
        <v>2119.931884765625</v>
      </c>
      <c r="N80" s="46">
        <v>133.45941162109375</v>
      </c>
      <c r="O80" s="46">
        <v>33.009300231933594</v>
      </c>
      <c r="P80" s="46">
        <v>0.98549997806549072</v>
      </c>
      <c r="Q80" s="46">
        <v>-2.8169999122619629</v>
      </c>
      <c r="R80" s="46">
        <v>126.45795440673828</v>
      </c>
      <c r="S80" s="45" t="b">
        <v>1</v>
      </c>
      <c r="T80" s="46">
        <v>0.38844054458350014</v>
      </c>
      <c r="U80" s="45" t="b">
        <v>1</v>
      </c>
      <c r="V80" s="45">
        <v>3</v>
      </c>
      <c r="W80" s="45">
        <v>18</v>
      </c>
      <c r="X80" s="45" t="s">
        <v>155</v>
      </c>
      <c r="Y80" s="45" t="s">
        <v>89</v>
      </c>
      <c r="Z80" s="46">
        <v>0.94982511552729354</v>
      </c>
      <c r="AA80" s="45" t="s">
        <v>156</v>
      </c>
      <c r="AB80" s="45" t="s">
        <v>156</v>
      </c>
      <c r="AC80" s="45" t="s">
        <v>156</v>
      </c>
      <c r="AD80" s="46">
        <v>87.739288330078125</v>
      </c>
      <c r="AE80" s="45" t="s">
        <v>89</v>
      </c>
      <c r="AF80" s="45" t="s">
        <v>89</v>
      </c>
      <c r="AG80" s="45" t="s">
        <v>89</v>
      </c>
    </row>
    <row r="81" spans="1:33" x14ac:dyDescent="0.15">
      <c r="A81" s="45">
        <v>33</v>
      </c>
      <c r="B81" s="45" t="s">
        <v>208</v>
      </c>
      <c r="C81" s="45" t="b">
        <v>0</v>
      </c>
      <c r="D81" s="45" t="s">
        <v>169</v>
      </c>
      <c r="E81" s="45" t="s">
        <v>47</v>
      </c>
      <c r="F81" s="45" t="s">
        <v>152</v>
      </c>
      <c r="G81" s="45" t="s">
        <v>153</v>
      </c>
      <c r="H81" s="45" t="s">
        <v>154</v>
      </c>
      <c r="I81" s="87">
        <v>24.493982315063477</v>
      </c>
      <c r="J81" s="46">
        <v>24.417875289916992</v>
      </c>
      <c r="K81" s="46">
        <v>0.10763158649206161</v>
      </c>
      <c r="L81" s="59">
        <v>1053.97900390625</v>
      </c>
      <c r="M81" s="46">
        <v>1123.799560546875</v>
      </c>
      <c r="N81" s="46">
        <v>98.7410888671875</v>
      </c>
      <c r="O81" s="46">
        <v>33.009300231933594</v>
      </c>
      <c r="P81" s="46">
        <v>0.98549997806549072</v>
      </c>
      <c r="Q81" s="46">
        <v>-2.8169999122619629</v>
      </c>
      <c r="R81" s="46">
        <v>126.45795440673828</v>
      </c>
      <c r="S81" s="45" t="b">
        <v>1</v>
      </c>
      <c r="T81" s="46">
        <v>0.38844054458350014</v>
      </c>
      <c r="U81" s="45" t="b">
        <v>1</v>
      </c>
      <c r="V81" s="45">
        <v>3</v>
      </c>
      <c r="W81" s="45">
        <v>19</v>
      </c>
      <c r="X81" s="45" t="s">
        <v>155</v>
      </c>
      <c r="Y81" s="45" t="s">
        <v>89</v>
      </c>
      <c r="Z81" s="46">
        <v>0.98284856044565949</v>
      </c>
      <c r="AA81" s="45" t="s">
        <v>156</v>
      </c>
      <c r="AB81" s="45" t="s">
        <v>156</v>
      </c>
      <c r="AC81" s="45" t="s">
        <v>156</v>
      </c>
      <c r="AD81" s="46">
        <v>87.605224609375</v>
      </c>
      <c r="AE81" s="45" t="s">
        <v>89</v>
      </c>
      <c r="AF81" s="45" t="s">
        <v>89</v>
      </c>
      <c r="AG81" s="45" t="s">
        <v>89</v>
      </c>
    </row>
    <row r="82" spans="1:33" x14ac:dyDescent="0.15">
      <c r="A82" s="45">
        <v>34</v>
      </c>
      <c r="B82" s="45" t="s">
        <v>209</v>
      </c>
      <c r="C82" s="45" t="b">
        <v>0</v>
      </c>
      <c r="D82" s="45" t="s">
        <v>171</v>
      </c>
      <c r="E82" s="45" t="s">
        <v>47</v>
      </c>
      <c r="F82" s="45" t="s">
        <v>152</v>
      </c>
      <c r="G82" s="45" t="s">
        <v>153</v>
      </c>
      <c r="H82" s="45" t="s">
        <v>154</v>
      </c>
      <c r="I82" s="87">
        <v>25.286497116088867</v>
      </c>
      <c r="J82" s="46">
        <v>24.938938140869141</v>
      </c>
      <c r="K82" s="46">
        <v>0.49152261018753052</v>
      </c>
      <c r="L82" s="59">
        <v>551.4410400390625</v>
      </c>
      <c r="M82" s="46">
        <v>762.38238525390625</v>
      </c>
      <c r="N82" s="46">
        <v>298.31610107421875</v>
      </c>
      <c r="O82" s="46">
        <v>33.009300231933594</v>
      </c>
      <c r="P82" s="46">
        <v>0.98549997806549072</v>
      </c>
      <c r="Q82" s="46">
        <v>-2.8169999122619629</v>
      </c>
      <c r="R82" s="46">
        <v>126.45795440673828</v>
      </c>
      <c r="S82" s="45" t="b">
        <v>1</v>
      </c>
      <c r="T82" s="46">
        <v>0.38844054458350014</v>
      </c>
      <c r="U82" s="45" t="b">
        <v>1</v>
      </c>
      <c r="V82" s="45">
        <v>3</v>
      </c>
      <c r="W82" s="45">
        <v>21</v>
      </c>
      <c r="X82" s="45" t="s">
        <v>155</v>
      </c>
      <c r="Y82" s="45" t="s">
        <v>89</v>
      </c>
      <c r="Z82" s="46">
        <v>0.85610660982277675</v>
      </c>
      <c r="AA82" s="45" t="s">
        <v>156</v>
      </c>
      <c r="AB82" s="45" t="s">
        <v>156</v>
      </c>
      <c r="AC82" s="45" t="s">
        <v>156</v>
      </c>
      <c r="AD82" s="46">
        <v>87.605224609375</v>
      </c>
      <c r="AE82" s="45" t="s">
        <v>89</v>
      </c>
      <c r="AF82" s="45" t="s">
        <v>89</v>
      </c>
      <c r="AG82" s="45" t="s">
        <v>89</v>
      </c>
    </row>
    <row r="83" spans="1:33" x14ac:dyDescent="0.15">
      <c r="A83" s="45">
        <v>35</v>
      </c>
      <c r="B83" s="45" t="s">
        <v>210</v>
      </c>
      <c r="C83" s="45" t="b">
        <v>0</v>
      </c>
      <c r="D83" s="45" t="s">
        <v>173</v>
      </c>
      <c r="E83" s="45" t="s">
        <v>47</v>
      </c>
      <c r="F83" s="45" t="s">
        <v>152</v>
      </c>
      <c r="G83" s="45" t="s">
        <v>153</v>
      </c>
      <c r="H83" s="45" t="s">
        <v>154</v>
      </c>
      <c r="I83" s="87">
        <v>24.027118682861328</v>
      </c>
      <c r="J83" s="46">
        <v>24.19099235534668</v>
      </c>
      <c r="K83" s="46">
        <v>0.23175236582756042</v>
      </c>
      <c r="L83" s="59">
        <v>1543.699462890625</v>
      </c>
      <c r="M83" s="46">
        <v>1362.304443359375</v>
      </c>
      <c r="N83" s="46">
        <v>256.5313720703125</v>
      </c>
      <c r="O83" s="46">
        <v>33.009300231933594</v>
      </c>
      <c r="P83" s="46">
        <v>0.98549997806549072</v>
      </c>
      <c r="Q83" s="46">
        <v>-2.8169999122619629</v>
      </c>
      <c r="R83" s="46">
        <v>126.45795440673828</v>
      </c>
      <c r="S83" s="45" t="b">
        <v>1</v>
      </c>
      <c r="T83" s="46">
        <v>0.38844054458350014</v>
      </c>
      <c r="U83" s="45" t="b">
        <v>1</v>
      </c>
      <c r="V83" s="45">
        <v>3</v>
      </c>
      <c r="W83" s="45">
        <v>18</v>
      </c>
      <c r="X83" s="45" t="s">
        <v>155</v>
      </c>
      <c r="Y83" s="45" t="s">
        <v>89</v>
      </c>
      <c r="Z83" s="46">
        <v>0.94642596032132598</v>
      </c>
      <c r="AA83" s="45" t="s">
        <v>156</v>
      </c>
      <c r="AB83" s="45" t="s">
        <v>156</v>
      </c>
      <c r="AC83" s="45" t="s">
        <v>156</v>
      </c>
      <c r="AD83" s="46">
        <v>87.605224609375</v>
      </c>
      <c r="AE83" s="45" t="s">
        <v>89</v>
      </c>
      <c r="AF83" s="45" t="s">
        <v>89</v>
      </c>
      <c r="AG83" s="45" t="s">
        <v>89</v>
      </c>
    </row>
    <row r="84" spans="1:33" x14ac:dyDescent="0.15">
      <c r="A84" s="45">
        <v>36</v>
      </c>
      <c r="B84" s="45" t="s">
        <v>211</v>
      </c>
      <c r="C84" s="45" t="b">
        <v>0</v>
      </c>
      <c r="D84" s="45" t="s">
        <v>176</v>
      </c>
      <c r="E84" s="45" t="s">
        <v>47</v>
      </c>
      <c r="F84" s="45" t="s">
        <v>152</v>
      </c>
      <c r="G84" s="45" t="s">
        <v>153</v>
      </c>
      <c r="H84" s="45" t="s">
        <v>154</v>
      </c>
      <c r="I84" s="87">
        <v>23.861726760864258</v>
      </c>
      <c r="J84" s="46">
        <v>23.887445449829102</v>
      </c>
      <c r="K84" s="46">
        <v>3.6371719092130661E-2</v>
      </c>
      <c r="L84" s="59">
        <v>1767.15576171875</v>
      </c>
      <c r="M84" s="46">
        <v>1730.7764892578125</v>
      </c>
      <c r="N84" s="46">
        <v>51.44805908203125</v>
      </c>
      <c r="O84" s="46">
        <v>33.009300231933594</v>
      </c>
      <c r="P84" s="46">
        <v>0.98549997806549072</v>
      </c>
      <c r="Q84" s="46">
        <v>-2.8169999122619629</v>
      </c>
      <c r="R84" s="46">
        <v>126.45795440673828</v>
      </c>
      <c r="S84" s="45" t="b">
        <v>1</v>
      </c>
      <c r="T84" s="46">
        <v>0.38844054458350014</v>
      </c>
      <c r="U84" s="45" t="b">
        <v>1</v>
      </c>
      <c r="V84" s="45">
        <v>3</v>
      </c>
      <c r="W84" s="45">
        <v>18</v>
      </c>
      <c r="X84" s="45" t="s">
        <v>155</v>
      </c>
      <c r="Y84" s="45" t="s">
        <v>89</v>
      </c>
      <c r="Z84" s="46">
        <v>0.96207083282146943</v>
      </c>
      <c r="AA84" s="45" t="s">
        <v>156</v>
      </c>
      <c r="AB84" s="45" t="s">
        <v>156</v>
      </c>
      <c r="AC84" s="45" t="s">
        <v>156</v>
      </c>
      <c r="AD84" s="46">
        <v>87.605224609375</v>
      </c>
      <c r="AE84" s="45" t="s">
        <v>89</v>
      </c>
      <c r="AF84" s="45" t="s">
        <v>89</v>
      </c>
      <c r="AG84" s="45" t="s">
        <v>89</v>
      </c>
    </row>
    <row r="85" spans="1:33" x14ac:dyDescent="0.15">
      <c r="A85" s="45">
        <v>37</v>
      </c>
      <c r="B85" s="45" t="s">
        <v>212</v>
      </c>
      <c r="C85" s="45" t="b">
        <v>0</v>
      </c>
      <c r="D85" s="45" t="s">
        <v>178</v>
      </c>
      <c r="E85" s="45" t="s">
        <v>47</v>
      </c>
      <c r="F85" s="45" t="s">
        <v>152</v>
      </c>
      <c r="G85" s="45" t="s">
        <v>153</v>
      </c>
      <c r="H85" s="45" t="s">
        <v>154</v>
      </c>
      <c r="I85" s="87">
        <v>24.617401123046875</v>
      </c>
      <c r="J85" s="46">
        <v>24.629421234130859</v>
      </c>
      <c r="K85" s="46">
        <v>1.6997655853629112E-2</v>
      </c>
      <c r="L85" s="59">
        <v>952.83966064453125</v>
      </c>
      <c r="M85" s="46">
        <v>943.570068359375</v>
      </c>
      <c r="N85" s="46">
        <v>13.109226226806641</v>
      </c>
      <c r="O85" s="46">
        <v>33.009300231933594</v>
      </c>
      <c r="P85" s="46">
        <v>0.98549997806549072</v>
      </c>
      <c r="Q85" s="46">
        <v>-2.8169999122619629</v>
      </c>
      <c r="R85" s="46">
        <v>126.45795440673828</v>
      </c>
      <c r="S85" s="45" t="b">
        <v>1</v>
      </c>
      <c r="T85" s="46">
        <v>0.38844054458350014</v>
      </c>
      <c r="U85" s="45" t="b">
        <v>1</v>
      </c>
      <c r="V85" s="45">
        <v>3</v>
      </c>
      <c r="W85" s="45">
        <v>16</v>
      </c>
      <c r="X85" s="45" t="s">
        <v>155</v>
      </c>
      <c r="Y85" s="45" t="s">
        <v>89</v>
      </c>
      <c r="Z85" s="46">
        <v>0.95551887899699117</v>
      </c>
      <c r="AA85" s="45" t="s">
        <v>156</v>
      </c>
      <c r="AB85" s="45" t="s">
        <v>156</v>
      </c>
      <c r="AC85" s="45" t="s">
        <v>156</v>
      </c>
      <c r="AD85" s="46">
        <v>87.684226989746094</v>
      </c>
      <c r="AE85" s="45" t="s">
        <v>89</v>
      </c>
      <c r="AF85" s="45" t="s">
        <v>89</v>
      </c>
      <c r="AG85" s="45" t="s">
        <v>89</v>
      </c>
    </row>
    <row r="86" spans="1:33" x14ac:dyDescent="0.15">
      <c r="A86" s="45">
        <v>38</v>
      </c>
      <c r="B86" s="45" t="s">
        <v>213</v>
      </c>
      <c r="C86" s="45" t="b">
        <v>0</v>
      </c>
      <c r="D86" s="45" t="s">
        <v>180</v>
      </c>
      <c r="E86" s="45" t="s">
        <v>47</v>
      </c>
      <c r="F86" s="45" t="s">
        <v>152</v>
      </c>
      <c r="G86" s="45" t="s">
        <v>153</v>
      </c>
      <c r="H86" s="45" t="s">
        <v>154</v>
      </c>
      <c r="I86" s="87">
        <v>22.907207489013672</v>
      </c>
      <c r="J86" s="46">
        <v>22.845283508300781</v>
      </c>
      <c r="K86" s="46">
        <v>8.7575085461139679E-2</v>
      </c>
      <c r="L86" s="59">
        <v>3855.8251953125</v>
      </c>
      <c r="M86" s="46">
        <v>4061.21533203125</v>
      </c>
      <c r="N86" s="46">
        <v>290.46551513671875</v>
      </c>
      <c r="O86" s="46">
        <v>33.009300231933594</v>
      </c>
      <c r="P86" s="46">
        <v>0.98549997806549072</v>
      </c>
      <c r="Q86" s="46">
        <v>-2.8169999122619629</v>
      </c>
      <c r="R86" s="46">
        <v>126.45795440673828</v>
      </c>
      <c r="S86" s="45" t="b">
        <v>1</v>
      </c>
      <c r="T86" s="46">
        <v>0.38844054458350014</v>
      </c>
      <c r="U86" s="45" t="b">
        <v>1</v>
      </c>
      <c r="V86" s="45">
        <v>3</v>
      </c>
      <c r="W86" s="45">
        <v>17</v>
      </c>
      <c r="X86" s="45" t="s">
        <v>155</v>
      </c>
      <c r="Y86" s="45" t="s">
        <v>89</v>
      </c>
      <c r="Z86" s="46">
        <v>0.96809301504865686</v>
      </c>
      <c r="AA86" s="45" t="s">
        <v>156</v>
      </c>
      <c r="AB86" s="45" t="s">
        <v>156</v>
      </c>
      <c r="AC86" s="45" t="s">
        <v>156</v>
      </c>
      <c r="AD86" s="46">
        <v>87.797683715820312</v>
      </c>
      <c r="AE86" s="45" t="s">
        <v>89</v>
      </c>
      <c r="AF86" s="45" t="s">
        <v>89</v>
      </c>
      <c r="AG86" s="45" t="s">
        <v>89</v>
      </c>
    </row>
    <row r="87" spans="1:33" x14ac:dyDescent="0.15">
      <c r="A87" s="45">
        <v>39</v>
      </c>
      <c r="B87" s="45" t="s">
        <v>214</v>
      </c>
      <c r="C87" s="45" t="b">
        <v>0</v>
      </c>
      <c r="D87" s="45" t="s">
        <v>182</v>
      </c>
      <c r="E87" s="45" t="s">
        <v>47</v>
      </c>
      <c r="F87" s="45" t="s">
        <v>152</v>
      </c>
      <c r="G87" s="45" t="s">
        <v>153</v>
      </c>
      <c r="H87" s="45" t="s">
        <v>154</v>
      </c>
      <c r="I87" s="87">
        <v>22.935041427612305</v>
      </c>
      <c r="J87" s="46">
        <v>22.857925415039062</v>
      </c>
      <c r="K87" s="46">
        <v>0.10905986279249191</v>
      </c>
      <c r="L87" s="59">
        <v>3769.091064453125</v>
      </c>
      <c r="M87" s="46">
        <v>4022.2998046875</v>
      </c>
      <c r="N87" s="46">
        <v>358.091064453125</v>
      </c>
      <c r="O87" s="46">
        <v>33.009300231933594</v>
      </c>
      <c r="P87" s="46">
        <v>0.98549997806549072</v>
      </c>
      <c r="Q87" s="46">
        <v>-2.8169999122619629</v>
      </c>
      <c r="R87" s="46">
        <v>126.45795440673828</v>
      </c>
      <c r="S87" s="45" t="b">
        <v>1</v>
      </c>
      <c r="T87" s="46">
        <v>0.38844054458350014</v>
      </c>
      <c r="U87" s="45" t="b">
        <v>1</v>
      </c>
      <c r="V87" s="45">
        <v>3</v>
      </c>
      <c r="W87" s="45">
        <v>17</v>
      </c>
      <c r="X87" s="45" t="s">
        <v>155</v>
      </c>
      <c r="Y87" s="45" t="s">
        <v>89</v>
      </c>
      <c r="Z87" s="46">
        <v>0.95730136571559232</v>
      </c>
      <c r="AA87" s="45" t="s">
        <v>156</v>
      </c>
      <c r="AB87" s="45" t="s">
        <v>156</v>
      </c>
      <c r="AC87" s="45" t="s">
        <v>156</v>
      </c>
      <c r="AD87" s="46">
        <v>87.797683715820312</v>
      </c>
      <c r="AE87" s="45" t="s">
        <v>89</v>
      </c>
      <c r="AF87" s="45" t="s">
        <v>89</v>
      </c>
      <c r="AG87" s="45" t="s">
        <v>89</v>
      </c>
    </row>
    <row r="88" spans="1:33" x14ac:dyDescent="0.15">
      <c r="A88" s="45">
        <v>40</v>
      </c>
      <c r="B88" s="45" t="s">
        <v>215</v>
      </c>
      <c r="C88" s="45" t="b">
        <v>0</v>
      </c>
      <c r="D88" s="45" t="s">
        <v>184</v>
      </c>
      <c r="E88" s="45" t="s">
        <v>47</v>
      </c>
      <c r="F88" s="45" t="s">
        <v>152</v>
      </c>
      <c r="G88" s="45" t="s">
        <v>153</v>
      </c>
      <c r="H88" s="45" t="s">
        <v>154</v>
      </c>
      <c r="I88" s="87">
        <v>23.047021865844727</v>
      </c>
      <c r="J88" s="46">
        <v>23.024145126342773</v>
      </c>
      <c r="K88" s="46">
        <v>3.2352596521377563E-2</v>
      </c>
      <c r="L88" s="59">
        <v>3439.41796875</v>
      </c>
      <c r="M88" s="46">
        <v>3504.9501953125</v>
      </c>
      <c r="N88" s="46">
        <v>92.6763916015625</v>
      </c>
      <c r="O88" s="46">
        <v>33.009300231933594</v>
      </c>
      <c r="P88" s="46">
        <v>0.98549997806549072</v>
      </c>
      <c r="Q88" s="46">
        <v>-2.8169999122619629</v>
      </c>
      <c r="R88" s="46">
        <v>126.45795440673828</v>
      </c>
      <c r="S88" s="45" t="b">
        <v>1</v>
      </c>
      <c r="T88" s="46">
        <v>0.38844054458350014</v>
      </c>
      <c r="U88" s="45" t="b">
        <v>1</v>
      </c>
      <c r="V88" s="45">
        <v>3</v>
      </c>
      <c r="W88" s="45">
        <v>17</v>
      </c>
      <c r="X88" s="45" t="s">
        <v>155</v>
      </c>
      <c r="Y88" s="45" t="s">
        <v>89</v>
      </c>
      <c r="Z88" s="46">
        <v>0.96178333856069209</v>
      </c>
      <c r="AA88" s="45" t="s">
        <v>156</v>
      </c>
      <c r="AB88" s="45" t="s">
        <v>156</v>
      </c>
      <c r="AC88" s="45" t="s">
        <v>156</v>
      </c>
      <c r="AD88" s="46">
        <v>87.684226989746094</v>
      </c>
      <c r="AE88" s="45" t="s">
        <v>89</v>
      </c>
      <c r="AF88" s="45" t="s">
        <v>89</v>
      </c>
      <c r="AG88" s="45" t="s">
        <v>89</v>
      </c>
    </row>
    <row r="89" spans="1:33" x14ac:dyDescent="0.15">
      <c r="A89" s="45">
        <v>41</v>
      </c>
      <c r="B89" s="45" t="s">
        <v>216</v>
      </c>
      <c r="C89" s="45" t="b">
        <v>0</v>
      </c>
      <c r="D89" s="45" t="s">
        <v>186</v>
      </c>
      <c r="E89" s="45" t="s">
        <v>47</v>
      </c>
      <c r="F89" s="45" t="s">
        <v>152</v>
      </c>
      <c r="G89" s="45" t="s">
        <v>153</v>
      </c>
      <c r="H89" s="45" t="s">
        <v>154</v>
      </c>
      <c r="I89" s="87">
        <v>22.981227874755859</v>
      </c>
      <c r="J89" s="46">
        <v>22.987640380859375</v>
      </c>
      <c r="K89" s="46">
        <v>9.0700015425682068E-3</v>
      </c>
      <c r="L89" s="59">
        <v>3629.45166015625</v>
      </c>
      <c r="M89" s="46">
        <v>3610.5244140625</v>
      </c>
      <c r="N89" s="46">
        <v>26.767168045043945</v>
      </c>
      <c r="O89" s="46">
        <v>33.009300231933594</v>
      </c>
      <c r="P89" s="46">
        <v>0.98549997806549072</v>
      </c>
      <c r="Q89" s="46">
        <v>-2.8169999122619629</v>
      </c>
      <c r="R89" s="46">
        <v>126.45795440673828</v>
      </c>
      <c r="S89" s="45" t="b">
        <v>1</v>
      </c>
      <c r="T89" s="46">
        <v>0.38844054458350014</v>
      </c>
      <c r="U89" s="45" t="b">
        <v>1</v>
      </c>
      <c r="V89" s="45">
        <v>3</v>
      </c>
      <c r="W89" s="45">
        <v>17</v>
      </c>
      <c r="X89" s="45" t="s">
        <v>155</v>
      </c>
      <c r="Y89" s="45" t="s">
        <v>89</v>
      </c>
      <c r="Z89" s="46">
        <v>0.9672472411479468</v>
      </c>
      <c r="AA89" s="45" t="s">
        <v>156</v>
      </c>
      <c r="AB89" s="45" t="s">
        <v>156</v>
      </c>
      <c r="AC89" s="45" t="s">
        <v>156</v>
      </c>
      <c r="AD89" s="46">
        <v>87.760452270507812</v>
      </c>
      <c r="AE89" s="45" t="s">
        <v>89</v>
      </c>
      <c r="AF89" s="45" t="s">
        <v>89</v>
      </c>
      <c r="AG89" s="45" t="s">
        <v>89</v>
      </c>
    </row>
    <row r="90" spans="1:33" x14ac:dyDescent="0.15">
      <c r="A90" s="45">
        <v>42</v>
      </c>
      <c r="B90" s="45" t="s">
        <v>217</v>
      </c>
      <c r="C90" s="45" t="b">
        <v>0</v>
      </c>
      <c r="D90" s="45" t="s">
        <v>188</v>
      </c>
      <c r="E90" s="45" t="s">
        <v>47</v>
      </c>
      <c r="F90" s="45" t="s">
        <v>152</v>
      </c>
      <c r="G90" s="45" t="s">
        <v>153</v>
      </c>
      <c r="H90" s="45" t="s">
        <v>154</v>
      </c>
      <c r="I90" s="87">
        <v>22.579608917236328</v>
      </c>
      <c r="J90" s="46">
        <v>22.438318252563477</v>
      </c>
      <c r="K90" s="46">
        <v>0.19981516897678375</v>
      </c>
      <c r="L90" s="59">
        <v>5039.7705078125</v>
      </c>
      <c r="M90" s="46">
        <v>5694.5185546875</v>
      </c>
      <c r="N90" s="46">
        <v>925.95391845703125</v>
      </c>
      <c r="O90" s="46">
        <v>33.009300231933594</v>
      </c>
      <c r="P90" s="46">
        <v>0.98549997806549072</v>
      </c>
      <c r="Q90" s="46">
        <v>-2.8169999122619629</v>
      </c>
      <c r="R90" s="46">
        <v>126.45795440673828</v>
      </c>
      <c r="S90" s="45" t="b">
        <v>1</v>
      </c>
      <c r="T90" s="46">
        <v>0.38844054458350014</v>
      </c>
      <c r="U90" s="45" t="b">
        <v>1</v>
      </c>
      <c r="V90" s="45">
        <v>3</v>
      </c>
      <c r="W90" s="45">
        <v>17</v>
      </c>
      <c r="X90" s="45" t="s">
        <v>155</v>
      </c>
      <c r="Y90" s="45" t="s">
        <v>89</v>
      </c>
      <c r="Z90" s="46">
        <v>0.95517508522262184</v>
      </c>
      <c r="AA90" s="45" t="s">
        <v>156</v>
      </c>
      <c r="AB90" s="45" t="s">
        <v>156</v>
      </c>
      <c r="AC90" s="45" t="s">
        <v>156</v>
      </c>
      <c r="AD90" s="46">
        <v>87.760452270507812</v>
      </c>
      <c r="AE90" s="45" t="s">
        <v>89</v>
      </c>
      <c r="AF90" s="45" t="s">
        <v>89</v>
      </c>
      <c r="AG90" s="45" t="s">
        <v>89</v>
      </c>
    </row>
    <row r="91" spans="1:33" x14ac:dyDescent="0.15">
      <c r="A91" s="45">
        <v>43</v>
      </c>
      <c r="B91" s="45" t="s">
        <v>218</v>
      </c>
      <c r="C91" s="45" t="b">
        <v>0</v>
      </c>
      <c r="D91" s="45" t="s">
        <v>190</v>
      </c>
      <c r="E91" s="45" t="s">
        <v>47</v>
      </c>
      <c r="F91" s="45" t="s">
        <v>152</v>
      </c>
      <c r="G91" s="45" t="s">
        <v>153</v>
      </c>
      <c r="H91" s="45" t="s">
        <v>154</v>
      </c>
      <c r="I91" s="87">
        <v>22.976465225219727</v>
      </c>
      <c r="J91" s="46">
        <v>23.032613754272461</v>
      </c>
      <c r="K91" s="46">
        <v>7.9406008124351501E-2</v>
      </c>
      <c r="L91" s="59">
        <v>3643.6083984375</v>
      </c>
      <c r="M91" s="46">
        <v>3483.82958984375</v>
      </c>
      <c r="N91" s="46">
        <v>225.96153259277344</v>
      </c>
      <c r="O91" s="46">
        <v>33.009300231933594</v>
      </c>
      <c r="P91" s="46">
        <v>0.98549997806549072</v>
      </c>
      <c r="Q91" s="46">
        <v>-2.8169999122619629</v>
      </c>
      <c r="R91" s="46">
        <v>126.45795440673828</v>
      </c>
      <c r="S91" s="45" t="b">
        <v>1</v>
      </c>
      <c r="T91" s="46">
        <v>0.38844054458350014</v>
      </c>
      <c r="U91" s="45" t="b">
        <v>1</v>
      </c>
      <c r="V91" s="45">
        <v>3</v>
      </c>
      <c r="W91" s="45">
        <v>16</v>
      </c>
      <c r="X91" s="45" t="s">
        <v>155</v>
      </c>
      <c r="Y91" s="45" t="s">
        <v>89</v>
      </c>
      <c r="Z91" s="46">
        <v>0.94376627136951641</v>
      </c>
      <c r="AA91" s="45" t="s">
        <v>156</v>
      </c>
      <c r="AB91" s="45" t="s">
        <v>156</v>
      </c>
      <c r="AC91" s="45" t="s">
        <v>156</v>
      </c>
      <c r="AD91" s="46">
        <v>87.646675109863281</v>
      </c>
      <c r="AE91" s="45" t="s">
        <v>89</v>
      </c>
      <c r="AF91" s="45" t="s">
        <v>89</v>
      </c>
      <c r="AG91" s="45" t="s">
        <v>89</v>
      </c>
    </row>
    <row r="92" spans="1:33" x14ac:dyDescent="0.15">
      <c r="A92" s="45">
        <v>44</v>
      </c>
      <c r="B92" s="45" t="s">
        <v>219</v>
      </c>
      <c r="C92" s="45" t="b">
        <v>0</v>
      </c>
      <c r="D92" s="45" t="s">
        <v>89</v>
      </c>
      <c r="E92" s="45" t="s">
        <v>47</v>
      </c>
      <c r="F92" s="45" t="s">
        <v>192</v>
      </c>
      <c r="G92" s="45" t="s">
        <v>153</v>
      </c>
      <c r="H92" s="45" t="s">
        <v>154</v>
      </c>
      <c r="I92" s="87">
        <v>24.282400131225586</v>
      </c>
      <c r="J92" s="46">
        <v>24.283506393432617</v>
      </c>
      <c r="K92" s="46">
        <v>1.5644910745322704E-3</v>
      </c>
      <c r="L92" s="59">
        <v>1000</v>
      </c>
      <c r="M92" s="45" t="s">
        <v>89</v>
      </c>
      <c r="N92" s="45" t="s">
        <v>89</v>
      </c>
      <c r="O92" s="46">
        <v>33.009300231933594</v>
      </c>
      <c r="P92" s="46">
        <v>0.98549997806549072</v>
      </c>
      <c r="Q92" s="46">
        <v>-2.8169999122619629</v>
      </c>
      <c r="R92" s="46">
        <v>126.45795440673828</v>
      </c>
      <c r="S92" s="45" t="b">
        <v>1</v>
      </c>
      <c r="T92" s="46">
        <v>0.38844054458350014</v>
      </c>
      <c r="U92" s="45" t="b">
        <v>1</v>
      </c>
      <c r="V92" s="45">
        <v>3</v>
      </c>
      <c r="W92" s="45">
        <v>18</v>
      </c>
      <c r="X92" s="45" t="s">
        <v>155</v>
      </c>
      <c r="Y92" s="45" t="s">
        <v>89</v>
      </c>
      <c r="Z92" s="46">
        <v>0.96002429369786835</v>
      </c>
      <c r="AA92" s="45" t="s">
        <v>156</v>
      </c>
      <c r="AB92" s="45" t="s">
        <v>156</v>
      </c>
      <c r="AC92" s="45" t="s">
        <v>156</v>
      </c>
      <c r="AD92" s="46">
        <v>87.646675109863281</v>
      </c>
      <c r="AE92" s="45" t="s">
        <v>89</v>
      </c>
      <c r="AF92" s="45" t="s">
        <v>89</v>
      </c>
      <c r="AG92" s="45" t="s">
        <v>89</v>
      </c>
    </row>
    <row r="93" spans="1:33" x14ac:dyDescent="0.15">
      <c r="A93" s="45">
        <v>45</v>
      </c>
      <c r="B93" s="45" t="s">
        <v>220</v>
      </c>
      <c r="C93" s="45" t="b">
        <v>0</v>
      </c>
      <c r="D93" s="45" t="s">
        <v>89</v>
      </c>
      <c r="E93" s="45" t="s">
        <v>47</v>
      </c>
      <c r="F93" s="45" t="s">
        <v>192</v>
      </c>
      <c r="G93" s="45" t="s">
        <v>153</v>
      </c>
      <c r="H93" s="45" t="s">
        <v>154</v>
      </c>
      <c r="I93" s="87">
        <v>27.709508895874023</v>
      </c>
      <c r="J93" s="46">
        <v>27.656225204467773</v>
      </c>
      <c r="K93" s="46">
        <v>7.5354516506195068E-2</v>
      </c>
      <c r="L93" s="59">
        <v>100</v>
      </c>
      <c r="M93" s="45" t="s">
        <v>89</v>
      </c>
      <c r="N93" s="45" t="s">
        <v>89</v>
      </c>
      <c r="O93" s="46">
        <v>33.009300231933594</v>
      </c>
      <c r="P93" s="46">
        <v>0.98549997806549072</v>
      </c>
      <c r="Q93" s="46">
        <v>-2.8169999122619629</v>
      </c>
      <c r="R93" s="46">
        <v>126.45795440673828</v>
      </c>
      <c r="S93" s="45" t="b">
        <v>1</v>
      </c>
      <c r="T93" s="46">
        <v>0.38844054458350014</v>
      </c>
      <c r="U93" s="45" t="b">
        <v>1</v>
      </c>
      <c r="V93" s="45">
        <v>3</v>
      </c>
      <c r="W93" s="45">
        <v>22</v>
      </c>
      <c r="X93" s="45" t="s">
        <v>155</v>
      </c>
      <c r="Y93" s="45" t="s">
        <v>89</v>
      </c>
      <c r="Z93" s="46">
        <v>0.96781091476450853</v>
      </c>
      <c r="AA93" s="45" t="s">
        <v>156</v>
      </c>
      <c r="AB93" s="45" t="s">
        <v>156</v>
      </c>
      <c r="AC93" s="45" t="s">
        <v>156</v>
      </c>
      <c r="AD93" s="46">
        <v>87.50482177734375</v>
      </c>
      <c r="AE93" s="45" t="s">
        <v>89</v>
      </c>
      <c r="AF93" s="45" t="s">
        <v>89</v>
      </c>
      <c r="AG93" s="45" t="s">
        <v>89</v>
      </c>
    </row>
    <row r="94" spans="1:33" x14ac:dyDescent="0.15">
      <c r="A94" s="45">
        <v>46</v>
      </c>
      <c r="B94" s="45" t="s">
        <v>221</v>
      </c>
      <c r="C94" s="45" t="b">
        <v>0</v>
      </c>
      <c r="D94" s="45" t="s">
        <v>89</v>
      </c>
      <c r="E94" s="45" t="s">
        <v>47</v>
      </c>
      <c r="F94" s="45" t="s">
        <v>192</v>
      </c>
      <c r="G94" s="45" t="s">
        <v>153</v>
      </c>
      <c r="H94" s="45" t="s">
        <v>154</v>
      </c>
      <c r="I94" s="87">
        <v>30.206508636474609</v>
      </c>
      <c r="J94" s="46">
        <v>30.454700469970703</v>
      </c>
      <c r="K94" s="46">
        <v>0.35099759697914124</v>
      </c>
      <c r="L94" s="59">
        <v>10</v>
      </c>
      <c r="M94" s="45" t="s">
        <v>89</v>
      </c>
      <c r="N94" s="45" t="s">
        <v>89</v>
      </c>
      <c r="O94" s="46">
        <v>33.009300231933594</v>
      </c>
      <c r="P94" s="46">
        <v>0.98549997806549072</v>
      </c>
      <c r="Q94" s="46">
        <v>-2.8169999122619629</v>
      </c>
      <c r="R94" s="46">
        <v>126.45795440673828</v>
      </c>
      <c r="S94" s="45" t="b">
        <v>1</v>
      </c>
      <c r="T94" s="46">
        <v>0.38844054458350014</v>
      </c>
      <c r="U94" s="45" t="b">
        <v>1</v>
      </c>
      <c r="V94" s="45">
        <v>3</v>
      </c>
      <c r="W94" s="45">
        <v>25</v>
      </c>
      <c r="X94" s="45" t="s">
        <v>155</v>
      </c>
      <c r="Y94" s="45" t="s">
        <v>89</v>
      </c>
      <c r="Z94" s="46">
        <v>0.95526006439717626</v>
      </c>
      <c r="AA94" s="45" t="s">
        <v>156</v>
      </c>
      <c r="AB94" s="45" t="s">
        <v>156</v>
      </c>
      <c r="AC94" s="45" t="s">
        <v>156</v>
      </c>
      <c r="AD94" s="46">
        <v>87.50482177734375</v>
      </c>
      <c r="AE94" s="45" t="s">
        <v>89</v>
      </c>
      <c r="AF94" s="45" t="s">
        <v>89</v>
      </c>
      <c r="AG94" s="45" t="s">
        <v>89</v>
      </c>
    </row>
    <row r="95" spans="1:33" ht="14" thickBot="1" x14ac:dyDescent="0.2">
      <c r="A95" s="45">
        <v>48</v>
      </c>
      <c r="B95" s="45" t="s">
        <v>222</v>
      </c>
      <c r="C95" s="45" t="b">
        <v>0</v>
      </c>
      <c r="D95" s="45" t="s">
        <v>89</v>
      </c>
      <c r="E95" s="45" t="s">
        <v>47</v>
      </c>
      <c r="F95" s="45" t="s">
        <v>197</v>
      </c>
      <c r="G95" s="45" t="s">
        <v>153</v>
      </c>
      <c r="H95" s="45" t="s">
        <v>154</v>
      </c>
      <c r="I95" s="86" t="s">
        <v>198</v>
      </c>
      <c r="J95" s="45" t="s">
        <v>89</v>
      </c>
      <c r="K95" s="45" t="s">
        <v>89</v>
      </c>
      <c r="L95" s="88" t="s">
        <v>89</v>
      </c>
      <c r="M95" s="45" t="s">
        <v>89</v>
      </c>
      <c r="N95" s="45" t="s">
        <v>89</v>
      </c>
      <c r="O95" s="46">
        <v>33.009300231933594</v>
      </c>
      <c r="P95" s="46">
        <v>0.98549997806549072</v>
      </c>
      <c r="Q95" s="46">
        <v>-2.8169999122619629</v>
      </c>
      <c r="R95" s="46">
        <v>126.45795440673828</v>
      </c>
      <c r="S95" s="45" t="b">
        <v>1</v>
      </c>
      <c r="T95" s="46">
        <v>0.38844054458350014</v>
      </c>
      <c r="U95" s="45" t="b">
        <v>1</v>
      </c>
      <c r="V95" s="45">
        <v>3</v>
      </c>
      <c r="W95" s="45">
        <v>39</v>
      </c>
      <c r="X95" s="45" t="s">
        <v>199</v>
      </c>
      <c r="Y95" s="45" t="s">
        <v>89</v>
      </c>
      <c r="Z95" s="46">
        <v>0</v>
      </c>
      <c r="AA95" s="45" t="s">
        <v>156</v>
      </c>
      <c r="AB95" s="45" t="s">
        <v>156</v>
      </c>
      <c r="AC95" s="45" t="s">
        <v>156</v>
      </c>
      <c r="AD95" s="46">
        <v>63.864570617675781</v>
      </c>
      <c r="AE95" s="45" t="s">
        <v>89</v>
      </c>
      <c r="AF95" s="45" t="s">
        <v>89</v>
      </c>
      <c r="AG95" s="45" t="s">
        <v>89</v>
      </c>
    </row>
    <row r="96" spans="1:33" x14ac:dyDescent="0.15">
      <c r="A96" s="45">
        <v>49</v>
      </c>
      <c r="B96" s="45" t="s">
        <v>223</v>
      </c>
      <c r="C96" s="45" t="b">
        <v>0</v>
      </c>
      <c r="D96" s="45" t="s">
        <v>151</v>
      </c>
      <c r="E96" s="45" t="s">
        <v>6</v>
      </c>
      <c r="F96" s="45" t="s">
        <v>152</v>
      </c>
      <c r="G96" s="45" t="s">
        <v>153</v>
      </c>
      <c r="H96" s="45" t="s">
        <v>154</v>
      </c>
      <c r="I96" s="92">
        <v>20.131387710571289</v>
      </c>
      <c r="J96" s="89">
        <v>19.921661376953125</v>
      </c>
      <c r="K96" s="89">
        <v>0.2965964674949646</v>
      </c>
      <c r="L96" s="95">
        <v>802.851318359375</v>
      </c>
      <c r="M96" s="46">
        <v>947.7900390625</v>
      </c>
      <c r="N96" s="46">
        <v>204.97430419921875</v>
      </c>
      <c r="O96" s="46">
        <v>29.231899261474609</v>
      </c>
      <c r="P96" s="46">
        <v>0.99839997291564941</v>
      </c>
      <c r="Q96" s="46">
        <v>-3.1331000328063965</v>
      </c>
      <c r="R96" s="46">
        <v>108.53199768066406</v>
      </c>
      <c r="S96" s="45" t="b">
        <v>1</v>
      </c>
      <c r="T96" s="46">
        <v>0.40420628927545788</v>
      </c>
      <c r="U96" s="45" t="b">
        <v>1</v>
      </c>
      <c r="V96" s="45">
        <v>3</v>
      </c>
      <c r="W96" s="45">
        <v>16</v>
      </c>
      <c r="X96" s="45" t="s">
        <v>155</v>
      </c>
      <c r="Y96" s="45" t="s">
        <v>89</v>
      </c>
      <c r="Z96" s="46">
        <v>0.97598715745552389</v>
      </c>
      <c r="AA96" s="45" t="s">
        <v>156</v>
      </c>
      <c r="AB96" s="45" t="s">
        <v>156</v>
      </c>
      <c r="AC96" s="45" t="s">
        <v>156</v>
      </c>
      <c r="AD96" s="46">
        <v>80.318275451660156</v>
      </c>
      <c r="AE96" s="45" t="s">
        <v>89</v>
      </c>
      <c r="AF96" s="45" t="s">
        <v>89</v>
      </c>
      <c r="AG96" s="45" t="s">
        <v>89</v>
      </c>
    </row>
    <row r="97" spans="1:33" x14ac:dyDescent="0.15">
      <c r="A97" s="45">
        <v>50</v>
      </c>
      <c r="B97" s="45" t="s">
        <v>44</v>
      </c>
      <c r="C97" s="45" t="b">
        <v>0</v>
      </c>
      <c r="D97" s="45" t="s">
        <v>157</v>
      </c>
      <c r="E97" s="45" t="s">
        <v>6</v>
      </c>
      <c r="F97" s="45" t="s">
        <v>152</v>
      </c>
      <c r="G97" s="45" t="s">
        <v>153</v>
      </c>
      <c r="H97" s="45" t="s">
        <v>154</v>
      </c>
      <c r="I97" s="93">
        <v>20.177646636962891</v>
      </c>
      <c r="J97" s="90">
        <v>20.058078765869141</v>
      </c>
      <c r="K97" s="90">
        <v>0.16909316182136536</v>
      </c>
      <c r="L97" s="96">
        <v>776.0157470703125</v>
      </c>
      <c r="M97" s="46">
        <v>850.565185546875</v>
      </c>
      <c r="N97" s="46">
        <v>105.42878723144531</v>
      </c>
      <c r="O97" s="46">
        <v>29.231899261474609</v>
      </c>
      <c r="P97" s="46">
        <v>0.99839997291564941</v>
      </c>
      <c r="Q97" s="46">
        <v>-3.1331000328063965</v>
      </c>
      <c r="R97" s="46">
        <v>108.53199768066406</v>
      </c>
      <c r="S97" s="45" t="b">
        <v>1</v>
      </c>
      <c r="T97" s="46">
        <v>0.40420628927545788</v>
      </c>
      <c r="U97" s="45" t="b">
        <v>1</v>
      </c>
      <c r="V97" s="45">
        <v>3</v>
      </c>
      <c r="W97" s="45">
        <v>13</v>
      </c>
      <c r="X97" s="45" t="s">
        <v>155</v>
      </c>
      <c r="Y97" s="45" t="s">
        <v>89</v>
      </c>
      <c r="Z97" s="46">
        <v>0.96694224030620812</v>
      </c>
      <c r="AA97" s="45" t="s">
        <v>156</v>
      </c>
      <c r="AB97" s="45" t="s">
        <v>156</v>
      </c>
      <c r="AC97" s="45" t="s">
        <v>156</v>
      </c>
      <c r="AD97" s="46">
        <v>80.318275451660156</v>
      </c>
      <c r="AE97" s="45" t="s">
        <v>89</v>
      </c>
      <c r="AF97" s="45" t="s">
        <v>89</v>
      </c>
      <c r="AG97" s="45" t="s">
        <v>89</v>
      </c>
    </row>
    <row r="98" spans="1:33" x14ac:dyDescent="0.15">
      <c r="A98" s="45">
        <v>51</v>
      </c>
      <c r="B98" s="45" t="s">
        <v>45</v>
      </c>
      <c r="C98" s="45" t="b">
        <v>0</v>
      </c>
      <c r="D98" s="45" t="s">
        <v>158</v>
      </c>
      <c r="E98" s="45" t="s">
        <v>6</v>
      </c>
      <c r="F98" s="45" t="s">
        <v>152</v>
      </c>
      <c r="G98" s="45" t="s">
        <v>153</v>
      </c>
      <c r="H98" s="45" t="s">
        <v>154</v>
      </c>
      <c r="I98" s="93">
        <v>19.517740249633789</v>
      </c>
      <c r="J98" s="90">
        <v>19.574066162109375</v>
      </c>
      <c r="K98" s="90">
        <v>7.965821772813797E-2</v>
      </c>
      <c r="L98" s="96">
        <v>1260.360107421875</v>
      </c>
      <c r="M98" s="46">
        <v>1210.287841796875</v>
      </c>
      <c r="N98" s="46">
        <v>70.812965393066406</v>
      </c>
      <c r="O98" s="46">
        <v>29.231899261474609</v>
      </c>
      <c r="P98" s="46">
        <v>0.99839997291564941</v>
      </c>
      <c r="Q98" s="46">
        <v>-3.1331000328063965</v>
      </c>
      <c r="R98" s="46">
        <v>108.53199768066406</v>
      </c>
      <c r="S98" s="45" t="b">
        <v>1</v>
      </c>
      <c r="T98" s="46">
        <v>0.40420628927545788</v>
      </c>
      <c r="U98" s="45" t="b">
        <v>1</v>
      </c>
      <c r="V98" s="45">
        <v>3</v>
      </c>
      <c r="W98" s="45">
        <v>14</v>
      </c>
      <c r="X98" s="45" t="s">
        <v>155</v>
      </c>
      <c r="Y98" s="45" t="s">
        <v>89</v>
      </c>
      <c r="Z98" s="46">
        <v>0.94531478027684068</v>
      </c>
      <c r="AA98" s="45" t="s">
        <v>156</v>
      </c>
      <c r="AB98" s="45" t="s">
        <v>156</v>
      </c>
      <c r="AC98" s="45" t="s">
        <v>156</v>
      </c>
      <c r="AD98" s="46">
        <v>80.318275451660156</v>
      </c>
      <c r="AE98" s="45" t="s">
        <v>89</v>
      </c>
      <c r="AF98" s="45" t="s">
        <v>89</v>
      </c>
      <c r="AG98" s="45" t="s">
        <v>89</v>
      </c>
    </row>
    <row r="99" spans="1:33" x14ac:dyDescent="0.15">
      <c r="A99" s="45">
        <v>52</v>
      </c>
      <c r="B99" s="45" t="s">
        <v>46</v>
      </c>
      <c r="C99" s="45" t="b">
        <v>0</v>
      </c>
      <c r="D99" s="45" t="s">
        <v>160</v>
      </c>
      <c r="E99" s="45" t="s">
        <v>6</v>
      </c>
      <c r="F99" s="45" t="s">
        <v>152</v>
      </c>
      <c r="G99" s="45" t="s">
        <v>153</v>
      </c>
      <c r="H99" s="45" t="s">
        <v>154</v>
      </c>
      <c r="I99" s="93">
        <v>19.951942443847656</v>
      </c>
      <c r="J99" s="90">
        <v>19.845382690429688</v>
      </c>
      <c r="K99" s="90">
        <v>0.15069824457168579</v>
      </c>
      <c r="L99" s="96">
        <v>916.02886962890625</v>
      </c>
      <c r="M99" s="46">
        <v>993.6890869140625</v>
      </c>
      <c r="N99" s="46">
        <v>109.82808685302734</v>
      </c>
      <c r="O99" s="46">
        <v>29.231899261474609</v>
      </c>
      <c r="P99" s="46">
        <v>0.99839997291564941</v>
      </c>
      <c r="Q99" s="46">
        <v>-3.1331000328063965</v>
      </c>
      <c r="R99" s="46">
        <v>108.53199768066406</v>
      </c>
      <c r="S99" s="45" t="b">
        <v>1</v>
      </c>
      <c r="T99" s="46">
        <v>0.40420628927545788</v>
      </c>
      <c r="U99" s="45" t="b">
        <v>1</v>
      </c>
      <c r="V99" s="45">
        <v>3</v>
      </c>
      <c r="W99" s="45">
        <v>13</v>
      </c>
      <c r="X99" s="45" t="s">
        <v>155</v>
      </c>
      <c r="Y99" s="45" t="s">
        <v>89</v>
      </c>
      <c r="Z99" s="46">
        <v>0.96599866297010228</v>
      </c>
      <c r="AA99" s="45" t="s">
        <v>156</v>
      </c>
      <c r="AB99" s="45" t="s">
        <v>156</v>
      </c>
      <c r="AC99" s="45" t="s">
        <v>156</v>
      </c>
      <c r="AD99" s="46">
        <v>80.318275451660156</v>
      </c>
      <c r="AE99" s="45" t="s">
        <v>89</v>
      </c>
      <c r="AF99" s="45" t="s">
        <v>89</v>
      </c>
      <c r="AG99" s="45" t="s">
        <v>89</v>
      </c>
    </row>
    <row r="100" spans="1:33" x14ac:dyDescent="0.15">
      <c r="A100" s="45">
        <v>53</v>
      </c>
      <c r="B100" s="45" t="s">
        <v>224</v>
      </c>
      <c r="C100" s="45" t="b">
        <v>0</v>
      </c>
      <c r="D100" s="45" t="s">
        <v>162</v>
      </c>
      <c r="E100" s="45" t="s">
        <v>6</v>
      </c>
      <c r="F100" s="45" t="s">
        <v>152</v>
      </c>
      <c r="G100" s="45" t="s">
        <v>153</v>
      </c>
      <c r="H100" s="45" t="s">
        <v>154</v>
      </c>
      <c r="I100" s="93">
        <v>19.797346115112305</v>
      </c>
      <c r="J100" s="90">
        <v>19.776058197021484</v>
      </c>
      <c r="K100" s="90">
        <v>3.0104313045740128E-2</v>
      </c>
      <c r="L100" s="96">
        <v>1026.2474365234375</v>
      </c>
      <c r="M100" s="46">
        <v>1042.55615234375</v>
      </c>
      <c r="N100" s="46">
        <v>23.063920974731445</v>
      </c>
      <c r="O100" s="46">
        <v>29.231899261474609</v>
      </c>
      <c r="P100" s="46">
        <v>0.99839997291564941</v>
      </c>
      <c r="Q100" s="46">
        <v>-3.1331000328063965</v>
      </c>
      <c r="R100" s="46">
        <v>108.53199768066406</v>
      </c>
      <c r="S100" s="45" t="b">
        <v>1</v>
      </c>
      <c r="T100" s="46">
        <v>0.40420628927545788</v>
      </c>
      <c r="U100" s="45" t="b">
        <v>1</v>
      </c>
      <c r="V100" s="45">
        <v>3</v>
      </c>
      <c r="W100" s="45">
        <v>14</v>
      </c>
      <c r="X100" s="45" t="s">
        <v>155</v>
      </c>
      <c r="Y100" s="45" t="s">
        <v>89</v>
      </c>
      <c r="Z100" s="46">
        <v>0.94197156092595791</v>
      </c>
      <c r="AA100" s="45" t="s">
        <v>156</v>
      </c>
      <c r="AB100" s="45" t="s">
        <v>156</v>
      </c>
      <c r="AC100" s="45" t="s">
        <v>156</v>
      </c>
      <c r="AD100" s="46">
        <v>80.463592529296875</v>
      </c>
      <c r="AE100" s="45" t="s">
        <v>89</v>
      </c>
      <c r="AF100" s="45" t="s">
        <v>89</v>
      </c>
      <c r="AG100" s="45" t="s">
        <v>89</v>
      </c>
    </row>
    <row r="101" spans="1:33" x14ac:dyDescent="0.15">
      <c r="A101" s="45">
        <v>54</v>
      </c>
      <c r="B101" s="45" t="s">
        <v>225</v>
      </c>
      <c r="C101" s="45" t="b">
        <v>0</v>
      </c>
      <c r="D101" s="45" t="s">
        <v>164</v>
      </c>
      <c r="E101" s="45" t="s">
        <v>6</v>
      </c>
      <c r="F101" s="45" t="s">
        <v>152</v>
      </c>
      <c r="G101" s="45" t="s">
        <v>153</v>
      </c>
      <c r="H101" s="45" t="s">
        <v>154</v>
      </c>
      <c r="I101" s="93">
        <v>19.355478286743164</v>
      </c>
      <c r="J101" s="90">
        <v>19.393283843994141</v>
      </c>
      <c r="K101" s="90">
        <v>5.3463783115148544E-2</v>
      </c>
      <c r="L101" s="96">
        <v>1419.986572265625</v>
      </c>
      <c r="M101" s="46">
        <v>1381.610595703125</v>
      </c>
      <c r="N101" s="46">
        <v>54.27191162109375</v>
      </c>
      <c r="O101" s="46">
        <v>29.231899261474609</v>
      </c>
      <c r="P101" s="46">
        <v>0.99839997291564941</v>
      </c>
      <c r="Q101" s="46">
        <v>-3.1331000328063965</v>
      </c>
      <c r="R101" s="46">
        <v>108.53199768066406</v>
      </c>
      <c r="S101" s="45" t="b">
        <v>1</v>
      </c>
      <c r="T101" s="46">
        <v>0.40420628927545788</v>
      </c>
      <c r="U101" s="45" t="b">
        <v>1</v>
      </c>
      <c r="V101" s="45">
        <v>3</v>
      </c>
      <c r="W101" s="45">
        <v>12</v>
      </c>
      <c r="X101" s="45" t="s">
        <v>155</v>
      </c>
      <c r="Y101" s="45" t="s">
        <v>89</v>
      </c>
      <c r="Z101" s="46">
        <v>0.95793368675424562</v>
      </c>
      <c r="AA101" s="45" t="s">
        <v>156</v>
      </c>
      <c r="AB101" s="45" t="s">
        <v>156</v>
      </c>
      <c r="AC101" s="45" t="s">
        <v>156</v>
      </c>
      <c r="AD101" s="46">
        <v>80.463592529296875</v>
      </c>
      <c r="AE101" s="45" t="s">
        <v>89</v>
      </c>
      <c r="AF101" s="45" t="s">
        <v>89</v>
      </c>
      <c r="AG101" s="45" t="s">
        <v>89</v>
      </c>
    </row>
    <row r="102" spans="1:33" x14ac:dyDescent="0.15">
      <c r="A102" s="45">
        <v>55</v>
      </c>
      <c r="B102" s="45" t="s">
        <v>226</v>
      </c>
      <c r="C102" s="45" t="b">
        <v>0</v>
      </c>
      <c r="D102" s="45" t="s">
        <v>573</v>
      </c>
      <c r="E102" s="45" t="s">
        <v>6</v>
      </c>
      <c r="F102" s="45" t="s">
        <v>152</v>
      </c>
      <c r="G102" s="45" t="s">
        <v>153</v>
      </c>
      <c r="H102" s="45" t="s">
        <v>154</v>
      </c>
      <c r="I102" s="93">
        <v>19.94843864440918</v>
      </c>
      <c r="J102" s="90">
        <v>19.953731536865234</v>
      </c>
      <c r="K102" s="90">
        <v>7.4852802790701389E-3</v>
      </c>
      <c r="L102" s="96">
        <v>918.39068603515625</v>
      </c>
      <c r="M102" s="46">
        <v>914.8321533203125</v>
      </c>
      <c r="N102" s="46">
        <v>5.0325684547424316</v>
      </c>
      <c r="O102" s="46">
        <v>29.231899261474609</v>
      </c>
      <c r="P102" s="46">
        <v>0.99839997291564941</v>
      </c>
      <c r="Q102" s="46">
        <v>-3.1331000328063965</v>
      </c>
      <c r="R102" s="46">
        <v>108.53199768066406</v>
      </c>
      <c r="S102" s="45" t="b">
        <v>1</v>
      </c>
      <c r="T102" s="46">
        <v>0.40420628927545788</v>
      </c>
      <c r="U102" s="45" t="b">
        <v>1</v>
      </c>
      <c r="V102" s="45">
        <v>3</v>
      </c>
      <c r="W102" s="45">
        <v>12</v>
      </c>
      <c r="X102" s="45" t="s">
        <v>155</v>
      </c>
      <c r="Y102" s="45" t="s">
        <v>89</v>
      </c>
      <c r="Z102" s="46">
        <v>0.95953174855482692</v>
      </c>
      <c r="AA102" s="45" t="s">
        <v>156</v>
      </c>
      <c r="AB102" s="45" t="s">
        <v>156</v>
      </c>
      <c r="AC102" s="45" t="s">
        <v>156</v>
      </c>
      <c r="AD102" s="46">
        <v>80.463592529296875</v>
      </c>
      <c r="AE102" s="45" t="s">
        <v>89</v>
      </c>
      <c r="AF102" s="45" t="s">
        <v>89</v>
      </c>
      <c r="AG102" s="45" t="s">
        <v>89</v>
      </c>
    </row>
    <row r="103" spans="1:33" x14ac:dyDescent="0.15">
      <c r="A103" s="45">
        <v>56</v>
      </c>
      <c r="B103" s="45" t="s">
        <v>227</v>
      </c>
      <c r="C103" s="45" t="b">
        <v>0</v>
      </c>
      <c r="D103" s="45" t="s">
        <v>167</v>
      </c>
      <c r="E103" s="45" t="s">
        <v>6</v>
      </c>
      <c r="F103" s="45" t="s">
        <v>152</v>
      </c>
      <c r="G103" s="45" t="s">
        <v>153</v>
      </c>
      <c r="H103" s="45" t="s">
        <v>154</v>
      </c>
      <c r="I103" s="93">
        <v>19.23725700378418</v>
      </c>
      <c r="J103" s="90">
        <v>19.291872024536133</v>
      </c>
      <c r="K103" s="90">
        <v>7.723730057477951E-2</v>
      </c>
      <c r="L103" s="96">
        <v>1548.8780517578125</v>
      </c>
      <c r="M103" s="46">
        <v>1489.139404296875</v>
      </c>
      <c r="N103" s="46">
        <v>84.483291625976562</v>
      </c>
      <c r="O103" s="46">
        <v>29.231899261474609</v>
      </c>
      <c r="P103" s="46">
        <v>0.99839997291564941</v>
      </c>
      <c r="Q103" s="46">
        <v>-3.1331000328063965</v>
      </c>
      <c r="R103" s="46">
        <v>108.53199768066406</v>
      </c>
      <c r="S103" s="45" t="b">
        <v>1</v>
      </c>
      <c r="T103" s="46">
        <v>0.40420628927545788</v>
      </c>
      <c r="U103" s="45" t="b">
        <v>1</v>
      </c>
      <c r="V103" s="45">
        <v>3</v>
      </c>
      <c r="W103" s="45">
        <v>11</v>
      </c>
      <c r="X103" s="45" t="s">
        <v>155</v>
      </c>
      <c r="Y103" s="45" t="s">
        <v>89</v>
      </c>
      <c r="Z103" s="46">
        <v>0.97668324895475667</v>
      </c>
      <c r="AA103" s="45" t="s">
        <v>156</v>
      </c>
      <c r="AB103" s="45" t="s">
        <v>156</v>
      </c>
      <c r="AC103" s="45" t="s">
        <v>156</v>
      </c>
      <c r="AD103" s="46">
        <v>80.463592529296875</v>
      </c>
      <c r="AE103" s="45" t="s">
        <v>89</v>
      </c>
      <c r="AF103" s="45" t="s">
        <v>89</v>
      </c>
      <c r="AG103" s="45" t="s">
        <v>89</v>
      </c>
    </row>
    <row r="104" spans="1:33" x14ac:dyDescent="0.15">
      <c r="A104" s="45">
        <v>57</v>
      </c>
      <c r="B104" s="45" t="s">
        <v>228</v>
      </c>
      <c r="C104" s="45" t="b">
        <v>0</v>
      </c>
      <c r="D104" s="45" t="s">
        <v>169</v>
      </c>
      <c r="E104" s="45" t="s">
        <v>6</v>
      </c>
      <c r="F104" s="45" t="s">
        <v>152</v>
      </c>
      <c r="G104" s="45" t="s">
        <v>153</v>
      </c>
      <c r="H104" s="45" t="s">
        <v>154</v>
      </c>
      <c r="I104" s="93">
        <v>19.646072387695312</v>
      </c>
      <c r="J104" s="90">
        <v>19.631313323974609</v>
      </c>
      <c r="K104" s="90">
        <v>2.0871119573712349E-2</v>
      </c>
      <c r="L104" s="96">
        <v>1146.9237060546875</v>
      </c>
      <c r="M104" s="46">
        <v>1159.499267578125</v>
      </c>
      <c r="N104" s="46">
        <v>17.784442901611328</v>
      </c>
      <c r="O104" s="46">
        <v>29.231899261474609</v>
      </c>
      <c r="P104" s="46">
        <v>0.99839997291564941</v>
      </c>
      <c r="Q104" s="46">
        <v>-3.1331000328063965</v>
      </c>
      <c r="R104" s="46">
        <v>108.53199768066406</v>
      </c>
      <c r="S104" s="45" t="b">
        <v>1</v>
      </c>
      <c r="T104" s="46">
        <v>0.40420628927545788</v>
      </c>
      <c r="U104" s="45" t="b">
        <v>1</v>
      </c>
      <c r="V104" s="45">
        <v>3</v>
      </c>
      <c r="W104" s="45">
        <v>14</v>
      </c>
      <c r="X104" s="45" t="s">
        <v>155</v>
      </c>
      <c r="Y104" s="45" t="s">
        <v>89</v>
      </c>
      <c r="Z104" s="46">
        <v>0.95626129923861447</v>
      </c>
      <c r="AA104" s="45" t="s">
        <v>156</v>
      </c>
      <c r="AB104" s="45" t="s">
        <v>156</v>
      </c>
      <c r="AC104" s="45" t="s">
        <v>156</v>
      </c>
      <c r="AD104" s="46">
        <v>80.3348388671875</v>
      </c>
      <c r="AE104" s="45" t="s">
        <v>89</v>
      </c>
      <c r="AF104" s="45" t="s">
        <v>89</v>
      </c>
      <c r="AG104" s="45" t="s">
        <v>89</v>
      </c>
    </row>
    <row r="105" spans="1:33" x14ac:dyDescent="0.15">
      <c r="A105" s="45">
        <v>58</v>
      </c>
      <c r="B105" s="45" t="s">
        <v>229</v>
      </c>
      <c r="C105" s="45" t="b">
        <v>0</v>
      </c>
      <c r="D105" s="45" t="s">
        <v>171</v>
      </c>
      <c r="E105" s="45" t="s">
        <v>6</v>
      </c>
      <c r="F105" s="45" t="s">
        <v>152</v>
      </c>
      <c r="G105" s="45" t="s">
        <v>153</v>
      </c>
      <c r="H105" s="45" t="s">
        <v>154</v>
      </c>
      <c r="I105" s="93">
        <v>19.495248794555664</v>
      </c>
      <c r="J105" s="90">
        <v>19.432243347167969</v>
      </c>
      <c r="K105" s="90">
        <v>8.9101806282997131E-2</v>
      </c>
      <c r="L105" s="96">
        <v>1281.3663330078125</v>
      </c>
      <c r="M105" s="46">
        <v>1343.531982421875</v>
      </c>
      <c r="N105" s="46">
        <v>87.915504455566406</v>
      </c>
      <c r="O105" s="46">
        <v>29.231899261474609</v>
      </c>
      <c r="P105" s="46">
        <v>0.99839997291564941</v>
      </c>
      <c r="Q105" s="46">
        <v>-3.1331000328063965</v>
      </c>
      <c r="R105" s="46">
        <v>108.53199768066406</v>
      </c>
      <c r="S105" s="45" t="b">
        <v>1</v>
      </c>
      <c r="T105" s="46">
        <v>0.40420628927545788</v>
      </c>
      <c r="U105" s="45" t="b">
        <v>1</v>
      </c>
      <c r="V105" s="45">
        <v>3</v>
      </c>
      <c r="W105" s="45">
        <v>14</v>
      </c>
      <c r="X105" s="45" t="s">
        <v>155</v>
      </c>
      <c r="Y105" s="45" t="s">
        <v>89</v>
      </c>
      <c r="Z105" s="46">
        <v>0.95686779569179825</v>
      </c>
      <c r="AA105" s="45" t="s">
        <v>156</v>
      </c>
      <c r="AB105" s="45" t="s">
        <v>156</v>
      </c>
      <c r="AC105" s="45" t="s">
        <v>156</v>
      </c>
      <c r="AD105" s="46">
        <v>80.3348388671875</v>
      </c>
      <c r="AE105" s="45" t="s">
        <v>89</v>
      </c>
      <c r="AF105" s="45" t="s">
        <v>89</v>
      </c>
      <c r="AG105" s="45" t="s">
        <v>89</v>
      </c>
    </row>
    <row r="106" spans="1:33" x14ac:dyDescent="0.15">
      <c r="A106" s="45">
        <v>59</v>
      </c>
      <c r="B106" s="45" t="s">
        <v>230</v>
      </c>
      <c r="C106" s="45" t="b">
        <v>0</v>
      </c>
      <c r="D106" s="45" t="s">
        <v>173</v>
      </c>
      <c r="E106" s="45" t="s">
        <v>6</v>
      </c>
      <c r="F106" s="45" t="s">
        <v>152</v>
      </c>
      <c r="G106" s="45" t="s">
        <v>153</v>
      </c>
      <c r="H106" s="45" t="s">
        <v>154</v>
      </c>
      <c r="I106" s="93">
        <v>19.286813735961914</v>
      </c>
      <c r="J106" s="90">
        <v>19.310808181762695</v>
      </c>
      <c r="K106" s="90">
        <v>3.393327072262764E-2</v>
      </c>
      <c r="L106" s="96">
        <v>1493.4822998046875</v>
      </c>
      <c r="M106" s="46">
        <v>1467.605224609375</v>
      </c>
      <c r="N106" s="46">
        <v>36.595798492431641</v>
      </c>
      <c r="O106" s="46">
        <v>29.231899261474609</v>
      </c>
      <c r="P106" s="46">
        <v>0.99839997291564941</v>
      </c>
      <c r="Q106" s="46">
        <v>-3.1331000328063965</v>
      </c>
      <c r="R106" s="46">
        <v>108.53199768066406</v>
      </c>
      <c r="S106" s="45" t="b">
        <v>1</v>
      </c>
      <c r="T106" s="46">
        <v>0.40420628927545788</v>
      </c>
      <c r="U106" s="45" t="b">
        <v>1</v>
      </c>
      <c r="V106" s="45">
        <v>3</v>
      </c>
      <c r="W106" s="45">
        <v>13</v>
      </c>
      <c r="X106" s="45" t="s">
        <v>155</v>
      </c>
      <c r="Y106" s="45" t="s">
        <v>89</v>
      </c>
      <c r="Z106" s="46">
        <v>0.96424719752155141</v>
      </c>
      <c r="AA106" s="45" t="s">
        <v>156</v>
      </c>
      <c r="AB106" s="45" t="s">
        <v>156</v>
      </c>
      <c r="AC106" s="45" t="s">
        <v>156</v>
      </c>
      <c r="AD106" s="46">
        <v>80.3348388671875</v>
      </c>
      <c r="AE106" s="45" t="s">
        <v>89</v>
      </c>
      <c r="AF106" s="45" t="s">
        <v>89</v>
      </c>
      <c r="AG106" s="45" t="s">
        <v>89</v>
      </c>
    </row>
    <row r="107" spans="1:33" x14ac:dyDescent="0.15">
      <c r="A107" s="45">
        <v>60</v>
      </c>
      <c r="B107" s="45" t="s">
        <v>231</v>
      </c>
      <c r="C107" s="45" t="b">
        <v>0</v>
      </c>
      <c r="D107" s="45" t="s">
        <v>176</v>
      </c>
      <c r="E107" s="45" t="s">
        <v>6</v>
      </c>
      <c r="F107" s="45" t="s">
        <v>152</v>
      </c>
      <c r="G107" s="45" t="s">
        <v>153</v>
      </c>
      <c r="H107" s="45" t="s">
        <v>154</v>
      </c>
      <c r="I107" s="93">
        <v>19.15301513671875</v>
      </c>
      <c r="J107" s="90">
        <v>19.132440567016602</v>
      </c>
      <c r="K107" s="90">
        <v>2.9096836224198341E-2</v>
      </c>
      <c r="L107" s="96">
        <v>1647.8016357421875</v>
      </c>
      <c r="M107" s="46">
        <v>1673.09814453125</v>
      </c>
      <c r="N107" s="46">
        <v>35.774665832519531</v>
      </c>
      <c r="O107" s="46">
        <v>29.231899261474609</v>
      </c>
      <c r="P107" s="46">
        <v>0.99839997291564941</v>
      </c>
      <c r="Q107" s="46">
        <v>-3.1331000328063965</v>
      </c>
      <c r="R107" s="46">
        <v>108.53199768066406</v>
      </c>
      <c r="S107" s="45" t="b">
        <v>1</v>
      </c>
      <c r="T107" s="46">
        <v>0.40420628927545788</v>
      </c>
      <c r="U107" s="45" t="b">
        <v>1</v>
      </c>
      <c r="V107" s="45">
        <v>3</v>
      </c>
      <c r="W107" s="45">
        <v>13</v>
      </c>
      <c r="X107" s="45" t="s">
        <v>155</v>
      </c>
      <c r="Y107" s="45" t="s">
        <v>89</v>
      </c>
      <c r="Z107" s="46">
        <v>0.9749863384357208</v>
      </c>
      <c r="AA107" s="45" t="s">
        <v>156</v>
      </c>
      <c r="AB107" s="45" t="s">
        <v>156</v>
      </c>
      <c r="AC107" s="45" t="s">
        <v>156</v>
      </c>
      <c r="AD107" s="46">
        <v>80.3348388671875</v>
      </c>
      <c r="AE107" s="45" t="s">
        <v>89</v>
      </c>
      <c r="AF107" s="45" t="s">
        <v>89</v>
      </c>
      <c r="AG107" s="45" t="s">
        <v>89</v>
      </c>
    </row>
    <row r="108" spans="1:33" x14ac:dyDescent="0.15">
      <c r="A108" s="45">
        <v>61</v>
      </c>
      <c r="B108" s="45" t="s">
        <v>232</v>
      </c>
      <c r="C108" s="45" t="b">
        <v>0</v>
      </c>
      <c r="D108" s="45" t="s">
        <v>178</v>
      </c>
      <c r="E108" s="45" t="s">
        <v>6</v>
      </c>
      <c r="F108" s="45" t="s">
        <v>152</v>
      </c>
      <c r="G108" s="45" t="s">
        <v>153</v>
      </c>
      <c r="H108" s="45" t="s">
        <v>154</v>
      </c>
      <c r="I108" s="93">
        <v>20.031887054443359</v>
      </c>
      <c r="J108" s="90">
        <v>20.006538391113281</v>
      </c>
      <c r="K108" s="90">
        <v>3.5849772393703461E-2</v>
      </c>
      <c r="L108" s="96">
        <v>863.75982666015625</v>
      </c>
      <c r="M108" s="46">
        <v>880.1552734375</v>
      </c>
      <c r="N108" s="46">
        <v>23.186620712280273</v>
      </c>
      <c r="O108" s="46">
        <v>29.231899261474609</v>
      </c>
      <c r="P108" s="46">
        <v>0.99839997291564941</v>
      </c>
      <c r="Q108" s="46">
        <v>-3.1331000328063965</v>
      </c>
      <c r="R108" s="46">
        <v>108.53199768066406</v>
      </c>
      <c r="S108" s="45" t="b">
        <v>1</v>
      </c>
      <c r="T108" s="46">
        <v>0.40420628927545788</v>
      </c>
      <c r="U108" s="45" t="b">
        <v>1</v>
      </c>
      <c r="V108" s="45">
        <v>3</v>
      </c>
      <c r="W108" s="45">
        <v>14</v>
      </c>
      <c r="X108" s="45" t="s">
        <v>155</v>
      </c>
      <c r="Y108" s="45" t="s">
        <v>89</v>
      </c>
      <c r="Z108" s="46">
        <v>0.96648545626391258</v>
      </c>
      <c r="AA108" s="45" t="s">
        <v>156</v>
      </c>
      <c r="AB108" s="45" t="s">
        <v>156</v>
      </c>
      <c r="AC108" s="45" t="s">
        <v>156</v>
      </c>
      <c r="AD108" s="46">
        <v>80.422897338867188</v>
      </c>
      <c r="AE108" s="45" t="s">
        <v>89</v>
      </c>
      <c r="AF108" s="45" t="s">
        <v>89</v>
      </c>
      <c r="AG108" s="45" t="s">
        <v>89</v>
      </c>
    </row>
    <row r="109" spans="1:33" x14ac:dyDescent="0.15">
      <c r="A109" s="45">
        <v>62</v>
      </c>
      <c r="B109" s="45" t="s">
        <v>233</v>
      </c>
      <c r="C109" s="45" t="b">
        <v>0</v>
      </c>
      <c r="D109" s="45" t="s">
        <v>180</v>
      </c>
      <c r="E109" s="45" t="s">
        <v>6</v>
      </c>
      <c r="F109" s="45" t="s">
        <v>152</v>
      </c>
      <c r="G109" s="45" t="s">
        <v>153</v>
      </c>
      <c r="H109" s="45" t="s">
        <v>154</v>
      </c>
      <c r="I109" s="93">
        <v>19.600408554077148</v>
      </c>
      <c r="J109" s="90">
        <v>19.568986892700195</v>
      </c>
      <c r="K109" s="90">
        <v>4.4436939060688019E-2</v>
      </c>
      <c r="L109" s="96">
        <v>1186.06689453125</v>
      </c>
      <c r="M109" s="46">
        <v>1214.098388671875</v>
      </c>
      <c r="N109" s="46">
        <v>39.642604827880859</v>
      </c>
      <c r="O109" s="46">
        <v>29.231899261474609</v>
      </c>
      <c r="P109" s="46">
        <v>0.99839997291564941</v>
      </c>
      <c r="Q109" s="46">
        <v>-3.1331000328063965</v>
      </c>
      <c r="R109" s="46">
        <v>108.53199768066406</v>
      </c>
      <c r="S109" s="45" t="b">
        <v>1</v>
      </c>
      <c r="T109" s="46">
        <v>0.40420628927545788</v>
      </c>
      <c r="U109" s="45" t="b">
        <v>1</v>
      </c>
      <c r="V109" s="45">
        <v>3</v>
      </c>
      <c r="W109" s="45">
        <v>13</v>
      </c>
      <c r="X109" s="45" t="s">
        <v>155</v>
      </c>
      <c r="Y109" s="45" t="s">
        <v>89</v>
      </c>
      <c r="Z109" s="46">
        <v>0.96317126126115871</v>
      </c>
      <c r="AA109" s="45" t="s">
        <v>156</v>
      </c>
      <c r="AB109" s="45" t="s">
        <v>156</v>
      </c>
      <c r="AC109" s="45" t="s">
        <v>156</v>
      </c>
      <c r="AD109" s="46">
        <v>80.422897338867188</v>
      </c>
      <c r="AE109" s="45" t="s">
        <v>89</v>
      </c>
      <c r="AF109" s="45" t="s">
        <v>89</v>
      </c>
      <c r="AG109" s="45" t="s">
        <v>89</v>
      </c>
    </row>
    <row r="110" spans="1:33" x14ac:dyDescent="0.15">
      <c r="A110" s="45">
        <v>63</v>
      </c>
      <c r="B110" s="45" t="s">
        <v>234</v>
      </c>
      <c r="C110" s="45" t="b">
        <v>0</v>
      </c>
      <c r="D110" s="45" t="s">
        <v>182</v>
      </c>
      <c r="E110" s="45" t="s">
        <v>6</v>
      </c>
      <c r="F110" s="45" t="s">
        <v>152</v>
      </c>
      <c r="G110" s="45" t="s">
        <v>153</v>
      </c>
      <c r="H110" s="45" t="s">
        <v>154</v>
      </c>
      <c r="I110" s="93">
        <v>19.536870956420898</v>
      </c>
      <c r="J110" s="90">
        <v>19.516487121582031</v>
      </c>
      <c r="K110" s="90">
        <v>2.8825746849179268E-2</v>
      </c>
      <c r="L110" s="96">
        <v>1242.763916015625</v>
      </c>
      <c r="M110" s="46">
        <v>1261.6619873046875</v>
      </c>
      <c r="N110" s="46">
        <v>26.725908279418945</v>
      </c>
      <c r="O110" s="46">
        <v>29.231899261474609</v>
      </c>
      <c r="P110" s="46">
        <v>0.99839997291564941</v>
      </c>
      <c r="Q110" s="46">
        <v>-3.1331000328063965</v>
      </c>
      <c r="R110" s="46">
        <v>108.53199768066406</v>
      </c>
      <c r="S110" s="45" t="b">
        <v>1</v>
      </c>
      <c r="T110" s="46">
        <v>0.40420628927545788</v>
      </c>
      <c r="U110" s="45" t="b">
        <v>1</v>
      </c>
      <c r="V110" s="45">
        <v>3</v>
      </c>
      <c r="W110" s="45">
        <v>14</v>
      </c>
      <c r="X110" s="45" t="s">
        <v>155</v>
      </c>
      <c r="Y110" s="45" t="s">
        <v>89</v>
      </c>
      <c r="Z110" s="46">
        <v>0.97248697627653113</v>
      </c>
      <c r="AA110" s="45" t="s">
        <v>156</v>
      </c>
      <c r="AB110" s="45" t="s">
        <v>156</v>
      </c>
      <c r="AC110" s="45" t="s">
        <v>156</v>
      </c>
      <c r="AD110" s="46">
        <v>80.422897338867188</v>
      </c>
      <c r="AE110" s="45" t="s">
        <v>89</v>
      </c>
      <c r="AF110" s="45" t="s">
        <v>89</v>
      </c>
      <c r="AG110" s="45" t="s">
        <v>89</v>
      </c>
    </row>
    <row r="111" spans="1:33" x14ac:dyDescent="0.15">
      <c r="A111" s="45">
        <v>64</v>
      </c>
      <c r="B111" s="45" t="s">
        <v>235</v>
      </c>
      <c r="C111" s="45" t="b">
        <v>0</v>
      </c>
      <c r="D111" s="45" t="s">
        <v>184</v>
      </c>
      <c r="E111" s="45" t="s">
        <v>6</v>
      </c>
      <c r="F111" s="45" t="s">
        <v>152</v>
      </c>
      <c r="G111" s="45" t="s">
        <v>153</v>
      </c>
      <c r="H111" s="45" t="s">
        <v>154</v>
      </c>
      <c r="I111" s="93">
        <v>19.481334686279297</v>
      </c>
      <c r="J111" s="90">
        <v>19.606164932250977</v>
      </c>
      <c r="K111" s="90">
        <v>0.17653661966323853</v>
      </c>
      <c r="L111" s="96">
        <v>1294.5364990234375</v>
      </c>
      <c r="M111" s="46">
        <v>1186.033447265625</v>
      </c>
      <c r="N111" s="46">
        <v>153.44657897949219</v>
      </c>
      <c r="O111" s="46">
        <v>29.231899261474609</v>
      </c>
      <c r="P111" s="46">
        <v>0.99839997291564941</v>
      </c>
      <c r="Q111" s="46">
        <v>-3.1331000328063965</v>
      </c>
      <c r="R111" s="46">
        <v>108.53199768066406</v>
      </c>
      <c r="S111" s="45" t="b">
        <v>1</v>
      </c>
      <c r="T111" s="46">
        <v>0.40420628927545788</v>
      </c>
      <c r="U111" s="45" t="b">
        <v>1</v>
      </c>
      <c r="V111" s="45">
        <v>3</v>
      </c>
      <c r="W111" s="45">
        <v>13</v>
      </c>
      <c r="X111" s="45" t="s">
        <v>155</v>
      </c>
      <c r="Y111" s="45" t="s">
        <v>89</v>
      </c>
      <c r="Z111" s="46">
        <v>0.96362035430767445</v>
      </c>
      <c r="AA111" s="45" t="s">
        <v>156</v>
      </c>
      <c r="AB111" s="45" t="s">
        <v>156</v>
      </c>
      <c r="AC111" s="45" t="s">
        <v>156</v>
      </c>
      <c r="AD111" s="46">
        <v>80.422897338867188</v>
      </c>
      <c r="AE111" s="45" t="s">
        <v>89</v>
      </c>
      <c r="AF111" s="45" t="s">
        <v>89</v>
      </c>
      <c r="AG111" s="45" t="s">
        <v>89</v>
      </c>
    </row>
    <row r="112" spans="1:33" x14ac:dyDescent="0.15">
      <c r="A112" s="45">
        <v>65</v>
      </c>
      <c r="B112" s="45" t="s">
        <v>236</v>
      </c>
      <c r="C112" s="45" t="b">
        <v>0</v>
      </c>
      <c r="D112" s="45" t="s">
        <v>186</v>
      </c>
      <c r="E112" s="45" t="s">
        <v>6</v>
      </c>
      <c r="F112" s="45" t="s">
        <v>152</v>
      </c>
      <c r="G112" s="45" t="s">
        <v>153</v>
      </c>
      <c r="H112" s="45" t="s">
        <v>154</v>
      </c>
      <c r="I112" s="93">
        <v>19.594587326049805</v>
      </c>
      <c r="J112" s="90">
        <v>19.564243316650391</v>
      </c>
      <c r="K112" s="90">
        <v>4.2911559343338013E-2</v>
      </c>
      <c r="L112" s="96">
        <v>1191.15185546875</v>
      </c>
      <c r="M112" s="46">
        <v>1218.3155517578125</v>
      </c>
      <c r="N112" s="46">
        <v>38.415267944335938</v>
      </c>
      <c r="O112" s="46">
        <v>29.231899261474609</v>
      </c>
      <c r="P112" s="46">
        <v>0.99839997291564941</v>
      </c>
      <c r="Q112" s="46">
        <v>-3.1331000328063965</v>
      </c>
      <c r="R112" s="46">
        <v>108.53199768066406</v>
      </c>
      <c r="S112" s="45" t="b">
        <v>1</v>
      </c>
      <c r="T112" s="46">
        <v>0.40420628927545788</v>
      </c>
      <c r="U112" s="45" t="b">
        <v>1</v>
      </c>
      <c r="V112" s="45">
        <v>3</v>
      </c>
      <c r="W112" s="45">
        <v>14</v>
      </c>
      <c r="X112" s="45" t="s">
        <v>155</v>
      </c>
      <c r="Y112" s="45" t="s">
        <v>89</v>
      </c>
      <c r="Z112" s="46">
        <v>0.95864193827048094</v>
      </c>
      <c r="AA112" s="45" t="s">
        <v>156</v>
      </c>
      <c r="AB112" s="45" t="s">
        <v>156</v>
      </c>
      <c r="AC112" s="45" t="s">
        <v>156</v>
      </c>
      <c r="AD112" s="46">
        <v>80.4791259765625</v>
      </c>
      <c r="AE112" s="45" t="s">
        <v>89</v>
      </c>
      <c r="AF112" s="45" t="s">
        <v>89</v>
      </c>
      <c r="AG112" s="45" t="s">
        <v>89</v>
      </c>
    </row>
    <row r="113" spans="1:33" x14ac:dyDescent="0.15">
      <c r="A113" s="45">
        <v>66</v>
      </c>
      <c r="B113" s="45" t="s">
        <v>237</v>
      </c>
      <c r="C113" s="45" t="b">
        <v>0</v>
      </c>
      <c r="D113" s="45" t="s">
        <v>188</v>
      </c>
      <c r="E113" s="45" t="s">
        <v>6</v>
      </c>
      <c r="F113" s="45" t="s">
        <v>152</v>
      </c>
      <c r="G113" s="45" t="s">
        <v>153</v>
      </c>
      <c r="H113" s="45" t="s">
        <v>154</v>
      </c>
      <c r="I113" s="93">
        <v>19.419338226318359</v>
      </c>
      <c r="J113" s="90">
        <v>19.489990234375</v>
      </c>
      <c r="K113" s="90">
        <v>9.9915675818920135E-2</v>
      </c>
      <c r="L113" s="96">
        <v>1354.88330078125</v>
      </c>
      <c r="M113" s="46">
        <v>1288.063232421875</v>
      </c>
      <c r="N113" s="46">
        <v>94.497932434082031</v>
      </c>
      <c r="O113" s="46">
        <v>29.231899261474609</v>
      </c>
      <c r="P113" s="46">
        <v>0.99839997291564941</v>
      </c>
      <c r="Q113" s="46">
        <v>-3.1331000328063965</v>
      </c>
      <c r="R113" s="46">
        <v>108.53199768066406</v>
      </c>
      <c r="S113" s="45" t="b">
        <v>1</v>
      </c>
      <c r="T113" s="46">
        <v>0.40420628927545788</v>
      </c>
      <c r="U113" s="45" t="b">
        <v>1</v>
      </c>
      <c r="V113" s="45">
        <v>3</v>
      </c>
      <c r="W113" s="45">
        <v>13</v>
      </c>
      <c r="X113" s="45" t="s">
        <v>155</v>
      </c>
      <c r="Y113" s="45" t="s">
        <v>89</v>
      </c>
      <c r="Z113" s="46">
        <v>0.95702538219279543</v>
      </c>
      <c r="AA113" s="45" t="s">
        <v>156</v>
      </c>
      <c r="AB113" s="45" t="s">
        <v>156</v>
      </c>
      <c r="AC113" s="45" t="s">
        <v>156</v>
      </c>
      <c r="AD113" s="46">
        <v>80.3653564453125</v>
      </c>
      <c r="AE113" s="45" t="s">
        <v>89</v>
      </c>
      <c r="AF113" s="45" t="s">
        <v>89</v>
      </c>
      <c r="AG113" s="45" t="s">
        <v>89</v>
      </c>
    </row>
    <row r="114" spans="1:33" ht="14" thickBot="1" x14ac:dyDescent="0.2">
      <c r="A114" s="45">
        <v>67</v>
      </c>
      <c r="B114" s="45" t="s">
        <v>238</v>
      </c>
      <c r="C114" s="45" t="b">
        <v>0</v>
      </c>
      <c r="D114" s="45" t="s">
        <v>190</v>
      </c>
      <c r="E114" s="45" t="s">
        <v>6</v>
      </c>
      <c r="F114" s="45" t="s">
        <v>152</v>
      </c>
      <c r="G114" s="45" t="s">
        <v>153</v>
      </c>
      <c r="H114" s="45" t="s">
        <v>154</v>
      </c>
      <c r="I114" s="94">
        <v>20.255437850952148</v>
      </c>
      <c r="J114" s="91">
        <v>20.146568298339844</v>
      </c>
      <c r="K114" s="91">
        <v>0.15396614372730255</v>
      </c>
      <c r="L114" s="97">
        <v>732.8948974609375</v>
      </c>
      <c r="M114" s="46">
        <v>796.4873046875</v>
      </c>
      <c r="N114" s="46">
        <v>89.933204650878906</v>
      </c>
      <c r="O114" s="46">
        <v>29.231899261474609</v>
      </c>
      <c r="P114" s="46">
        <v>0.99839997291564941</v>
      </c>
      <c r="Q114" s="46">
        <v>-3.1331000328063965</v>
      </c>
      <c r="R114" s="46">
        <v>108.53199768066406</v>
      </c>
      <c r="S114" s="45" t="b">
        <v>1</v>
      </c>
      <c r="T114" s="46">
        <v>0.40420628927545788</v>
      </c>
      <c r="U114" s="45" t="b">
        <v>1</v>
      </c>
      <c r="V114" s="45">
        <v>3</v>
      </c>
      <c r="W114" s="45">
        <v>14</v>
      </c>
      <c r="X114" s="45" t="s">
        <v>155</v>
      </c>
      <c r="Y114" s="45" t="s">
        <v>89</v>
      </c>
      <c r="Z114" s="46">
        <v>0.97047680287659821</v>
      </c>
      <c r="AA114" s="45" t="s">
        <v>156</v>
      </c>
      <c r="AB114" s="45" t="s">
        <v>156</v>
      </c>
      <c r="AC114" s="45" t="s">
        <v>156</v>
      </c>
      <c r="AD114" s="46">
        <v>80.3653564453125</v>
      </c>
      <c r="AE114" s="45" t="s">
        <v>89</v>
      </c>
      <c r="AF114" s="45" t="s">
        <v>89</v>
      </c>
      <c r="AG114" s="45" t="s">
        <v>89</v>
      </c>
    </row>
    <row r="115" spans="1:33" x14ac:dyDescent="0.15">
      <c r="A115" s="45">
        <v>68</v>
      </c>
      <c r="B115" s="45" t="s">
        <v>239</v>
      </c>
      <c r="C115" s="45" t="b">
        <v>0</v>
      </c>
      <c r="D115" s="45" t="s">
        <v>89</v>
      </c>
      <c r="E115" s="45" t="s">
        <v>6</v>
      </c>
      <c r="F115" s="45" t="s">
        <v>192</v>
      </c>
      <c r="G115" s="45" t="s">
        <v>153</v>
      </c>
      <c r="H115" s="45" t="s">
        <v>154</v>
      </c>
      <c r="I115" s="87">
        <v>19.765401840209961</v>
      </c>
      <c r="J115" s="46">
        <v>19.797622680664062</v>
      </c>
      <c r="K115" s="46">
        <v>4.5565802603960037E-2</v>
      </c>
      <c r="L115" s="59">
        <v>1000</v>
      </c>
      <c r="M115" s="45" t="s">
        <v>89</v>
      </c>
      <c r="N115" s="45" t="s">
        <v>89</v>
      </c>
      <c r="O115" s="46">
        <v>29.231899261474609</v>
      </c>
      <c r="P115" s="46">
        <v>0.99839997291564941</v>
      </c>
      <c r="Q115" s="46">
        <v>-3.1331000328063965</v>
      </c>
      <c r="R115" s="46">
        <v>108.53199768066406</v>
      </c>
      <c r="S115" s="45" t="b">
        <v>1</v>
      </c>
      <c r="T115" s="46">
        <v>0.40420628927545788</v>
      </c>
      <c r="U115" s="45" t="b">
        <v>1</v>
      </c>
      <c r="V115" s="45">
        <v>3</v>
      </c>
      <c r="W115" s="45">
        <v>15</v>
      </c>
      <c r="X115" s="45" t="s">
        <v>155</v>
      </c>
      <c r="Y115" s="45" t="s">
        <v>89</v>
      </c>
      <c r="Z115" s="46">
        <v>0.9675070071337587</v>
      </c>
      <c r="AA115" s="45" t="s">
        <v>156</v>
      </c>
      <c r="AB115" s="45" t="s">
        <v>156</v>
      </c>
      <c r="AC115" s="45" t="s">
        <v>156</v>
      </c>
      <c r="AD115" s="46">
        <v>80.3653564453125</v>
      </c>
      <c r="AE115" s="45" t="s">
        <v>89</v>
      </c>
      <c r="AF115" s="45" t="s">
        <v>89</v>
      </c>
      <c r="AG115" s="45" t="s">
        <v>89</v>
      </c>
    </row>
    <row r="116" spans="1:33" x14ac:dyDescent="0.15">
      <c r="A116" s="45">
        <v>69</v>
      </c>
      <c r="B116" s="45" t="s">
        <v>240</v>
      </c>
      <c r="C116" s="45" t="b">
        <v>0</v>
      </c>
      <c r="D116" s="45" t="s">
        <v>89</v>
      </c>
      <c r="E116" s="45" t="s">
        <v>6</v>
      </c>
      <c r="F116" s="45" t="s">
        <v>192</v>
      </c>
      <c r="G116" s="45" t="s">
        <v>153</v>
      </c>
      <c r="H116" s="45" t="s">
        <v>154</v>
      </c>
      <c r="I116" s="87">
        <v>23.06904411315918</v>
      </c>
      <c r="J116" s="46">
        <v>23.105224609375</v>
      </c>
      <c r="K116" s="46">
        <v>5.1166947931051254E-2</v>
      </c>
      <c r="L116" s="59">
        <v>100</v>
      </c>
      <c r="M116" s="45" t="s">
        <v>89</v>
      </c>
      <c r="N116" s="45" t="s">
        <v>89</v>
      </c>
      <c r="O116" s="46">
        <v>29.231899261474609</v>
      </c>
      <c r="P116" s="46">
        <v>0.99839997291564941</v>
      </c>
      <c r="Q116" s="46">
        <v>-3.1331000328063965</v>
      </c>
      <c r="R116" s="46">
        <v>108.53199768066406</v>
      </c>
      <c r="S116" s="45" t="b">
        <v>1</v>
      </c>
      <c r="T116" s="46">
        <v>0.40420628927545788</v>
      </c>
      <c r="U116" s="45" t="b">
        <v>1</v>
      </c>
      <c r="V116" s="45">
        <v>3</v>
      </c>
      <c r="W116" s="45">
        <v>17</v>
      </c>
      <c r="X116" s="45" t="s">
        <v>155</v>
      </c>
      <c r="Y116" s="45" t="s">
        <v>89</v>
      </c>
      <c r="Z116" s="46">
        <v>0.95528054342267987</v>
      </c>
      <c r="AA116" s="45" t="s">
        <v>156</v>
      </c>
      <c r="AB116" s="45" t="s">
        <v>156</v>
      </c>
      <c r="AC116" s="45" t="s">
        <v>156</v>
      </c>
      <c r="AD116" s="46">
        <v>80.23089599609375</v>
      </c>
      <c r="AE116" s="45" t="s">
        <v>89</v>
      </c>
      <c r="AF116" s="45" t="s">
        <v>89</v>
      </c>
      <c r="AG116" s="45" t="s">
        <v>89</v>
      </c>
    </row>
    <row r="117" spans="1:33" x14ac:dyDescent="0.15">
      <c r="A117" s="45">
        <v>70</v>
      </c>
      <c r="B117" s="45" t="s">
        <v>241</v>
      </c>
      <c r="C117" s="45" t="b">
        <v>0</v>
      </c>
      <c r="D117" s="45" t="s">
        <v>89</v>
      </c>
      <c r="E117" s="45" t="s">
        <v>6</v>
      </c>
      <c r="F117" s="45" t="s">
        <v>192</v>
      </c>
      <c r="G117" s="45" t="s">
        <v>153</v>
      </c>
      <c r="H117" s="45" t="s">
        <v>154</v>
      </c>
      <c r="I117" s="87">
        <v>25.867509841918945</v>
      </c>
      <c r="J117" s="46">
        <v>25.924461364746094</v>
      </c>
      <c r="K117" s="46">
        <v>8.0541618168354034E-2</v>
      </c>
      <c r="L117" s="59">
        <v>10</v>
      </c>
      <c r="M117" s="45" t="s">
        <v>89</v>
      </c>
      <c r="N117" s="45" t="s">
        <v>89</v>
      </c>
      <c r="O117" s="46">
        <v>29.231899261474609</v>
      </c>
      <c r="P117" s="46">
        <v>0.99839997291564941</v>
      </c>
      <c r="Q117" s="46">
        <v>-3.1331000328063965</v>
      </c>
      <c r="R117" s="46">
        <v>108.53199768066406</v>
      </c>
      <c r="S117" s="45" t="b">
        <v>1</v>
      </c>
      <c r="T117" s="46">
        <v>0.40420628927545788</v>
      </c>
      <c r="U117" s="45" t="b">
        <v>1</v>
      </c>
      <c r="V117" s="45">
        <v>3</v>
      </c>
      <c r="W117" s="45">
        <v>20</v>
      </c>
      <c r="X117" s="45" t="s">
        <v>155</v>
      </c>
      <c r="Y117" s="45" t="s">
        <v>89</v>
      </c>
      <c r="Z117" s="46">
        <v>0.95309107820092909</v>
      </c>
      <c r="AA117" s="45" t="s">
        <v>156</v>
      </c>
      <c r="AB117" s="45" t="s">
        <v>156</v>
      </c>
      <c r="AC117" s="45" t="s">
        <v>156</v>
      </c>
      <c r="AD117" s="46">
        <v>80.23089599609375</v>
      </c>
      <c r="AE117" s="45" t="s">
        <v>89</v>
      </c>
      <c r="AF117" s="45" t="s">
        <v>89</v>
      </c>
      <c r="AG117" s="45" t="s">
        <v>89</v>
      </c>
    </row>
    <row r="118" spans="1:33" x14ac:dyDescent="0.15">
      <c r="A118" s="45">
        <v>71</v>
      </c>
      <c r="B118" s="45" t="s">
        <v>242</v>
      </c>
      <c r="C118" s="45" t="b">
        <v>0</v>
      </c>
      <c r="D118" s="45" t="s">
        <v>89</v>
      </c>
      <c r="E118" s="45" t="s">
        <v>6</v>
      </c>
      <c r="F118" s="45" t="s">
        <v>192</v>
      </c>
      <c r="G118" s="45" t="s">
        <v>153</v>
      </c>
      <c r="H118" s="45" t="s">
        <v>154</v>
      </c>
      <c r="I118" s="87">
        <v>29.423851013183594</v>
      </c>
      <c r="J118" s="46">
        <v>29.301628112792969</v>
      </c>
      <c r="K118" s="46">
        <v>0.17285063862800598</v>
      </c>
      <c r="L118" s="59">
        <v>1</v>
      </c>
      <c r="M118" s="45" t="s">
        <v>89</v>
      </c>
      <c r="N118" s="45" t="s">
        <v>89</v>
      </c>
      <c r="O118" s="46">
        <v>29.231899261474609</v>
      </c>
      <c r="P118" s="46">
        <v>0.99839997291564941</v>
      </c>
      <c r="Q118" s="46">
        <v>-3.1331000328063965</v>
      </c>
      <c r="R118" s="46">
        <v>108.53199768066406</v>
      </c>
      <c r="S118" s="45" t="b">
        <v>1</v>
      </c>
      <c r="T118" s="46">
        <v>0.40420628927545788</v>
      </c>
      <c r="U118" s="45" t="b">
        <v>1</v>
      </c>
      <c r="V118" s="45">
        <v>3</v>
      </c>
      <c r="W118" s="45">
        <v>23</v>
      </c>
      <c r="X118" s="45" t="s">
        <v>155</v>
      </c>
      <c r="Y118" s="45" t="s">
        <v>89</v>
      </c>
      <c r="Z118" s="46">
        <v>0.9819567032656803</v>
      </c>
      <c r="AA118" s="45" t="s">
        <v>156</v>
      </c>
      <c r="AB118" s="45" t="s">
        <v>156</v>
      </c>
      <c r="AC118" s="45" t="s">
        <v>156</v>
      </c>
      <c r="AD118" s="46">
        <v>80.23089599609375</v>
      </c>
      <c r="AE118" s="45" t="s">
        <v>89</v>
      </c>
      <c r="AF118" s="45" t="s">
        <v>89</v>
      </c>
      <c r="AG118" s="45" t="s">
        <v>89</v>
      </c>
    </row>
    <row r="119" spans="1:33" ht="14" thickBot="1" x14ac:dyDescent="0.2">
      <c r="A119" s="45">
        <v>72</v>
      </c>
      <c r="B119" s="45" t="s">
        <v>243</v>
      </c>
      <c r="C119" s="45" t="b">
        <v>0</v>
      </c>
      <c r="D119" s="45" t="s">
        <v>89</v>
      </c>
      <c r="E119" s="45" t="s">
        <v>6</v>
      </c>
      <c r="F119" s="45" t="s">
        <v>197</v>
      </c>
      <c r="G119" s="45" t="s">
        <v>153</v>
      </c>
      <c r="H119" s="45" t="s">
        <v>154</v>
      </c>
      <c r="I119" s="86" t="s">
        <v>198</v>
      </c>
      <c r="J119" s="45" t="s">
        <v>89</v>
      </c>
      <c r="K119" s="45" t="s">
        <v>89</v>
      </c>
      <c r="L119" s="88" t="s">
        <v>89</v>
      </c>
      <c r="M119" s="45" t="s">
        <v>89</v>
      </c>
      <c r="N119" s="45" t="s">
        <v>89</v>
      </c>
      <c r="O119" s="46">
        <v>29.231899261474609</v>
      </c>
      <c r="P119" s="46">
        <v>0.99839997291564941</v>
      </c>
      <c r="Q119" s="46">
        <v>-3.1331000328063965</v>
      </c>
      <c r="R119" s="46">
        <v>108.53199768066406</v>
      </c>
      <c r="S119" s="45" t="b">
        <v>1</v>
      </c>
      <c r="T119" s="46">
        <v>0.40420628927545788</v>
      </c>
      <c r="U119" s="45" t="b">
        <v>1</v>
      </c>
      <c r="V119" s="45">
        <v>3</v>
      </c>
      <c r="W119" s="45">
        <v>39</v>
      </c>
      <c r="X119" s="45" t="s">
        <v>199</v>
      </c>
      <c r="Y119" s="45" t="s">
        <v>89</v>
      </c>
      <c r="Z119" s="46">
        <v>0</v>
      </c>
      <c r="AA119" s="45" t="s">
        <v>156</v>
      </c>
      <c r="AB119" s="45" t="s">
        <v>156</v>
      </c>
      <c r="AC119" s="45" t="s">
        <v>156</v>
      </c>
      <c r="AD119" s="46">
        <v>71.138496398925781</v>
      </c>
      <c r="AE119" s="45" t="s">
        <v>89</v>
      </c>
      <c r="AF119" s="45" t="s">
        <v>89</v>
      </c>
      <c r="AG119" s="45" t="s">
        <v>89</v>
      </c>
    </row>
    <row r="120" spans="1:33" x14ac:dyDescent="0.15">
      <c r="A120" s="45">
        <v>73</v>
      </c>
      <c r="B120" s="45" t="s">
        <v>244</v>
      </c>
      <c r="C120" s="45" t="b">
        <v>0</v>
      </c>
      <c r="D120" s="45" t="s">
        <v>151</v>
      </c>
      <c r="E120" s="45" t="s">
        <v>6</v>
      </c>
      <c r="F120" s="45" t="s">
        <v>152</v>
      </c>
      <c r="G120" s="45" t="s">
        <v>153</v>
      </c>
      <c r="H120" s="45" t="s">
        <v>154</v>
      </c>
      <c r="I120" s="92">
        <v>19.711936950683594</v>
      </c>
      <c r="J120" s="89">
        <v>19.921661376953125</v>
      </c>
      <c r="K120" s="89">
        <v>0.2965964674949646</v>
      </c>
      <c r="L120" s="95">
        <v>1092.728759765625</v>
      </c>
      <c r="M120" s="46">
        <v>947.7900390625</v>
      </c>
      <c r="N120" s="46">
        <v>204.97430419921875</v>
      </c>
      <c r="O120" s="46">
        <v>29.231899261474609</v>
      </c>
      <c r="P120" s="46">
        <v>0.99839997291564941</v>
      </c>
      <c r="Q120" s="46">
        <v>-3.1331000328063965</v>
      </c>
      <c r="R120" s="46">
        <v>108.53199768066406</v>
      </c>
      <c r="S120" s="45" t="b">
        <v>1</v>
      </c>
      <c r="T120" s="46">
        <v>0.40420628927545788</v>
      </c>
      <c r="U120" s="45" t="b">
        <v>1</v>
      </c>
      <c r="V120" s="45">
        <v>3</v>
      </c>
      <c r="W120" s="45">
        <v>12</v>
      </c>
      <c r="X120" s="45" t="s">
        <v>155</v>
      </c>
      <c r="Y120" s="45" t="s">
        <v>89</v>
      </c>
      <c r="Z120" s="46">
        <v>0.94975066285321907</v>
      </c>
      <c r="AA120" s="45" t="s">
        <v>156</v>
      </c>
      <c r="AB120" s="45" t="s">
        <v>156</v>
      </c>
      <c r="AC120" s="45" t="s">
        <v>156</v>
      </c>
      <c r="AD120" s="46">
        <v>80.318275451660156</v>
      </c>
      <c r="AE120" s="45" t="s">
        <v>89</v>
      </c>
      <c r="AF120" s="45" t="s">
        <v>89</v>
      </c>
      <c r="AG120" s="45" t="s">
        <v>89</v>
      </c>
    </row>
    <row r="121" spans="1:33" x14ac:dyDescent="0.15">
      <c r="A121" s="45">
        <v>74</v>
      </c>
      <c r="B121" s="45" t="s">
        <v>245</v>
      </c>
      <c r="C121" s="45" t="b">
        <v>0</v>
      </c>
      <c r="D121" s="45" t="s">
        <v>157</v>
      </c>
      <c r="E121" s="45" t="s">
        <v>6</v>
      </c>
      <c r="F121" s="45" t="s">
        <v>152</v>
      </c>
      <c r="G121" s="45" t="s">
        <v>153</v>
      </c>
      <c r="H121" s="45" t="s">
        <v>154</v>
      </c>
      <c r="I121" s="93">
        <v>19.938512802124023</v>
      </c>
      <c r="J121" s="90">
        <v>20.058078765869141</v>
      </c>
      <c r="K121" s="90">
        <v>0.16909316182136536</v>
      </c>
      <c r="L121" s="96">
        <v>925.11456298828125</v>
      </c>
      <c r="M121" s="46">
        <v>850.565185546875</v>
      </c>
      <c r="N121" s="46">
        <v>105.42878723144531</v>
      </c>
      <c r="O121" s="46">
        <v>29.231899261474609</v>
      </c>
      <c r="P121" s="46">
        <v>0.99839997291564941</v>
      </c>
      <c r="Q121" s="46">
        <v>-3.1331000328063965</v>
      </c>
      <c r="R121" s="46">
        <v>108.53199768066406</v>
      </c>
      <c r="S121" s="45" t="b">
        <v>1</v>
      </c>
      <c r="T121" s="46">
        <v>0.40420628927545788</v>
      </c>
      <c r="U121" s="45" t="b">
        <v>1</v>
      </c>
      <c r="V121" s="45">
        <v>3</v>
      </c>
      <c r="W121" s="45">
        <v>12</v>
      </c>
      <c r="X121" s="45" t="s">
        <v>155</v>
      </c>
      <c r="Y121" s="45" t="s">
        <v>89</v>
      </c>
      <c r="Z121" s="46">
        <v>0.95391294696463413</v>
      </c>
      <c r="AA121" s="45" t="s">
        <v>156</v>
      </c>
      <c r="AB121" s="45" t="s">
        <v>156</v>
      </c>
      <c r="AC121" s="45" t="s">
        <v>156</v>
      </c>
      <c r="AD121" s="46">
        <v>80.318275451660156</v>
      </c>
      <c r="AE121" s="45" t="s">
        <v>89</v>
      </c>
      <c r="AF121" s="45" t="s">
        <v>89</v>
      </c>
      <c r="AG121" s="45" t="s">
        <v>89</v>
      </c>
    </row>
    <row r="122" spans="1:33" x14ac:dyDescent="0.15">
      <c r="A122" s="45">
        <v>75</v>
      </c>
      <c r="B122" s="45" t="s">
        <v>246</v>
      </c>
      <c r="C122" s="45" t="b">
        <v>0</v>
      </c>
      <c r="D122" s="45" t="s">
        <v>158</v>
      </c>
      <c r="E122" s="45" t="s">
        <v>6</v>
      </c>
      <c r="F122" s="45" t="s">
        <v>152</v>
      </c>
      <c r="G122" s="45" t="s">
        <v>153</v>
      </c>
      <c r="H122" s="45" t="s">
        <v>154</v>
      </c>
      <c r="I122" s="93">
        <v>19.630393981933594</v>
      </c>
      <c r="J122" s="90">
        <v>19.574066162109375</v>
      </c>
      <c r="K122" s="90">
        <v>7.965821772813797E-2</v>
      </c>
      <c r="L122" s="96">
        <v>1160.2154541015625</v>
      </c>
      <c r="M122" s="46">
        <v>1210.287841796875</v>
      </c>
      <c r="N122" s="46">
        <v>70.812965393066406</v>
      </c>
      <c r="O122" s="46">
        <v>29.231899261474609</v>
      </c>
      <c r="P122" s="46">
        <v>0.99839997291564941</v>
      </c>
      <c r="Q122" s="46">
        <v>-3.1331000328063965</v>
      </c>
      <c r="R122" s="46">
        <v>108.53199768066406</v>
      </c>
      <c r="S122" s="45" t="b">
        <v>1</v>
      </c>
      <c r="T122" s="46">
        <v>0.40420628927545788</v>
      </c>
      <c r="U122" s="45" t="b">
        <v>1</v>
      </c>
      <c r="V122" s="45">
        <v>3</v>
      </c>
      <c r="W122" s="45">
        <v>12</v>
      </c>
      <c r="X122" s="45" t="s">
        <v>155</v>
      </c>
      <c r="Y122" s="45" t="s">
        <v>89</v>
      </c>
      <c r="Z122" s="46">
        <v>0.93609496592502983</v>
      </c>
      <c r="AA122" s="45" t="s">
        <v>156</v>
      </c>
      <c r="AB122" s="45" t="s">
        <v>156</v>
      </c>
      <c r="AC122" s="45" t="s">
        <v>156</v>
      </c>
      <c r="AD122" s="46">
        <v>80.318275451660156</v>
      </c>
      <c r="AE122" s="45" t="s">
        <v>89</v>
      </c>
      <c r="AF122" s="45" t="s">
        <v>89</v>
      </c>
      <c r="AG122" s="45" t="s">
        <v>89</v>
      </c>
    </row>
    <row r="123" spans="1:33" x14ac:dyDescent="0.15">
      <c r="A123" s="45">
        <v>76</v>
      </c>
      <c r="B123" s="45" t="s">
        <v>247</v>
      </c>
      <c r="C123" s="45" t="b">
        <v>0</v>
      </c>
      <c r="D123" s="45" t="s">
        <v>160</v>
      </c>
      <c r="E123" s="45" t="s">
        <v>6</v>
      </c>
      <c r="F123" s="45" t="s">
        <v>152</v>
      </c>
      <c r="G123" s="45" t="s">
        <v>153</v>
      </c>
      <c r="H123" s="45" t="s">
        <v>154</v>
      </c>
      <c r="I123" s="93">
        <v>19.738822937011719</v>
      </c>
      <c r="J123" s="90">
        <v>19.845382690429688</v>
      </c>
      <c r="K123" s="90">
        <v>0.15069824457168579</v>
      </c>
      <c r="L123" s="96">
        <v>1071.3492431640625</v>
      </c>
      <c r="M123" s="46">
        <v>993.6890869140625</v>
      </c>
      <c r="N123" s="46">
        <v>109.82808685302734</v>
      </c>
      <c r="O123" s="46">
        <v>29.231899261474609</v>
      </c>
      <c r="P123" s="46">
        <v>0.99839997291564941</v>
      </c>
      <c r="Q123" s="46">
        <v>-3.1331000328063965</v>
      </c>
      <c r="R123" s="46">
        <v>108.53199768066406</v>
      </c>
      <c r="S123" s="45" t="b">
        <v>1</v>
      </c>
      <c r="T123" s="46">
        <v>0.40420628927545788</v>
      </c>
      <c r="U123" s="45" t="b">
        <v>1</v>
      </c>
      <c r="V123" s="45">
        <v>3</v>
      </c>
      <c r="W123" s="45">
        <v>13</v>
      </c>
      <c r="X123" s="45" t="s">
        <v>155</v>
      </c>
      <c r="Y123" s="45" t="s">
        <v>89</v>
      </c>
      <c r="Z123" s="46">
        <v>0.95685311557661334</v>
      </c>
      <c r="AA123" s="45" t="s">
        <v>156</v>
      </c>
      <c r="AB123" s="45" t="s">
        <v>156</v>
      </c>
      <c r="AC123" s="45" t="s">
        <v>156</v>
      </c>
      <c r="AD123" s="46">
        <v>80.318275451660156</v>
      </c>
      <c r="AE123" s="45" t="s">
        <v>89</v>
      </c>
      <c r="AF123" s="45" t="s">
        <v>89</v>
      </c>
      <c r="AG123" s="45" t="s">
        <v>89</v>
      </c>
    </row>
    <row r="124" spans="1:33" x14ac:dyDescent="0.15">
      <c r="A124" s="45">
        <v>77</v>
      </c>
      <c r="B124" s="45" t="s">
        <v>248</v>
      </c>
      <c r="C124" s="45" t="b">
        <v>0</v>
      </c>
      <c r="D124" s="45" t="s">
        <v>162</v>
      </c>
      <c r="E124" s="45" t="s">
        <v>6</v>
      </c>
      <c r="F124" s="45" t="s">
        <v>152</v>
      </c>
      <c r="G124" s="45" t="s">
        <v>153</v>
      </c>
      <c r="H124" s="45" t="s">
        <v>154</v>
      </c>
      <c r="I124" s="93">
        <v>19.754772186279297</v>
      </c>
      <c r="J124" s="90">
        <v>19.776058197021484</v>
      </c>
      <c r="K124" s="90">
        <v>3.0104313045740128E-2</v>
      </c>
      <c r="L124" s="96">
        <v>1058.86474609375</v>
      </c>
      <c r="M124" s="46">
        <v>1042.55615234375</v>
      </c>
      <c r="N124" s="46">
        <v>23.063920974731445</v>
      </c>
      <c r="O124" s="46">
        <v>29.231899261474609</v>
      </c>
      <c r="P124" s="46">
        <v>0.99839997291564941</v>
      </c>
      <c r="Q124" s="46">
        <v>-3.1331000328063965</v>
      </c>
      <c r="R124" s="46">
        <v>108.53199768066406</v>
      </c>
      <c r="S124" s="45" t="b">
        <v>1</v>
      </c>
      <c r="T124" s="46">
        <v>0.40420628927545788</v>
      </c>
      <c r="U124" s="45" t="b">
        <v>1</v>
      </c>
      <c r="V124" s="45">
        <v>3</v>
      </c>
      <c r="W124" s="45">
        <v>13</v>
      </c>
      <c r="X124" s="45" t="s">
        <v>155</v>
      </c>
      <c r="Y124" s="45" t="s">
        <v>89</v>
      </c>
      <c r="Z124" s="46">
        <v>0.96379400437214435</v>
      </c>
      <c r="AA124" s="45" t="s">
        <v>156</v>
      </c>
      <c r="AB124" s="45" t="s">
        <v>156</v>
      </c>
      <c r="AC124" s="45" t="s">
        <v>156</v>
      </c>
      <c r="AD124" s="46">
        <v>80.463592529296875</v>
      </c>
      <c r="AE124" s="45" t="s">
        <v>89</v>
      </c>
      <c r="AF124" s="45" t="s">
        <v>89</v>
      </c>
      <c r="AG124" s="45" t="s">
        <v>89</v>
      </c>
    </row>
    <row r="125" spans="1:33" x14ac:dyDescent="0.15">
      <c r="A125" s="45">
        <v>78</v>
      </c>
      <c r="B125" s="45" t="s">
        <v>249</v>
      </c>
      <c r="C125" s="45" t="b">
        <v>0</v>
      </c>
      <c r="D125" s="45" t="s">
        <v>164</v>
      </c>
      <c r="E125" s="45" t="s">
        <v>6</v>
      </c>
      <c r="F125" s="45" t="s">
        <v>152</v>
      </c>
      <c r="G125" s="45" t="s">
        <v>153</v>
      </c>
      <c r="H125" s="45" t="s">
        <v>154</v>
      </c>
      <c r="I125" s="93">
        <v>19.431087493896484</v>
      </c>
      <c r="J125" s="90">
        <v>19.393283843994141</v>
      </c>
      <c r="K125" s="90">
        <v>5.3463783115148544E-2</v>
      </c>
      <c r="L125" s="96">
        <v>1343.2344970703125</v>
      </c>
      <c r="M125" s="46">
        <v>1381.610595703125</v>
      </c>
      <c r="N125" s="46">
        <v>54.27191162109375</v>
      </c>
      <c r="O125" s="46">
        <v>29.231899261474609</v>
      </c>
      <c r="P125" s="46">
        <v>0.99839997291564941</v>
      </c>
      <c r="Q125" s="46">
        <v>-3.1331000328063965</v>
      </c>
      <c r="R125" s="46">
        <v>108.53199768066406</v>
      </c>
      <c r="S125" s="45" t="b">
        <v>1</v>
      </c>
      <c r="T125" s="46">
        <v>0.40420628927545788</v>
      </c>
      <c r="U125" s="45" t="b">
        <v>1</v>
      </c>
      <c r="V125" s="45">
        <v>3</v>
      </c>
      <c r="W125" s="45">
        <v>13</v>
      </c>
      <c r="X125" s="45" t="s">
        <v>155</v>
      </c>
      <c r="Y125" s="45" t="s">
        <v>89</v>
      </c>
      <c r="Z125" s="46">
        <v>0.97093309720769805</v>
      </c>
      <c r="AA125" s="45" t="s">
        <v>156</v>
      </c>
      <c r="AB125" s="45" t="s">
        <v>156</v>
      </c>
      <c r="AC125" s="45" t="s">
        <v>156</v>
      </c>
      <c r="AD125" s="46">
        <v>80.34991455078125</v>
      </c>
      <c r="AE125" s="45" t="s">
        <v>89</v>
      </c>
      <c r="AF125" s="45" t="s">
        <v>89</v>
      </c>
      <c r="AG125" s="45" t="s">
        <v>89</v>
      </c>
    </row>
    <row r="126" spans="1:33" x14ac:dyDescent="0.15">
      <c r="A126" s="45">
        <v>79</v>
      </c>
      <c r="B126" s="45" t="s">
        <v>250</v>
      </c>
      <c r="C126" s="45" t="b">
        <v>0</v>
      </c>
      <c r="D126" s="45" t="s">
        <v>573</v>
      </c>
      <c r="E126" s="45" t="s">
        <v>6</v>
      </c>
      <c r="F126" s="45" t="s">
        <v>152</v>
      </c>
      <c r="G126" s="45" t="s">
        <v>153</v>
      </c>
      <c r="H126" s="45" t="s">
        <v>154</v>
      </c>
      <c r="I126" s="93">
        <v>19.959024429321289</v>
      </c>
      <c r="J126" s="90">
        <v>19.953731536865234</v>
      </c>
      <c r="K126" s="90">
        <v>7.4852802790701389E-3</v>
      </c>
      <c r="L126" s="96">
        <v>911.2735595703125</v>
      </c>
      <c r="M126" s="46">
        <v>914.8321533203125</v>
      </c>
      <c r="N126" s="46">
        <v>5.0325684547424316</v>
      </c>
      <c r="O126" s="46">
        <v>29.231899261474609</v>
      </c>
      <c r="P126" s="46">
        <v>0.99839997291564941</v>
      </c>
      <c r="Q126" s="46">
        <v>-3.1331000328063965</v>
      </c>
      <c r="R126" s="46">
        <v>108.53199768066406</v>
      </c>
      <c r="S126" s="45" t="b">
        <v>1</v>
      </c>
      <c r="T126" s="46">
        <v>0.40420628927545788</v>
      </c>
      <c r="U126" s="45" t="b">
        <v>1</v>
      </c>
      <c r="V126" s="45">
        <v>3</v>
      </c>
      <c r="W126" s="45">
        <v>14</v>
      </c>
      <c r="X126" s="45" t="s">
        <v>155</v>
      </c>
      <c r="Y126" s="45" t="s">
        <v>89</v>
      </c>
      <c r="Z126" s="46">
        <v>0.95321516731402023</v>
      </c>
      <c r="AA126" s="45" t="s">
        <v>156</v>
      </c>
      <c r="AB126" s="45" t="s">
        <v>156</v>
      </c>
      <c r="AC126" s="45" t="s">
        <v>156</v>
      </c>
      <c r="AD126" s="46">
        <v>80.463592529296875</v>
      </c>
      <c r="AE126" s="45" t="s">
        <v>89</v>
      </c>
      <c r="AF126" s="45" t="s">
        <v>89</v>
      </c>
      <c r="AG126" s="45" t="s">
        <v>89</v>
      </c>
    </row>
    <row r="127" spans="1:33" x14ac:dyDescent="0.15">
      <c r="A127" s="45">
        <v>80</v>
      </c>
      <c r="B127" s="45" t="s">
        <v>251</v>
      </c>
      <c r="C127" s="45" t="b">
        <v>0</v>
      </c>
      <c r="D127" s="45" t="s">
        <v>167</v>
      </c>
      <c r="E127" s="45" t="s">
        <v>6</v>
      </c>
      <c r="F127" s="45" t="s">
        <v>152</v>
      </c>
      <c r="G127" s="45" t="s">
        <v>153</v>
      </c>
      <c r="H127" s="45" t="s">
        <v>154</v>
      </c>
      <c r="I127" s="93">
        <v>19.346487045288086</v>
      </c>
      <c r="J127" s="90">
        <v>19.291872024536133</v>
      </c>
      <c r="K127" s="90">
        <v>7.723730057477951E-2</v>
      </c>
      <c r="L127" s="96">
        <v>1429.400634765625</v>
      </c>
      <c r="M127" s="46">
        <v>1489.139404296875</v>
      </c>
      <c r="N127" s="46">
        <v>84.483291625976562</v>
      </c>
      <c r="O127" s="46">
        <v>29.231899261474609</v>
      </c>
      <c r="P127" s="46">
        <v>0.99839997291564941</v>
      </c>
      <c r="Q127" s="46">
        <v>-3.1331000328063965</v>
      </c>
      <c r="R127" s="46">
        <v>108.53199768066406</v>
      </c>
      <c r="S127" s="45" t="b">
        <v>1</v>
      </c>
      <c r="T127" s="46">
        <v>0.40420628927545788</v>
      </c>
      <c r="U127" s="45" t="b">
        <v>1</v>
      </c>
      <c r="V127" s="45">
        <v>3</v>
      </c>
      <c r="W127" s="45">
        <v>13</v>
      </c>
      <c r="X127" s="45" t="s">
        <v>155</v>
      </c>
      <c r="Y127" s="45" t="s">
        <v>89</v>
      </c>
      <c r="Z127" s="46">
        <v>0.97291281202115809</v>
      </c>
      <c r="AA127" s="45" t="s">
        <v>156</v>
      </c>
      <c r="AB127" s="45" t="s">
        <v>156</v>
      </c>
      <c r="AC127" s="45" t="s">
        <v>156</v>
      </c>
      <c r="AD127" s="46">
        <v>80.34991455078125</v>
      </c>
      <c r="AE127" s="45" t="s">
        <v>89</v>
      </c>
      <c r="AF127" s="45" t="s">
        <v>89</v>
      </c>
      <c r="AG127" s="45" t="s">
        <v>89</v>
      </c>
    </row>
    <row r="128" spans="1:33" x14ac:dyDescent="0.15">
      <c r="A128" s="45">
        <v>81</v>
      </c>
      <c r="B128" s="45" t="s">
        <v>252</v>
      </c>
      <c r="C128" s="45" t="b">
        <v>0</v>
      </c>
      <c r="D128" s="45" t="s">
        <v>169</v>
      </c>
      <c r="E128" s="45" t="s">
        <v>6</v>
      </c>
      <c r="F128" s="45" t="s">
        <v>152</v>
      </c>
      <c r="G128" s="45" t="s">
        <v>153</v>
      </c>
      <c r="H128" s="45" t="s">
        <v>154</v>
      </c>
      <c r="I128" s="93">
        <v>19.616556167602539</v>
      </c>
      <c r="J128" s="90">
        <v>19.631313323974609</v>
      </c>
      <c r="K128" s="90">
        <v>2.0871119573712349E-2</v>
      </c>
      <c r="L128" s="96">
        <v>1172.07470703125</v>
      </c>
      <c r="M128" s="46">
        <v>1159.499267578125</v>
      </c>
      <c r="N128" s="46">
        <v>17.784442901611328</v>
      </c>
      <c r="O128" s="46">
        <v>29.231899261474609</v>
      </c>
      <c r="P128" s="46">
        <v>0.99839997291564941</v>
      </c>
      <c r="Q128" s="46">
        <v>-3.1331000328063965</v>
      </c>
      <c r="R128" s="46">
        <v>108.53199768066406</v>
      </c>
      <c r="S128" s="45" t="b">
        <v>1</v>
      </c>
      <c r="T128" s="46">
        <v>0.40420628927545788</v>
      </c>
      <c r="U128" s="45" t="b">
        <v>1</v>
      </c>
      <c r="V128" s="45">
        <v>3</v>
      </c>
      <c r="W128" s="45">
        <v>12</v>
      </c>
      <c r="X128" s="45" t="s">
        <v>155</v>
      </c>
      <c r="Y128" s="45" t="s">
        <v>89</v>
      </c>
      <c r="Z128" s="46">
        <v>0.96620495496096503</v>
      </c>
      <c r="AA128" s="45" t="s">
        <v>156</v>
      </c>
      <c r="AB128" s="45" t="s">
        <v>156</v>
      </c>
      <c r="AC128" s="45" t="s">
        <v>156</v>
      </c>
      <c r="AD128" s="46">
        <v>80.221244812011719</v>
      </c>
      <c r="AE128" s="45" t="s">
        <v>89</v>
      </c>
      <c r="AF128" s="45" t="s">
        <v>89</v>
      </c>
      <c r="AG128" s="45" t="s">
        <v>89</v>
      </c>
    </row>
    <row r="129" spans="1:33" x14ac:dyDescent="0.15">
      <c r="A129" s="45">
        <v>82</v>
      </c>
      <c r="B129" s="45" t="s">
        <v>253</v>
      </c>
      <c r="C129" s="45" t="b">
        <v>0</v>
      </c>
      <c r="D129" s="45" t="s">
        <v>171</v>
      </c>
      <c r="E129" s="45" t="s">
        <v>6</v>
      </c>
      <c r="F129" s="45" t="s">
        <v>152</v>
      </c>
      <c r="G129" s="45" t="s">
        <v>153</v>
      </c>
      <c r="H129" s="45" t="s">
        <v>154</v>
      </c>
      <c r="I129" s="93">
        <v>19.369239807128906</v>
      </c>
      <c r="J129" s="90">
        <v>19.432243347167969</v>
      </c>
      <c r="K129" s="90">
        <v>8.9101806282997131E-2</v>
      </c>
      <c r="L129" s="96">
        <v>1405.6976318359375</v>
      </c>
      <c r="M129" s="46">
        <v>1343.531982421875</v>
      </c>
      <c r="N129" s="46">
        <v>87.915504455566406</v>
      </c>
      <c r="O129" s="46">
        <v>29.231899261474609</v>
      </c>
      <c r="P129" s="46">
        <v>0.99839997291564941</v>
      </c>
      <c r="Q129" s="46">
        <v>-3.1331000328063965</v>
      </c>
      <c r="R129" s="46">
        <v>108.53199768066406</v>
      </c>
      <c r="S129" s="45" t="b">
        <v>1</v>
      </c>
      <c r="T129" s="46">
        <v>0.40420628927545788</v>
      </c>
      <c r="U129" s="45" t="b">
        <v>1</v>
      </c>
      <c r="V129" s="45">
        <v>3</v>
      </c>
      <c r="W129" s="45">
        <v>12</v>
      </c>
      <c r="X129" s="45" t="s">
        <v>155</v>
      </c>
      <c r="Y129" s="45" t="s">
        <v>89</v>
      </c>
      <c r="Z129" s="46">
        <v>0.96642925070944663</v>
      </c>
      <c r="AA129" s="45" t="s">
        <v>156</v>
      </c>
      <c r="AB129" s="45" t="s">
        <v>156</v>
      </c>
      <c r="AC129" s="45" t="s">
        <v>156</v>
      </c>
      <c r="AD129" s="46">
        <v>80.221244812011719</v>
      </c>
      <c r="AE129" s="45" t="s">
        <v>89</v>
      </c>
      <c r="AF129" s="45" t="s">
        <v>89</v>
      </c>
      <c r="AG129" s="45" t="s">
        <v>89</v>
      </c>
    </row>
    <row r="130" spans="1:33" x14ac:dyDescent="0.15">
      <c r="A130" s="45">
        <v>83</v>
      </c>
      <c r="B130" s="45" t="s">
        <v>254</v>
      </c>
      <c r="C130" s="45" t="b">
        <v>0</v>
      </c>
      <c r="D130" s="45" t="s">
        <v>173</v>
      </c>
      <c r="E130" s="45" t="s">
        <v>6</v>
      </c>
      <c r="F130" s="45" t="s">
        <v>152</v>
      </c>
      <c r="G130" s="45" t="s">
        <v>153</v>
      </c>
      <c r="H130" s="45" t="s">
        <v>154</v>
      </c>
      <c r="I130" s="93">
        <v>19.334802627563477</v>
      </c>
      <c r="J130" s="90">
        <v>19.310808181762695</v>
      </c>
      <c r="K130" s="90">
        <v>3.393327072262764E-2</v>
      </c>
      <c r="L130" s="96">
        <v>1441.72802734375</v>
      </c>
      <c r="M130" s="46">
        <v>1467.605224609375</v>
      </c>
      <c r="N130" s="46">
        <v>36.595798492431641</v>
      </c>
      <c r="O130" s="46">
        <v>29.231899261474609</v>
      </c>
      <c r="P130" s="46">
        <v>0.99839997291564941</v>
      </c>
      <c r="Q130" s="46">
        <v>-3.1331000328063965</v>
      </c>
      <c r="R130" s="46">
        <v>108.53199768066406</v>
      </c>
      <c r="S130" s="45" t="b">
        <v>1</v>
      </c>
      <c r="T130" s="46">
        <v>0.40420628927545788</v>
      </c>
      <c r="U130" s="45" t="b">
        <v>1</v>
      </c>
      <c r="V130" s="45">
        <v>3</v>
      </c>
      <c r="W130" s="45">
        <v>14</v>
      </c>
      <c r="X130" s="45" t="s">
        <v>155</v>
      </c>
      <c r="Y130" s="45" t="s">
        <v>89</v>
      </c>
      <c r="Z130" s="46">
        <v>0.97831237041357577</v>
      </c>
      <c r="AA130" s="45" t="s">
        <v>156</v>
      </c>
      <c r="AB130" s="45" t="s">
        <v>156</v>
      </c>
      <c r="AC130" s="45" t="s">
        <v>156</v>
      </c>
      <c r="AD130" s="46">
        <v>80.221244812011719</v>
      </c>
      <c r="AE130" s="45" t="s">
        <v>89</v>
      </c>
      <c r="AF130" s="45" t="s">
        <v>89</v>
      </c>
      <c r="AG130" s="45" t="s">
        <v>89</v>
      </c>
    </row>
    <row r="131" spans="1:33" x14ac:dyDescent="0.15">
      <c r="A131" s="45">
        <v>84</v>
      </c>
      <c r="B131" s="45" t="s">
        <v>255</v>
      </c>
      <c r="C131" s="45" t="b">
        <v>0</v>
      </c>
      <c r="D131" s="45" t="s">
        <v>176</v>
      </c>
      <c r="E131" s="45" t="s">
        <v>6</v>
      </c>
      <c r="F131" s="45" t="s">
        <v>152</v>
      </c>
      <c r="G131" s="45" t="s">
        <v>153</v>
      </c>
      <c r="H131" s="45" t="s">
        <v>154</v>
      </c>
      <c r="I131" s="93">
        <v>19.111865997314453</v>
      </c>
      <c r="J131" s="90">
        <v>19.132440567016602</v>
      </c>
      <c r="K131" s="90">
        <v>2.9096836224198341E-2</v>
      </c>
      <c r="L131" s="96">
        <v>1698.3946533203125</v>
      </c>
      <c r="M131" s="46">
        <v>1673.09814453125</v>
      </c>
      <c r="N131" s="46">
        <v>35.774665832519531</v>
      </c>
      <c r="O131" s="46">
        <v>29.231899261474609</v>
      </c>
      <c r="P131" s="46">
        <v>0.99839997291564941</v>
      </c>
      <c r="Q131" s="46">
        <v>-3.1331000328063965</v>
      </c>
      <c r="R131" s="46">
        <v>108.53199768066406</v>
      </c>
      <c r="S131" s="45" t="b">
        <v>1</v>
      </c>
      <c r="T131" s="46">
        <v>0.40420628927545788</v>
      </c>
      <c r="U131" s="45" t="b">
        <v>1</v>
      </c>
      <c r="V131" s="45">
        <v>3</v>
      </c>
      <c r="W131" s="45">
        <v>12</v>
      </c>
      <c r="X131" s="45" t="s">
        <v>155</v>
      </c>
      <c r="Y131" s="45" t="s">
        <v>89</v>
      </c>
      <c r="Z131" s="46">
        <v>0.95328632506602939</v>
      </c>
      <c r="AA131" s="45" t="s">
        <v>156</v>
      </c>
      <c r="AB131" s="45" t="s">
        <v>156</v>
      </c>
      <c r="AC131" s="45" t="s">
        <v>156</v>
      </c>
      <c r="AD131" s="46">
        <v>80.3348388671875</v>
      </c>
      <c r="AE131" s="45" t="s">
        <v>89</v>
      </c>
      <c r="AF131" s="45" t="s">
        <v>89</v>
      </c>
      <c r="AG131" s="45" t="s">
        <v>89</v>
      </c>
    </row>
    <row r="132" spans="1:33" x14ac:dyDescent="0.15">
      <c r="A132" s="45">
        <v>85</v>
      </c>
      <c r="B132" s="45" t="s">
        <v>256</v>
      </c>
      <c r="C132" s="45" t="b">
        <v>0</v>
      </c>
      <c r="D132" s="45" t="s">
        <v>178</v>
      </c>
      <c r="E132" s="45" t="s">
        <v>6</v>
      </c>
      <c r="F132" s="45" t="s">
        <v>152</v>
      </c>
      <c r="G132" s="45" t="s">
        <v>153</v>
      </c>
      <c r="H132" s="45" t="s">
        <v>154</v>
      </c>
      <c r="I132" s="93">
        <v>19.98118782043457</v>
      </c>
      <c r="J132" s="90">
        <v>20.006538391113281</v>
      </c>
      <c r="K132" s="90">
        <v>3.5849772393703461E-2</v>
      </c>
      <c r="L132" s="96">
        <v>896.5506591796875</v>
      </c>
      <c r="M132" s="46">
        <v>880.1552734375</v>
      </c>
      <c r="N132" s="46">
        <v>23.186620712280273</v>
      </c>
      <c r="O132" s="46">
        <v>29.231899261474609</v>
      </c>
      <c r="P132" s="46">
        <v>0.99839997291564941</v>
      </c>
      <c r="Q132" s="46">
        <v>-3.1331000328063965</v>
      </c>
      <c r="R132" s="46">
        <v>108.53199768066406</v>
      </c>
      <c r="S132" s="45" t="b">
        <v>1</v>
      </c>
      <c r="T132" s="46">
        <v>0.40420628927545788</v>
      </c>
      <c r="U132" s="45" t="b">
        <v>1</v>
      </c>
      <c r="V132" s="45">
        <v>3</v>
      </c>
      <c r="W132" s="45">
        <v>14</v>
      </c>
      <c r="X132" s="45" t="s">
        <v>155</v>
      </c>
      <c r="Y132" s="45" t="s">
        <v>89</v>
      </c>
      <c r="Z132" s="46">
        <v>0.96507213542475967</v>
      </c>
      <c r="AA132" s="45" t="s">
        <v>156</v>
      </c>
      <c r="AB132" s="45" t="s">
        <v>156</v>
      </c>
      <c r="AC132" s="45" t="s">
        <v>156</v>
      </c>
      <c r="AD132" s="46">
        <v>80.309440612792969</v>
      </c>
      <c r="AE132" s="45" t="s">
        <v>89</v>
      </c>
      <c r="AF132" s="45" t="s">
        <v>89</v>
      </c>
      <c r="AG132" s="45" t="s">
        <v>89</v>
      </c>
    </row>
    <row r="133" spans="1:33" x14ac:dyDescent="0.15">
      <c r="A133" s="45">
        <v>86</v>
      </c>
      <c r="B133" s="45" t="s">
        <v>257</v>
      </c>
      <c r="C133" s="45" t="b">
        <v>0</v>
      </c>
      <c r="D133" s="45" t="s">
        <v>180</v>
      </c>
      <c r="E133" s="45" t="s">
        <v>6</v>
      </c>
      <c r="F133" s="45" t="s">
        <v>152</v>
      </c>
      <c r="G133" s="45" t="s">
        <v>153</v>
      </c>
      <c r="H133" s="45" t="s">
        <v>154</v>
      </c>
      <c r="I133" s="93">
        <v>19.537565231323242</v>
      </c>
      <c r="J133" s="90">
        <v>19.568986892700195</v>
      </c>
      <c r="K133" s="90">
        <v>4.4436939060688019E-2</v>
      </c>
      <c r="L133" s="96">
        <v>1242.1300048828125</v>
      </c>
      <c r="M133" s="46">
        <v>1214.098388671875</v>
      </c>
      <c r="N133" s="46">
        <v>39.642604827880859</v>
      </c>
      <c r="O133" s="46">
        <v>29.231899261474609</v>
      </c>
      <c r="P133" s="46">
        <v>0.99839997291564941</v>
      </c>
      <c r="Q133" s="46">
        <v>-3.1331000328063965</v>
      </c>
      <c r="R133" s="46">
        <v>108.53199768066406</v>
      </c>
      <c r="S133" s="45" t="b">
        <v>1</v>
      </c>
      <c r="T133" s="46">
        <v>0.40420628927545788</v>
      </c>
      <c r="U133" s="45" t="b">
        <v>1</v>
      </c>
      <c r="V133" s="45">
        <v>3</v>
      </c>
      <c r="W133" s="45">
        <v>14</v>
      </c>
      <c r="X133" s="45" t="s">
        <v>155</v>
      </c>
      <c r="Y133" s="45" t="s">
        <v>89</v>
      </c>
      <c r="Z133" s="46">
        <v>0.96516434375840865</v>
      </c>
      <c r="AA133" s="45" t="s">
        <v>156</v>
      </c>
      <c r="AB133" s="45" t="s">
        <v>156</v>
      </c>
      <c r="AC133" s="45" t="s">
        <v>156</v>
      </c>
      <c r="AD133" s="46">
        <v>80.422897338867188</v>
      </c>
      <c r="AE133" s="45" t="s">
        <v>89</v>
      </c>
      <c r="AF133" s="45" t="s">
        <v>89</v>
      </c>
      <c r="AG133" s="45" t="s">
        <v>89</v>
      </c>
    </row>
    <row r="134" spans="1:33" x14ac:dyDescent="0.15">
      <c r="A134" s="45">
        <v>87</v>
      </c>
      <c r="B134" s="45" t="s">
        <v>258</v>
      </c>
      <c r="C134" s="45" t="b">
        <v>0</v>
      </c>
      <c r="D134" s="45" t="s">
        <v>182</v>
      </c>
      <c r="E134" s="45" t="s">
        <v>6</v>
      </c>
      <c r="F134" s="45" t="s">
        <v>152</v>
      </c>
      <c r="G134" s="45" t="s">
        <v>153</v>
      </c>
      <c r="H134" s="45" t="s">
        <v>154</v>
      </c>
      <c r="I134" s="93">
        <v>19.496105194091797</v>
      </c>
      <c r="J134" s="90">
        <v>19.516487121582031</v>
      </c>
      <c r="K134" s="90">
        <v>2.8825746849179268E-2</v>
      </c>
      <c r="L134" s="96">
        <v>1280.56005859375</v>
      </c>
      <c r="M134" s="46">
        <v>1261.6619873046875</v>
      </c>
      <c r="N134" s="46">
        <v>26.725908279418945</v>
      </c>
      <c r="O134" s="46">
        <v>29.231899261474609</v>
      </c>
      <c r="P134" s="46">
        <v>0.99839997291564941</v>
      </c>
      <c r="Q134" s="46">
        <v>-3.1331000328063965</v>
      </c>
      <c r="R134" s="46">
        <v>108.53199768066406</v>
      </c>
      <c r="S134" s="45" t="b">
        <v>1</v>
      </c>
      <c r="T134" s="46">
        <v>0.40420628927545788</v>
      </c>
      <c r="U134" s="45" t="b">
        <v>1</v>
      </c>
      <c r="V134" s="45">
        <v>3</v>
      </c>
      <c r="W134" s="45">
        <v>14</v>
      </c>
      <c r="X134" s="45" t="s">
        <v>155</v>
      </c>
      <c r="Y134" s="45" t="s">
        <v>89</v>
      </c>
      <c r="Z134" s="46">
        <v>0.96384077720321326</v>
      </c>
      <c r="AA134" s="45" t="s">
        <v>156</v>
      </c>
      <c r="AB134" s="45" t="s">
        <v>156</v>
      </c>
      <c r="AC134" s="45" t="s">
        <v>156</v>
      </c>
      <c r="AD134" s="46">
        <v>80.422897338867188</v>
      </c>
      <c r="AE134" s="45" t="s">
        <v>89</v>
      </c>
      <c r="AF134" s="45" t="s">
        <v>89</v>
      </c>
      <c r="AG134" s="45" t="s">
        <v>89</v>
      </c>
    </row>
    <row r="135" spans="1:33" x14ac:dyDescent="0.15">
      <c r="A135" s="45">
        <v>88</v>
      </c>
      <c r="B135" s="45" t="s">
        <v>259</v>
      </c>
      <c r="C135" s="45" t="b">
        <v>0</v>
      </c>
      <c r="D135" s="45" t="s">
        <v>184</v>
      </c>
      <c r="E135" s="45" t="s">
        <v>6</v>
      </c>
      <c r="F135" s="45" t="s">
        <v>152</v>
      </c>
      <c r="G135" s="45" t="s">
        <v>153</v>
      </c>
      <c r="H135" s="45" t="s">
        <v>154</v>
      </c>
      <c r="I135" s="93">
        <v>19.730995178222656</v>
      </c>
      <c r="J135" s="90">
        <v>19.606164932250977</v>
      </c>
      <c r="K135" s="90">
        <v>0.17653661966323853</v>
      </c>
      <c r="L135" s="96">
        <v>1077.5302734375</v>
      </c>
      <c r="M135" s="46">
        <v>1186.033447265625</v>
      </c>
      <c r="N135" s="46">
        <v>153.44657897949219</v>
      </c>
      <c r="O135" s="46">
        <v>29.231899261474609</v>
      </c>
      <c r="P135" s="46">
        <v>0.99839997291564941</v>
      </c>
      <c r="Q135" s="46">
        <v>-3.1331000328063965</v>
      </c>
      <c r="R135" s="46">
        <v>108.53199768066406</v>
      </c>
      <c r="S135" s="45" t="b">
        <v>1</v>
      </c>
      <c r="T135" s="46">
        <v>0.40420628927545788</v>
      </c>
      <c r="U135" s="45" t="b">
        <v>1</v>
      </c>
      <c r="V135" s="45">
        <v>3</v>
      </c>
      <c r="W135" s="45">
        <v>14</v>
      </c>
      <c r="X135" s="45" t="s">
        <v>155</v>
      </c>
      <c r="Y135" s="45" t="s">
        <v>89</v>
      </c>
      <c r="Z135" s="46">
        <v>0.97219405673246628</v>
      </c>
      <c r="AA135" s="45" t="s">
        <v>156</v>
      </c>
      <c r="AB135" s="45" t="s">
        <v>156</v>
      </c>
      <c r="AC135" s="45" t="s">
        <v>156</v>
      </c>
      <c r="AD135" s="46">
        <v>80.309440612792969</v>
      </c>
      <c r="AE135" s="45" t="s">
        <v>89</v>
      </c>
      <c r="AF135" s="45" t="s">
        <v>89</v>
      </c>
      <c r="AG135" s="45" t="s">
        <v>89</v>
      </c>
    </row>
    <row r="136" spans="1:33" x14ac:dyDescent="0.15">
      <c r="A136" s="45">
        <v>89</v>
      </c>
      <c r="B136" s="45" t="s">
        <v>260</v>
      </c>
      <c r="C136" s="45" t="b">
        <v>0</v>
      </c>
      <c r="D136" s="45" t="s">
        <v>186</v>
      </c>
      <c r="E136" s="45" t="s">
        <v>6</v>
      </c>
      <c r="F136" s="45" t="s">
        <v>152</v>
      </c>
      <c r="G136" s="45" t="s">
        <v>153</v>
      </c>
      <c r="H136" s="45" t="s">
        <v>154</v>
      </c>
      <c r="I136" s="93">
        <v>19.533901214599609</v>
      </c>
      <c r="J136" s="90">
        <v>19.564243316650391</v>
      </c>
      <c r="K136" s="90">
        <v>4.2911559343338013E-2</v>
      </c>
      <c r="L136" s="96">
        <v>1245.479248046875</v>
      </c>
      <c r="M136" s="46">
        <v>1218.3155517578125</v>
      </c>
      <c r="N136" s="46">
        <v>38.415267944335938</v>
      </c>
      <c r="O136" s="46">
        <v>29.231899261474609</v>
      </c>
      <c r="P136" s="46">
        <v>0.99839997291564941</v>
      </c>
      <c r="Q136" s="46">
        <v>-3.1331000328063965</v>
      </c>
      <c r="R136" s="46">
        <v>108.53199768066406</v>
      </c>
      <c r="S136" s="45" t="b">
        <v>1</v>
      </c>
      <c r="T136" s="46">
        <v>0.40420628927545788</v>
      </c>
      <c r="U136" s="45" t="b">
        <v>1</v>
      </c>
      <c r="V136" s="45">
        <v>3</v>
      </c>
      <c r="W136" s="45">
        <v>13</v>
      </c>
      <c r="X136" s="45" t="s">
        <v>155</v>
      </c>
      <c r="Y136" s="45" t="s">
        <v>89</v>
      </c>
      <c r="Z136" s="46">
        <v>0.97698829230959783</v>
      </c>
      <c r="AA136" s="45" t="s">
        <v>156</v>
      </c>
      <c r="AB136" s="45" t="s">
        <v>156</v>
      </c>
      <c r="AC136" s="45" t="s">
        <v>156</v>
      </c>
      <c r="AD136" s="46">
        <v>80.3653564453125</v>
      </c>
      <c r="AE136" s="45" t="s">
        <v>89</v>
      </c>
      <c r="AF136" s="45" t="s">
        <v>89</v>
      </c>
      <c r="AG136" s="45" t="s">
        <v>89</v>
      </c>
    </row>
    <row r="137" spans="1:33" x14ac:dyDescent="0.15">
      <c r="A137" s="45">
        <v>90</v>
      </c>
      <c r="B137" s="45" t="s">
        <v>261</v>
      </c>
      <c r="C137" s="45" t="b">
        <v>0</v>
      </c>
      <c r="D137" s="45" t="s">
        <v>188</v>
      </c>
      <c r="E137" s="45" t="s">
        <v>6</v>
      </c>
      <c r="F137" s="45" t="s">
        <v>152</v>
      </c>
      <c r="G137" s="45" t="s">
        <v>153</v>
      </c>
      <c r="H137" s="45" t="s">
        <v>154</v>
      </c>
      <c r="I137" s="93">
        <v>19.560640335083008</v>
      </c>
      <c r="J137" s="90">
        <v>19.489990234375</v>
      </c>
      <c r="K137" s="90">
        <v>9.9915675818920135E-2</v>
      </c>
      <c r="L137" s="96">
        <v>1221.2430419921875</v>
      </c>
      <c r="M137" s="46">
        <v>1288.063232421875</v>
      </c>
      <c r="N137" s="46">
        <v>94.497932434082031</v>
      </c>
      <c r="O137" s="46">
        <v>29.231899261474609</v>
      </c>
      <c r="P137" s="46">
        <v>0.99839997291564941</v>
      </c>
      <c r="Q137" s="46">
        <v>-3.1331000328063965</v>
      </c>
      <c r="R137" s="46">
        <v>108.53199768066406</v>
      </c>
      <c r="S137" s="45" t="b">
        <v>1</v>
      </c>
      <c r="T137" s="46">
        <v>0.40420628927545788</v>
      </c>
      <c r="U137" s="45" t="b">
        <v>1</v>
      </c>
      <c r="V137" s="45">
        <v>3</v>
      </c>
      <c r="W137" s="45">
        <v>12</v>
      </c>
      <c r="X137" s="45" t="s">
        <v>155</v>
      </c>
      <c r="Y137" s="45" t="s">
        <v>89</v>
      </c>
      <c r="Z137" s="46">
        <v>0.95156043632355836</v>
      </c>
      <c r="AA137" s="45" t="s">
        <v>156</v>
      </c>
      <c r="AB137" s="45" t="s">
        <v>156</v>
      </c>
      <c r="AC137" s="45" t="s">
        <v>156</v>
      </c>
      <c r="AD137" s="46">
        <v>80.3653564453125</v>
      </c>
      <c r="AE137" s="45" t="s">
        <v>89</v>
      </c>
      <c r="AF137" s="45" t="s">
        <v>89</v>
      </c>
      <c r="AG137" s="45" t="s">
        <v>89</v>
      </c>
    </row>
    <row r="138" spans="1:33" ht="14" thickBot="1" x14ac:dyDescent="0.2">
      <c r="A138" s="45">
        <v>91</v>
      </c>
      <c r="B138" s="45" t="s">
        <v>262</v>
      </c>
      <c r="C138" s="45" t="b">
        <v>0</v>
      </c>
      <c r="D138" s="45" t="s">
        <v>190</v>
      </c>
      <c r="E138" s="45" t="s">
        <v>6</v>
      </c>
      <c r="F138" s="45" t="s">
        <v>152</v>
      </c>
      <c r="G138" s="45" t="s">
        <v>153</v>
      </c>
      <c r="H138" s="45" t="s">
        <v>154</v>
      </c>
      <c r="I138" s="94">
        <v>20.037696838378906</v>
      </c>
      <c r="J138" s="91">
        <v>20.146568298339844</v>
      </c>
      <c r="K138" s="91">
        <v>0.15396614372730255</v>
      </c>
      <c r="L138" s="97">
        <v>860.07965087890625</v>
      </c>
      <c r="M138" s="46">
        <v>796.4873046875</v>
      </c>
      <c r="N138" s="46">
        <v>89.933204650878906</v>
      </c>
      <c r="O138" s="46">
        <v>29.231899261474609</v>
      </c>
      <c r="P138" s="46">
        <v>0.99839997291564941</v>
      </c>
      <c r="Q138" s="46">
        <v>-3.1331000328063965</v>
      </c>
      <c r="R138" s="46">
        <v>108.53199768066406</v>
      </c>
      <c r="S138" s="45" t="b">
        <v>1</v>
      </c>
      <c r="T138" s="46">
        <v>0.40420628927545788</v>
      </c>
      <c r="U138" s="45" t="b">
        <v>1</v>
      </c>
      <c r="V138" s="45">
        <v>3</v>
      </c>
      <c r="W138" s="45">
        <v>13</v>
      </c>
      <c r="X138" s="45" t="s">
        <v>155</v>
      </c>
      <c r="Y138" s="45" t="s">
        <v>89</v>
      </c>
      <c r="Z138" s="46">
        <v>0.97091526848469201</v>
      </c>
      <c r="AA138" s="45" t="s">
        <v>156</v>
      </c>
      <c r="AB138" s="45" t="s">
        <v>156</v>
      </c>
      <c r="AC138" s="45" t="s">
        <v>156</v>
      </c>
      <c r="AD138" s="46">
        <v>80.3653564453125</v>
      </c>
      <c r="AE138" s="45" t="s">
        <v>89</v>
      </c>
      <c r="AF138" s="45" t="s">
        <v>89</v>
      </c>
      <c r="AG138" s="45" t="s">
        <v>89</v>
      </c>
    </row>
    <row r="139" spans="1:33" x14ac:dyDescent="0.15">
      <c r="A139" s="45">
        <v>92</v>
      </c>
      <c r="B139" s="45" t="s">
        <v>263</v>
      </c>
      <c r="C139" s="45" t="b">
        <v>0</v>
      </c>
      <c r="D139" s="45" t="s">
        <v>89</v>
      </c>
      <c r="E139" s="45" t="s">
        <v>6</v>
      </c>
      <c r="F139" s="45" t="s">
        <v>192</v>
      </c>
      <c r="G139" s="45" t="s">
        <v>153</v>
      </c>
      <c r="H139" s="45" t="s">
        <v>154</v>
      </c>
      <c r="I139" s="87">
        <v>19.829841613769531</v>
      </c>
      <c r="J139" s="46">
        <v>19.797622680664062</v>
      </c>
      <c r="K139" s="46">
        <v>4.5565802603960037E-2</v>
      </c>
      <c r="L139" s="59">
        <v>1000</v>
      </c>
      <c r="M139" s="45" t="s">
        <v>89</v>
      </c>
      <c r="N139" s="45" t="s">
        <v>89</v>
      </c>
      <c r="O139" s="46">
        <v>29.231899261474609</v>
      </c>
      <c r="P139" s="46">
        <v>0.99839997291564941</v>
      </c>
      <c r="Q139" s="46">
        <v>-3.1331000328063965</v>
      </c>
      <c r="R139" s="46">
        <v>108.53199768066406</v>
      </c>
      <c r="S139" s="45" t="b">
        <v>1</v>
      </c>
      <c r="T139" s="46">
        <v>0.40420628927545788</v>
      </c>
      <c r="U139" s="45" t="b">
        <v>1</v>
      </c>
      <c r="V139" s="45">
        <v>3</v>
      </c>
      <c r="W139" s="45">
        <v>15</v>
      </c>
      <c r="X139" s="45" t="s">
        <v>155</v>
      </c>
      <c r="Y139" s="45" t="s">
        <v>89</v>
      </c>
      <c r="Z139" s="46">
        <v>0.96067074414337128</v>
      </c>
      <c r="AA139" s="45" t="s">
        <v>156</v>
      </c>
      <c r="AB139" s="45" t="s">
        <v>156</v>
      </c>
      <c r="AC139" s="45" t="s">
        <v>156</v>
      </c>
      <c r="AD139" s="46">
        <v>80.3653564453125</v>
      </c>
      <c r="AE139" s="45" t="s">
        <v>89</v>
      </c>
      <c r="AF139" s="45" t="s">
        <v>89</v>
      </c>
      <c r="AG139" s="45" t="s">
        <v>89</v>
      </c>
    </row>
    <row r="140" spans="1:33" x14ac:dyDescent="0.15">
      <c r="A140" s="45">
        <v>93</v>
      </c>
      <c r="B140" s="45" t="s">
        <v>264</v>
      </c>
      <c r="C140" s="45" t="b">
        <v>0</v>
      </c>
      <c r="D140" s="45" t="s">
        <v>89</v>
      </c>
      <c r="E140" s="45" t="s">
        <v>6</v>
      </c>
      <c r="F140" s="45" t="s">
        <v>192</v>
      </c>
      <c r="G140" s="45" t="s">
        <v>153</v>
      </c>
      <c r="H140" s="45" t="s">
        <v>154</v>
      </c>
      <c r="I140" s="87">
        <v>23.14140510559082</v>
      </c>
      <c r="J140" s="46">
        <v>23.105224609375</v>
      </c>
      <c r="K140" s="46">
        <v>5.1166947931051254E-2</v>
      </c>
      <c r="L140" s="59">
        <v>100</v>
      </c>
      <c r="M140" s="45" t="s">
        <v>89</v>
      </c>
      <c r="N140" s="45" t="s">
        <v>89</v>
      </c>
      <c r="O140" s="46">
        <v>29.231899261474609</v>
      </c>
      <c r="P140" s="46">
        <v>0.99839997291564941</v>
      </c>
      <c r="Q140" s="46">
        <v>-3.1331000328063965</v>
      </c>
      <c r="R140" s="46">
        <v>108.53199768066406</v>
      </c>
      <c r="S140" s="45" t="b">
        <v>1</v>
      </c>
      <c r="T140" s="46">
        <v>0.40420628927545788</v>
      </c>
      <c r="U140" s="45" t="b">
        <v>1</v>
      </c>
      <c r="V140" s="45">
        <v>3</v>
      </c>
      <c r="W140" s="45">
        <v>17</v>
      </c>
      <c r="X140" s="45" t="s">
        <v>155</v>
      </c>
      <c r="Y140" s="45" t="s">
        <v>89</v>
      </c>
      <c r="Z140" s="46">
        <v>0.93971199561341545</v>
      </c>
      <c r="AA140" s="45" t="s">
        <v>156</v>
      </c>
      <c r="AB140" s="45" t="s">
        <v>156</v>
      </c>
      <c r="AC140" s="45" t="s">
        <v>156</v>
      </c>
      <c r="AD140" s="46">
        <v>80.11724853515625</v>
      </c>
      <c r="AE140" s="45" t="s">
        <v>89</v>
      </c>
      <c r="AF140" s="45" t="s">
        <v>89</v>
      </c>
      <c r="AG140" s="45" t="s">
        <v>89</v>
      </c>
    </row>
    <row r="141" spans="1:33" x14ac:dyDescent="0.15">
      <c r="A141" s="45">
        <v>94</v>
      </c>
      <c r="B141" s="45" t="s">
        <v>265</v>
      </c>
      <c r="C141" s="45" t="b">
        <v>0</v>
      </c>
      <c r="D141" s="45" t="s">
        <v>89</v>
      </c>
      <c r="E141" s="45" t="s">
        <v>6</v>
      </c>
      <c r="F141" s="45" t="s">
        <v>192</v>
      </c>
      <c r="G141" s="45" t="s">
        <v>153</v>
      </c>
      <c r="H141" s="45" t="s">
        <v>154</v>
      </c>
      <c r="I141" s="87">
        <v>25.981412887573242</v>
      </c>
      <c r="J141" s="46">
        <v>25.924461364746094</v>
      </c>
      <c r="K141" s="46">
        <v>8.0541618168354034E-2</v>
      </c>
      <c r="L141" s="59">
        <v>10</v>
      </c>
      <c r="M141" s="45" t="s">
        <v>89</v>
      </c>
      <c r="N141" s="45" t="s">
        <v>89</v>
      </c>
      <c r="O141" s="46">
        <v>29.231899261474609</v>
      </c>
      <c r="P141" s="46">
        <v>0.99839997291564941</v>
      </c>
      <c r="Q141" s="46">
        <v>-3.1331000328063965</v>
      </c>
      <c r="R141" s="46">
        <v>108.53199768066406</v>
      </c>
      <c r="S141" s="45" t="b">
        <v>1</v>
      </c>
      <c r="T141" s="46">
        <v>0.40420628927545788</v>
      </c>
      <c r="U141" s="45" t="b">
        <v>1</v>
      </c>
      <c r="V141" s="45">
        <v>3</v>
      </c>
      <c r="W141" s="45">
        <v>20</v>
      </c>
      <c r="X141" s="45" t="s">
        <v>155</v>
      </c>
      <c r="Y141" s="45" t="s">
        <v>89</v>
      </c>
      <c r="Z141" s="46">
        <v>0.95686971718859626</v>
      </c>
      <c r="AA141" s="45" t="s">
        <v>156</v>
      </c>
      <c r="AB141" s="45" t="s">
        <v>156</v>
      </c>
      <c r="AC141" s="45" t="s">
        <v>156</v>
      </c>
      <c r="AD141" s="46">
        <v>80.23089599609375</v>
      </c>
      <c r="AE141" s="45" t="s">
        <v>89</v>
      </c>
      <c r="AF141" s="45" t="s">
        <v>89</v>
      </c>
      <c r="AG141" s="45" t="s">
        <v>89</v>
      </c>
    </row>
    <row r="142" spans="1:33" x14ac:dyDescent="0.15">
      <c r="A142" s="45">
        <v>95</v>
      </c>
      <c r="B142" s="45" t="s">
        <v>266</v>
      </c>
      <c r="C142" s="45" t="b">
        <v>0</v>
      </c>
      <c r="D142" s="45" t="s">
        <v>89</v>
      </c>
      <c r="E142" s="45" t="s">
        <v>6</v>
      </c>
      <c r="F142" s="45" t="s">
        <v>192</v>
      </c>
      <c r="G142" s="45" t="s">
        <v>153</v>
      </c>
      <c r="H142" s="45" t="s">
        <v>154</v>
      </c>
      <c r="I142" s="87">
        <v>29.179403305053711</v>
      </c>
      <c r="J142" s="46">
        <v>29.301628112792969</v>
      </c>
      <c r="K142" s="46">
        <v>0.17285063862800598</v>
      </c>
      <c r="L142" s="59">
        <v>1</v>
      </c>
      <c r="M142" s="45" t="s">
        <v>89</v>
      </c>
      <c r="N142" s="45" t="s">
        <v>89</v>
      </c>
      <c r="O142" s="46">
        <v>29.231899261474609</v>
      </c>
      <c r="P142" s="46">
        <v>0.99839997291564941</v>
      </c>
      <c r="Q142" s="46">
        <v>-3.1331000328063965</v>
      </c>
      <c r="R142" s="46">
        <v>108.53199768066406</v>
      </c>
      <c r="S142" s="45" t="b">
        <v>1</v>
      </c>
      <c r="T142" s="46">
        <v>0.40420628927545788</v>
      </c>
      <c r="U142" s="45" t="b">
        <v>1</v>
      </c>
      <c r="V142" s="45">
        <v>3</v>
      </c>
      <c r="W142" s="45">
        <v>24</v>
      </c>
      <c r="X142" s="45" t="s">
        <v>155</v>
      </c>
      <c r="Y142" s="45" t="s">
        <v>89</v>
      </c>
      <c r="Z142" s="46">
        <v>0.9462123412792397</v>
      </c>
      <c r="AA142" s="45" t="s">
        <v>156</v>
      </c>
      <c r="AB142" s="45" t="s">
        <v>156</v>
      </c>
      <c r="AC142" s="45" t="s">
        <v>156</v>
      </c>
      <c r="AD142" s="46">
        <v>80.23089599609375</v>
      </c>
      <c r="AE142" s="45" t="s">
        <v>89</v>
      </c>
      <c r="AF142" s="45" t="s">
        <v>89</v>
      </c>
      <c r="AG142" s="45" t="s">
        <v>89</v>
      </c>
    </row>
    <row r="143" spans="1:33" x14ac:dyDescent="0.15">
      <c r="A143" s="45">
        <v>96</v>
      </c>
      <c r="B143" s="45" t="s">
        <v>267</v>
      </c>
      <c r="C143" s="45" t="b">
        <v>0</v>
      </c>
      <c r="D143" s="45" t="s">
        <v>89</v>
      </c>
      <c r="E143" s="45" t="s">
        <v>6</v>
      </c>
      <c r="F143" s="45" t="s">
        <v>197</v>
      </c>
      <c r="G143" s="45" t="s">
        <v>153</v>
      </c>
      <c r="H143" s="45" t="s">
        <v>154</v>
      </c>
      <c r="I143" s="86" t="s">
        <v>198</v>
      </c>
      <c r="J143" s="45" t="s">
        <v>89</v>
      </c>
      <c r="K143" s="45" t="s">
        <v>89</v>
      </c>
      <c r="L143" s="88" t="s">
        <v>89</v>
      </c>
      <c r="M143" s="45" t="s">
        <v>89</v>
      </c>
      <c r="N143" s="45" t="s">
        <v>89</v>
      </c>
      <c r="O143" s="46">
        <v>29.231899261474609</v>
      </c>
      <c r="P143" s="46">
        <v>0.99839997291564941</v>
      </c>
      <c r="Q143" s="46">
        <v>-3.1331000328063965</v>
      </c>
      <c r="R143" s="46">
        <v>108.53199768066406</v>
      </c>
      <c r="S143" s="45" t="b">
        <v>1</v>
      </c>
      <c r="T143" s="46">
        <v>0.40420628927545788</v>
      </c>
      <c r="U143" s="45" t="b">
        <v>1</v>
      </c>
      <c r="V143" s="45">
        <v>3</v>
      </c>
      <c r="W143" s="45">
        <v>39</v>
      </c>
      <c r="X143" s="45" t="s">
        <v>199</v>
      </c>
      <c r="Y143" s="45" t="s">
        <v>89</v>
      </c>
      <c r="Z143" s="46">
        <v>0</v>
      </c>
      <c r="AA143" s="45" t="s">
        <v>156</v>
      </c>
      <c r="AB143" s="45" t="s">
        <v>156</v>
      </c>
      <c r="AC143" s="45" t="s">
        <v>156</v>
      </c>
      <c r="AD143" s="46">
        <v>66.819602966308594</v>
      </c>
      <c r="AE143" s="45" t="s">
        <v>89</v>
      </c>
      <c r="AF143" s="45" t="s">
        <v>89</v>
      </c>
      <c r="AG143" s="45" t="s">
        <v>89</v>
      </c>
    </row>
    <row r="144" spans="1:33" x14ac:dyDescent="0.15">
      <c r="A144" s="45">
        <v>97</v>
      </c>
      <c r="B144" s="45" t="s">
        <v>268</v>
      </c>
      <c r="C144" s="45" t="b">
        <v>0</v>
      </c>
      <c r="D144" s="45" t="s">
        <v>151</v>
      </c>
      <c r="E144" s="45" t="s">
        <v>9</v>
      </c>
      <c r="F144" s="45" t="s">
        <v>152</v>
      </c>
      <c r="G144" s="45" t="s">
        <v>153</v>
      </c>
      <c r="H144" s="45" t="s">
        <v>154</v>
      </c>
      <c r="I144" s="87">
        <v>21.943363189697266</v>
      </c>
      <c r="J144" s="46">
        <v>21.896186828613281</v>
      </c>
      <c r="K144" s="46">
        <v>6.6716097295284271E-2</v>
      </c>
      <c r="L144" s="59">
        <v>1176.0079345703125</v>
      </c>
      <c r="M144" s="46">
        <v>1219.007080078125</v>
      </c>
      <c r="N144" s="46">
        <v>60.810062408447266</v>
      </c>
      <c r="O144" s="46">
        <v>31.394699096679688</v>
      </c>
      <c r="P144" s="46">
        <v>0.99910002946853638</v>
      </c>
      <c r="Q144" s="46">
        <v>-3.078200101852417</v>
      </c>
      <c r="R144" s="46">
        <v>111.28330230712891</v>
      </c>
      <c r="S144" s="45" t="b">
        <v>1</v>
      </c>
      <c r="T144" s="46">
        <v>0.42774359958117047</v>
      </c>
      <c r="U144" s="45" t="b">
        <v>1</v>
      </c>
      <c r="V144" s="45">
        <v>3</v>
      </c>
      <c r="W144" s="45">
        <v>17</v>
      </c>
      <c r="X144" s="45" t="s">
        <v>155</v>
      </c>
      <c r="Y144" s="45" t="s">
        <v>89</v>
      </c>
      <c r="Z144" s="46">
        <v>0.96757002381925361</v>
      </c>
      <c r="AA144" s="45" t="s">
        <v>156</v>
      </c>
      <c r="AB144" s="45" t="s">
        <v>156</v>
      </c>
      <c r="AC144" s="45" t="s">
        <v>156</v>
      </c>
      <c r="AD144" s="46">
        <v>80.658798217773438</v>
      </c>
      <c r="AE144" s="45" t="s">
        <v>89</v>
      </c>
      <c r="AF144" s="45" t="s">
        <v>89</v>
      </c>
      <c r="AG144" s="45" t="s">
        <v>89</v>
      </c>
    </row>
    <row r="145" spans="1:33" x14ac:dyDescent="0.15">
      <c r="A145" s="45">
        <v>98</v>
      </c>
      <c r="B145" s="45" t="s">
        <v>269</v>
      </c>
      <c r="C145" s="45" t="b">
        <v>0</v>
      </c>
      <c r="D145" s="45" t="s">
        <v>157</v>
      </c>
      <c r="E145" s="45" t="s">
        <v>9</v>
      </c>
      <c r="F145" s="45" t="s">
        <v>152</v>
      </c>
      <c r="G145" s="45" t="s">
        <v>153</v>
      </c>
      <c r="H145" s="45" t="s">
        <v>154</v>
      </c>
      <c r="I145" s="87">
        <v>22.275737762451172</v>
      </c>
      <c r="J145" s="46">
        <v>22.319194793701172</v>
      </c>
      <c r="K145" s="46">
        <v>6.1458870768547058E-2</v>
      </c>
      <c r="L145" s="59">
        <v>917.1351318359375</v>
      </c>
      <c r="M145" s="46">
        <v>888.26953125</v>
      </c>
      <c r="N145" s="46">
        <v>40.822124481201172</v>
      </c>
      <c r="O145" s="46">
        <v>31.394699096679688</v>
      </c>
      <c r="P145" s="46">
        <v>0.99910002946853638</v>
      </c>
      <c r="Q145" s="46">
        <v>-3.078200101852417</v>
      </c>
      <c r="R145" s="46">
        <v>111.28330230712891</v>
      </c>
      <c r="S145" s="45" t="b">
        <v>1</v>
      </c>
      <c r="T145" s="46">
        <v>0.42774359958117047</v>
      </c>
      <c r="U145" s="45" t="b">
        <v>1</v>
      </c>
      <c r="V145" s="45">
        <v>3</v>
      </c>
      <c r="W145" s="45">
        <v>17</v>
      </c>
      <c r="X145" s="45" t="s">
        <v>155</v>
      </c>
      <c r="Y145" s="45" t="s">
        <v>89</v>
      </c>
      <c r="Z145" s="46">
        <v>0.95069783228188098</v>
      </c>
      <c r="AA145" s="45" t="s">
        <v>156</v>
      </c>
      <c r="AB145" s="45" t="s">
        <v>156</v>
      </c>
      <c r="AC145" s="45" t="s">
        <v>156</v>
      </c>
      <c r="AD145" s="46">
        <v>80.658798217773438</v>
      </c>
      <c r="AE145" s="45" t="s">
        <v>89</v>
      </c>
      <c r="AF145" s="45" t="s">
        <v>89</v>
      </c>
      <c r="AG145" s="45" t="s">
        <v>89</v>
      </c>
    </row>
    <row r="146" spans="1:33" x14ac:dyDescent="0.15">
      <c r="A146" s="45">
        <v>99</v>
      </c>
      <c r="B146" s="45" t="s">
        <v>270</v>
      </c>
      <c r="C146" s="45" t="b">
        <v>0</v>
      </c>
      <c r="D146" s="45" t="s">
        <v>158</v>
      </c>
      <c r="E146" s="45" t="s">
        <v>9</v>
      </c>
      <c r="F146" s="45" t="s">
        <v>152</v>
      </c>
      <c r="G146" s="45" t="s">
        <v>153</v>
      </c>
      <c r="H146" s="45" t="s">
        <v>154</v>
      </c>
      <c r="I146" s="87">
        <v>21.924587249755859</v>
      </c>
      <c r="J146" s="46">
        <v>21.926197052001953</v>
      </c>
      <c r="K146" s="46">
        <v>2.276604063808918E-3</v>
      </c>
      <c r="L146" s="59">
        <v>1192.6414794921875</v>
      </c>
      <c r="M146" s="46">
        <v>1191.20703125</v>
      </c>
      <c r="N146" s="46">
        <v>2.028616189956665</v>
      </c>
      <c r="O146" s="46">
        <v>31.394699096679688</v>
      </c>
      <c r="P146" s="46">
        <v>0.99910002946853638</v>
      </c>
      <c r="Q146" s="46">
        <v>-3.078200101852417</v>
      </c>
      <c r="R146" s="46">
        <v>111.28330230712891</v>
      </c>
      <c r="S146" s="45" t="b">
        <v>1</v>
      </c>
      <c r="T146" s="46">
        <v>0.42774359958117047</v>
      </c>
      <c r="U146" s="45" t="b">
        <v>1</v>
      </c>
      <c r="V146" s="45">
        <v>3</v>
      </c>
      <c r="W146" s="45">
        <v>15</v>
      </c>
      <c r="X146" s="45" t="s">
        <v>155</v>
      </c>
      <c r="Y146" s="45" t="s">
        <v>89</v>
      </c>
      <c r="Z146" s="46">
        <v>0.93725018220028977</v>
      </c>
      <c r="AA146" s="45" t="s">
        <v>156</v>
      </c>
      <c r="AB146" s="45" t="s">
        <v>156</v>
      </c>
      <c r="AC146" s="45" t="s">
        <v>156</v>
      </c>
      <c r="AD146" s="46">
        <v>80.658798217773438</v>
      </c>
      <c r="AE146" s="45" t="s">
        <v>89</v>
      </c>
      <c r="AF146" s="45" t="s">
        <v>89</v>
      </c>
      <c r="AG146" s="45" t="s">
        <v>89</v>
      </c>
    </row>
    <row r="147" spans="1:33" x14ac:dyDescent="0.15">
      <c r="A147" s="45">
        <v>100</v>
      </c>
      <c r="B147" s="45" t="s">
        <v>271</v>
      </c>
      <c r="C147" s="45" t="b">
        <v>0</v>
      </c>
      <c r="D147" s="45" t="s">
        <v>160</v>
      </c>
      <c r="E147" s="45" t="s">
        <v>9</v>
      </c>
      <c r="F147" s="45" t="s">
        <v>152</v>
      </c>
      <c r="G147" s="45" t="s">
        <v>153</v>
      </c>
      <c r="H147" s="45" t="s">
        <v>154</v>
      </c>
      <c r="I147" s="87">
        <v>22.007854461669922</v>
      </c>
      <c r="J147" s="46">
        <v>21.981712341308594</v>
      </c>
      <c r="K147" s="46">
        <v>3.6971889436244965E-2</v>
      </c>
      <c r="L147" s="59">
        <v>1120.622314453125</v>
      </c>
      <c r="M147" s="46">
        <v>1142.97119140625</v>
      </c>
      <c r="N147" s="46">
        <v>31.606084823608398</v>
      </c>
      <c r="O147" s="46">
        <v>31.394699096679688</v>
      </c>
      <c r="P147" s="46">
        <v>0.99910002946853638</v>
      </c>
      <c r="Q147" s="46">
        <v>-3.078200101852417</v>
      </c>
      <c r="R147" s="46">
        <v>111.28330230712891</v>
      </c>
      <c r="S147" s="45" t="b">
        <v>1</v>
      </c>
      <c r="T147" s="46">
        <v>0.42774359958117047</v>
      </c>
      <c r="U147" s="45" t="b">
        <v>1</v>
      </c>
      <c r="V147" s="45">
        <v>3</v>
      </c>
      <c r="W147" s="45">
        <v>16</v>
      </c>
      <c r="X147" s="45" t="s">
        <v>155</v>
      </c>
      <c r="Y147" s="45" t="s">
        <v>89</v>
      </c>
      <c r="Z147" s="46">
        <v>0.96251139369377603</v>
      </c>
      <c r="AA147" s="45" t="s">
        <v>156</v>
      </c>
      <c r="AB147" s="45" t="s">
        <v>156</v>
      </c>
      <c r="AC147" s="45" t="s">
        <v>156</v>
      </c>
      <c r="AD147" s="46">
        <v>80.658798217773438</v>
      </c>
      <c r="AE147" s="45" t="s">
        <v>89</v>
      </c>
      <c r="AF147" s="45" t="s">
        <v>89</v>
      </c>
      <c r="AG147" s="45" t="s">
        <v>89</v>
      </c>
    </row>
    <row r="148" spans="1:33" x14ac:dyDescent="0.15">
      <c r="A148" s="45">
        <v>101</v>
      </c>
      <c r="B148" s="45" t="s">
        <v>272</v>
      </c>
      <c r="C148" s="45" t="b">
        <v>0</v>
      </c>
      <c r="D148" s="45" t="s">
        <v>162</v>
      </c>
      <c r="E148" s="45" t="s">
        <v>9</v>
      </c>
      <c r="F148" s="45" t="s">
        <v>152</v>
      </c>
      <c r="G148" s="45" t="s">
        <v>153</v>
      </c>
      <c r="H148" s="45" t="s">
        <v>154</v>
      </c>
      <c r="I148" s="87">
        <v>21.962270736694336</v>
      </c>
      <c r="J148" s="46">
        <v>21.958137512207031</v>
      </c>
      <c r="K148" s="46">
        <v>5.8439136482775211E-3</v>
      </c>
      <c r="L148" s="59">
        <v>1159.4921875</v>
      </c>
      <c r="M148" s="46">
        <v>1163.08740234375</v>
      </c>
      <c r="N148" s="46">
        <v>5.084315299987793</v>
      </c>
      <c r="O148" s="46">
        <v>31.394699096679688</v>
      </c>
      <c r="P148" s="46">
        <v>0.99910002946853638</v>
      </c>
      <c r="Q148" s="46">
        <v>-3.078200101852417</v>
      </c>
      <c r="R148" s="46">
        <v>111.28330230712891</v>
      </c>
      <c r="S148" s="45" t="b">
        <v>1</v>
      </c>
      <c r="T148" s="46">
        <v>0.42774359958117047</v>
      </c>
      <c r="U148" s="45" t="b">
        <v>1</v>
      </c>
      <c r="V148" s="45">
        <v>3</v>
      </c>
      <c r="W148" s="45">
        <v>15</v>
      </c>
      <c r="X148" s="45" t="s">
        <v>155</v>
      </c>
      <c r="Y148" s="45" t="s">
        <v>89</v>
      </c>
      <c r="Z148" s="46">
        <v>0.95314632886875905</v>
      </c>
      <c r="AA148" s="45" t="s">
        <v>156</v>
      </c>
      <c r="AB148" s="45" t="s">
        <v>156</v>
      </c>
      <c r="AC148" s="45" t="s">
        <v>156</v>
      </c>
      <c r="AD148" s="46">
        <v>80.804641723632812</v>
      </c>
      <c r="AE148" s="45" t="s">
        <v>89</v>
      </c>
      <c r="AF148" s="45" t="s">
        <v>89</v>
      </c>
      <c r="AG148" s="45" t="s">
        <v>89</v>
      </c>
    </row>
    <row r="149" spans="1:33" x14ac:dyDescent="0.15">
      <c r="A149" s="45">
        <v>102</v>
      </c>
      <c r="B149" s="45" t="s">
        <v>273</v>
      </c>
      <c r="C149" s="45" t="b">
        <v>0</v>
      </c>
      <c r="D149" s="45" t="s">
        <v>164</v>
      </c>
      <c r="E149" s="45" t="s">
        <v>9</v>
      </c>
      <c r="F149" s="45" t="s">
        <v>152</v>
      </c>
      <c r="G149" s="45" t="s">
        <v>153</v>
      </c>
      <c r="H149" s="45" t="s">
        <v>154</v>
      </c>
      <c r="I149" s="87">
        <v>21.73060417175293</v>
      </c>
      <c r="J149" s="46">
        <v>21.762735366821289</v>
      </c>
      <c r="K149" s="46">
        <v>4.5440372079610825E-2</v>
      </c>
      <c r="L149" s="59">
        <v>1378.8856201171875</v>
      </c>
      <c r="M149" s="46">
        <v>1346.5279541015625</v>
      </c>
      <c r="N149" s="46">
        <v>45.760650634765625</v>
      </c>
      <c r="O149" s="46">
        <v>31.394699096679688</v>
      </c>
      <c r="P149" s="46">
        <v>0.99910002946853638</v>
      </c>
      <c r="Q149" s="46">
        <v>-3.078200101852417</v>
      </c>
      <c r="R149" s="46">
        <v>111.28330230712891</v>
      </c>
      <c r="S149" s="45" t="b">
        <v>1</v>
      </c>
      <c r="T149" s="46">
        <v>0.42774359958117047</v>
      </c>
      <c r="U149" s="45" t="b">
        <v>1</v>
      </c>
      <c r="V149" s="45">
        <v>3</v>
      </c>
      <c r="W149" s="45">
        <v>15</v>
      </c>
      <c r="X149" s="45" t="s">
        <v>155</v>
      </c>
      <c r="Y149" s="45" t="s">
        <v>89</v>
      </c>
      <c r="Z149" s="46">
        <v>0.94546578422418126</v>
      </c>
      <c r="AA149" s="45" t="s">
        <v>156</v>
      </c>
      <c r="AB149" s="45" t="s">
        <v>156</v>
      </c>
      <c r="AC149" s="45" t="s">
        <v>156</v>
      </c>
      <c r="AD149" s="46">
        <v>80.804641723632812</v>
      </c>
      <c r="AE149" s="45" t="s">
        <v>89</v>
      </c>
      <c r="AF149" s="45" t="s">
        <v>89</v>
      </c>
      <c r="AG149" s="45" t="s">
        <v>89</v>
      </c>
    </row>
    <row r="150" spans="1:33" x14ac:dyDescent="0.15">
      <c r="A150" s="45">
        <v>103</v>
      </c>
      <c r="B150" s="45" t="s">
        <v>274</v>
      </c>
      <c r="C150" s="45" t="b">
        <v>0</v>
      </c>
      <c r="D150" s="45" t="s">
        <v>573</v>
      </c>
      <c r="E150" s="45" t="s">
        <v>9</v>
      </c>
      <c r="F150" s="45" t="s">
        <v>152</v>
      </c>
      <c r="G150" s="45" t="s">
        <v>153</v>
      </c>
      <c r="H150" s="45" t="s">
        <v>154</v>
      </c>
      <c r="I150" s="87">
        <v>22.258489608764648</v>
      </c>
      <c r="J150" s="46">
        <v>22.260482788085938</v>
      </c>
      <c r="K150" s="46">
        <v>2.8201299719512463E-3</v>
      </c>
      <c r="L150" s="59">
        <v>929.04473876953125</v>
      </c>
      <c r="M150" s="46">
        <v>927.6610107421875</v>
      </c>
      <c r="N150" s="46">
        <v>1.9569301605224609</v>
      </c>
      <c r="O150" s="46">
        <v>31.394699096679688</v>
      </c>
      <c r="P150" s="46">
        <v>0.99910002946853638</v>
      </c>
      <c r="Q150" s="46">
        <v>-3.078200101852417</v>
      </c>
      <c r="R150" s="46">
        <v>111.28330230712891</v>
      </c>
      <c r="S150" s="45" t="b">
        <v>1</v>
      </c>
      <c r="T150" s="46">
        <v>0.42774359958117047</v>
      </c>
      <c r="U150" s="45" t="b">
        <v>1</v>
      </c>
      <c r="V150" s="45">
        <v>3</v>
      </c>
      <c r="W150" s="45">
        <v>15</v>
      </c>
      <c r="X150" s="45" t="s">
        <v>155</v>
      </c>
      <c r="Y150" s="45" t="s">
        <v>89</v>
      </c>
      <c r="Z150" s="46">
        <v>0.94856080595747427</v>
      </c>
      <c r="AA150" s="45" t="s">
        <v>156</v>
      </c>
      <c r="AB150" s="45" t="s">
        <v>156</v>
      </c>
      <c r="AC150" s="45" t="s">
        <v>156</v>
      </c>
      <c r="AD150" s="46">
        <v>80.804641723632812</v>
      </c>
      <c r="AE150" s="45" t="s">
        <v>89</v>
      </c>
      <c r="AF150" s="45" t="s">
        <v>89</v>
      </c>
      <c r="AG150" s="45" t="s">
        <v>89</v>
      </c>
    </row>
    <row r="151" spans="1:33" x14ac:dyDescent="0.15">
      <c r="A151" s="45">
        <v>104</v>
      </c>
      <c r="B151" s="45" t="s">
        <v>275</v>
      </c>
      <c r="C151" s="45" t="b">
        <v>0</v>
      </c>
      <c r="D151" s="45" t="s">
        <v>167</v>
      </c>
      <c r="E151" s="45" t="s">
        <v>9</v>
      </c>
      <c r="F151" s="45" t="s">
        <v>152</v>
      </c>
      <c r="G151" s="45" t="s">
        <v>153</v>
      </c>
      <c r="H151" s="45" t="s">
        <v>154</v>
      </c>
      <c r="I151" s="87">
        <v>21.705921173095703</v>
      </c>
      <c r="J151" s="46">
        <v>21.670391082763672</v>
      </c>
      <c r="K151" s="46">
        <v>5.024578794836998E-2</v>
      </c>
      <c r="L151" s="59">
        <v>1404.581298828125</v>
      </c>
      <c r="M151" s="46">
        <v>1442.920654296875</v>
      </c>
      <c r="N151" s="46">
        <v>54.219951629638672</v>
      </c>
      <c r="O151" s="46">
        <v>31.394699096679688</v>
      </c>
      <c r="P151" s="46">
        <v>0.99910002946853638</v>
      </c>
      <c r="Q151" s="46">
        <v>-3.078200101852417</v>
      </c>
      <c r="R151" s="46">
        <v>111.28330230712891</v>
      </c>
      <c r="S151" s="45" t="b">
        <v>1</v>
      </c>
      <c r="T151" s="46">
        <v>0.42774359958117047</v>
      </c>
      <c r="U151" s="45" t="b">
        <v>1</v>
      </c>
      <c r="V151" s="45">
        <v>3</v>
      </c>
      <c r="W151" s="45">
        <v>15</v>
      </c>
      <c r="X151" s="45" t="s">
        <v>155</v>
      </c>
      <c r="Y151" s="45" t="s">
        <v>89</v>
      </c>
      <c r="Z151" s="46">
        <v>0.94355466042920555</v>
      </c>
      <c r="AA151" s="45" t="s">
        <v>156</v>
      </c>
      <c r="AB151" s="45" t="s">
        <v>156</v>
      </c>
      <c r="AC151" s="45" t="s">
        <v>156</v>
      </c>
      <c r="AD151" s="46">
        <v>80.690963745117188</v>
      </c>
      <c r="AE151" s="45" t="s">
        <v>89</v>
      </c>
      <c r="AF151" s="45" t="s">
        <v>89</v>
      </c>
      <c r="AG151" s="45" t="s">
        <v>89</v>
      </c>
    </row>
    <row r="152" spans="1:33" x14ac:dyDescent="0.15">
      <c r="A152" s="45">
        <v>105</v>
      </c>
      <c r="B152" s="45" t="s">
        <v>276</v>
      </c>
      <c r="C152" s="45" t="b">
        <v>0</v>
      </c>
      <c r="D152" s="45" t="s">
        <v>169</v>
      </c>
      <c r="E152" s="45" t="s">
        <v>9</v>
      </c>
      <c r="F152" s="45" t="s">
        <v>152</v>
      </c>
      <c r="G152" s="45" t="s">
        <v>153</v>
      </c>
      <c r="H152" s="45" t="s">
        <v>154</v>
      </c>
      <c r="I152" s="87">
        <v>21.890491485595703</v>
      </c>
      <c r="J152" s="46">
        <v>21.930328369140625</v>
      </c>
      <c r="K152" s="46">
        <v>5.6337859481573105E-2</v>
      </c>
      <c r="L152" s="59">
        <v>1223.4505615234375</v>
      </c>
      <c r="M152" s="46">
        <v>1188.057861328125</v>
      </c>
      <c r="N152" s="46">
        <v>50.052837371826172</v>
      </c>
      <c r="O152" s="46">
        <v>31.394699096679688</v>
      </c>
      <c r="P152" s="46">
        <v>0.99910002946853638</v>
      </c>
      <c r="Q152" s="46">
        <v>-3.078200101852417</v>
      </c>
      <c r="R152" s="46">
        <v>111.28330230712891</v>
      </c>
      <c r="S152" s="45" t="b">
        <v>1</v>
      </c>
      <c r="T152" s="46">
        <v>0.42774359958117047</v>
      </c>
      <c r="U152" s="45" t="b">
        <v>1</v>
      </c>
      <c r="V152" s="45">
        <v>3</v>
      </c>
      <c r="W152" s="45">
        <v>17</v>
      </c>
      <c r="X152" s="45" t="s">
        <v>155</v>
      </c>
      <c r="Y152" s="45" t="s">
        <v>89</v>
      </c>
      <c r="Z152" s="46">
        <v>0.96366102700211687</v>
      </c>
      <c r="AA152" s="45" t="s">
        <v>156</v>
      </c>
      <c r="AB152" s="45" t="s">
        <v>156</v>
      </c>
      <c r="AC152" s="45" t="s">
        <v>156</v>
      </c>
      <c r="AD152" s="46">
        <v>80.562042236328125</v>
      </c>
      <c r="AE152" s="45" t="s">
        <v>89</v>
      </c>
      <c r="AF152" s="45" t="s">
        <v>89</v>
      </c>
      <c r="AG152" s="45" t="s">
        <v>89</v>
      </c>
    </row>
    <row r="153" spans="1:33" x14ac:dyDescent="0.15">
      <c r="A153" s="45">
        <v>106</v>
      </c>
      <c r="B153" s="45" t="s">
        <v>277</v>
      </c>
      <c r="C153" s="45" t="b">
        <v>0</v>
      </c>
      <c r="D153" s="45" t="s">
        <v>171</v>
      </c>
      <c r="E153" s="45" t="s">
        <v>9</v>
      </c>
      <c r="F153" s="45" t="s">
        <v>152</v>
      </c>
      <c r="G153" s="45" t="s">
        <v>153</v>
      </c>
      <c r="H153" s="45" t="s">
        <v>154</v>
      </c>
      <c r="I153" s="87">
        <v>21.841775894165039</v>
      </c>
      <c r="J153" s="46">
        <v>21.886188507080078</v>
      </c>
      <c r="K153" s="46">
        <v>6.2807567417621613E-2</v>
      </c>
      <c r="L153" s="59">
        <v>1268.856201171875</v>
      </c>
      <c r="M153" s="46">
        <v>1228.0731201171875</v>
      </c>
      <c r="N153" s="46">
        <v>57.675987243652344</v>
      </c>
      <c r="O153" s="46">
        <v>31.394699096679688</v>
      </c>
      <c r="P153" s="46">
        <v>0.99910002946853638</v>
      </c>
      <c r="Q153" s="46">
        <v>-3.078200101852417</v>
      </c>
      <c r="R153" s="46">
        <v>111.28330230712891</v>
      </c>
      <c r="S153" s="45" t="b">
        <v>1</v>
      </c>
      <c r="T153" s="46">
        <v>0.42774359958117047</v>
      </c>
      <c r="U153" s="45" t="b">
        <v>1</v>
      </c>
      <c r="V153" s="45">
        <v>3</v>
      </c>
      <c r="W153" s="45">
        <v>17</v>
      </c>
      <c r="X153" s="45" t="s">
        <v>155</v>
      </c>
      <c r="Y153" s="45" t="s">
        <v>89</v>
      </c>
      <c r="Z153" s="46">
        <v>0.95731155381140132</v>
      </c>
      <c r="AA153" s="45" t="s">
        <v>156</v>
      </c>
      <c r="AB153" s="45" t="s">
        <v>156</v>
      </c>
      <c r="AC153" s="45" t="s">
        <v>156</v>
      </c>
      <c r="AD153" s="46">
        <v>80.562042236328125</v>
      </c>
      <c r="AE153" s="45" t="s">
        <v>89</v>
      </c>
      <c r="AF153" s="45" t="s">
        <v>89</v>
      </c>
      <c r="AG153" s="45" t="s">
        <v>89</v>
      </c>
    </row>
    <row r="154" spans="1:33" x14ac:dyDescent="0.15">
      <c r="A154" s="45">
        <v>107</v>
      </c>
      <c r="B154" s="45" t="s">
        <v>278</v>
      </c>
      <c r="C154" s="45" t="b">
        <v>0</v>
      </c>
      <c r="D154" s="45" t="s">
        <v>173</v>
      </c>
      <c r="E154" s="45" t="s">
        <v>9</v>
      </c>
      <c r="F154" s="45" t="s">
        <v>152</v>
      </c>
      <c r="G154" s="45" t="s">
        <v>153</v>
      </c>
      <c r="H154" s="45" t="s">
        <v>154</v>
      </c>
      <c r="I154" s="87">
        <v>21.685024261474609</v>
      </c>
      <c r="J154" s="46">
        <v>21.654273986816406</v>
      </c>
      <c r="K154" s="46">
        <v>4.3487455695867538E-2</v>
      </c>
      <c r="L154" s="59">
        <v>1426.7095947265625</v>
      </c>
      <c r="M154" s="46">
        <v>1460.29345703125</v>
      </c>
      <c r="N154" s="46">
        <v>47.494838714599609</v>
      </c>
      <c r="O154" s="46">
        <v>31.394699096679688</v>
      </c>
      <c r="P154" s="46">
        <v>0.99910002946853638</v>
      </c>
      <c r="Q154" s="46">
        <v>-3.078200101852417</v>
      </c>
      <c r="R154" s="46">
        <v>111.28330230712891</v>
      </c>
      <c r="S154" s="45" t="b">
        <v>1</v>
      </c>
      <c r="T154" s="46">
        <v>0.42774359958117047</v>
      </c>
      <c r="U154" s="45" t="b">
        <v>1</v>
      </c>
      <c r="V154" s="45">
        <v>3</v>
      </c>
      <c r="W154" s="45">
        <v>16</v>
      </c>
      <c r="X154" s="45" t="s">
        <v>155</v>
      </c>
      <c r="Y154" s="45" t="s">
        <v>89</v>
      </c>
      <c r="Z154" s="46">
        <v>0.94501393468440908</v>
      </c>
      <c r="AA154" s="45" t="s">
        <v>156</v>
      </c>
      <c r="AB154" s="45" t="s">
        <v>156</v>
      </c>
      <c r="AC154" s="45" t="s">
        <v>156</v>
      </c>
      <c r="AD154" s="46">
        <v>80.562042236328125</v>
      </c>
      <c r="AE154" s="45" t="s">
        <v>89</v>
      </c>
      <c r="AF154" s="45" t="s">
        <v>89</v>
      </c>
      <c r="AG154" s="45" t="s">
        <v>89</v>
      </c>
    </row>
    <row r="155" spans="1:33" x14ac:dyDescent="0.15">
      <c r="A155" s="45">
        <v>108</v>
      </c>
      <c r="B155" s="45" t="s">
        <v>279</v>
      </c>
      <c r="C155" s="45" t="b">
        <v>0</v>
      </c>
      <c r="D155" s="45" t="s">
        <v>176</v>
      </c>
      <c r="E155" s="45" t="s">
        <v>9</v>
      </c>
      <c r="F155" s="45" t="s">
        <v>152</v>
      </c>
      <c r="G155" s="45" t="s">
        <v>153</v>
      </c>
      <c r="H155" s="45" t="s">
        <v>154</v>
      </c>
      <c r="I155" s="87">
        <v>21.639801025390625</v>
      </c>
      <c r="J155" s="46">
        <v>21.690139770507812</v>
      </c>
      <c r="K155" s="46">
        <v>7.1189738810062408E-2</v>
      </c>
      <c r="L155" s="59">
        <v>1475.79833984375</v>
      </c>
      <c r="M155" s="46">
        <v>1422.268310546875</v>
      </c>
      <c r="N155" s="46">
        <v>75.702896118164062</v>
      </c>
      <c r="O155" s="46">
        <v>31.394699096679688</v>
      </c>
      <c r="P155" s="46">
        <v>0.99910002946853638</v>
      </c>
      <c r="Q155" s="46">
        <v>-3.078200101852417</v>
      </c>
      <c r="R155" s="46">
        <v>111.28330230712891</v>
      </c>
      <c r="S155" s="45" t="b">
        <v>1</v>
      </c>
      <c r="T155" s="46">
        <v>0.42774359958117047</v>
      </c>
      <c r="U155" s="45" t="b">
        <v>1</v>
      </c>
      <c r="V155" s="45">
        <v>3</v>
      </c>
      <c r="W155" s="45">
        <v>16</v>
      </c>
      <c r="X155" s="45" t="s">
        <v>155</v>
      </c>
      <c r="Y155" s="45" t="s">
        <v>89</v>
      </c>
      <c r="Z155" s="46">
        <v>0.93764477565360937</v>
      </c>
      <c r="AA155" s="45" t="s">
        <v>156</v>
      </c>
      <c r="AB155" s="45" t="s">
        <v>156</v>
      </c>
      <c r="AC155" s="45" t="s">
        <v>156</v>
      </c>
      <c r="AD155" s="46">
        <v>80.675643920898438</v>
      </c>
      <c r="AE155" s="45" t="s">
        <v>89</v>
      </c>
      <c r="AF155" s="45" t="s">
        <v>89</v>
      </c>
      <c r="AG155" s="45" t="s">
        <v>89</v>
      </c>
    </row>
    <row r="156" spans="1:33" x14ac:dyDescent="0.15">
      <c r="A156" s="45">
        <v>109</v>
      </c>
      <c r="B156" s="45" t="s">
        <v>280</v>
      </c>
      <c r="C156" s="45" t="b">
        <v>0</v>
      </c>
      <c r="D156" s="45" t="s">
        <v>178</v>
      </c>
      <c r="E156" s="45" t="s">
        <v>9</v>
      </c>
      <c r="F156" s="45" t="s">
        <v>152</v>
      </c>
      <c r="G156" s="45" t="s">
        <v>153</v>
      </c>
      <c r="H156" s="45" t="s">
        <v>154</v>
      </c>
      <c r="I156" s="87">
        <v>22.081386566162109</v>
      </c>
      <c r="J156" s="46">
        <v>22.053691864013672</v>
      </c>
      <c r="K156" s="46">
        <v>3.9164874702692032E-2</v>
      </c>
      <c r="L156" s="59">
        <v>1060.64794921875</v>
      </c>
      <c r="M156" s="46">
        <v>1083.08154296875</v>
      </c>
      <c r="N156" s="46">
        <v>31.725978851318359</v>
      </c>
      <c r="O156" s="46">
        <v>31.394699096679688</v>
      </c>
      <c r="P156" s="46">
        <v>0.99910002946853638</v>
      </c>
      <c r="Q156" s="46">
        <v>-3.078200101852417</v>
      </c>
      <c r="R156" s="46">
        <v>111.28330230712891</v>
      </c>
      <c r="S156" s="45" t="b">
        <v>1</v>
      </c>
      <c r="T156" s="46">
        <v>0.42774359958117047</v>
      </c>
      <c r="U156" s="45" t="b">
        <v>1</v>
      </c>
      <c r="V156" s="45">
        <v>3</v>
      </c>
      <c r="W156" s="45">
        <v>16</v>
      </c>
      <c r="X156" s="45" t="s">
        <v>155</v>
      </c>
      <c r="Y156" s="45" t="s">
        <v>89</v>
      </c>
      <c r="Z156" s="46">
        <v>0.9428864409292852</v>
      </c>
      <c r="AA156" s="45" t="s">
        <v>156</v>
      </c>
      <c r="AB156" s="45" t="s">
        <v>156</v>
      </c>
      <c r="AC156" s="45" t="s">
        <v>156</v>
      </c>
      <c r="AD156" s="46">
        <v>80.649810791015625</v>
      </c>
      <c r="AE156" s="45" t="s">
        <v>89</v>
      </c>
      <c r="AF156" s="45" t="s">
        <v>89</v>
      </c>
      <c r="AG156" s="45" t="s">
        <v>89</v>
      </c>
    </row>
    <row r="157" spans="1:33" x14ac:dyDescent="0.15">
      <c r="A157" s="45">
        <v>110</v>
      </c>
      <c r="B157" s="45" t="s">
        <v>281</v>
      </c>
      <c r="C157" s="45" t="b">
        <v>0</v>
      </c>
      <c r="D157" s="45" t="s">
        <v>180</v>
      </c>
      <c r="E157" s="45" t="s">
        <v>9</v>
      </c>
      <c r="F157" s="45" t="s">
        <v>152</v>
      </c>
      <c r="G157" s="45" t="s">
        <v>153</v>
      </c>
      <c r="H157" s="45" t="s">
        <v>154</v>
      </c>
      <c r="I157" s="87">
        <v>21.447551727294922</v>
      </c>
      <c r="J157" s="46">
        <v>21.469264984130859</v>
      </c>
      <c r="K157" s="46">
        <v>3.0705833807587624E-2</v>
      </c>
      <c r="L157" s="59">
        <v>1704.0491943359375</v>
      </c>
      <c r="M157" s="46">
        <v>1676.817626953125</v>
      </c>
      <c r="N157" s="46">
        <v>38.511253356933594</v>
      </c>
      <c r="O157" s="46">
        <v>31.394699096679688</v>
      </c>
      <c r="P157" s="46">
        <v>0.99910002946853638</v>
      </c>
      <c r="Q157" s="46">
        <v>-3.078200101852417</v>
      </c>
      <c r="R157" s="46">
        <v>111.28330230712891</v>
      </c>
      <c r="S157" s="45" t="b">
        <v>1</v>
      </c>
      <c r="T157" s="46">
        <v>0.42774359958117047</v>
      </c>
      <c r="U157" s="45" t="b">
        <v>1</v>
      </c>
      <c r="V157" s="45">
        <v>3</v>
      </c>
      <c r="W157" s="45">
        <v>16</v>
      </c>
      <c r="X157" s="45" t="s">
        <v>155</v>
      </c>
      <c r="Y157" s="45" t="s">
        <v>89</v>
      </c>
      <c r="Z157" s="46">
        <v>0.93565745769688979</v>
      </c>
      <c r="AA157" s="45" t="s">
        <v>156</v>
      </c>
      <c r="AB157" s="45" t="s">
        <v>156</v>
      </c>
      <c r="AC157" s="45" t="s">
        <v>156</v>
      </c>
      <c r="AD157" s="46">
        <v>80.763275146484375</v>
      </c>
      <c r="AE157" s="45" t="s">
        <v>89</v>
      </c>
      <c r="AF157" s="45" t="s">
        <v>89</v>
      </c>
      <c r="AG157" s="45" t="s">
        <v>89</v>
      </c>
    </row>
    <row r="158" spans="1:33" x14ac:dyDescent="0.15">
      <c r="A158" s="45">
        <v>111</v>
      </c>
      <c r="B158" s="45" t="s">
        <v>282</v>
      </c>
      <c r="C158" s="45" t="b">
        <v>0</v>
      </c>
      <c r="D158" s="45" t="s">
        <v>182</v>
      </c>
      <c r="E158" s="45" t="s">
        <v>9</v>
      </c>
      <c r="F158" s="45" t="s">
        <v>152</v>
      </c>
      <c r="G158" s="45" t="s">
        <v>153</v>
      </c>
      <c r="H158" s="45" t="s">
        <v>154</v>
      </c>
      <c r="I158" s="87">
        <v>20.991912841796875</v>
      </c>
      <c r="J158" s="46">
        <v>20.957878112792969</v>
      </c>
      <c r="K158" s="46">
        <v>4.8132374882698059E-2</v>
      </c>
      <c r="L158" s="59">
        <v>2396.091064453125</v>
      </c>
      <c r="M158" s="46">
        <v>2458.6728515625</v>
      </c>
      <c r="N158" s="46">
        <v>88.504013061523438</v>
      </c>
      <c r="O158" s="46">
        <v>31.394699096679688</v>
      </c>
      <c r="P158" s="46">
        <v>0.99910002946853638</v>
      </c>
      <c r="Q158" s="46">
        <v>-3.078200101852417</v>
      </c>
      <c r="R158" s="46">
        <v>111.28330230712891</v>
      </c>
      <c r="S158" s="45" t="b">
        <v>1</v>
      </c>
      <c r="T158" s="46">
        <v>0.42774359958117047</v>
      </c>
      <c r="U158" s="45" t="b">
        <v>1</v>
      </c>
      <c r="V158" s="45">
        <v>3</v>
      </c>
      <c r="W158" s="45">
        <v>15</v>
      </c>
      <c r="X158" s="45" t="s">
        <v>155</v>
      </c>
      <c r="Y158" s="45" t="s">
        <v>89</v>
      </c>
      <c r="Z158" s="46">
        <v>0.94213383868566902</v>
      </c>
      <c r="AA158" s="45" t="s">
        <v>156</v>
      </c>
      <c r="AB158" s="45" t="s">
        <v>156</v>
      </c>
      <c r="AC158" s="45" t="s">
        <v>156</v>
      </c>
      <c r="AD158" s="46">
        <v>80.763275146484375</v>
      </c>
      <c r="AE158" s="45" t="s">
        <v>89</v>
      </c>
      <c r="AF158" s="45" t="s">
        <v>89</v>
      </c>
      <c r="AG158" s="45" t="s">
        <v>89</v>
      </c>
    </row>
    <row r="159" spans="1:33" x14ac:dyDescent="0.15">
      <c r="A159" s="45">
        <v>112</v>
      </c>
      <c r="B159" s="45" t="s">
        <v>283</v>
      </c>
      <c r="C159" s="45" t="b">
        <v>0</v>
      </c>
      <c r="D159" s="45" t="s">
        <v>184</v>
      </c>
      <c r="E159" s="45" t="s">
        <v>9</v>
      </c>
      <c r="F159" s="45" t="s">
        <v>152</v>
      </c>
      <c r="G159" s="45" t="s">
        <v>153</v>
      </c>
      <c r="H159" s="45" t="s">
        <v>154</v>
      </c>
      <c r="I159" s="87">
        <v>21.088134765625</v>
      </c>
      <c r="J159" s="46">
        <v>21.145217895507812</v>
      </c>
      <c r="K159" s="46">
        <v>8.0729082226753235E-2</v>
      </c>
      <c r="L159" s="59">
        <v>2229.6884765625</v>
      </c>
      <c r="M159" s="46">
        <v>2138.431640625</v>
      </c>
      <c r="N159" s="46">
        <v>129.05665588378906</v>
      </c>
      <c r="O159" s="46">
        <v>31.394699096679688</v>
      </c>
      <c r="P159" s="46">
        <v>0.99910002946853638</v>
      </c>
      <c r="Q159" s="46">
        <v>-3.078200101852417</v>
      </c>
      <c r="R159" s="46">
        <v>111.28330230712891</v>
      </c>
      <c r="S159" s="45" t="b">
        <v>1</v>
      </c>
      <c r="T159" s="46">
        <v>0.42774359958117047</v>
      </c>
      <c r="U159" s="45" t="b">
        <v>1</v>
      </c>
      <c r="V159" s="45">
        <v>3</v>
      </c>
      <c r="W159" s="45">
        <v>15</v>
      </c>
      <c r="X159" s="45" t="s">
        <v>155</v>
      </c>
      <c r="Y159" s="45" t="s">
        <v>89</v>
      </c>
      <c r="Z159" s="46">
        <v>0.94668671211813238</v>
      </c>
      <c r="AA159" s="45" t="s">
        <v>156</v>
      </c>
      <c r="AB159" s="45" t="s">
        <v>156</v>
      </c>
      <c r="AC159" s="45" t="s">
        <v>156</v>
      </c>
      <c r="AD159" s="46">
        <v>80.649810791015625</v>
      </c>
      <c r="AE159" s="45" t="s">
        <v>89</v>
      </c>
      <c r="AF159" s="45" t="s">
        <v>89</v>
      </c>
      <c r="AG159" s="45" t="s">
        <v>89</v>
      </c>
    </row>
    <row r="160" spans="1:33" x14ac:dyDescent="0.15">
      <c r="A160" s="45">
        <v>113</v>
      </c>
      <c r="B160" s="45" t="s">
        <v>284</v>
      </c>
      <c r="C160" s="45" t="b">
        <v>0</v>
      </c>
      <c r="D160" s="45" t="s">
        <v>186</v>
      </c>
      <c r="E160" s="45" t="s">
        <v>9</v>
      </c>
      <c r="F160" s="45" t="s">
        <v>152</v>
      </c>
      <c r="G160" s="45" t="s">
        <v>153</v>
      </c>
      <c r="H160" s="45" t="s">
        <v>154</v>
      </c>
      <c r="I160" s="87">
        <v>21.129837036132812</v>
      </c>
      <c r="J160" s="46">
        <v>21.105369567871094</v>
      </c>
      <c r="K160" s="46">
        <v>3.4602224826812744E-2</v>
      </c>
      <c r="L160" s="59">
        <v>2161.2080078125</v>
      </c>
      <c r="M160" s="46">
        <v>2201.49609375</v>
      </c>
      <c r="N160" s="46">
        <v>56.975955963134766</v>
      </c>
      <c r="O160" s="46">
        <v>31.394699096679688</v>
      </c>
      <c r="P160" s="46">
        <v>0.99910002946853638</v>
      </c>
      <c r="Q160" s="46">
        <v>-3.078200101852417</v>
      </c>
      <c r="R160" s="46">
        <v>111.28330230712891</v>
      </c>
      <c r="S160" s="45" t="b">
        <v>1</v>
      </c>
      <c r="T160" s="46">
        <v>0.42774359958117047</v>
      </c>
      <c r="U160" s="45" t="b">
        <v>1</v>
      </c>
      <c r="V160" s="45">
        <v>3</v>
      </c>
      <c r="W160" s="45">
        <v>15</v>
      </c>
      <c r="X160" s="45" t="s">
        <v>155</v>
      </c>
      <c r="Y160" s="45" t="s">
        <v>89</v>
      </c>
      <c r="Z160" s="46">
        <v>0.9494180411237737</v>
      </c>
      <c r="AA160" s="45" t="s">
        <v>156</v>
      </c>
      <c r="AB160" s="45" t="s">
        <v>156</v>
      </c>
      <c r="AC160" s="45" t="s">
        <v>156</v>
      </c>
      <c r="AD160" s="46">
        <v>80.7066650390625</v>
      </c>
      <c r="AE160" s="45" t="s">
        <v>89</v>
      </c>
      <c r="AF160" s="45" t="s">
        <v>89</v>
      </c>
      <c r="AG160" s="45" t="s">
        <v>89</v>
      </c>
    </row>
    <row r="161" spans="1:33" x14ac:dyDescent="0.15">
      <c r="A161" s="45">
        <v>114</v>
      </c>
      <c r="B161" s="45" t="s">
        <v>285</v>
      </c>
      <c r="C161" s="45" t="b">
        <v>0</v>
      </c>
      <c r="D161" s="45" t="s">
        <v>188</v>
      </c>
      <c r="E161" s="45" t="s">
        <v>9</v>
      </c>
      <c r="F161" s="45" t="s">
        <v>152</v>
      </c>
      <c r="G161" s="45" t="s">
        <v>153</v>
      </c>
      <c r="H161" s="45" t="s">
        <v>154</v>
      </c>
      <c r="I161" s="87">
        <v>21.076324462890625</v>
      </c>
      <c r="J161" s="46">
        <v>21.147541046142578</v>
      </c>
      <c r="K161" s="46">
        <v>0.10071680694818497</v>
      </c>
      <c r="L161" s="59">
        <v>2249.473876953125</v>
      </c>
      <c r="M161" s="46">
        <v>2135.80126953125</v>
      </c>
      <c r="N161" s="46">
        <v>160.75752258300781</v>
      </c>
      <c r="O161" s="46">
        <v>31.394699096679688</v>
      </c>
      <c r="P161" s="46">
        <v>0.99910002946853638</v>
      </c>
      <c r="Q161" s="46">
        <v>-3.078200101852417</v>
      </c>
      <c r="R161" s="46">
        <v>111.28330230712891</v>
      </c>
      <c r="S161" s="45" t="b">
        <v>1</v>
      </c>
      <c r="T161" s="46">
        <v>0.42774359958117047</v>
      </c>
      <c r="U161" s="45" t="b">
        <v>1</v>
      </c>
      <c r="V161" s="45">
        <v>3</v>
      </c>
      <c r="W161" s="45">
        <v>14</v>
      </c>
      <c r="X161" s="45" t="s">
        <v>155</v>
      </c>
      <c r="Y161" s="45" t="s">
        <v>89</v>
      </c>
      <c r="Z161" s="46">
        <v>0.94234926248876905</v>
      </c>
      <c r="AA161" s="45" t="s">
        <v>156</v>
      </c>
      <c r="AB161" s="45" t="s">
        <v>156</v>
      </c>
      <c r="AC161" s="45" t="s">
        <v>156</v>
      </c>
      <c r="AD161" s="46">
        <v>80.7066650390625</v>
      </c>
      <c r="AE161" s="45" t="s">
        <v>89</v>
      </c>
      <c r="AF161" s="45" t="s">
        <v>89</v>
      </c>
      <c r="AG161" s="45" t="s">
        <v>89</v>
      </c>
    </row>
    <row r="162" spans="1:33" x14ac:dyDescent="0.15">
      <c r="A162" s="45">
        <v>115</v>
      </c>
      <c r="B162" s="45" t="s">
        <v>286</v>
      </c>
      <c r="C162" s="45" t="b">
        <v>0</v>
      </c>
      <c r="D162" s="45" t="s">
        <v>190</v>
      </c>
      <c r="E162" s="45" t="s">
        <v>9</v>
      </c>
      <c r="F162" s="45" t="s">
        <v>152</v>
      </c>
      <c r="G162" s="45" t="s">
        <v>153</v>
      </c>
      <c r="H162" s="45" t="s">
        <v>154</v>
      </c>
      <c r="I162" s="87">
        <v>21.576593399047852</v>
      </c>
      <c r="J162" s="46">
        <v>21.526531219482422</v>
      </c>
      <c r="K162" s="46">
        <v>7.0797264575958252E-2</v>
      </c>
      <c r="L162" s="59">
        <v>1547.251708984375</v>
      </c>
      <c r="M162" s="46">
        <v>1607.4169921875</v>
      </c>
      <c r="N162" s="46">
        <v>85.086563110351562</v>
      </c>
      <c r="O162" s="46">
        <v>31.394699096679688</v>
      </c>
      <c r="P162" s="46">
        <v>0.99910002946853638</v>
      </c>
      <c r="Q162" s="46">
        <v>-3.078200101852417</v>
      </c>
      <c r="R162" s="46">
        <v>111.28330230712891</v>
      </c>
      <c r="S162" s="45" t="b">
        <v>1</v>
      </c>
      <c r="T162" s="46">
        <v>0.42774359958117047</v>
      </c>
      <c r="U162" s="45" t="b">
        <v>1</v>
      </c>
      <c r="V162" s="45">
        <v>3</v>
      </c>
      <c r="W162" s="45">
        <v>15</v>
      </c>
      <c r="X162" s="45" t="s">
        <v>155</v>
      </c>
      <c r="Y162" s="45" t="s">
        <v>89</v>
      </c>
      <c r="Z162" s="46">
        <v>0.95714357177521703</v>
      </c>
      <c r="AA162" s="45" t="s">
        <v>156</v>
      </c>
      <c r="AB162" s="45" t="s">
        <v>156</v>
      </c>
      <c r="AC162" s="45" t="s">
        <v>156</v>
      </c>
      <c r="AD162" s="46">
        <v>80.7066650390625</v>
      </c>
      <c r="AE162" s="45" t="s">
        <v>89</v>
      </c>
      <c r="AF162" s="45" t="s">
        <v>89</v>
      </c>
      <c r="AG162" s="45" t="s">
        <v>89</v>
      </c>
    </row>
    <row r="163" spans="1:33" x14ac:dyDescent="0.15">
      <c r="A163" s="45">
        <v>116</v>
      </c>
      <c r="B163" s="45" t="s">
        <v>287</v>
      </c>
      <c r="C163" s="45" t="b">
        <v>0</v>
      </c>
      <c r="D163" s="45" t="s">
        <v>89</v>
      </c>
      <c r="E163" s="45" t="s">
        <v>9</v>
      </c>
      <c r="F163" s="45" t="s">
        <v>192</v>
      </c>
      <c r="G163" s="45" t="s">
        <v>153</v>
      </c>
      <c r="H163" s="45" t="s">
        <v>154</v>
      </c>
      <c r="I163" s="87">
        <v>22.084964752197266</v>
      </c>
      <c r="J163" s="46">
        <v>22.135349273681641</v>
      </c>
      <c r="K163" s="46">
        <v>7.1255825459957123E-2</v>
      </c>
      <c r="L163" s="59">
        <v>1000</v>
      </c>
      <c r="M163" s="45" t="s">
        <v>89</v>
      </c>
      <c r="N163" s="45" t="s">
        <v>89</v>
      </c>
      <c r="O163" s="46">
        <v>31.394699096679688</v>
      </c>
      <c r="P163" s="46">
        <v>0.99910002946853638</v>
      </c>
      <c r="Q163" s="46">
        <v>-3.078200101852417</v>
      </c>
      <c r="R163" s="46">
        <v>111.28330230712891</v>
      </c>
      <c r="S163" s="45" t="b">
        <v>1</v>
      </c>
      <c r="T163" s="46">
        <v>0.42774359958117047</v>
      </c>
      <c r="U163" s="45" t="b">
        <v>1</v>
      </c>
      <c r="V163" s="45">
        <v>3</v>
      </c>
      <c r="W163" s="45">
        <v>17</v>
      </c>
      <c r="X163" s="45" t="s">
        <v>155</v>
      </c>
      <c r="Y163" s="45" t="s">
        <v>89</v>
      </c>
      <c r="Z163" s="46">
        <v>0.94180684983242302</v>
      </c>
      <c r="AA163" s="45" t="s">
        <v>156</v>
      </c>
      <c r="AB163" s="45" t="s">
        <v>156</v>
      </c>
      <c r="AC163" s="45" t="s">
        <v>156</v>
      </c>
      <c r="AD163" s="46">
        <v>80.7066650390625</v>
      </c>
      <c r="AE163" s="45" t="s">
        <v>89</v>
      </c>
      <c r="AF163" s="45" t="s">
        <v>89</v>
      </c>
      <c r="AG163" s="45" t="s">
        <v>89</v>
      </c>
    </row>
    <row r="164" spans="1:33" x14ac:dyDescent="0.15">
      <c r="A164" s="45">
        <v>117</v>
      </c>
      <c r="B164" s="45" t="s">
        <v>288</v>
      </c>
      <c r="C164" s="45" t="b">
        <v>0</v>
      </c>
      <c r="D164" s="45" t="s">
        <v>89</v>
      </c>
      <c r="E164" s="45" t="s">
        <v>9</v>
      </c>
      <c r="F164" s="45" t="s">
        <v>192</v>
      </c>
      <c r="G164" s="45" t="s">
        <v>153</v>
      </c>
      <c r="H164" s="45" t="s">
        <v>154</v>
      </c>
      <c r="I164" s="87">
        <v>25.371030807495117</v>
      </c>
      <c r="J164" s="46">
        <v>25.342479705810547</v>
      </c>
      <c r="K164" s="46">
        <v>4.037870466709137E-2</v>
      </c>
      <c r="L164" s="59">
        <v>100</v>
      </c>
      <c r="M164" s="45" t="s">
        <v>89</v>
      </c>
      <c r="N164" s="45" t="s">
        <v>89</v>
      </c>
      <c r="O164" s="46">
        <v>31.394699096679688</v>
      </c>
      <c r="P164" s="46">
        <v>0.99910002946853638</v>
      </c>
      <c r="Q164" s="46">
        <v>-3.078200101852417</v>
      </c>
      <c r="R164" s="46">
        <v>111.28330230712891</v>
      </c>
      <c r="S164" s="45" t="b">
        <v>1</v>
      </c>
      <c r="T164" s="46">
        <v>0.42774359958117047</v>
      </c>
      <c r="U164" s="45" t="b">
        <v>1</v>
      </c>
      <c r="V164" s="45">
        <v>3</v>
      </c>
      <c r="W164" s="45">
        <v>19</v>
      </c>
      <c r="X164" s="45" t="s">
        <v>155</v>
      </c>
      <c r="Y164" s="45" t="s">
        <v>89</v>
      </c>
      <c r="Z164" s="46">
        <v>0.95608087128002017</v>
      </c>
      <c r="AA164" s="45" t="s">
        <v>156</v>
      </c>
      <c r="AB164" s="45" t="s">
        <v>156</v>
      </c>
      <c r="AC164" s="45" t="s">
        <v>156</v>
      </c>
      <c r="AD164" s="46">
        <v>80.458206176757812</v>
      </c>
      <c r="AE164" s="45" t="s">
        <v>89</v>
      </c>
      <c r="AF164" s="45" t="s">
        <v>89</v>
      </c>
      <c r="AG164" s="45" t="s">
        <v>89</v>
      </c>
    </row>
    <row r="165" spans="1:33" x14ac:dyDescent="0.15">
      <c r="A165" s="45">
        <v>118</v>
      </c>
      <c r="B165" s="45" t="s">
        <v>289</v>
      </c>
      <c r="C165" s="45" t="b">
        <v>0</v>
      </c>
      <c r="D165" s="45" t="s">
        <v>89</v>
      </c>
      <c r="E165" s="45" t="s">
        <v>9</v>
      </c>
      <c r="F165" s="45" t="s">
        <v>192</v>
      </c>
      <c r="G165" s="45" t="s">
        <v>153</v>
      </c>
      <c r="H165" s="45" t="s">
        <v>154</v>
      </c>
      <c r="I165" s="87">
        <v>28.219093322753906</v>
      </c>
      <c r="J165" s="46">
        <v>28.181131362915039</v>
      </c>
      <c r="K165" s="46">
        <v>5.3686317056417465E-2</v>
      </c>
      <c r="L165" s="59">
        <v>10</v>
      </c>
      <c r="M165" s="45" t="s">
        <v>89</v>
      </c>
      <c r="N165" s="45" t="s">
        <v>89</v>
      </c>
      <c r="O165" s="46">
        <v>31.394699096679688</v>
      </c>
      <c r="P165" s="46">
        <v>0.99910002946853638</v>
      </c>
      <c r="Q165" s="46">
        <v>-3.078200101852417</v>
      </c>
      <c r="R165" s="46">
        <v>111.28330230712891</v>
      </c>
      <c r="S165" s="45" t="b">
        <v>1</v>
      </c>
      <c r="T165" s="46">
        <v>0.42774359958117047</v>
      </c>
      <c r="U165" s="45" t="b">
        <v>1</v>
      </c>
      <c r="V165" s="45">
        <v>3</v>
      </c>
      <c r="W165" s="45">
        <v>22</v>
      </c>
      <c r="X165" s="45" t="s">
        <v>155</v>
      </c>
      <c r="Y165" s="45" t="s">
        <v>89</v>
      </c>
      <c r="Z165" s="46">
        <v>0.96154726712864091</v>
      </c>
      <c r="AA165" s="45" t="s">
        <v>156</v>
      </c>
      <c r="AB165" s="45" t="s">
        <v>156</v>
      </c>
      <c r="AC165" s="45" t="s">
        <v>156</v>
      </c>
      <c r="AD165" s="46">
        <v>80.458206176757812</v>
      </c>
      <c r="AE165" s="45" t="s">
        <v>89</v>
      </c>
      <c r="AF165" s="45" t="s">
        <v>89</v>
      </c>
      <c r="AG165" s="45" t="s">
        <v>89</v>
      </c>
    </row>
    <row r="166" spans="1:33" x14ac:dyDescent="0.15">
      <c r="A166" s="45">
        <v>119</v>
      </c>
      <c r="B166" s="45" t="s">
        <v>290</v>
      </c>
      <c r="C166" s="45" t="b">
        <v>0</v>
      </c>
      <c r="D166" s="45" t="s">
        <v>89</v>
      </c>
      <c r="E166" s="45" t="s">
        <v>9</v>
      </c>
      <c r="F166" s="45" t="s">
        <v>192</v>
      </c>
      <c r="G166" s="45" t="s">
        <v>153</v>
      </c>
      <c r="H166" s="45" t="s">
        <v>154</v>
      </c>
      <c r="I166" s="87">
        <v>31.473308563232422</v>
      </c>
      <c r="J166" s="46">
        <v>31.450119018554688</v>
      </c>
      <c r="K166" s="46">
        <v>3.2796315848827362E-2</v>
      </c>
      <c r="L166" s="59">
        <v>1</v>
      </c>
      <c r="M166" s="45" t="s">
        <v>89</v>
      </c>
      <c r="N166" s="45" t="s">
        <v>89</v>
      </c>
      <c r="O166" s="46">
        <v>31.394699096679688</v>
      </c>
      <c r="P166" s="46">
        <v>0.99910002946853638</v>
      </c>
      <c r="Q166" s="46">
        <v>-3.078200101852417</v>
      </c>
      <c r="R166" s="46">
        <v>111.28330230712891</v>
      </c>
      <c r="S166" s="45" t="b">
        <v>1</v>
      </c>
      <c r="T166" s="46">
        <v>0.42774359958117047</v>
      </c>
      <c r="U166" s="45" t="b">
        <v>1</v>
      </c>
      <c r="V166" s="45">
        <v>3</v>
      </c>
      <c r="W166" s="45">
        <v>25</v>
      </c>
      <c r="X166" s="45" t="s">
        <v>155</v>
      </c>
      <c r="Y166" s="45" t="s">
        <v>89</v>
      </c>
      <c r="Z166" s="46">
        <v>0.9599269652711816</v>
      </c>
      <c r="AA166" s="45" t="s">
        <v>156</v>
      </c>
      <c r="AB166" s="45" t="s">
        <v>156</v>
      </c>
      <c r="AC166" s="45" t="s">
        <v>156</v>
      </c>
      <c r="AD166" s="46">
        <v>80.458206176757812</v>
      </c>
      <c r="AE166" s="45" t="s">
        <v>89</v>
      </c>
      <c r="AF166" s="45" t="s">
        <v>89</v>
      </c>
      <c r="AG166" s="45" t="s">
        <v>89</v>
      </c>
    </row>
    <row r="167" spans="1:33" x14ac:dyDescent="0.15">
      <c r="A167" s="45">
        <v>120</v>
      </c>
      <c r="B167" s="45" t="s">
        <v>291</v>
      </c>
      <c r="C167" s="45" t="b">
        <v>0</v>
      </c>
      <c r="D167" s="45" t="s">
        <v>89</v>
      </c>
      <c r="E167" s="45" t="s">
        <v>9</v>
      </c>
      <c r="F167" s="45" t="s">
        <v>197</v>
      </c>
      <c r="G167" s="45" t="s">
        <v>153</v>
      </c>
      <c r="H167" s="45" t="s">
        <v>154</v>
      </c>
      <c r="I167" s="86" t="s">
        <v>198</v>
      </c>
      <c r="J167" s="45" t="s">
        <v>89</v>
      </c>
      <c r="K167" s="45" t="s">
        <v>89</v>
      </c>
      <c r="L167" s="88" t="s">
        <v>89</v>
      </c>
      <c r="M167" s="45" t="s">
        <v>89</v>
      </c>
      <c r="N167" s="45" t="s">
        <v>89</v>
      </c>
      <c r="O167" s="46">
        <v>31.394699096679688</v>
      </c>
      <c r="P167" s="46">
        <v>0.99910002946853638</v>
      </c>
      <c r="Q167" s="46">
        <v>-3.078200101852417</v>
      </c>
      <c r="R167" s="46">
        <v>111.28330230712891</v>
      </c>
      <c r="S167" s="45" t="b">
        <v>1</v>
      </c>
      <c r="T167" s="46">
        <v>0.42774359958117047</v>
      </c>
      <c r="U167" s="45" t="b">
        <v>1</v>
      </c>
      <c r="V167" s="45">
        <v>3</v>
      </c>
      <c r="W167" s="45">
        <v>39</v>
      </c>
      <c r="X167" s="45" t="s">
        <v>199</v>
      </c>
      <c r="Y167" s="45" t="s">
        <v>89</v>
      </c>
      <c r="Z167" s="46">
        <v>0</v>
      </c>
      <c r="AA167" s="45" t="s">
        <v>156</v>
      </c>
      <c r="AB167" s="45" t="s">
        <v>156</v>
      </c>
      <c r="AC167" s="45" t="s">
        <v>156</v>
      </c>
      <c r="AD167" s="46">
        <v>60.000301361083984</v>
      </c>
      <c r="AE167" s="45" t="s">
        <v>89</v>
      </c>
      <c r="AF167" s="45" t="s">
        <v>89</v>
      </c>
      <c r="AG167" s="45" t="s">
        <v>89</v>
      </c>
    </row>
    <row r="168" spans="1:33" x14ac:dyDescent="0.15">
      <c r="A168" s="45">
        <v>121</v>
      </c>
      <c r="B168" s="45" t="s">
        <v>292</v>
      </c>
      <c r="C168" s="45" t="b">
        <v>0</v>
      </c>
      <c r="D168" s="45" t="s">
        <v>151</v>
      </c>
      <c r="E168" s="45" t="s">
        <v>9</v>
      </c>
      <c r="F168" s="45" t="s">
        <v>152</v>
      </c>
      <c r="G168" s="45" t="s">
        <v>153</v>
      </c>
      <c r="H168" s="45" t="s">
        <v>154</v>
      </c>
      <c r="I168" s="87">
        <v>21.84901237487793</v>
      </c>
      <c r="J168" s="46">
        <v>21.896186828613281</v>
      </c>
      <c r="K168" s="46">
        <v>6.6716097295284271E-2</v>
      </c>
      <c r="L168" s="59">
        <v>1262.00634765625</v>
      </c>
      <c r="M168" s="46">
        <v>1219.007080078125</v>
      </c>
      <c r="N168" s="46">
        <v>60.810062408447266</v>
      </c>
      <c r="O168" s="46">
        <v>31.394699096679688</v>
      </c>
      <c r="P168" s="46">
        <v>0.99910002946853638</v>
      </c>
      <c r="Q168" s="46">
        <v>-3.078200101852417</v>
      </c>
      <c r="R168" s="46">
        <v>111.28330230712891</v>
      </c>
      <c r="S168" s="45" t="b">
        <v>1</v>
      </c>
      <c r="T168" s="46">
        <v>0.42774359958117047</v>
      </c>
      <c r="U168" s="45" t="b">
        <v>1</v>
      </c>
      <c r="V168" s="45">
        <v>3</v>
      </c>
      <c r="W168" s="45">
        <v>15</v>
      </c>
      <c r="X168" s="45" t="s">
        <v>155</v>
      </c>
      <c r="Y168" s="45" t="s">
        <v>89</v>
      </c>
      <c r="Z168" s="46">
        <v>0.94440105262003371</v>
      </c>
      <c r="AA168" s="45" t="s">
        <v>156</v>
      </c>
      <c r="AB168" s="45" t="s">
        <v>156</v>
      </c>
      <c r="AC168" s="45" t="s">
        <v>156</v>
      </c>
      <c r="AD168" s="46">
        <v>80.658798217773438</v>
      </c>
      <c r="AE168" s="45" t="s">
        <v>89</v>
      </c>
      <c r="AF168" s="45" t="s">
        <v>89</v>
      </c>
      <c r="AG168" s="45" t="s">
        <v>89</v>
      </c>
    </row>
    <row r="169" spans="1:33" x14ac:dyDescent="0.15">
      <c r="A169" s="45">
        <v>122</v>
      </c>
      <c r="B169" s="45" t="s">
        <v>293</v>
      </c>
      <c r="C169" s="45" t="b">
        <v>0</v>
      </c>
      <c r="D169" s="45" t="s">
        <v>157</v>
      </c>
      <c r="E169" s="45" t="s">
        <v>9</v>
      </c>
      <c r="F169" s="45" t="s">
        <v>152</v>
      </c>
      <c r="G169" s="45" t="s">
        <v>153</v>
      </c>
      <c r="H169" s="45" t="s">
        <v>154</v>
      </c>
      <c r="I169" s="87">
        <v>22.362653732299805</v>
      </c>
      <c r="J169" s="46">
        <v>22.319194793701172</v>
      </c>
      <c r="K169" s="46">
        <v>6.1458870768547058E-2</v>
      </c>
      <c r="L169" s="59">
        <v>859.4039306640625</v>
      </c>
      <c r="M169" s="46">
        <v>888.26953125</v>
      </c>
      <c r="N169" s="46">
        <v>40.822124481201172</v>
      </c>
      <c r="O169" s="46">
        <v>31.394699096679688</v>
      </c>
      <c r="P169" s="46">
        <v>0.99910002946853638</v>
      </c>
      <c r="Q169" s="46">
        <v>-3.078200101852417</v>
      </c>
      <c r="R169" s="46">
        <v>111.28330230712891</v>
      </c>
      <c r="S169" s="45" t="b">
        <v>1</v>
      </c>
      <c r="T169" s="46">
        <v>0.42774359958117047</v>
      </c>
      <c r="U169" s="45" t="b">
        <v>1</v>
      </c>
      <c r="V169" s="45">
        <v>3</v>
      </c>
      <c r="W169" s="45">
        <v>16</v>
      </c>
      <c r="X169" s="45" t="s">
        <v>155</v>
      </c>
      <c r="Y169" s="45" t="s">
        <v>89</v>
      </c>
      <c r="Z169" s="46">
        <v>0.92645984398285552</v>
      </c>
      <c r="AA169" s="45" t="s">
        <v>156</v>
      </c>
      <c r="AB169" s="45" t="s">
        <v>156</v>
      </c>
      <c r="AC169" s="45" t="s">
        <v>156</v>
      </c>
      <c r="AD169" s="46">
        <v>80.658798217773438</v>
      </c>
      <c r="AE169" s="45" t="s">
        <v>89</v>
      </c>
      <c r="AF169" s="45" t="s">
        <v>89</v>
      </c>
      <c r="AG169" s="45" t="s">
        <v>89</v>
      </c>
    </row>
    <row r="170" spans="1:33" x14ac:dyDescent="0.15">
      <c r="A170" s="45">
        <v>123</v>
      </c>
      <c r="B170" s="45" t="s">
        <v>294</v>
      </c>
      <c r="C170" s="45" t="b">
        <v>0</v>
      </c>
      <c r="D170" s="45" t="s">
        <v>158</v>
      </c>
      <c r="E170" s="45" t="s">
        <v>9</v>
      </c>
      <c r="F170" s="45" t="s">
        <v>152</v>
      </c>
      <c r="G170" s="45" t="s">
        <v>153</v>
      </c>
      <c r="H170" s="45" t="s">
        <v>154</v>
      </c>
      <c r="I170" s="87">
        <v>21.927806854248047</v>
      </c>
      <c r="J170" s="46">
        <v>21.926197052001953</v>
      </c>
      <c r="K170" s="46">
        <v>2.276604063808918E-3</v>
      </c>
      <c r="L170" s="59">
        <v>1189.7725830078125</v>
      </c>
      <c r="M170" s="46">
        <v>1191.20703125</v>
      </c>
      <c r="N170" s="46">
        <v>2.028616189956665</v>
      </c>
      <c r="O170" s="46">
        <v>31.394699096679688</v>
      </c>
      <c r="P170" s="46">
        <v>0.99910002946853638</v>
      </c>
      <c r="Q170" s="46">
        <v>-3.078200101852417</v>
      </c>
      <c r="R170" s="46">
        <v>111.28330230712891</v>
      </c>
      <c r="S170" s="45" t="b">
        <v>1</v>
      </c>
      <c r="T170" s="46">
        <v>0.42774359958117047</v>
      </c>
      <c r="U170" s="45" t="b">
        <v>1</v>
      </c>
      <c r="V170" s="45">
        <v>3</v>
      </c>
      <c r="W170" s="45">
        <v>16</v>
      </c>
      <c r="X170" s="45" t="s">
        <v>155</v>
      </c>
      <c r="Y170" s="45" t="s">
        <v>89</v>
      </c>
      <c r="Z170" s="46">
        <v>0.93224781198278106</v>
      </c>
      <c r="AA170" s="45" t="s">
        <v>156</v>
      </c>
      <c r="AB170" s="45" t="s">
        <v>156</v>
      </c>
      <c r="AC170" s="45" t="s">
        <v>156</v>
      </c>
      <c r="AD170" s="46">
        <v>80.658798217773438</v>
      </c>
      <c r="AE170" s="45" t="s">
        <v>89</v>
      </c>
      <c r="AF170" s="45" t="s">
        <v>89</v>
      </c>
      <c r="AG170" s="45" t="s">
        <v>89</v>
      </c>
    </row>
    <row r="171" spans="1:33" x14ac:dyDescent="0.15">
      <c r="A171" s="45">
        <v>124</v>
      </c>
      <c r="B171" s="45" t="s">
        <v>295</v>
      </c>
      <c r="C171" s="45" t="b">
        <v>0</v>
      </c>
      <c r="D171" s="45" t="s">
        <v>160</v>
      </c>
      <c r="E171" s="45" t="s">
        <v>9</v>
      </c>
      <c r="F171" s="45" t="s">
        <v>152</v>
      </c>
      <c r="G171" s="45" t="s">
        <v>153</v>
      </c>
      <c r="H171" s="45" t="s">
        <v>154</v>
      </c>
      <c r="I171" s="87">
        <v>21.955568313598633</v>
      </c>
      <c r="J171" s="46">
        <v>21.981712341308594</v>
      </c>
      <c r="K171" s="46">
        <v>3.6971889436244965E-2</v>
      </c>
      <c r="L171" s="59">
        <v>1165.320068359375</v>
      </c>
      <c r="M171" s="46">
        <v>1142.97119140625</v>
      </c>
      <c r="N171" s="46">
        <v>31.606084823608398</v>
      </c>
      <c r="O171" s="46">
        <v>31.394699096679688</v>
      </c>
      <c r="P171" s="46">
        <v>0.99910002946853638</v>
      </c>
      <c r="Q171" s="46">
        <v>-3.078200101852417</v>
      </c>
      <c r="R171" s="46">
        <v>111.28330230712891</v>
      </c>
      <c r="S171" s="45" t="b">
        <v>1</v>
      </c>
      <c r="T171" s="46">
        <v>0.42774359958117047</v>
      </c>
      <c r="U171" s="45" t="b">
        <v>1</v>
      </c>
      <c r="V171" s="45">
        <v>3</v>
      </c>
      <c r="W171" s="45">
        <v>16</v>
      </c>
      <c r="X171" s="45" t="s">
        <v>155</v>
      </c>
      <c r="Y171" s="45" t="s">
        <v>89</v>
      </c>
      <c r="Z171" s="46">
        <v>0.92873076244663522</v>
      </c>
      <c r="AA171" s="45" t="s">
        <v>156</v>
      </c>
      <c r="AB171" s="45" t="s">
        <v>156</v>
      </c>
      <c r="AC171" s="45" t="s">
        <v>156</v>
      </c>
      <c r="AD171" s="46">
        <v>80.658798217773438</v>
      </c>
      <c r="AE171" s="45" t="s">
        <v>89</v>
      </c>
      <c r="AF171" s="45" t="s">
        <v>89</v>
      </c>
      <c r="AG171" s="45" t="s">
        <v>89</v>
      </c>
    </row>
    <row r="172" spans="1:33" x14ac:dyDescent="0.15">
      <c r="A172" s="45">
        <v>125</v>
      </c>
      <c r="B172" s="45" t="s">
        <v>296</v>
      </c>
      <c r="C172" s="45" t="b">
        <v>0</v>
      </c>
      <c r="D172" s="45" t="s">
        <v>162</v>
      </c>
      <c r="E172" s="45" t="s">
        <v>9</v>
      </c>
      <c r="F172" s="45" t="s">
        <v>152</v>
      </c>
      <c r="G172" s="45" t="s">
        <v>153</v>
      </c>
      <c r="H172" s="45" t="s">
        <v>154</v>
      </c>
      <c r="I172" s="87">
        <v>21.954006195068359</v>
      </c>
      <c r="J172" s="46">
        <v>21.958137512207031</v>
      </c>
      <c r="K172" s="46">
        <v>5.8439136482775211E-3</v>
      </c>
      <c r="L172" s="59">
        <v>1166.6824951171875</v>
      </c>
      <c r="M172" s="46">
        <v>1163.08740234375</v>
      </c>
      <c r="N172" s="46">
        <v>5.084315299987793</v>
      </c>
      <c r="O172" s="46">
        <v>31.394699096679688</v>
      </c>
      <c r="P172" s="46">
        <v>0.99910002946853638</v>
      </c>
      <c r="Q172" s="46">
        <v>-3.078200101852417</v>
      </c>
      <c r="R172" s="46">
        <v>111.28330230712891</v>
      </c>
      <c r="S172" s="45" t="b">
        <v>1</v>
      </c>
      <c r="T172" s="46">
        <v>0.42774359958117047</v>
      </c>
      <c r="U172" s="45" t="b">
        <v>1</v>
      </c>
      <c r="V172" s="45">
        <v>3</v>
      </c>
      <c r="W172" s="45">
        <v>17</v>
      </c>
      <c r="X172" s="45" t="s">
        <v>155</v>
      </c>
      <c r="Y172" s="45" t="s">
        <v>89</v>
      </c>
      <c r="Z172" s="46">
        <v>0.92803238056173476</v>
      </c>
      <c r="AA172" s="45" t="s">
        <v>156</v>
      </c>
      <c r="AB172" s="45" t="s">
        <v>156</v>
      </c>
      <c r="AC172" s="45" t="s">
        <v>156</v>
      </c>
      <c r="AD172" s="46">
        <v>80.690963745117188</v>
      </c>
      <c r="AE172" s="45" t="s">
        <v>89</v>
      </c>
      <c r="AF172" s="45" t="s">
        <v>89</v>
      </c>
      <c r="AG172" s="45" t="s">
        <v>89</v>
      </c>
    </row>
    <row r="173" spans="1:33" x14ac:dyDescent="0.15">
      <c r="A173" s="45">
        <v>126</v>
      </c>
      <c r="B173" s="45" t="s">
        <v>297</v>
      </c>
      <c r="C173" s="45" t="b">
        <v>0</v>
      </c>
      <c r="D173" s="45" t="s">
        <v>164</v>
      </c>
      <c r="E173" s="45" t="s">
        <v>9</v>
      </c>
      <c r="F173" s="45" t="s">
        <v>152</v>
      </c>
      <c r="G173" s="45" t="s">
        <v>153</v>
      </c>
      <c r="H173" s="45" t="s">
        <v>154</v>
      </c>
      <c r="I173" s="87">
        <v>21.794866561889648</v>
      </c>
      <c r="J173" s="46">
        <v>21.762735366821289</v>
      </c>
      <c r="K173" s="46">
        <v>4.5440372079610825E-2</v>
      </c>
      <c r="L173" s="59">
        <v>1314.1702880859375</v>
      </c>
      <c r="M173" s="46">
        <v>1346.5279541015625</v>
      </c>
      <c r="N173" s="46">
        <v>45.760650634765625</v>
      </c>
      <c r="O173" s="46">
        <v>31.394699096679688</v>
      </c>
      <c r="P173" s="46">
        <v>0.99910002946853638</v>
      </c>
      <c r="Q173" s="46">
        <v>-3.078200101852417</v>
      </c>
      <c r="R173" s="46">
        <v>111.28330230712891</v>
      </c>
      <c r="S173" s="45" t="b">
        <v>1</v>
      </c>
      <c r="T173" s="46">
        <v>0.42774359958117047</v>
      </c>
      <c r="U173" s="45" t="b">
        <v>1</v>
      </c>
      <c r="V173" s="45">
        <v>3</v>
      </c>
      <c r="W173" s="45">
        <v>16</v>
      </c>
      <c r="X173" s="45" t="s">
        <v>155</v>
      </c>
      <c r="Y173" s="45" t="s">
        <v>89</v>
      </c>
      <c r="Z173" s="46">
        <v>0.92402975314599811</v>
      </c>
      <c r="AA173" s="45" t="s">
        <v>156</v>
      </c>
      <c r="AB173" s="45" t="s">
        <v>156</v>
      </c>
      <c r="AC173" s="45" t="s">
        <v>156</v>
      </c>
      <c r="AD173" s="46">
        <v>80.690963745117188</v>
      </c>
      <c r="AE173" s="45" t="s">
        <v>89</v>
      </c>
      <c r="AF173" s="45" t="s">
        <v>89</v>
      </c>
      <c r="AG173" s="45" t="s">
        <v>89</v>
      </c>
    </row>
    <row r="174" spans="1:33" x14ac:dyDescent="0.15">
      <c r="A174" s="45">
        <v>127</v>
      </c>
      <c r="B174" s="45" t="s">
        <v>298</v>
      </c>
      <c r="C174" s="45" t="b">
        <v>0</v>
      </c>
      <c r="D174" s="45" t="s">
        <v>573</v>
      </c>
      <c r="E174" s="45" t="s">
        <v>9</v>
      </c>
      <c r="F174" s="45" t="s">
        <v>152</v>
      </c>
      <c r="G174" s="45" t="s">
        <v>153</v>
      </c>
      <c r="H174" s="45" t="s">
        <v>154</v>
      </c>
      <c r="I174" s="87">
        <v>22.262477874755859</v>
      </c>
      <c r="J174" s="46">
        <v>22.260482788085938</v>
      </c>
      <c r="K174" s="46">
        <v>2.8201299719512463E-3</v>
      </c>
      <c r="L174" s="59">
        <v>926.2772216796875</v>
      </c>
      <c r="M174" s="46">
        <v>927.6610107421875</v>
      </c>
      <c r="N174" s="46">
        <v>1.9569301605224609</v>
      </c>
      <c r="O174" s="46">
        <v>31.394699096679688</v>
      </c>
      <c r="P174" s="46">
        <v>0.99910002946853638</v>
      </c>
      <c r="Q174" s="46">
        <v>-3.078200101852417</v>
      </c>
      <c r="R174" s="46">
        <v>111.28330230712891</v>
      </c>
      <c r="S174" s="45" t="b">
        <v>1</v>
      </c>
      <c r="T174" s="46">
        <v>0.42774359958117047</v>
      </c>
      <c r="U174" s="45" t="b">
        <v>1</v>
      </c>
      <c r="V174" s="45">
        <v>3</v>
      </c>
      <c r="W174" s="45">
        <v>17</v>
      </c>
      <c r="X174" s="45" t="s">
        <v>155</v>
      </c>
      <c r="Y174" s="45" t="s">
        <v>89</v>
      </c>
      <c r="Z174" s="46">
        <v>0.92822783190333802</v>
      </c>
      <c r="AA174" s="45" t="s">
        <v>156</v>
      </c>
      <c r="AB174" s="45" t="s">
        <v>156</v>
      </c>
      <c r="AC174" s="45" t="s">
        <v>156</v>
      </c>
      <c r="AD174" s="46">
        <v>80.804641723632812</v>
      </c>
      <c r="AE174" s="45" t="s">
        <v>89</v>
      </c>
      <c r="AF174" s="45" t="s">
        <v>89</v>
      </c>
      <c r="AG174" s="45" t="s">
        <v>89</v>
      </c>
    </row>
    <row r="175" spans="1:33" x14ac:dyDescent="0.15">
      <c r="A175" s="45">
        <v>128</v>
      </c>
      <c r="B175" s="45" t="s">
        <v>299</v>
      </c>
      <c r="C175" s="45" t="b">
        <v>0</v>
      </c>
      <c r="D175" s="45" t="s">
        <v>167</v>
      </c>
      <c r="E175" s="45" t="s">
        <v>9</v>
      </c>
      <c r="F175" s="45" t="s">
        <v>152</v>
      </c>
      <c r="G175" s="45" t="s">
        <v>153</v>
      </c>
      <c r="H175" s="45" t="s">
        <v>154</v>
      </c>
      <c r="I175" s="87">
        <v>21.634862899780273</v>
      </c>
      <c r="J175" s="46">
        <v>21.670391082763672</v>
      </c>
      <c r="K175" s="46">
        <v>5.024578794836998E-2</v>
      </c>
      <c r="L175" s="59">
        <v>1481.2598876953125</v>
      </c>
      <c r="M175" s="46">
        <v>1442.920654296875</v>
      </c>
      <c r="N175" s="46">
        <v>54.219951629638672</v>
      </c>
      <c r="O175" s="46">
        <v>31.394699096679688</v>
      </c>
      <c r="P175" s="46">
        <v>0.99910002946853638</v>
      </c>
      <c r="Q175" s="46">
        <v>-3.078200101852417</v>
      </c>
      <c r="R175" s="46">
        <v>111.28330230712891</v>
      </c>
      <c r="S175" s="45" t="b">
        <v>1</v>
      </c>
      <c r="T175" s="46">
        <v>0.42774359958117047</v>
      </c>
      <c r="U175" s="45" t="b">
        <v>1</v>
      </c>
      <c r="V175" s="45">
        <v>3</v>
      </c>
      <c r="W175" s="45">
        <v>16</v>
      </c>
      <c r="X175" s="45" t="s">
        <v>155</v>
      </c>
      <c r="Y175" s="45" t="s">
        <v>89</v>
      </c>
      <c r="Z175" s="46">
        <v>0.94353027994720962</v>
      </c>
      <c r="AA175" s="45" t="s">
        <v>156</v>
      </c>
      <c r="AB175" s="45" t="s">
        <v>156</v>
      </c>
      <c r="AC175" s="45" t="s">
        <v>156</v>
      </c>
      <c r="AD175" s="46">
        <v>80.690963745117188</v>
      </c>
      <c r="AE175" s="45" t="s">
        <v>89</v>
      </c>
      <c r="AF175" s="45" t="s">
        <v>89</v>
      </c>
      <c r="AG175" s="45" t="s">
        <v>89</v>
      </c>
    </row>
    <row r="176" spans="1:33" x14ac:dyDescent="0.15">
      <c r="A176" s="45">
        <v>129</v>
      </c>
      <c r="B176" s="45" t="s">
        <v>300</v>
      </c>
      <c r="C176" s="45" t="b">
        <v>0</v>
      </c>
      <c r="D176" s="45" t="s">
        <v>169</v>
      </c>
      <c r="E176" s="45" t="s">
        <v>9</v>
      </c>
      <c r="F176" s="45" t="s">
        <v>152</v>
      </c>
      <c r="G176" s="45" t="s">
        <v>153</v>
      </c>
      <c r="H176" s="45" t="s">
        <v>154</v>
      </c>
      <c r="I176" s="87">
        <v>21.970165252685547</v>
      </c>
      <c r="J176" s="46">
        <v>21.930328369140625</v>
      </c>
      <c r="K176" s="46">
        <v>5.6337859481573105E-2</v>
      </c>
      <c r="L176" s="59">
        <v>1152.6651611328125</v>
      </c>
      <c r="M176" s="46">
        <v>1188.057861328125</v>
      </c>
      <c r="N176" s="46">
        <v>50.052837371826172</v>
      </c>
      <c r="O176" s="46">
        <v>31.394699096679688</v>
      </c>
      <c r="P176" s="46">
        <v>0.99910002946853638</v>
      </c>
      <c r="Q176" s="46">
        <v>-3.078200101852417</v>
      </c>
      <c r="R176" s="46">
        <v>111.28330230712891</v>
      </c>
      <c r="S176" s="45" t="b">
        <v>1</v>
      </c>
      <c r="T176" s="46">
        <v>0.42774359958117047</v>
      </c>
      <c r="U176" s="45" t="b">
        <v>1</v>
      </c>
      <c r="V176" s="45">
        <v>3</v>
      </c>
      <c r="W176" s="45">
        <v>15</v>
      </c>
      <c r="X176" s="45" t="s">
        <v>155</v>
      </c>
      <c r="Y176" s="45" t="s">
        <v>89</v>
      </c>
      <c r="Z176" s="46">
        <v>0.96195854800224345</v>
      </c>
      <c r="AA176" s="45" t="s">
        <v>156</v>
      </c>
      <c r="AB176" s="45" t="s">
        <v>156</v>
      </c>
      <c r="AC176" s="45" t="s">
        <v>156</v>
      </c>
      <c r="AD176" s="46">
        <v>80.562042236328125</v>
      </c>
      <c r="AE176" s="45" t="s">
        <v>89</v>
      </c>
      <c r="AF176" s="45" t="s">
        <v>89</v>
      </c>
      <c r="AG176" s="45" t="s">
        <v>89</v>
      </c>
    </row>
    <row r="177" spans="1:33" x14ac:dyDescent="0.15">
      <c r="A177" s="45">
        <v>130</v>
      </c>
      <c r="B177" s="45" t="s">
        <v>301</v>
      </c>
      <c r="C177" s="45" t="b">
        <v>0</v>
      </c>
      <c r="D177" s="45" t="s">
        <v>171</v>
      </c>
      <c r="E177" s="45" t="s">
        <v>9</v>
      </c>
      <c r="F177" s="45" t="s">
        <v>152</v>
      </c>
      <c r="G177" s="45" t="s">
        <v>153</v>
      </c>
      <c r="H177" s="45" t="s">
        <v>154</v>
      </c>
      <c r="I177" s="87">
        <v>21.930599212646484</v>
      </c>
      <c r="J177" s="46">
        <v>21.886188507080078</v>
      </c>
      <c r="K177" s="46">
        <v>6.2807567417621613E-2</v>
      </c>
      <c r="L177" s="59">
        <v>1187.2900390625</v>
      </c>
      <c r="M177" s="46">
        <v>1228.0731201171875</v>
      </c>
      <c r="N177" s="46">
        <v>57.675987243652344</v>
      </c>
      <c r="O177" s="46">
        <v>31.394699096679688</v>
      </c>
      <c r="P177" s="46">
        <v>0.99910002946853638</v>
      </c>
      <c r="Q177" s="46">
        <v>-3.078200101852417</v>
      </c>
      <c r="R177" s="46">
        <v>111.28330230712891</v>
      </c>
      <c r="S177" s="45" t="b">
        <v>1</v>
      </c>
      <c r="T177" s="46">
        <v>0.42774359958117047</v>
      </c>
      <c r="U177" s="45" t="b">
        <v>1</v>
      </c>
      <c r="V177" s="45">
        <v>3</v>
      </c>
      <c r="W177" s="45">
        <v>16</v>
      </c>
      <c r="X177" s="45" t="s">
        <v>155</v>
      </c>
      <c r="Y177" s="45" t="s">
        <v>89</v>
      </c>
      <c r="Z177" s="46">
        <v>0.94369317036896183</v>
      </c>
      <c r="AA177" s="45" t="s">
        <v>156</v>
      </c>
      <c r="AB177" s="45" t="s">
        <v>156</v>
      </c>
      <c r="AC177" s="45" t="s">
        <v>156</v>
      </c>
      <c r="AD177" s="46">
        <v>80.562042236328125</v>
      </c>
      <c r="AE177" s="45" t="s">
        <v>89</v>
      </c>
      <c r="AF177" s="45" t="s">
        <v>89</v>
      </c>
      <c r="AG177" s="45" t="s">
        <v>89</v>
      </c>
    </row>
    <row r="178" spans="1:33" x14ac:dyDescent="0.15">
      <c r="A178" s="45">
        <v>131</v>
      </c>
      <c r="B178" s="45" t="s">
        <v>302</v>
      </c>
      <c r="C178" s="45" t="b">
        <v>0</v>
      </c>
      <c r="D178" s="45" t="s">
        <v>173</v>
      </c>
      <c r="E178" s="45" t="s">
        <v>9</v>
      </c>
      <c r="F178" s="45" t="s">
        <v>152</v>
      </c>
      <c r="G178" s="45" t="s">
        <v>153</v>
      </c>
      <c r="H178" s="45" t="s">
        <v>154</v>
      </c>
      <c r="I178" s="87">
        <v>21.623523712158203</v>
      </c>
      <c r="J178" s="46">
        <v>21.654273986816406</v>
      </c>
      <c r="K178" s="46">
        <v>4.3487455695867538E-2</v>
      </c>
      <c r="L178" s="59">
        <v>1493.87744140625</v>
      </c>
      <c r="M178" s="46">
        <v>1460.29345703125</v>
      </c>
      <c r="N178" s="46">
        <v>47.494838714599609</v>
      </c>
      <c r="O178" s="46">
        <v>31.394699096679688</v>
      </c>
      <c r="P178" s="46">
        <v>0.99910002946853638</v>
      </c>
      <c r="Q178" s="46">
        <v>-3.078200101852417</v>
      </c>
      <c r="R178" s="46">
        <v>111.28330230712891</v>
      </c>
      <c r="S178" s="45" t="b">
        <v>1</v>
      </c>
      <c r="T178" s="46">
        <v>0.42774359958117047</v>
      </c>
      <c r="U178" s="45" t="b">
        <v>1</v>
      </c>
      <c r="V178" s="45">
        <v>3</v>
      </c>
      <c r="W178" s="45">
        <v>16</v>
      </c>
      <c r="X178" s="45" t="s">
        <v>155</v>
      </c>
      <c r="Y178" s="45" t="s">
        <v>89</v>
      </c>
      <c r="Z178" s="46">
        <v>0.9603777072739158</v>
      </c>
      <c r="AA178" s="45" t="s">
        <v>156</v>
      </c>
      <c r="AB178" s="45" t="s">
        <v>156</v>
      </c>
      <c r="AC178" s="45" t="s">
        <v>156</v>
      </c>
      <c r="AD178" s="46">
        <v>80.562042236328125</v>
      </c>
      <c r="AE178" s="45" t="s">
        <v>89</v>
      </c>
      <c r="AF178" s="45" t="s">
        <v>89</v>
      </c>
      <c r="AG178" s="45" t="s">
        <v>89</v>
      </c>
    </row>
    <row r="179" spans="1:33" x14ac:dyDescent="0.15">
      <c r="A179" s="45">
        <v>132</v>
      </c>
      <c r="B179" s="45" t="s">
        <v>303</v>
      </c>
      <c r="C179" s="45" t="b">
        <v>0</v>
      </c>
      <c r="D179" s="45" t="s">
        <v>176</v>
      </c>
      <c r="E179" s="45" t="s">
        <v>9</v>
      </c>
      <c r="F179" s="45" t="s">
        <v>152</v>
      </c>
      <c r="G179" s="45" t="s">
        <v>153</v>
      </c>
      <c r="H179" s="45" t="s">
        <v>154</v>
      </c>
      <c r="I179" s="87">
        <v>21.740478515625</v>
      </c>
      <c r="J179" s="46">
        <v>21.690139770507812</v>
      </c>
      <c r="K179" s="46">
        <v>7.1189738810062408E-2</v>
      </c>
      <c r="L179" s="59">
        <v>1368.73828125</v>
      </c>
      <c r="M179" s="46">
        <v>1422.268310546875</v>
      </c>
      <c r="N179" s="46">
        <v>75.702896118164062</v>
      </c>
      <c r="O179" s="46">
        <v>31.394699096679688</v>
      </c>
      <c r="P179" s="46">
        <v>0.99910002946853638</v>
      </c>
      <c r="Q179" s="46">
        <v>-3.078200101852417</v>
      </c>
      <c r="R179" s="46">
        <v>111.28330230712891</v>
      </c>
      <c r="S179" s="45" t="b">
        <v>1</v>
      </c>
      <c r="T179" s="46">
        <v>0.42774359958117047</v>
      </c>
      <c r="U179" s="45" t="b">
        <v>1</v>
      </c>
      <c r="V179" s="45">
        <v>3</v>
      </c>
      <c r="W179" s="45">
        <v>16</v>
      </c>
      <c r="X179" s="45" t="s">
        <v>155</v>
      </c>
      <c r="Y179" s="45" t="s">
        <v>89</v>
      </c>
      <c r="Z179" s="46">
        <v>0.93069164955160066</v>
      </c>
      <c r="AA179" s="45" t="s">
        <v>156</v>
      </c>
      <c r="AB179" s="45" t="s">
        <v>156</v>
      </c>
      <c r="AC179" s="45" t="s">
        <v>156</v>
      </c>
      <c r="AD179" s="46">
        <v>80.675643920898438</v>
      </c>
      <c r="AE179" s="45" t="s">
        <v>89</v>
      </c>
      <c r="AF179" s="45" t="s">
        <v>89</v>
      </c>
      <c r="AG179" s="45" t="s">
        <v>89</v>
      </c>
    </row>
    <row r="180" spans="1:33" x14ac:dyDescent="0.15">
      <c r="A180" s="45">
        <v>133</v>
      </c>
      <c r="B180" s="45" t="s">
        <v>304</v>
      </c>
      <c r="C180" s="45" t="b">
        <v>0</v>
      </c>
      <c r="D180" s="45" t="s">
        <v>178</v>
      </c>
      <c r="E180" s="45" t="s">
        <v>9</v>
      </c>
      <c r="F180" s="45" t="s">
        <v>152</v>
      </c>
      <c r="G180" s="45" t="s">
        <v>153</v>
      </c>
      <c r="H180" s="45" t="s">
        <v>154</v>
      </c>
      <c r="I180" s="87">
        <v>22.025999069213867</v>
      </c>
      <c r="J180" s="46">
        <v>22.053691864013672</v>
      </c>
      <c r="K180" s="46">
        <v>3.9164874702692032E-2</v>
      </c>
      <c r="L180" s="59">
        <v>1105.5152587890625</v>
      </c>
      <c r="M180" s="46">
        <v>1083.08154296875</v>
      </c>
      <c r="N180" s="46">
        <v>31.725978851318359</v>
      </c>
      <c r="O180" s="46">
        <v>31.394699096679688</v>
      </c>
      <c r="P180" s="46">
        <v>0.99910002946853638</v>
      </c>
      <c r="Q180" s="46">
        <v>-3.078200101852417</v>
      </c>
      <c r="R180" s="46">
        <v>111.28330230712891</v>
      </c>
      <c r="S180" s="45" t="b">
        <v>1</v>
      </c>
      <c r="T180" s="46">
        <v>0.42774359958117047</v>
      </c>
      <c r="U180" s="45" t="b">
        <v>1</v>
      </c>
      <c r="V180" s="45">
        <v>3</v>
      </c>
      <c r="W180" s="45">
        <v>15</v>
      </c>
      <c r="X180" s="45" t="s">
        <v>155</v>
      </c>
      <c r="Y180" s="45" t="s">
        <v>89</v>
      </c>
      <c r="Z180" s="46">
        <v>0.94317217230814776</v>
      </c>
      <c r="AA180" s="45" t="s">
        <v>156</v>
      </c>
      <c r="AB180" s="45" t="s">
        <v>156</v>
      </c>
      <c r="AC180" s="45" t="s">
        <v>156</v>
      </c>
      <c r="AD180" s="46">
        <v>80.649810791015625</v>
      </c>
      <c r="AE180" s="45" t="s">
        <v>89</v>
      </c>
      <c r="AF180" s="45" t="s">
        <v>89</v>
      </c>
      <c r="AG180" s="45" t="s">
        <v>89</v>
      </c>
    </row>
    <row r="181" spans="1:33" x14ac:dyDescent="0.15">
      <c r="A181" s="45">
        <v>134</v>
      </c>
      <c r="B181" s="45" t="s">
        <v>305</v>
      </c>
      <c r="C181" s="45" t="b">
        <v>0</v>
      </c>
      <c r="D181" s="45" t="s">
        <v>180</v>
      </c>
      <c r="E181" s="45" t="s">
        <v>9</v>
      </c>
      <c r="F181" s="45" t="s">
        <v>152</v>
      </c>
      <c r="G181" s="45" t="s">
        <v>153</v>
      </c>
      <c r="H181" s="45" t="s">
        <v>154</v>
      </c>
      <c r="I181" s="87">
        <v>21.490976333618164</v>
      </c>
      <c r="J181" s="46">
        <v>21.469264984130859</v>
      </c>
      <c r="K181" s="46">
        <v>3.0705833807587624E-2</v>
      </c>
      <c r="L181" s="59">
        <v>1649.5860595703125</v>
      </c>
      <c r="M181" s="46">
        <v>1676.817626953125</v>
      </c>
      <c r="N181" s="46">
        <v>38.511253356933594</v>
      </c>
      <c r="O181" s="46">
        <v>31.394699096679688</v>
      </c>
      <c r="P181" s="46">
        <v>0.99910002946853638</v>
      </c>
      <c r="Q181" s="46">
        <v>-3.078200101852417</v>
      </c>
      <c r="R181" s="46">
        <v>111.28330230712891</v>
      </c>
      <c r="S181" s="45" t="b">
        <v>1</v>
      </c>
      <c r="T181" s="46">
        <v>0.42774359958117047</v>
      </c>
      <c r="U181" s="45" t="b">
        <v>1</v>
      </c>
      <c r="V181" s="45">
        <v>3</v>
      </c>
      <c r="W181" s="45">
        <v>16</v>
      </c>
      <c r="X181" s="45" t="s">
        <v>155</v>
      </c>
      <c r="Y181" s="45" t="s">
        <v>89</v>
      </c>
      <c r="Z181" s="46">
        <v>0.94100334747038072</v>
      </c>
      <c r="AA181" s="45" t="s">
        <v>156</v>
      </c>
      <c r="AB181" s="45" t="s">
        <v>156</v>
      </c>
      <c r="AC181" s="45" t="s">
        <v>156</v>
      </c>
      <c r="AD181" s="46">
        <v>80.763275146484375</v>
      </c>
      <c r="AE181" s="45" t="s">
        <v>89</v>
      </c>
      <c r="AF181" s="45" t="s">
        <v>89</v>
      </c>
      <c r="AG181" s="45" t="s">
        <v>89</v>
      </c>
    </row>
    <row r="182" spans="1:33" x14ac:dyDescent="0.15">
      <c r="A182" s="45">
        <v>135</v>
      </c>
      <c r="B182" s="45" t="s">
        <v>306</v>
      </c>
      <c r="C182" s="45" t="b">
        <v>0</v>
      </c>
      <c r="D182" s="45" t="s">
        <v>182</v>
      </c>
      <c r="E182" s="45" t="s">
        <v>9</v>
      </c>
      <c r="F182" s="45" t="s">
        <v>152</v>
      </c>
      <c r="G182" s="45" t="s">
        <v>153</v>
      </c>
      <c r="H182" s="45" t="s">
        <v>154</v>
      </c>
      <c r="I182" s="87">
        <v>20.923843383789062</v>
      </c>
      <c r="J182" s="46">
        <v>20.957878112792969</v>
      </c>
      <c r="K182" s="46">
        <v>4.8132374882698059E-2</v>
      </c>
      <c r="L182" s="59">
        <v>2521.254638671875</v>
      </c>
      <c r="M182" s="46">
        <v>2458.6728515625</v>
      </c>
      <c r="N182" s="46">
        <v>88.504013061523438</v>
      </c>
      <c r="O182" s="46">
        <v>31.394699096679688</v>
      </c>
      <c r="P182" s="46">
        <v>0.99910002946853638</v>
      </c>
      <c r="Q182" s="46">
        <v>-3.078200101852417</v>
      </c>
      <c r="R182" s="46">
        <v>111.28330230712891</v>
      </c>
      <c r="S182" s="45" t="b">
        <v>1</v>
      </c>
      <c r="T182" s="46">
        <v>0.42774359958117047</v>
      </c>
      <c r="U182" s="45" t="b">
        <v>1</v>
      </c>
      <c r="V182" s="45">
        <v>3</v>
      </c>
      <c r="W182" s="45">
        <v>15</v>
      </c>
      <c r="X182" s="45" t="s">
        <v>155</v>
      </c>
      <c r="Y182" s="45" t="s">
        <v>89</v>
      </c>
      <c r="Z182" s="46">
        <v>0.95616055202041472</v>
      </c>
      <c r="AA182" s="45" t="s">
        <v>156</v>
      </c>
      <c r="AB182" s="45" t="s">
        <v>156</v>
      </c>
      <c r="AC182" s="45" t="s">
        <v>156</v>
      </c>
      <c r="AD182" s="46">
        <v>80.763275146484375</v>
      </c>
      <c r="AE182" s="45" t="s">
        <v>89</v>
      </c>
      <c r="AF182" s="45" t="s">
        <v>89</v>
      </c>
      <c r="AG182" s="45" t="s">
        <v>89</v>
      </c>
    </row>
    <row r="183" spans="1:33" x14ac:dyDescent="0.15">
      <c r="A183" s="45">
        <v>136</v>
      </c>
      <c r="B183" s="45" t="s">
        <v>307</v>
      </c>
      <c r="C183" s="45" t="b">
        <v>0</v>
      </c>
      <c r="D183" s="45" t="s">
        <v>184</v>
      </c>
      <c r="E183" s="45" t="s">
        <v>9</v>
      </c>
      <c r="F183" s="45" t="s">
        <v>152</v>
      </c>
      <c r="G183" s="45" t="s">
        <v>153</v>
      </c>
      <c r="H183" s="45" t="s">
        <v>154</v>
      </c>
      <c r="I183" s="87">
        <v>21.202302932739258</v>
      </c>
      <c r="J183" s="46">
        <v>21.145217895507812</v>
      </c>
      <c r="K183" s="46">
        <v>8.0729082226753235E-2</v>
      </c>
      <c r="L183" s="59">
        <v>2047.1748046875</v>
      </c>
      <c r="M183" s="46">
        <v>2138.431640625</v>
      </c>
      <c r="N183" s="46">
        <v>129.05665588378906</v>
      </c>
      <c r="O183" s="46">
        <v>31.394699096679688</v>
      </c>
      <c r="P183" s="46">
        <v>0.99910002946853638</v>
      </c>
      <c r="Q183" s="46">
        <v>-3.078200101852417</v>
      </c>
      <c r="R183" s="46">
        <v>111.28330230712891</v>
      </c>
      <c r="S183" s="45" t="b">
        <v>1</v>
      </c>
      <c r="T183" s="46">
        <v>0.42774359958117047</v>
      </c>
      <c r="U183" s="45" t="b">
        <v>1</v>
      </c>
      <c r="V183" s="45">
        <v>3</v>
      </c>
      <c r="W183" s="45">
        <v>15</v>
      </c>
      <c r="X183" s="45" t="s">
        <v>155</v>
      </c>
      <c r="Y183" s="45" t="s">
        <v>89</v>
      </c>
      <c r="Z183" s="46">
        <v>0.93792965310800402</v>
      </c>
      <c r="AA183" s="45" t="s">
        <v>156</v>
      </c>
      <c r="AB183" s="45" t="s">
        <v>156</v>
      </c>
      <c r="AC183" s="45" t="s">
        <v>156</v>
      </c>
      <c r="AD183" s="46">
        <v>80.649810791015625</v>
      </c>
      <c r="AE183" s="45" t="s">
        <v>89</v>
      </c>
      <c r="AF183" s="45" t="s">
        <v>89</v>
      </c>
      <c r="AG183" s="45" t="s">
        <v>89</v>
      </c>
    </row>
    <row r="184" spans="1:33" x14ac:dyDescent="0.15">
      <c r="A184" s="45">
        <v>137</v>
      </c>
      <c r="B184" s="45" t="s">
        <v>308</v>
      </c>
      <c r="C184" s="45" t="b">
        <v>0</v>
      </c>
      <c r="D184" s="45" t="s">
        <v>186</v>
      </c>
      <c r="E184" s="45" t="s">
        <v>9</v>
      </c>
      <c r="F184" s="45" t="s">
        <v>152</v>
      </c>
      <c r="G184" s="45" t="s">
        <v>153</v>
      </c>
      <c r="H184" s="45" t="s">
        <v>154</v>
      </c>
      <c r="I184" s="87">
        <v>21.080902099609375</v>
      </c>
      <c r="J184" s="46">
        <v>21.105369567871094</v>
      </c>
      <c r="K184" s="46">
        <v>3.4602224826812744E-2</v>
      </c>
      <c r="L184" s="59">
        <v>2241.7841796875</v>
      </c>
      <c r="M184" s="46">
        <v>2201.49609375</v>
      </c>
      <c r="N184" s="46">
        <v>56.975955963134766</v>
      </c>
      <c r="O184" s="46">
        <v>31.394699096679688</v>
      </c>
      <c r="P184" s="46">
        <v>0.99910002946853638</v>
      </c>
      <c r="Q184" s="46">
        <v>-3.078200101852417</v>
      </c>
      <c r="R184" s="46">
        <v>111.28330230712891</v>
      </c>
      <c r="S184" s="45" t="b">
        <v>1</v>
      </c>
      <c r="T184" s="46">
        <v>0.42774359958117047</v>
      </c>
      <c r="U184" s="45" t="b">
        <v>1</v>
      </c>
      <c r="V184" s="45">
        <v>3</v>
      </c>
      <c r="W184" s="45">
        <v>13</v>
      </c>
      <c r="X184" s="45" t="s">
        <v>155</v>
      </c>
      <c r="Y184" s="45" t="s">
        <v>89</v>
      </c>
      <c r="Z184" s="46">
        <v>0.9450928321010349</v>
      </c>
      <c r="AA184" s="45" t="s">
        <v>156</v>
      </c>
      <c r="AB184" s="45" t="s">
        <v>156</v>
      </c>
      <c r="AC184" s="45" t="s">
        <v>156</v>
      </c>
      <c r="AD184" s="46">
        <v>80.7066650390625</v>
      </c>
      <c r="AE184" s="45" t="s">
        <v>89</v>
      </c>
      <c r="AF184" s="45" t="s">
        <v>89</v>
      </c>
      <c r="AG184" s="45" t="s">
        <v>89</v>
      </c>
    </row>
    <row r="185" spans="1:33" x14ac:dyDescent="0.15">
      <c r="A185" s="45">
        <v>138</v>
      </c>
      <c r="B185" s="45" t="s">
        <v>309</v>
      </c>
      <c r="C185" s="45" t="b">
        <v>0</v>
      </c>
      <c r="D185" s="45" t="s">
        <v>188</v>
      </c>
      <c r="E185" s="45" t="s">
        <v>9</v>
      </c>
      <c r="F185" s="45" t="s">
        <v>152</v>
      </c>
      <c r="G185" s="45" t="s">
        <v>153</v>
      </c>
      <c r="H185" s="45" t="s">
        <v>154</v>
      </c>
      <c r="I185" s="87">
        <v>21.218759536743164</v>
      </c>
      <c r="J185" s="46">
        <v>21.147541046142578</v>
      </c>
      <c r="K185" s="46">
        <v>0.10071680694818497</v>
      </c>
      <c r="L185" s="59">
        <v>2022.12841796875</v>
      </c>
      <c r="M185" s="46">
        <v>2135.80126953125</v>
      </c>
      <c r="N185" s="46">
        <v>160.75752258300781</v>
      </c>
      <c r="O185" s="46">
        <v>31.394699096679688</v>
      </c>
      <c r="P185" s="46">
        <v>0.99910002946853638</v>
      </c>
      <c r="Q185" s="46">
        <v>-3.078200101852417</v>
      </c>
      <c r="R185" s="46">
        <v>111.28330230712891</v>
      </c>
      <c r="S185" s="45" t="b">
        <v>1</v>
      </c>
      <c r="T185" s="46">
        <v>0.42774359958117047</v>
      </c>
      <c r="U185" s="45" t="b">
        <v>1</v>
      </c>
      <c r="V185" s="45">
        <v>3</v>
      </c>
      <c r="W185" s="45">
        <v>15</v>
      </c>
      <c r="X185" s="45" t="s">
        <v>155</v>
      </c>
      <c r="Y185" s="45" t="s">
        <v>89</v>
      </c>
      <c r="Z185" s="46">
        <v>0.94403677278536779</v>
      </c>
      <c r="AA185" s="45" t="s">
        <v>156</v>
      </c>
      <c r="AB185" s="45" t="s">
        <v>156</v>
      </c>
      <c r="AC185" s="45" t="s">
        <v>156</v>
      </c>
      <c r="AD185" s="46">
        <v>80.7066650390625</v>
      </c>
      <c r="AE185" s="45" t="s">
        <v>89</v>
      </c>
      <c r="AF185" s="45" t="s">
        <v>89</v>
      </c>
      <c r="AG185" s="45" t="s">
        <v>89</v>
      </c>
    </row>
    <row r="186" spans="1:33" x14ac:dyDescent="0.15">
      <c r="A186" s="45">
        <v>139</v>
      </c>
      <c r="B186" s="45" t="s">
        <v>310</v>
      </c>
      <c r="C186" s="45" t="b">
        <v>0</v>
      </c>
      <c r="D186" s="45" t="s">
        <v>190</v>
      </c>
      <c r="E186" s="45" t="s">
        <v>9</v>
      </c>
      <c r="F186" s="45" t="s">
        <v>152</v>
      </c>
      <c r="G186" s="45" t="s">
        <v>153</v>
      </c>
      <c r="H186" s="45" t="s">
        <v>154</v>
      </c>
      <c r="I186" s="87">
        <v>21.476470947265625</v>
      </c>
      <c r="J186" s="46">
        <v>21.526531219482422</v>
      </c>
      <c r="K186" s="46">
        <v>7.0797264575958252E-2</v>
      </c>
      <c r="L186" s="59">
        <v>1667.582275390625</v>
      </c>
      <c r="M186" s="46">
        <v>1607.4169921875</v>
      </c>
      <c r="N186" s="46">
        <v>85.086563110351562</v>
      </c>
      <c r="O186" s="46">
        <v>31.394699096679688</v>
      </c>
      <c r="P186" s="46">
        <v>0.99910002946853638</v>
      </c>
      <c r="Q186" s="46">
        <v>-3.078200101852417</v>
      </c>
      <c r="R186" s="46">
        <v>111.28330230712891</v>
      </c>
      <c r="S186" s="45" t="b">
        <v>1</v>
      </c>
      <c r="T186" s="46">
        <v>0.42774359958117047</v>
      </c>
      <c r="U186" s="45" t="b">
        <v>1</v>
      </c>
      <c r="V186" s="45">
        <v>3</v>
      </c>
      <c r="W186" s="45">
        <v>14</v>
      </c>
      <c r="X186" s="45" t="s">
        <v>155</v>
      </c>
      <c r="Y186" s="45" t="s">
        <v>89</v>
      </c>
      <c r="Z186" s="46">
        <v>0.94387270866463346</v>
      </c>
      <c r="AA186" s="45" t="s">
        <v>156</v>
      </c>
      <c r="AB186" s="45" t="s">
        <v>156</v>
      </c>
      <c r="AC186" s="45" t="s">
        <v>156</v>
      </c>
      <c r="AD186" s="46">
        <v>80.7066650390625</v>
      </c>
      <c r="AE186" s="45" t="s">
        <v>89</v>
      </c>
      <c r="AF186" s="45" t="s">
        <v>89</v>
      </c>
      <c r="AG186" s="45" t="s">
        <v>89</v>
      </c>
    </row>
    <row r="187" spans="1:33" x14ac:dyDescent="0.15">
      <c r="A187" s="45">
        <v>140</v>
      </c>
      <c r="B187" s="45" t="s">
        <v>311</v>
      </c>
      <c r="C187" s="45" t="b">
        <v>0</v>
      </c>
      <c r="D187" s="45" t="s">
        <v>89</v>
      </c>
      <c r="E187" s="45" t="s">
        <v>9</v>
      </c>
      <c r="F187" s="45" t="s">
        <v>192</v>
      </c>
      <c r="G187" s="45" t="s">
        <v>153</v>
      </c>
      <c r="H187" s="45" t="s">
        <v>154</v>
      </c>
      <c r="I187" s="87">
        <v>22.185735702514648</v>
      </c>
      <c r="J187" s="46">
        <v>22.135349273681641</v>
      </c>
      <c r="K187" s="46">
        <v>7.1255825459957123E-2</v>
      </c>
      <c r="L187" s="59">
        <v>1000</v>
      </c>
      <c r="M187" s="45" t="s">
        <v>89</v>
      </c>
      <c r="N187" s="45" t="s">
        <v>89</v>
      </c>
      <c r="O187" s="46">
        <v>31.394699096679688</v>
      </c>
      <c r="P187" s="46">
        <v>0.99910002946853638</v>
      </c>
      <c r="Q187" s="46">
        <v>-3.078200101852417</v>
      </c>
      <c r="R187" s="46">
        <v>111.28330230712891</v>
      </c>
      <c r="S187" s="45" t="b">
        <v>1</v>
      </c>
      <c r="T187" s="46">
        <v>0.42774359958117047</v>
      </c>
      <c r="U187" s="45" t="b">
        <v>1</v>
      </c>
      <c r="V187" s="45">
        <v>3</v>
      </c>
      <c r="W187" s="45">
        <v>17</v>
      </c>
      <c r="X187" s="45" t="s">
        <v>155</v>
      </c>
      <c r="Y187" s="45" t="s">
        <v>89</v>
      </c>
      <c r="Z187" s="46">
        <v>0.94625231042846525</v>
      </c>
      <c r="AA187" s="45" t="s">
        <v>156</v>
      </c>
      <c r="AB187" s="45" t="s">
        <v>156</v>
      </c>
      <c r="AC187" s="45" t="s">
        <v>156</v>
      </c>
      <c r="AD187" s="46">
        <v>80.7066650390625</v>
      </c>
      <c r="AE187" s="45" t="s">
        <v>89</v>
      </c>
      <c r="AF187" s="45" t="s">
        <v>89</v>
      </c>
      <c r="AG187" s="45" t="s">
        <v>89</v>
      </c>
    </row>
    <row r="188" spans="1:33" x14ac:dyDescent="0.15">
      <c r="A188" s="45">
        <v>141</v>
      </c>
      <c r="B188" s="45" t="s">
        <v>312</v>
      </c>
      <c r="C188" s="45" t="b">
        <v>0</v>
      </c>
      <c r="D188" s="45" t="s">
        <v>89</v>
      </c>
      <c r="E188" s="45" t="s">
        <v>9</v>
      </c>
      <c r="F188" s="45" t="s">
        <v>192</v>
      </c>
      <c r="G188" s="45" t="s">
        <v>153</v>
      </c>
      <c r="H188" s="45" t="s">
        <v>154</v>
      </c>
      <c r="I188" s="87">
        <v>25.313926696777344</v>
      </c>
      <c r="J188" s="46">
        <v>25.342479705810547</v>
      </c>
      <c r="K188" s="46">
        <v>4.037870466709137E-2</v>
      </c>
      <c r="L188" s="59">
        <v>100</v>
      </c>
      <c r="M188" s="45" t="s">
        <v>89</v>
      </c>
      <c r="N188" s="45" t="s">
        <v>89</v>
      </c>
      <c r="O188" s="46">
        <v>31.394699096679688</v>
      </c>
      <c r="P188" s="46">
        <v>0.99910002946853638</v>
      </c>
      <c r="Q188" s="46">
        <v>-3.078200101852417</v>
      </c>
      <c r="R188" s="46">
        <v>111.28330230712891</v>
      </c>
      <c r="S188" s="45" t="b">
        <v>1</v>
      </c>
      <c r="T188" s="46">
        <v>0.42774359958117047</v>
      </c>
      <c r="U188" s="45" t="b">
        <v>1</v>
      </c>
      <c r="V188" s="45">
        <v>3</v>
      </c>
      <c r="W188" s="45">
        <v>19</v>
      </c>
      <c r="X188" s="45" t="s">
        <v>155</v>
      </c>
      <c r="Y188" s="45" t="s">
        <v>89</v>
      </c>
      <c r="Z188" s="46">
        <v>0.95284771788886358</v>
      </c>
      <c r="AA188" s="45" t="s">
        <v>156</v>
      </c>
      <c r="AB188" s="45" t="s">
        <v>156</v>
      </c>
      <c r="AC188" s="45" t="s">
        <v>156</v>
      </c>
      <c r="AD188" s="46">
        <v>80.458206176757812</v>
      </c>
      <c r="AE188" s="45" t="s">
        <v>89</v>
      </c>
      <c r="AF188" s="45" t="s">
        <v>89</v>
      </c>
      <c r="AG188" s="45" t="s">
        <v>89</v>
      </c>
    </row>
    <row r="189" spans="1:33" x14ac:dyDescent="0.15">
      <c r="A189" s="45">
        <v>142</v>
      </c>
      <c r="B189" s="45" t="s">
        <v>313</v>
      </c>
      <c r="C189" s="45" t="b">
        <v>0</v>
      </c>
      <c r="D189" s="45" t="s">
        <v>89</v>
      </c>
      <c r="E189" s="45" t="s">
        <v>9</v>
      </c>
      <c r="F189" s="45" t="s">
        <v>192</v>
      </c>
      <c r="G189" s="45" t="s">
        <v>153</v>
      </c>
      <c r="H189" s="45" t="s">
        <v>154</v>
      </c>
      <c r="I189" s="87">
        <v>28.143169403076172</v>
      </c>
      <c r="J189" s="46">
        <v>28.181131362915039</v>
      </c>
      <c r="K189" s="46">
        <v>5.3686317056417465E-2</v>
      </c>
      <c r="L189" s="59">
        <v>10</v>
      </c>
      <c r="M189" s="45" t="s">
        <v>89</v>
      </c>
      <c r="N189" s="45" t="s">
        <v>89</v>
      </c>
      <c r="O189" s="46">
        <v>31.394699096679688</v>
      </c>
      <c r="P189" s="46">
        <v>0.99910002946853638</v>
      </c>
      <c r="Q189" s="46">
        <v>-3.078200101852417</v>
      </c>
      <c r="R189" s="46">
        <v>111.28330230712891</v>
      </c>
      <c r="S189" s="45" t="b">
        <v>1</v>
      </c>
      <c r="T189" s="46">
        <v>0.42774359958117047</v>
      </c>
      <c r="U189" s="45" t="b">
        <v>1</v>
      </c>
      <c r="V189" s="45">
        <v>3</v>
      </c>
      <c r="W189" s="45">
        <v>20</v>
      </c>
      <c r="X189" s="45" t="s">
        <v>155</v>
      </c>
      <c r="Y189" s="45" t="s">
        <v>89</v>
      </c>
      <c r="Z189" s="46">
        <v>0.94986570657214808</v>
      </c>
      <c r="AA189" s="45" t="s">
        <v>156</v>
      </c>
      <c r="AB189" s="45" t="s">
        <v>156</v>
      </c>
      <c r="AC189" s="45" t="s">
        <v>156</v>
      </c>
      <c r="AD189" s="46">
        <v>80.458206176757812</v>
      </c>
      <c r="AE189" s="45" t="s">
        <v>89</v>
      </c>
      <c r="AF189" s="45" t="s">
        <v>89</v>
      </c>
      <c r="AG189" s="45" t="s">
        <v>89</v>
      </c>
    </row>
    <row r="190" spans="1:33" x14ac:dyDescent="0.15">
      <c r="A190" s="45">
        <v>143</v>
      </c>
      <c r="B190" s="45" t="s">
        <v>314</v>
      </c>
      <c r="C190" s="45" t="b">
        <v>0</v>
      </c>
      <c r="D190" s="45" t="s">
        <v>89</v>
      </c>
      <c r="E190" s="45" t="s">
        <v>9</v>
      </c>
      <c r="F190" s="45" t="s">
        <v>192</v>
      </c>
      <c r="G190" s="45" t="s">
        <v>153</v>
      </c>
      <c r="H190" s="45" t="s">
        <v>154</v>
      </c>
      <c r="I190" s="87">
        <v>31.42692756652832</v>
      </c>
      <c r="J190" s="46">
        <v>31.450119018554688</v>
      </c>
      <c r="K190" s="46">
        <v>3.2796315848827362E-2</v>
      </c>
      <c r="L190" s="59">
        <v>1</v>
      </c>
      <c r="M190" s="45" t="s">
        <v>89</v>
      </c>
      <c r="N190" s="45" t="s">
        <v>89</v>
      </c>
      <c r="O190" s="46">
        <v>31.394699096679688</v>
      </c>
      <c r="P190" s="46">
        <v>0.99910002946853638</v>
      </c>
      <c r="Q190" s="46">
        <v>-3.078200101852417</v>
      </c>
      <c r="R190" s="46">
        <v>111.28330230712891</v>
      </c>
      <c r="S190" s="45" t="b">
        <v>1</v>
      </c>
      <c r="T190" s="46">
        <v>0.42774359958117047</v>
      </c>
      <c r="U190" s="45" t="b">
        <v>1</v>
      </c>
      <c r="V190" s="45">
        <v>3</v>
      </c>
      <c r="W190" s="45">
        <v>26</v>
      </c>
      <c r="X190" s="45" t="s">
        <v>155</v>
      </c>
      <c r="Y190" s="45" t="s">
        <v>89</v>
      </c>
      <c r="Z190" s="46">
        <v>0.94830233220915383</v>
      </c>
      <c r="AA190" s="45" t="s">
        <v>156</v>
      </c>
      <c r="AB190" s="45" t="s">
        <v>156</v>
      </c>
      <c r="AC190" s="45" t="s">
        <v>156</v>
      </c>
      <c r="AD190" s="46">
        <v>80.458206176757812</v>
      </c>
      <c r="AE190" s="45" t="s">
        <v>89</v>
      </c>
      <c r="AF190" s="45" t="s">
        <v>89</v>
      </c>
      <c r="AG190" s="45" t="s">
        <v>89</v>
      </c>
    </row>
    <row r="191" spans="1:33" x14ac:dyDescent="0.15">
      <c r="A191" s="45">
        <v>144</v>
      </c>
      <c r="B191" s="45" t="s">
        <v>315</v>
      </c>
      <c r="C191" s="45" t="b">
        <v>0</v>
      </c>
      <c r="D191" s="45" t="s">
        <v>89</v>
      </c>
      <c r="E191" s="45" t="s">
        <v>9</v>
      </c>
      <c r="F191" s="45" t="s">
        <v>197</v>
      </c>
      <c r="G191" s="45" t="s">
        <v>153</v>
      </c>
      <c r="H191" s="45" t="s">
        <v>154</v>
      </c>
      <c r="I191" s="86" t="s">
        <v>198</v>
      </c>
      <c r="J191" s="45" t="s">
        <v>89</v>
      </c>
      <c r="K191" s="45" t="s">
        <v>89</v>
      </c>
      <c r="L191" s="88" t="s">
        <v>89</v>
      </c>
      <c r="M191" s="45" t="s">
        <v>89</v>
      </c>
      <c r="N191" s="45" t="s">
        <v>89</v>
      </c>
      <c r="O191" s="46">
        <v>31.394699096679688</v>
      </c>
      <c r="P191" s="46">
        <v>0.99910002946853638</v>
      </c>
      <c r="Q191" s="46">
        <v>-3.078200101852417</v>
      </c>
      <c r="R191" s="46">
        <v>111.28330230712891</v>
      </c>
      <c r="S191" s="45" t="b">
        <v>1</v>
      </c>
      <c r="T191" s="46">
        <v>0.42774359958117047</v>
      </c>
      <c r="U191" s="45" t="b">
        <v>1</v>
      </c>
      <c r="V191" s="45">
        <v>3</v>
      </c>
      <c r="W191" s="45">
        <v>39</v>
      </c>
      <c r="X191" s="45" t="s">
        <v>199</v>
      </c>
      <c r="Y191" s="45" t="s">
        <v>89</v>
      </c>
      <c r="Z191" s="46">
        <v>0</v>
      </c>
      <c r="AA191" s="45" t="s">
        <v>156</v>
      </c>
      <c r="AB191" s="45" t="s">
        <v>156</v>
      </c>
      <c r="AC191" s="45" t="s">
        <v>156</v>
      </c>
      <c r="AD191" s="46">
        <v>60.000301361083984</v>
      </c>
      <c r="AE191" s="45" t="s">
        <v>89</v>
      </c>
      <c r="AF191" s="45" t="s">
        <v>89</v>
      </c>
      <c r="AG191" s="45" t="s">
        <v>89</v>
      </c>
    </row>
    <row r="192" spans="1:33" x14ac:dyDescent="0.15">
      <c r="A192" s="45">
        <v>145</v>
      </c>
      <c r="B192" s="45" t="s">
        <v>316</v>
      </c>
      <c r="C192" s="45" t="b">
        <v>0</v>
      </c>
      <c r="D192" s="45" t="s">
        <v>151</v>
      </c>
      <c r="E192" s="45" t="s">
        <v>48</v>
      </c>
      <c r="F192" s="45" t="s">
        <v>152</v>
      </c>
      <c r="G192" s="45" t="s">
        <v>153</v>
      </c>
      <c r="H192" s="45" t="s">
        <v>154</v>
      </c>
      <c r="I192" s="87">
        <v>24.855159759521484</v>
      </c>
      <c r="J192" s="46">
        <v>24.91008186340332</v>
      </c>
      <c r="K192" s="46">
        <v>7.7671587467193604E-2</v>
      </c>
      <c r="L192" s="59">
        <v>3136.060546875</v>
      </c>
      <c r="M192" s="46">
        <v>2991.576171875</v>
      </c>
      <c r="N192" s="46">
        <v>204.33175659179688</v>
      </c>
      <c r="O192" s="46">
        <v>34.003101348876953</v>
      </c>
      <c r="P192" s="46">
        <v>0.97189998626708984</v>
      </c>
      <c r="Q192" s="46">
        <v>-2.6164000034332275</v>
      </c>
      <c r="R192" s="46">
        <v>141.10408020019531</v>
      </c>
      <c r="S192" s="45" t="b">
        <v>1</v>
      </c>
      <c r="T192" s="46">
        <v>0.37430183744978096</v>
      </c>
      <c r="U192" s="45" t="b">
        <v>1</v>
      </c>
      <c r="V192" s="45">
        <v>3</v>
      </c>
      <c r="W192" s="45">
        <v>19</v>
      </c>
      <c r="X192" s="45" t="s">
        <v>155</v>
      </c>
      <c r="Y192" s="45" t="s">
        <v>89</v>
      </c>
      <c r="Z192" s="46">
        <v>0.94931199639922581</v>
      </c>
      <c r="AA192" s="45" t="s">
        <v>156</v>
      </c>
      <c r="AB192" s="45" t="s">
        <v>156</v>
      </c>
      <c r="AC192" s="45" t="s">
        <v>156</v>
      </c>
      <c r="AD192" s="46">
        <v>79.183181762695312</v>
      </c>
      <c r="AE192" s="45" t="s">
        <v>89</v>
      </c>
      <c r="AF192" s="45" t="s">
        <v>89</v>
      </c>
      <c r="AG192" s="45" t="s">
        <v>89</v>
      </c>
    </row>
    <row r="193" spans="1:33" x14ac:dyDescent="0.15">
      <c r="A193" s="45">
        <v>146</v>
      </c>
      <c r="B193" s="45" t="s">
        <v>317</v>
      </c>
      <c r="C193" s="45" t="b">
        <v>0</v>
      </c>
      <c r="D193" s="45" t="s">
        <v>157</v>
      </c>
      <c r="E193" s="45" t="s">
        <v>48</v>
      </c>
      <c r="F193" s="45" t="s">
        <v>152</v>
      </c>
      <c r="G193" s="45" t="s">
        <v>153</v>
      </c>
      <c r="H193" s="45" t="s">
        <v>154</v>
      </c>
      <c r="I193" s="87">
        <v>25.27741813659668</v>
      </c>
      <c r="J193" s="46">
        <v>25.299196243286133</v>
      </c>
      <c r="K193" s="46">
        <v>3.0798893421888351E-2</v>
      </c>
      <c r="L193" s="59">
        <v>2162.6953125</v>
      </c>
      <c r="M193" s="46">
        <v>2122.029541015625</v>
      </c>
      <c r="N193" s="46">
        <v>57.510086059570312</v>
      </c>
      <c r="O193" s="46">
        <v>34.003101348876953</v>
      </c>
      <c r="P193" s="46">
        <v>0.97189998626708984</v>
      </c>
      <c r="Q193" s="46">
        <v>-2.6164000034332275</v>
      </c>
      <c r="R193" s="46">
        <v>141.10408020019531</v>
      </c>
      <c r="S193" s="45" t="b">
        <v>1</v>
      </c>
      <c r="T193" s="46">
        <v>0.37430183744978096</v>
      </c>
      <c r="U193" s="45" t="b">
        <v>1</v>
      </c>
      <c r="V193" s="45">
        <v>3</v>
      </c>
      <c r="W193" s="45">
        <v>19</v>
      </c>
      <c r="X193" s="45" t="s">
        <v>155</v>
      </c>
      <c r="Y193" s="45" t="s">
        <v>89</v>
      </c>
      <c r="Z193" s="46">
        <v>0.94925690198169255</v>
      </c>
      <c r="AA193" s="45" t="s">
        <v>156</v>
      </c>
      <c r="AB193" s="45" t="s">
        <v>156</v>
      </c>
      <c r="AC193" s="45" t="s">
        <v>156</v>
      </c>
      <c r="AD193" s="46">
        <v>79.183181762695312</v>
      </c>
      <c r="AE193" s="45" t="s">
        <v>89</v>
      </c>
      <c r="AF193" s="45" t="s">
        <v>89</v>
      </c>
      <c r="AG193" s="45" t="s">
        <v>89</v>
      </c>
    </row>
    <row r="194" spans="1:33" x14ac:dyDescent="0.15">
      <c r="A194" s="45">
        <v>147</v>
      </c>
      <c r="B194" s="45" t="s">
        <v>318</v>
      </c>
      <c r="C194" s="45" t="b">
        <v>0</v>
      </c>
      <c r="D194" s="45" t="s">
        <v>158</v>
      </c>
      <c r="E194" s="45" t="s">
        <v>48</v>
      </c>
      <c r="F194" s="45" t="s">
        <v>152</v>
      </c>
      <c r="G194" s="45" t="s">
        <v>153</v>
      </c>
      <c r="H194" s="45" t="s">
        <v>154</v>
      </c>
      <c r="I194" s="87">
        <v>25.441200256347656</v>
      </c>
      <c r="J194" s="46">
        <v>25.578399658203125</v>
      </c>
      <c r="K194" s="46">
        <v>0.19403059780597687</v>
      </c>
      <c r="L194" s="59">
        <v>1872.393310546875</v>
      </c>
      <c r="M194" s="46">
        <v>1671.53955078125</v>
      </c>
      <c r="N194" s="46">
        <v>284.05010986328125</v>
      </c>
      <c r="O194" s="46">
        <v>34.003101348876953</v>
      </c>
      <c r="P194" s="46">
        <v>0.97189998626708984</v>
      </c>
      <c r="Q194" s="46">
        <v>-2.6164000034332275</v>
      </c>
      <c r="R194" s="46">
        <v>141.10408020019531</v>
      </c>
      <c r="S194" s="45" t="b">
        <v>1</v>
      </c>
      <c r="T194" s="46">
        <v>0.37430183744978096</v>
      </c>
      <c r="U194" s="45" t="b">
        <v>1</v>
      </c>
      <c r="V194" s="45">
        <v>3</v>
      </c>
      <c r="W194" s="45">
        <v>20</v>
      </c>
      <c r="X194" s="45" t="s">
        <v>155</v>
      </c>
      <c r="Y194" s="45" t="s">
        <v>89</v>
      </c>
      <c r="Z194" s="46">
        <v>0.93021814144345305</v>
      </c>
      <c r="AA194" s="45" t="s">
        <v>156</v>
      </c>
      <c r="AB194" s="45" t="s">
        <v>156</v>
      </c>
      <c r="AC194" s="45" t="s">
        <v>156</v>
      </c>
      <c r="AD194" s="46">
        <v>79.183181762695312</v>
      </c>
      <c r="AE194" s="45" t="s">
        <v>89</v>
      </c>
      <c r="AF194" s="45" t="s">
        <v>89</v>
      </c>
      <c r="AG194" s="45" t="s">
        <v>89</v>
      </c>
    </row>
    <row r="195" spans="1:33" x14ac:dyDescent="0.15">
      <c r="A195" s="45">
        <v>148</v>
      </c>
      <c r="B195" s="45" t="s">
        <v>319</v>
      </c>
      <c r="C195" s="45" t="b">
        <v>0</v>
      </c>
      <c r="D195" s="45" t="s">
        <v>160</v>
      </c>
      <c r="E195" s="45" t="s">
        <v>48</v>
      </c>
      <c r="F195" s="45" t="s">
        <v>152</v>
      </c>
      <c r="G195" s="45" t="s">
        <v>153</v>
      </c>
      <c r="H195" s="45" t="s">
        <v>154</v>
      </c>
      <c r="I195" s="87">
        <v>25.194551467895508</v>
      </c>
      <c r="J195" s="46">
        <v>25.299312591552734</v>
      </c>
      <c r="K195" s="46">
        <v>0.1481546014547348</v>
      </c>
      <c r="L195" s="59">
        <v>2326.308837890625</v>
      </c>
      <c r="M195" s="46">
        <v>2130.445068359375</v>
      </c>
      <c r="N195" s="46">
        <v>276.99310302734375</v>
      </c>
      <c r="O195" s="46">
        <v>34.003101348876953</v>
      </c>
      <c r="P195" s="46">
        <v>0.97189998626708984</v>
      </c>
      <c r="Q195" s="46">
        <v>-2.6164000034332275</v>
      </c>
      <c r="R195" s="46">
        <v>141.10408020019531</v>
      </c>
      <c r="S195" s="45" t="b">
        <v>1</v>
      </c>
      <c r="T195" s="46">
        <v>0.37430183744978096</v>
      </c>
      <c r="U195" s="45" t="b">
        <v>1</v>
      </c>
      <c r="V195" s="45">
        <v>3</v>
      </c>
      <c r="W195" s="45">
        <v>20</v>
      </c>
      <c r="X195" s="45" t="s">
        <v>155</v>
      </c>
      <c r="Y195" s="45" t="s">
        <v>89</v>
      </c>
      <c r="Z195" s="46">
        <v>0.93124296854412048</v>
      </c>
      <c r="AA195" s="45" t="s">
        <v>156</v>
      </c>
      <c r="AB195" s="45" t="s">
        <v>156</v>
      </c>
      <c r="AC195" s="45" t="s">
        <v>156</v>
      </c>
      <c r="AD195" s="46">
        <v>79.183181762695312</v>
      </c>
      <c r="AE195" s="45" t="s">
        <v>89</v>
      </c>
      <c r="AF195" s="45" t="s">
        <v>89</v>
      </c>
      <c r="AG195" s="45" t="s">
        <v>89</v>
      </c>
    </row>
    <row r="196" spans="1:33" x14ac:dyDescent="0.15">
      <c r="A196" s="45">
        <v>149</v>
      </c>
      <c r="B196" s="45" t="s">
        <v>320</v>
      </c>
      <c r="C196" s="45" t="b">
        <v>0</v>
      </c>
      <c r="D196" s="45" t="s">
        <v>162</v>
      </c>
      <c r="E196" s="45" t="s">
        <v>48</v>
      </c>
      <c r="F196" s="45" t="s">
        <v>152</v>
      </c>
      <c r="G196" s="45" t="s">
        <v>153</v>
      </c>
      <c r="H196" s="45" t="s">
        <v>154</v>
      </c>
      <c r="I196" s="87">
        <v>25.352998733520508</v>
      </c>
      <c r="J196" s="46">
        <v>25.383747100830078</v>
      </c>
      <c r="K196" s="46">
        <v>4.3483410030603409E-2</v>
      </c>
      <c r="L196" s="59">
        <v>2023.5228271484375</v>
      </c>
      <c r="M196" s="46">
        <v>1970.2225341796875</v>
      </c>
      <c r="N196" s="46">
        <v>75.377998352050781</v>
      </c>
      <c r="O196" s="46">
        <v>34.003101348876953</v>
      </c>
      <c r="P196" s="46">
        <v>0.97189998626708984</v>
      </c>
      <c r="Q196" s="46">
        <v>-2.6164000034332275</v>
      </c>
      <c r="R196" s="46">
        <v>141.10408020019531</v>
      </c>
      <c r="S196" s="45" t="b">
        <v>1</v>
      </c>
      <c r="T196" s="46">
        <v>0.37430183744978096</v>
      </c>
      <c r="U196" s="45" t="b">
        <v>1</v>
      </c>
      <c r="V196" s="45">
        <v>3</v>
      </c>
      <c r="W196" s="45">
        <v>19</v>
      </c>
      <c r="X196" s="45" t="s">
        <v>155</v>
      </c>
      <c r="Y196" s="45" t="s">
        <v>89</v>
      </c>
      <c r="Z196" s="46">
        <v>0.93542559397144942</v>
      </c>
      <c r="AA196" s="45" t="s">
        <v>156</v>
      </c>
      <c r="AB196" s="45" t="s">
        <v>156</v>
      </c>
      <c r="AC196" s="45" t="s">
        <v>156</v>
      </c>
      <c r="AD196" s="46">
        <v>79.213081359863281</v>
      </c>
      <c r="AE196" s="45" t="s">
        <v>89</v>
      </c>
      <c r="AF196" s="45" t="s">
        <v>89</v>
      </c>
      <c r="AG196" s="45" t="s">
        <v>89</v>
      </c>
    </row>
    <row r="197" spans="1:33" x14ac:dyDescent="0.15">
      <c r="A197" s="45">
        <v>150</v>
      </c>
      <c r="B197" s="45" t="s">
        <v>321</v>
      </c>
      <c r="C197" s="45" t="b">
        <v>0</v>
      </c>
      <c r="D197" s="45" t="s">
        <v>164</v>
      </c>
      <c r="E197" s="45" t="s">
        <v>48</v>
      </c>
      <c r="F197" s="45" t="s">
        <v>152</v>
      </c>
      <c r="G197" s="45" t="s">
        <v>153</v>
      </c>
      <c r="H197" s="45" t="s">
        <v>154</v>
      </c>
      <c r="I197" s="87">
        <v>25.691619873046875</v>
      </c>
      <c r="J197" s="46">
        <v>25.746803283691406</v>
      </c>
      <c r="K197" s="46">
        <v>7.8041128814220428E-2</v>
      </c>
      <c r="L197" s="59">
        <v>1502.0540771484375</v>
      </c>
      <c r="M197" s="46">
        <v>1432.5380859375</v>
      </c>
      <c r="N197" s="46">
        <v>98.310546875</v>
      </c>
      <c r="O197" s="46">
        <v>34.003101348876953</v>
      </c>
      <c r="P197" s="46">
        <v>0.97189998626708984</v>
      </c>
      <c r="Q197" s="46">
        <v>-2.6164000034332275</v>
      </c>
      <c r="R197" s="46">
        <v>141.10408020019531</v>
      </c>
      <c r="S197" s="45" t="b">
        <v>1</v>
      </c>
      <c r="T197" s="46">
        <v>0.37430183744978096</v>
      </c>
      <c r="U197" s="45" t="b">
        <v>1</v>
      </c>
      <c r="V197" s="45">
        <v>3</v>
      </c>
      <c r="W197" s="45">
        <v>21</v>
      </c>
      <c r="X197" s="45" t="s">
        <v>155</v>
      </c>
      <c r="Y197" s="45" t="s">
        <v>89</v>
      </c>
      <c r="Z197" s="46">
        <v>0.92402010030022474</v>
      </c>
      <c r="AA197" s="45" t="s">
        <v>156</v>
      </c>
      <c r="AB197" s="45" t="s">
        <v>156</v>
      </c>
      <c r="AC197" s="45" t="s">
        <v>156</v>
      </c>
      <c r="AD197" s="46">
        <v>79.213081359863281</v>
      </c>
      <c r="AE197" s="45" t="s">
        <v>89</v>
      </c>
      <c r="AF197" s="45" t="s">
        <v>89</v>
      </c>
      <c r="AG197" s="45" t="s">
        <v>89</v>
      </c>
    </row>
    <row r="198" spans="1:33" x14ac:dyDescent="0.15">
      <c r="A198" s="45">
        <v>151</v>
      </c>
      <c r="B198" s="45" t="s">
        <v>322</v>
      </c>
      <c r="C198" s="45" t="b">
        <v>0</v>
      </c>
      <c r="D198" s="45" t="s">
        <v>573</v>
      </c>
      <c r="E198" s="45" t="s">
        <v>48</v>
      </c>
      <c r="F198" s="45" t="s">
        <v>152</v>
      </c>
      <c r="G198" s="45" t="s">
        <v>153</v>
      </c>
      <c r="H198" s="45" t="s">
        <v>154</v>
      </c>
      <c r="I198" s="87">
        <v>26.353660583496094</v>
      </c>
      <c r="J198" s="46">
        <v>26.276264190673828</v>
      </c>
      <c r="K198" s="46">
        <v>0.10945367813110352</v>
      </c>
      <c r="L198" s="59">
        <v>838.784912109375</v>
      </c>
      <c r="M198" s="46">
        <v>899.99090576171875</v>
      </c>
      <c r="N198" s="46">
        <v>86.558349609375</v>
      </c>
      <c r="O198" s="46">
        <v>34.003101348876953</v>
      </c>
      <c r="P198" s="46">
        <v>0.97189998626708984</v>
      </c>
      <c r="Q198" s="46">
        <v>-2.6164000034332275</v>
      </c>
      <c r="R198" s="46">
        <v>141.10408020019531</v>
      </c>
      <c r="S198" s="45" t="b">
        <v>1</v>
      </c>
      <c r="T198" s="46">
        <v>0.37430183744978096</v>
      </c>
      <c r="U198" s="45" t="b">
        <v>1</v>
      </c>
      <c r="V198" s="45">
        <v>3</v>
      </c>
      <c r="W198" s="45">
        <v>21</v>
      </c>
      <c r="X198" s="45" t="s">
        <v>155</v>
      </c>
      <c r="Y198" s="45" t="s">
        <v>89</v>
      </c>
      <c r="Z198" s="46">
        <v>0.94109911314832173</v>
      </c>
      <c r="AA198" s="45" t="s">
        <v>156</v>
      </c>
      <c r="AB198" s="45" t="s">
        <v>156</v>
      </c>
      <c r="AC198" s="45" t="s">
        <v>156</v>
      </c>
      <c r="AD198" s="46">
        <v>79.326766967773438</v>
      </c>
      <c r="AE198" s="45" t="s">
        <v>89</v>
      </c>
      <c r="AF198" s="45" t="s">
        <v>89</v>
      </c>
      <c r="AG198" s="45" t="s">
        <v>89</v>
      </c>
    </row>
    <row r="199" spans="1:33" x14ac:dyDescent="0.15">
      <c r="A199" s="45">
        <v>152</v>
      </c>
      <c r="B199" s="45" t="s">
        <v>323</v>
      </c>
      <c r="C199" s="45" t="b">
        <v>0</v>
      </c>
      <c r="D199" s="45" t="s">
        <v>167</v>
      </c>
      <c r="E199" s="45" t="s">
        <v>48</v>
      </c>
      <c r="F199" s="45" t="s">
        <v>152</v>
      </c>
      <c r="G199" s="45" t="s">
        <v>153</v>
      </c>
      <c r="H199" s="45" t="s">
        <v>154</v>
      </c>
      <c r="I199" s="87">
        <v>25.468725204467773</v>
      </c>
      <c r="J199" s="46">
        <v>25.585617065429688</v>
      </c>
      <c r="K199" s="46">
        <v>0.16531005501747131</v>
      </c>
      <c r="L199" s="59">
        <v>1827.582275390625</v>
      </c>
      <c r="M199" s="46">
        <v>1657.655517578125</v>
      </c>
      <c r="N199" s="46">
        <v>240.31280517578125</v>
      </c>
      <c r="O199" s="46">
        <v>34.003101348876953</v>
      </c>
      <c r="P199" s="46">
        <v>0.97189998626708984</v>
      </c>
      <c r="Q199" s="46">
        <v>-2.6164000034332275</v>
      </c>
      <c r="R199" s="46">
        <v>141.10408020019531</v>
      </c>
      <c r="S199" s="45" t="b">
        <v>1</v>
      </c>
      <c r="T199" s="46">
        <v>0.37430183744978096</v>
      </c>
      <c r="U199" s="45" t="b">
        <v>1</v>
      </c>
      <c r="V199" s="45">
        <v>3</v>
      </c>
      <c r="W199" s="45">
        <v>20</v>
      </c>
      <c r="X199" s="45" t="s">
        <v>155</v>
      </c>
      <c r="Y199" s="45" t="s">
        <v>89</v>
      </c>
      <c r="Z199" s="46">
        <v>0.92766629361139152</v>
      </c>
      <c r="AA199" s="45" t="s">
        <v>156</v>
      </c>
      <c r="AB199" s="45" t="s">
        <v>156</v>
      </c>
      <c r="AC199" s="45" t="s">
        <v>156</v>
      </c>
      <c r="AD199" s="46">
        <v>79.213081359863281</v>
      </c>
      <c r="AE199" s="45" t="s">
        <v>89</v>
      </c>
      <c r="AF199" s="45" t="s">
        <v>89</v>
      </c>
      <c r="AG199" s="45" t="s">
        <v>89</v>
      </c>
    </row>
    <row r="200" spans="1:33" x14ac:dyDescent="0.15">
      <c r="A200" s="45">
        <v>153</v>
      </c>
      <c r="B200" s="45" t="s">
        <v>324</v>
      </c>
      <c r="C200" s="45" t="b">
        <v>0</v>
      </c>
      <c r="D200" s="45" t="s">
        <v>169</v>
      </c>
      <c r="E200" s="45" t="s">
        <v>48</v>
      </c>
      <c r="F200" s="45" t="s">
        <v>152</v>
      </c>
      <c r="G200" s="45" t="s">
        <v>153</v>
      </c>
      <c r="H200" s="45" t="s">
        <v>154</v>
      </c>
      <c r="I200" s="87">
        <v>25.852638244628906</v>
      </c>
      <c r="J200" s="46">
        <v>25.788848876953125</v>
      </c>
      <c r="K200" s="46">
        <v>9.0211786329746246E-2</v>
      </c>
      <c r="L200" s="59">
        <v>1303.5977783203125</v>
      </c>
      <c r="M200" s="46">
        <v>1381.046142578125</v>
      </c>
      <c r="N200" s="46">
        <v>109.52852630615234</v>
      </c>
      <c r="O200" s="46">
        <v>34.003101348876953</v>
      </c>
      <c r="P200" s="46">
        <v>0.97189998626708984</v>
      </c>
      <c r="Q200" s="46">
        <v>-2.6164000034332275</v>
      </c>
      <c r="R200" s="46">
        <v>141.10408020019531</v>
      </c>
      <c r="S200" s="45" t="b">
        <v>1</v>
      </c>
      <c r="T200" s="46">
        <v>0.37430183744978096</v>
      </c>
      <c r="U200" s="45" t="b">
        <v>1</v>
      </c>
      <c r="V200" s="45">
        <v>3</v>
      </c>
      <c r="W200" s="45">
        <v>20</v>
      </c>
      <c r="X200" s="45" t="s">
        <v>155</v>
      </c>
      <c r="Y200" s="45" t="s">
        <v>89</v>
      </c>
      <c r="Z200" s="46">
        <v>0.95219470179656363</v>
      </c>
      <c r="AA200" s="45" t="s">
        <v>156</v>
      </c>
      <c r="AB200" s="45" t="s">
        <v>156</v>
      </c>
      <c r="AC200" s="45" t="s">
        <v>156</v>
      </c>
      <c r="AD200" s="46">
        <v>79.085250854492188</v>
      </c>
      <c r="AE200" s="45" t="s">
        <v>89</v>
      </c>
      <c r="AF200" s="45" t="s">
        <v>89</v>
      </c>
      <c r="AG200" s="45" t="s">
        <v>89</v>
      </c>
    </row>
    <row r="201" spans="1:33" x14ac:dyDescent="0.15">
      <c r="A201" s="45">
        <v>154</v>
      </c>
      <c r="B201" s="45" t="s">
        <v>325</v>
      </c>
      <c r="C201" s="45" t="b">
        <v>0</v>
      </c>
      <c r="D201" s="45" t="s">
        <v>171</v>
      </c>
      <c r="E201" s="45" t="s">
        <v>48</v>
      </c>
      <c r="F201" s="45" t="s">
        <v>152</v>
      </c>
      <c r="G201" s="45" t="s">
        <v>153</v>
      </c>
      <c r="H201" s="45" t="s">
        <v>154</v>
      </c>
      <c r="I201" s="87">
        <v>25.6878662109375</v>
      </c>
      <c r="J201" s="46">
        <v>25.732135772705078</v>
      </c>
      <c r="K201" s="46">
        <v>6.260661780834198E-2</v>
      </c>
      <c r="L201" s="59">
        <v>1507.0242919921875</v>
      </c>
      <c r="M201" s="46">
        <v>1450.5400390625</v>
      </c>
      <c r="N201" s="46">
        <v>79.880706787109375</v>
      </c>
      <c r="O201" s="46">
        <v>34.003101348876953</v>
      </c>
      <c r="P201" s="46">
        <v>0.97189998626708984</v>
      </c>
      <c r="Q201" s="46">
        <v>-2.6164000034332275</v>
      </c>
      <c r="R201" s="46">
        <v>141.10408020019531</v>
      </c>
      <c r="S201" s="45" t="b">
        <v>1</v>
      </c>
      <c r="T201" s="46">
        <v>0.37430183744978096</v>
      </c>
      <c r="U201" s="45" t="b">
        <v>1</v>
      </c>
      <c r="V201" s="45">
        <v>3</v>
      </c>
      <c r="W201" s="45">
        <v>20</v>
      </c>
      <c r="X201" s="45" t="s">
        <v>155</v>
      </c>
      <c r="Y201" s="45" t="s">
        <v>89</v>
      </c>
      <c r="Z201" s="46">
        <v>0.93690867677678258</v>
      </c>
      <c r="AA201" s="45" t="s">
        <v>156</v>
      </c>
      <c r="AB201" s="45" t="s">
        <v>156</v>
      </c>
      <c r="AC201" s="45" t="s">
        <v>156</v>
      </c>
      <c r="AD201" s="46">
        <v>79.085250854492188</v>
      </c>
      <c r="AE201" s="45" t="s">
        <v>89</v>
      </c>
      <c r="AF201" s="45" t="s">
        <v>89</v>
      </c>
      <c r="AG201" s="45" t="s">
        <v>89</v>
      </c>
    </row>
    <row r="202" spans="1:33" x14ac:dyDescent="0.15">
      <c r="A202" s="45">
        <v>155</v>
      </c>
      <c r="B202" s="45" t="s">
        <v>326</v>
      </c>
      <c r="C202" s="45" t="b">
        <v>0</v>
      </c>
      <c r="D202" s="45" t="s">
        <v>173</v>
      </c>
      <c r="E202" s="45" t="s">
        <v>48</v>
      </c>
      <c r="F202" s="45" t="s">
        <v>152</v>
      </c>
      <c r="G202" s="45" t="s">
        <v>153</v>
      </c>
      <c r="H202" s="45" t="s">
        <v>154</v>
      </c>
      <c r="I202" s="87">
        <v>25.859519958496094</v>
      </c>
      <c r="J202" s="46">
        <v>25.817211151123047</v>
      </c>
      <c r="K202" s="46">
        <v>5.9835039079189301E-2</v>
      </c>
      <c r="L202" s="59">
        <v>1295.7266845703125</v>
      </c>
      <c r="M202" s="46">
        <v>1345.8150634765625</v>
      </c>
      <c r="N202" s="46">
        <v>70.835662841796875</v>
      </c>
      <c r="O202" s="46">
        <v>34.003101348876953</v>
      </c>
      <c r="P202" s="46">
        <v>0.97189998626708984</v>
      </c>
      <c r="Q202" s="46">
        <v>-2.6164000034332275</v>
      </c>
      <c r="R202" s="46">
        <v>141.10408020019531</v>
      </c>
      <c r="S202" s="45" t="b">
        <v>1</v>
      </c>
      <c r="T202" s="46">
        <v>0.37430183744978096</v>
      </c>
      <c r="U202" s="45" t="b">
        <v>1</v>
      </c>
      <c r="V202" s="45">
        <v>3</v>
      </c>
      <c r="W202" s="45">
        <v>20</v>
      </c>
      <c r="X202" s="45" t="s">
        <v>155</v>
      </c>
      <c r="Y202" s="45" t="s">
        <v>89</v>
      </c>
      <c r="Z202" s="46">
        <v>0.94192508033154165</v>
      </c>
      <c r="AA202" s="45" t="s">
        <v>156</v>
      </c>
      <c r="AB202" s="45" t="s">
        <v>156</v>
      </c>
      <c r="AC202" s="45" t="s">
        <v>156</v>
      </c>
      <c r="AD202" s="46">
        <v>79.085250854492188</v>
      </c>
      <c r="AE202" s="45" t="s">
        <v>89</v>
      </c>
      <c r="AF202" s="45" t="s">
        <v>89</v>
      </c>
      <c r="AG202" s="45" t="s">
        <v>89</v>
      </c>
    </row>
    <row r="203" spans="1:33" x14ac:dyDescent="0.15">
      <c r="A203" s="45">
        <v>156</v>
      </c>
      <c r="B203" s="45" t="s">
        <v>327</v>
      </c>
      <c r="C203" s="45" t="b">
        <v>0</v>
      </c>
      <c r="D203" s="45" t="s">
        <v>176</v>
      </c>
      <c r="E203" s="45" t="s">
        <v>48</v>
      </c>
      <c r="F203" s="45" t="s">
        <v>152</v>
      </c>
      <c r="G203" s="45" t="s">
        <v>153</v>
      </c>
      <c r="H203" s="45" t="s">
        <v>154</v>
      </c>
      <c r="I203" s="87">
        <v>25.364910125732422</v>
      </c>
      <c r="J203" s="46">
        <v>25.350332260131836</v>
      </c>
      <c r="K203" s="46">
        <v>2.0616214722394943E-2</v>
      </c>
      <c r="L203" s="59">
        <v>2002.421630859375</v>
      </c>
      <c r="M203" s="46">
        <v>2028.44384765625</v>
      </c>
      <c r="N203" s="46">
        <v>36.800971984863281</v>
      </c>
      <c r="O203" s="46">
        <v>34.003101348876953</v>
      </c>
      <c r="P203" s="46">
        <v>0.97189998626708984</v>
      </c>
      <c r="Q203" s="46">
        <v>-2.6164000034332275</v>
      </c>
      <c r="R203" s="46">
        <v>141.10408020019531</v>
      </c>
      <c r="S203" s="45" t="b">
        <v>1</v>
      </c>
      <c r="T203" s="46">
        <v>0.37430183744978096</v>
      </c>
      <c r="U203" s="45" t="b">
        <v>1</v>
      </c>
      <c r="V203" s="45">
        <v>3</v>
      </c>
      <c r="W203" s="45">
        <v>20</v>
      </c>
      <c r="X203" s="45" t="s">
        <v>155</v>
      </c>
      <c r="Y203" s="45" t="s">
        <v>89</v>
      </c>
      <c r="Z203" s="46">
        <v>0.9279758787757213</v>
      </c>
      <c r="AA203" s="45" t="s">
        <v>156</v>
      </c>
      <c r="AB203" s="45" t="s">
        <v>156</v>
      </c>
      <c r="AC203" s="45" t="s">
        <v>156</v>
      </c>
      <c r="AD203" s="46">
        <v>79.198844909667969</v>
      </c>
      <c r="AE203" s="45" t="s">
        <v>89</v>
      </c>
      <c r="AF203" s="45" t="s">
        <v>89</v>
      </c>
      <c r="AG203" s="45" t="s">
        <v>89</v>
      </c>
    </row>
    <row r="204" spans="1:33" x14ac:dyDescent="0.15">
      <c r="A204" s="45">
        <v>157</v>
      </c>
      <c r="B204" s="45" t="s">
        <v>328</v>
      </c>
      <c r="C204" s="45" t="b">
        <v>0</v>
      </c>
      <c r="D204" s="45" t="s">
        <v>178</v>
      </c>
      <c r="E204" s="45" t="s">
        <v>48</v>
      </c>
      <c r="F204" s="45" t="s">
        <v>152</v>
      </c>
      <c r="G204" s="45" t="s">
        <v>153</v>
      </c>
      <c r="H204" s="45" t="s">
        <v>154</v>
      </c>
      <c r="I204" s="87">
        <v>25.896774291992188</v>
      </c>
      <c r="J204" s="46">
        <v>26.007499694824219</v>
      </c>
      <c r="K204" s="46">
        <v>0.15659071505069733</v>
      </c>
      <c r="L204" s="59">
        <v>1253.933837890625</v>
      </c>
      <c r="M204" s="46">
        <v>1142.9130859375</v>
      </c>
      <c r="N204" s="46">
        <v>157.00704956054688</v>
      </c>
      <c r="O204" s="46">
        <v>34.003101348876953</v>
      </c>
      <c r="P204" s="46">
        <v>0.97189998626708984</v>
      </c>
      <c r="Q204" s="46">
        <v>-2.6164000034332275</v>
      </c>
      <c r="R204" s="46">
        <v>141.10408020019531</v>
      </c>
      <c r="S204" s="45" t="b">
        <v>1</v>
      </c>
      <c r="T204" s="46">
        <v>0.37430183744978096</v>
      </c>
      <c r="U204" s="45" t="b">
        <v>1</v>
      </c>
      <c r="V204" s="45">
        <v>3</v>
      </c>
      <c r="W204" s="45">
        <v>20</v>
      </c>
      <c r="X204" s="45" t="s">
        <v>155</v>
      </c>
      <c r="Y204" s="45" t="s">
        <v>89</v>
      </c>
      <c r="Z204" s="46">
        <v>0.95148981619037998</v>
      </c>
      <c r="AA204" s="45" t="s">
        <v>156</v>
      </c>
      <c r="AB204" s="45" t="s">
        <v>156</v>
      </c>
      <c r="AC204" s="45" t="s">
        <v>156</v>
      </c>
      <c r="AD204" s="46">
        <v>79.174858093261719</v>
      </c>
      <c r="AE204" s="45" t="s">
        <v>89</v>
      </c>
      <c r="AF204" s="45" t="s">
        <v>89</v>
      </c>
      <c r="AG204" s="45" t="s">
        <v>89</v>
      </c>
    </row>
    <row r="205" spans="1:33" x14ac:dyDescent="0.15">
      <c r="A205" s="45">
        <v>158</v>
      </c>
      <c r="B205" s="45" t="s">
        <v>329</v>
      </c>
      <c r="C205" s="45" t="b">
        <v>0</v>
      </c>
      <c r="D205" s="45" t="s">
        <v>180</v>
      </c>
      <c r="E205" s="45" t="s">
        <v>48</v>
      </c>
      <c r="F205" s="45" t="s">
        <v>152</v>
      </c>
      <c r="G205" s="45" t="s">
        <v>153</v>
      </c>
      <c r="H205" s="45" t="s">
        <v>154</v>
      </c>
      <c r="I205" s="87">
        <v>24.766384124755859</v>
      </c>
      <c r="J205" s="46">
        <v>24.731742858886719</v>
      </c>
      <c r="K205" s="46">
        <v>4.8988800495862961E-2</v>
      </c>
      <c r="L205" s="59">
        <v>3390.899169921875</v>
      </c>
      <c r="M205" s="46">
        <v>3497.48876953125</v>
      </c>
      <c r="N205" s="46">
        <v>150.74063110351562</v>
      </c>
      <c r="O205" s="46">
        <v>34.003101348876953</v>
      </c>
      <c r="P205" s="46">
        <v>0.97189998626708984</v>
      </c>
      <c r="Q205" s="46">
        <v>-2.6164000034332275</v>
      </c>
      <c r="R205" s="46">
        <v>141.10408020019531</v>
      </c>
      <c r="S205" s="45" t="b">
        <v>1</v>
      </c>
      <c r="T205" s="46">
        <v>0.37430183744978096</v>
      </c>
      <c r="U205" s="45" t="b">
        <v>1</v>
      </c>
      <c r="V205" s="45">
        <v>3</v>
      </c>
      <c r="W205" s="45">
        <v>19</v>
      </c>
      <c r="X205" s="45" t="s">
        <v>155</v>
      </c>
      <c r="Y205" s="45" t="s">
        <v>89</v>
      </c>
      <c r="Z205" s="46">
        <v>0.93864696791947877</v>
      </c>
      <c r="AA205" s="45" t="s">
        <v>156</v>
      </c>
      <c r="AB205" s="45" t="s">
        <v>156</v>
      </c>
      <c r="AC205" s="45" t="s">
        <v>156</v>
      </c>
      <c r="AD205" s="46">
        <v>79.288314819335938</v>
      </c>
      <c r="AE205" s="45" t="s">
        <v>89</v>
      </c>
      <c r="AF205" s="45" t="s">
        <v>89</v>
      </c>
      <c r="AG205" s="45" t="s">
        <v>89</v>
      </c>
    </row>
    <row r="206" spans="1:33" x14ac:dyDescent="0.15">
      <c r="A206" s="45">
        <v>159</v>
      </c>
      <c r="B206" s="45" t="s">
        <v>330</v>
      </c>
      <c r="C206" s="45" t="b">
        <v>0</v>
      </c>
      <c r="D206" s="45" t="s">
        <v>182</v>
      </c>
      <c r="E206" s="45" t="s">
        <v>48</v>
      </c>
      <c r="F206" s="45" t="s">
        <v>152</v>
      </c>
      <c r="G206" s="45" t="s">
        <v>153</v>
      </c>
      <c r="H206" s="45" t="s">
        <v>154</v>
      </c>
      <c r="I206" s="87">
        <v>24.76861572265625</v>
      </c>
      <c r="J206" s="46">
        <v>24.701633453369141</v>
      </c>
      <c r="K206" s="46">
        <v>9.472588449716568E-2</v>
      </c>
      <c r="L206" s="59">
        <v>3384.246337890625</v>
      </c>
      <c r="M206" s="46">
        <v>3595.974609375</v>
      </c>
      <c r="N206" s="46">
        <v>299.42916870117188</v>
      </c>
      <c r="O206" s="46">
        <v>34.003101348876953</v>
      </c>
      <c r="P206" s="46">
        <v>0.97189998626708984</v>
      </c>
      <c r="Q206" s="46">
        <v>-2.6164000034332275</v>
      </c>
      <c r="R206" s="46">
        <v>141.10408020019531</v>
      </c>
      <c r="S206" s="45" t="b">
        <v>1</v>
      </c>
      <c r="T206" s="46">
        <v>0.37430183744978096</v>
      </c>
      <c r="U206" s="45" t="b">
        <v>1</v>
      </c>
      <c r="V206" s="45">
        <v>3</v>
      </c>
      <c r="W206" s="45">
        <v>19</v>
      </c>
      <c r="X206" s="45" t="s">
        <v>155</v>
      </c>
      <c r="Y206" s="45" t="s">
        <v>89</v>
      </c>
      <c r="Z206" s="46">
        <v>0.96284632868046305</v>
      </c>
      <c r="AA206" s="45" t="s">
        <v>156</v>
      </c>
      <c r="AB206" s="45" t="s">
        <v>156</v>
      </c>
      <c r="AC206" s="45" t="s">
        <v>156</v>
      </c>
      <c r="AD206" s="46">
        <v>79.288314819335938</v>
      </c>
      <c r="AE206" s="45" t="s">
        <v>89</v>
      </c>
      <c r="AF206" s="45" t="s">
        <v>89</v>
      </c>
      <c r="AG206" s="45" t="s">
        <v>89</v>
      </c>
    </row>
    <row r="207" spans="1:33" x14ac:dyDescent="0.15">
      <c r="A207" s="45">
        <v>160</v>
      </c>
      <c r="B207" s="45" t="s">
        <v>331</v>
      </c>
      <c r="C207" s="45" t="b">
        <v>0</v>
      </c>
      <c r="D207" s="45" t="s">
        <v>184</v>
      </c>
      <c r="E207" s="45" t="s">
        <v>48</v>
      </c>
      <c r="F207" s="45" t="s">
        <v>152</v>
      </c>
      <c r="G207" s="45" t="s">
        <v>153</v>
      </c>
      <c r="H207" s="45" t="s">
        <v>154</v>
      </c>
      <c r="I207" s="87">
        <v>24.79425048828125</v>
      </c>
      <c r="J207" s="46">
        <v>24.867786407470703</v>
      </c>
      <c r="K207" s="46">
        <v>0.10399414598941803</v>
      </c>
      <c r="L207" s="59">
        <v>3308.752197265625</v>
      </c>
      <c r="M207" s="46">
        <v>3107.904296875</v>
      </c>
      <c r="N207" s="46">
        <v>284.04183959960938</v>
      </c>
      <c r="O207" s="46">
        <v>34.003101348876953</v>
      </c>
      <c r="P207" s="46">
        <v>0.97189998626708984</v>
      </c>
      <c r="Q207" s="46">
        <v>-2.6164000034332275</v>
      </c>
      <c r="R207" s="46">
        <v>141.10408020019531</v>
      </c>
      <c r="S207" s="45" t="b">
        <v>1</v>
      </c>
      <c r="T207" s="46">
        <v>0.37430183744978096</v>
      </c>
      <c r="U207" s="45" t="b">
        <v>1</v>
      </c>
      <c r="V207" s="45">
        <v>3</v>
      </c>
      <c r="W207" s="45">
        <v>19</v>
      </c>
      <c r="X207" s="45" t="s">
        <v>155</v>
      </c>
      <c r="Y207" s="45" t="s">
        <v>89</v>
      </c>
      <c r="Z207" s="46">
        <v>0.94736104023313505</v>
      </c>
      <c r="AA207" s="45" t="s">
        <v>156</v>
      </c>
      <c r="AB207" s="45" t="s">
        <v>156</v>
      </c>
      <c r="AC207" s="45" t="s">
        <v>156</v>
      </c>
      <c r="AD207" s="46">
        <v>79.174858093261719</v>
      </c>
      <c r="AE207" s="45" t="s">
        <v>89</v>
      </c>
      <c r="AF207" s="45" t="s">
        <v>89</v>
      </c>
      <c r="AG207" s="45" t="s">
        <v>89</v>
      </c>
    </row>
    <row r="208" spans="1:33" x14ac:dyDescent="0.15">
      <c r="A208" s="45">
        <v>161</v>
      </c>
      <c r="B208" s="45" t="s">
        <v>332</v>
      </c>
      <c r="C208" s="45" t="b">
        <v>0</v>
      </c>
      <c r="D208" s="45" t="s">
        <v>186</v>
      </c>
      <c r="E208" s="45" t="s">
        <v>48</v>
      </c>
      <c r="F208" s="45" t="s">
        <v>152</v>
      </c>
      <c r="G208" s="45" t="s">
        <v>153</v>
      </c>
      <c r="H208" s="45" t="s">
        <v>154</v>
      </c>
      <c r="I208" s="87">
        <v>24.95802116394043</v>
      </c>
      <c r="J208" s="46">
        <v>24.960905075073242</v>
      </c>
      <c r="K208" s="46">
        <v>4.0784664452075958E-3</v>
      </c>
      <c r="L208" s="59">
        <v>2864.641845703125</v>
      </c>
      <c r="M208" s="46">
        <v>2857.3896484375</v>
      </c>
      <c r="N208" s="46">
        <v>10.255983352661133</v>
      </c>
      <c r="O208" s="46">
        <v>34.003101348876953</v>
      </c>
      <c r="P208" s="46">
        <v>0.97189998626708984</v>
      </c>
      <c r="Q208" s="46">
        <v>-2.6164000034332275</v>
      </c>
      <c r="R208" s="46">
        <v>141.10408020019531</v>
      </c>
      <c r="S208" s="45" t="b">
        <v>1</v>
      </c>
      <c r="T208" s="46">
        <v>0.37430183744978096</v>
      </c>
      <c r="U208" s="45" t="b">
        <v>1</v>
      </c>
      <c r="V208" s="45">
        <v>3</v>
      </c>
      <c r="W208" s="45">
        <v>19</v>
      </c>
      <c r="X208" s="45" t="s">
        <v>155</v>
      </c>
      <c r="Y208" s="45" t="s">
        <v>89</v>
      </c>
      <c r="Z208" s="46">
        <v>0.9398502427835409</v>
      </c>
      <c r="AA208" s="45" t="s">
        <v>156</v>
      </c>
      <c r="AB208" s="45" t="s">
        <v>156</v>
      </c>
      <c r="AC208" s="45" t="s">
        <v>156</v>
      </c>
      <c r="AD208" s="46">
        <v>79.227645874023438</v>
      </c>
      <c r="AE208" s="45" t="s">
        <v>89</v>
      </c>
      <c r="AF208" s="45" t="s">
        <v>89</v>
      </c>
      <c r="AG208" s="45" t="s">
        <v>89</v>
      </c>
    </row>
    <row r="209" spans="1:33" x14ac:dyDescent="0.15">
      <c r="A209" s="45">
        <v>162</v>
      </c>
      <c r="B209" s="45" t="s">
        <v>333</v>
      </c>
      <c r="C209" s="45" t="b">
        <v>0</v>
      </c>
      <c r="D209" s="45" t="s">
        <v>188</v>
      </c>
      <c r="E209" s="45" t="s">
        <v>48</v>
      </c>
      <c r="F209" s="45" t="s">
        <v>152</v>
      </c>
      <c r="G209" s="45" t="s">
        <v>153</v>
      </c>
      <c r="H209" s="45" t="s">
        <v>154</v>
      </c>
      <c r="I209" s="87">
        <v>23.978658676147461</v>
      </c>
      <c r="J209" s="46">
        <v>23.987461090087891</v>
      </c>
      <c r="K209" s="46">
        <v>1.2449841946363449E-2</v>
      </c>
      <c r="L209" s="59">
        <v>6782.45849609375</v>
      </c>
      <c r="M209" s="46">
        <v>6730.31640625</v>
      </c>
      <c r="N209" s="46">
        <v>73.739707946777344</v>
      </c>
      <c r="O209" s="46">
        <v>34.003101348876953</v>
      </c>
      <c r="P209" s="46">
        <v>0.97189998626708984</v>
      </c>
      <c r="Q209" s="46">
        <v>-2.6164000034332275</v>
      </c>
      <c r="R209" s="46">
        <v>141.10408020019531</v>
      </c>
      <c r="S209" s="45" t="b">
        <v>1</v>
      </c>
      <c r="T209" s="46">
        <v>0.37430183744978096</v>
      </c>
      <c r="U209" s="45" t="b">
        <v>1</v>
      </c>
      <c r="V209" s="45">
        <v>3</v>
      </c>
      <c r="W209" s="45">
        <v>17</v>
      </c>
      <c r="X209" s="45" t="s">
        <v>155</v>
      </c>
      <c r="Y209" s="45" t="s">
        <v>89</v>
      </c>
      <c r="Z209" s="46">
        <v>0.94727548788627802</v>
      </c>
      <c r="AA209" s="45" t="s">
        <v>156</v>
      </c>
      <c r="AB209" s="45" t="s">
        <v>156</v>
      </c>
      <c r="AC209" s="45" t="s">
        <v>156</v>
      </c>
      <c r="AD209" s="46">
        <v>79.227645874023438</v>
      </c>
      <c r="AE209" s="45" t="s">
        <v>89</v>
      </c>
      <c r="AF209" s="45" t="s">
        <v>89</v>
      </c>
      <c r="AG209" s="45" t="s">
        <v>89</v>
      </c>
    </row>
    <row r="210" spans="1:33" x14ac:dyDescent="0.15">
      <c r="A210" s="45">
        <v>163</v>
      </c>
      <c r="B210" s="45" t="s">
        <v>334</v>
      </c>
      <c r="C210" s="45" t="b">
        <v>0</v>
      </c>
      <c r="D210" s="45" t="s">
        <v>190</v>
      </c>
      <c r="E210" s="45" t="s">
        <v>48</v>
      </c>
      <c r="F210" s="45" t="s">
        <v>152</v>
      </c>
      <c r="G210" s="45" t="s">
        <v>153</v>
      </c>
      <c r="H210" s="45" t="s">
        <v>154</v>
      </c>
      <c r="I210" s="87">
        <v>24.906425476074219</v>
      </c>
      <c r="J210" s="46">
        <v>24.861473083496094</v>
      </c>
      <c r="K210" s="46">
        <v>6.3573628664016724E-2</v>
      </c>
      <c r="L210" s="59">
        <v>2997.7158203125</v>
      </c>
      <c r="M210" s="46">
        <v>3121.128173828125</v>
      </c>
      <c r="N210" s="46">
        <v>174.53141784667969</v>
      </c>
      <c r="O210" s="46">
        <v>34.003101348876953</v>
      </c>
      <c r="P210" s="46">
        <v>0.97189998626708984</v>
      </c>
      <c r="Q210" s="46">
        <v>-2.6164000034332275</v>
      </c>
      <c r="R210" s="46">
        <v>141.10408020019531</v>
      </c>
      <c r="S210" s="45" t="b">
        <v>1</v>
      </c>
      <c r="T210" s="46">
        <v>0.37430183744978096</v>
      </c>
      <c r="U210" s="45" t="b">
        <v>1</v>
      </c>
      <c r="V210" s="45">
        <v>3</v>
      </c>
      <c r="W210" s="45">
        <v>20</v>
      </c>
      <c r="X210" s="45" t="s">
        <v>155</v>
      </c>
      <c r="Y210" s="45" t="s">
        <v>89</v>
      </c>
      <c r="Z210" s="46">
        <v>0.94678661293813104</v>
      </c>
      <c r="AA210" s="45" t="s">
        <v>156</v>
      </c>
      <c r="AB210" s="45" t="s">
        <v>156</v>
      </c>
      <c r="AC210" s="45" t="s">
        <v>156</v>
      </c>
      <c r="AD210" s="46">
        <v>79.227645874023438</v>
      </c>
      <c r="AE210" s="45" t="s">
        <v>89</v>
      </c>
      <c r="AF210" s="45" t="s">
        <v>89</v>
      </c>
      <c r="AG210" s="45" t="s">
        <v>89</v>
      </c>
    </row>
    <row r="211" spans="1:33" x14ac:dyDescent="0.15">
      <c r="A211" s="45">
        <v>164</v>
      </c>
      <c r="B211" s="45" t="s">
        <v>335</v>
      </c>
      <c r="C211" s="45" t="b">
        <v>0</v>
      </c>
      <c r="D211" s="45" t="s">
        <v>89</v>
      </c>
      <c r="E211" s="45" t="s">
        <v>48</v>
      </c>
      <c r="F211" s="45" t="s">
        <v>192</v>
      </c>
      <c r="G211" s="45" t="s">
        <v>153</v>
      </c>
      <c r="H211" s="45" t="s">
        <v>154</v>
      </c>
      <c r="I211" s="87">
        <v>25.859338760375977</v>
      </c>
      <c r="J211" s="46">
        <v>25.820816040039062</v>
      </c>
      <c r="K211" s="46">
        <v>5.4478004574775696E-2</v>
      </c>
      <c r="L211" s="59">
        <v>1000</v>
      </c>
      <c r="M211" s="45" t="s">
        <v>89</v>
      </c>
      <c r="N211" s="45" t="s">
        <v>89</v>
      </c>
      <c r="O211" s="46">
        <v>34.003101348876953</v>
      </c>
      <c r="P211" s="46">
        <v>0.97189998626708984</v>
      </c>
      <c r="Q211" s="46">
        <v>-2.6164000034332275</v>
      </c>
      <c r="R211" s="46">
        <v>141.10408020019531</v>
      </c>
      <c r="S211" s="45" t="b">
        <v>1</v>
      </c>
      <c r="T211" s="46">
        <v>0.37430183744978096</v>
      </c>
      <c r="U211" s="45" t="b">
        <v>1</v>
      </c>
      <c r="V211" s="45">
        <v>3</v>
      </c>
      <c r="W211" s="45">
        <v>20</v>
      </c>
      <c r="X211" s="45" t="s">
        <v>155</v>
      </c>
      <c r="Y211" s="45" t="s">
        <v>89</v>
      </c>
      <c r="Z211" s="46">
        <v>0.90490219513212955</v>
      </c>
      <c r="AA211" s="45" t="s">
        <v>156</v>
      </c>
      <c r="AB211" s="45" t="s">
        <v>156</v>
      </c>
      <c r="AC211" s="45" t="s">
        <v>156</v>
      </c>
      <c r="AD211" s="46">
        <v>79.227645874023438</v>
      </c>
      <c r="AE211" s="45" t="s">
        <v>89</v>
      </c>
      <c r="AF211" s="45" t="s">
        <v>89</v>
      </c>
      <c r="AG211" s="45" t="s">
        <v>89</v>
      </c>
    </row>
    <row r="212" spans="1:33" x14ac:dyDescent="0.15">
      <c r="A212" s="45">
        <v>165</v>
      </c>
      <c r="B212" s="45" t="s">
        <v>336</v>
      </c>
      <c r="C212" s="45" t="b">
        <v>0</v>
      </c>
      <c r="D212" s="45" t="s">
        <v>89</v>
      </c>
      <c r="E212" s="45" t="s">
        <v>48</v>
      </c>
      <c r="F212" s="45" t="s">
        <v>192</v>
      </c>
      <c r="G212" s="45" t="s">
        <v>153</v>
      </c>
      <c r="H212" s="45" t="s">
        <v>154</v>
      </c>
      <c r="I212" s="87">
        <v>29.008907318115234</v>
      </c>
      <c r="J212" s="46">
        <v>28.958660125732422</v>
      </c>
      <c r="K212" s="46">
        <v>7.1060262620449066E-2</v>
      </c>
      <c r="L212" s="59">
        <v>100</v>
      </c>
      <c r="M212" s="45" t="s">
        <v>89</v>
      </c>
      <c r="N212" s="45" t="s">
        <v>89</v>
      </c>
      <c r="O212" s="46">
        <v>34.003101348876953</v>
      </c>
      <c r="P212" s="46">
        <v>0.97189998626708984</v>
      </c>
      <c r="Q212" s="46">
        <v>-2.6164000034332275</v>
      </c>
      <c r="R212" s="46">
        <v>141.10408020019531</v>
      </c>
      <c r="S212" s="45" t="b">
        <v>1</v>
      </c>
      <c r="T212" s="46">
        <v>0.37430183744978096</v>
      </c>
      <c r="U212" s="45" t="b">
        <v>1</v>
      </c>
      <c r="V212" s="45">
        <v>3</v>
      </c>
      <c r="W212" s="45">
        <v>24</v>
      </c>
      <c r="X212" s="45" t="s">
        <v>155</v>
      </c>
      <c r="Y212" s="45" t="s">
        <v>89</v>
      </c>
      <c r="Z212" s="46">
        <v>0.95120381694167389</v>
      </c>
      <c r="AA212" s="45" t="s">
        <v>156</v>
      </c>
      <c r="AB212" s="45" t="s">
        <v>156</v>
      </c>
      <c r="AC212" s="45" t="s">
        <v>156</v>
      </c>
      <c r="AD212" s="46">
        <v>78.980697631835938</v>
      </c>
      <c r="AE212" s="45" t="s">
        <v>89</v>
      </c>
      <c r="AF212" s="45" t="s">
        <v>89</v>
      </c>
      <c r="AG212" s="45" t="s">
        <v>89</v>
      </c>
    </row>
    <row r="213" spans="1:33" x14ac:dyDescent="0.15">
      <c r="A213" s="45">
        <v>166</v>
      </c>
      <c r="B213" s="45" t="s">
        <v>337</v>
      </c>
      <c r="C213" s="45" t="b">
        <v>0</v>
      </c>
      <c r="D213" s="45" t="s">
        <v>89</v>
      </c>
      <c r="E213" s="45" t="s">
        <v>48</v>
      </c>
      <c r="F213" s="45" t="s">
        <v>192</v>
      </c>
      <c r="G213" s="45" t="s">
        <v>153</v>
      </c>
      <c r="H213" s="45" t="s">
        <v>154</v>
      </c>
      <c r="I213" s="87">
        <v>32.379127502441406</v>
      </c>
      <c r="J213" s="46">
        <v>32.007965087890625</v>
      </c>
      <c r="K213" s="46">
        <v>0.52490425109863281</v>
      </c>
      <c r="L213" s="59">
        <v>10</v>
      </c>
      <c r="M213" s="45" t="s">
        <v>89</v>
      </c>
      <c r="N213" s="45" t="s">
        <v>89</v>
      </c>
      <c r="O213" s="46">
        <v>34.003101348876953</v>
      </c>
      <c r="P213" s="46">
        <v>0.97189998626708984</v>
      </c>
      <c r="Q213" s="46">
        <v>-2.6164000034332275</v>
      </c>
      <c r="R213" s="46">
        <v>141.10408020019531</v>
      </c>
      <c r="S213" s="45" t="b">
        <v>1</v>
      </c>
      <c r="T213" s="46">
        <v>0.37430183744978096</v>
      </c>
      <c r="U213" s="45" t="b">
        <v>1</v>
      </c>
      <c r="V213" s="45">
        <v>3</v>
      </c>
      <c r="W213" s="45">
        <v>25</v>
      </c>
      <c r="X213" s="45" t="s">
        <v>155</v>
      </c>
      <c r="Y213" s="45" t="s">
        <v>89</v>
      </c>
      <c r="Z213" s="46">
        <v>0.94962875969387994</v>
      </c>
      <c r="AA213" s="45" t="s">
        <v>156</v>
      </c>
      <c r="AB213" s="45" t="s">
        <v>156</v>
      </c>
      <c r="AC213" s="45" t="s">
        <v>174</v>
      </c>
      <c r="AD213" s="46">
        <v>78.980697631835938</v>
      </c>
      <c r="AE213" s="45" t="s">
        <v>89</v>
      </c>
      <c r="AF213" s="45" t="s">
        <v>89</v>
      </c>
      <c r="AG213" s="45" t="s">
        <v>89</v>
      </c>
    </row>
    <row r="214" spans="1:33" x14ac:dyDescent="0.15">
      <c r="A214" s="45">
        <v>167</v>
      </c>
      <c r="B214" s="45" t="s">
        <v>338</v>
      </c>
      <c r="C214" s="45" t="b">
        <v>0</v>
      </c>
      <c r="D214" s="45" t="s">
        <v>89</v>
      </c>
      <c r="E214" s="45" t="s">
        <v>48</v>
      </c>
      <c r="F214" s="45" t="s">
        <v>192</v>
      </c>
      <c r="G214" s="45" t="s">
        <v>153</v>
      </c>
      <c r="H214" s="45" t="s">
        <v>154</v>
      </c>
      <c r="I214" s="87">
        <v>33.232337951660156</v>
      </c>
      <c r="J214" s="46">
        <v>33.526039123535156</v>
      </c>
      <c r="K214" s="46">
        <v>0.41535618901252747</v>
      </c>
      <c r="L214" s="59">
        <v>1</v>
      </c>
      <c r="M214" s="45" t="s">
        <v>89</v>
      </c>
      <c r="N214" s="45" t="s">
        <v>89</v>
      </c>
      <c r="O214" s="46">
        <v>34.003101348876953</v>
      </c>
      <c r="P214" s="46">
        <v>0.97189998626708984</v>
      </c>
      <c r="Q214" s="46">
        <v>-2.6164000034332275</v>
      </c>
      <c r="R214" s="46">
        <v>141.10408020019531</v>
      </c>
      <c r="S214" s="45" t="b">
        <v>1</v>
      </c>
      <c r="T214" s="46">
        <v>0.37430183744978096</v>
      </c>
      <c r="U214" s="45" t="b">
        <v>1</v>
      </c>
      <c r="V214" s="45">
        <v>3</v>
      </c>
      <c r="W214" s="45">
        <v>27</v>
      </c>
      <c r="X214" s="45" t="s">
        <v>155</v>
      </c>
      <c r="Y214" s="45" t="s">
        <v>89</v>
      </c>
      <c r="Z214" s="46">
        <v>0.94660968043843097</v>
      </c>
      <c r="AA214" s="45" t="s">
        <v>156</v>
      </c>
      <c r="AB214" s="45" t="s">
        <v>156</v>
      </c>
      <c r="AC214" s="45" t="s">
        <v>156</v>
      </c>
      <c r="AD214" s="46">
        <v>78.980697631835938</v>
      </c>
      <c r="AE214" s="45" t="s">
        <v>89</v>
      </c>
      <c r="AF214" s="45" t="s">
        <v>89</v>
      </c>
      <c r="AG214" s="45" t="s">
        <v>89</v>
      </c>
    </row>
    <row r="215" spans="1:33" x14ac:dyDescent="0.15">
      <c r="A215" s="45">
        <v>168</v>
      </c>
      <c r="B215" s="45" t="s">
        <v>339</v>
      </c>
      <c r="C215" s="45" t="b">
        <v>0</v>
      </c>
      <c r="D215" s="45" t="s">
        <v>89</v>
      </c>
      <c r="E215" s="45" t="s">
        <v>48</v>
      </c>
      <c r="F215" s="45" t="s">
        <v>197</v>
      </c>
      <c r="G215" s="45" t="s">
        <v>153</v>
      </c>
      <c r="H215" s="45" t="s">
        <v>154</v>
      </c>
      <c r="I215" s="86" t="s">
        <v>198</v>
      </c>
      <c r="J215" s="45" t="s">
        <v>89</v>
      </c>
      <c r="K215" s="45" t="s">
        <v>89</v>
      </c>
      <c r="L215" s="88" t="s">
        <v>89</v>
      </c>
      <c r="M215" s="45" t="s">
        <v>89</v>
      </c>
      <c r="N215" s="45" t="s">
        <v>89</v>
      </c>
      <c r="O215" s="46">
        <v>34.003101348876953</v>
      </c>
      <c r="P215" s="46">
        <v>0.97189998626708984</v>
      </c>
      <c r="Q215" s="46">
        <v>-2.6164000034332275</v>
      </c>
      <c r="R215" s="46">
        <v>141.10408020019531</v>
      </c>
      <c r="S215" s="45" t="b">
        <v>1</v>
      </c>
      <c r="T215" s="46">
        <v>0.37430183744978096</v>
      </c>
      <c r="U215" s="45" t="b">
        <v>1</v>
      </c>
      <c r="V215" s="45">
        <v>3</v>
      </c>
      <c r="W215" s="45">
        <v>7</v>
      </c>
      <c r="X215" s="45" t="s">
        <v>199</v>
      </c>
      <c r="Y215" s="45" t="s">
        <v>89</v>
      </c>
      <c r="Z215" s="46">
        <v>0</v>
      </c>
      <c r="AA215" s="45" t="s">
        <v>156</v>
      </c>
      <c r="AB215" s="45" t="s">
        <v>156</v>
      </c>
      <c r="AC215" s="45" t="s">
        <v>156</v>
      </c>
      <c r="AD215" s="46">
        <v>70.456565856933594</v>
      </c>
      <c r="AE215" s="45" t="s">
        <v>89</v>
      </c>
      <c r="AF215" s="45" t="s">
        <v>89</v>
      </c>
      <c r="AG215" s="45" t="s">
        <v>89</v>
      </c>
    </row>
    <row r="216" spans="1:33" x14ac:dyDescent="0.15">
      <c r="A216" s="45">
        <v>169</v>
      </c>
      <c r="B216" s="45" t="s">
        <v>340</v>
      </c>
      <c r="C216" s="45" t="b">
        <v>0</v>
      </c>
      <c r="D216" s="45" t="s">
        <v>151</v>
      </c>
      <c r="E216" s="45" t="s">
        <v>48</v>
      </c>
      <c r="F216" s="45" t="s">
        <v>152</v>
      </c>
      <c r="G216" s="45" t="s">
        <v>153</v>
      </c>
      <c r="H216" s="45" t="s">
        <v>154</v>
      </c>
      <c r="I216" s="87">
        <v>24.965003967285156</v>
      </c>
      <c r="J216" s="46">
        <v>24.91008186340332</v>
      </c>
      <c r="K216" s="46">
        <v>7.7671587467193604E-2</v>
      </c>
      <c r="L216" s="59">
        <v>2847.091796875</v>
      </c>
      <c r="M216" s="46">
        <v>2991.576171875</v>
      </c>
      <c r="N216" s="46">
        <v>204.33175659179688</v>
      </c>
      <c r="O216" s="46">
        <v>34.003101348876953</v>
      </c>
      <c r="P216" s="46">
        <v>0.97189998626708984</v>
      </c>
      <c r="Q216" s="46">
        <v>-2.6164000034332275</v>
      </c>
      <c r="R216" s="46">
        <v>141.10408020019531</v>
      </c>
      <c r="S216" s="45" t="b">
        <v>1</v>
      </c>
      <c r="T216" s="46">
        <v>0.37430183744978096</v>
      </c>
      <c r="U216" s="45" t="b">
        <v>1</v>
      </c>
      <c r="V216" s="45">
        <v>3</v>
      </c>
      <c r="W216" s="45">
        <v>19</v>
      </c>
      <c r="X216" s="45" t="s">
        <v>155</v>
      </c>
      <c r="Y216" s="45" t="s">
        <v>89</v>
      </c>
      <c r="Z216" s="46">
        <v>0.92547832971103139</v>
      </c>
      <c r="AA216" s="45" t="s">
        <v>156</v>
      </c>
      <c r="AB216" s="45" t="s">
        <v>156</v>
      </c>
      <c r="AC216" s="45" t="s">
        <v>156</v>
      </c>
      <c r="AD216" s="46">
        <v>79.183181762695312</v>
      </c>
      <c r="AE216" s="45" t="s">
        <v>89</v>
      </c>
      <c r="AF216" s="45" t="s">
        <v>89</v>
      </c>
      <c r="AG216" s="45" t="s">
        <v>89</v>
      </c>
    </row>
    <row r="217" spans="1:33" x14ac:dyDescent="0.15">
      <c r="A217" s="45">
        <v>170</v>
      </c>
      <c r="B217" s="45" t="s">
        <v>341</v>
      </c>
      <c r="C217" s="45" t="b">
        <v>0</v>
      </c>
      <c r="D217" s="45" t="s">
        <v>157</v>
      </c>
      <c r="E217" s="45" t="s">
        <v>48</v>
      </c>
      <c r="F217" s="45" t="s">
        <v>152</v>
      </c>
      <c r="G217" s="45" t="s">
        <v>153</v>
      </c>
      <c r="H217" s="45" t="s">
        <v>154</v>
      </c>
      <c r="I217" s="87">
        <v>25.320974349975586</v>
      </c>
      <c r="J217" s="46">
        <v>25.299196243286133</v>
      </c>
      <c r="K217" s="46">
        <v>3.0798893421888351E-2</v>
      </c>
      <c r="L217" s="59">
        <v>2081.36376953125</v>
      </c>
      <c r="M217" s="46">
        <v>2122.029541015625</v>
      </c>
      <c r="N217" s="46">
        <v>57.510086059570312</v>
      </c>
      <c r="O217" s="46">
        <v>34.003101348876953</v>
      </c>
      <c r="P217" s="46">
        <v>0.97189998626708984</v>
      </c>
      <c r="Q217" s="46">
        <v>-2.6164000034332275</v>
      </c>
      <c r="R217" s="46">
        <v>141.10408020019531</v>
      </c>
      <c r="S217" s="45" t="b">
        <v>1</v>
      </c>
      <c r="T217" s="46">
        <v>0.37430183744978096</v>
      </c>
      <c r="U217" s="45" t="b">
        <v>1</v>
      </c>
      <c r="V217" s="45">
        <v>3</v>
      </c>
      <c r="W217" s="45">
        <v>21</v>
      </c>
      <c r="X217" s="45" t="s">
        <v>155</v>
      </c>
      <c r="Y217" s="45" t="s">
        <v>89</v>
      </c>
      <c r="Z217" s="46">
        <v>0.94167393498743179</v>
      </c>
      <c r="AA217" s="45" t="s">
        <v>156</v>
      </c>
      <c r="AB217" s="45" t="s">
        <v>156</v>
      </c>
      <c r="AC217" s="45" t="s">
        <v>156</v>
      </c>
      <c r="AD217" s="46">
        <v>79.183181762695312</v>
      </c>
      <c r="AE217" s="45" t="s">
        <v>89</v>
      </c>
      <c r="AF217" s="45" t="s">
        <v>89</v>
      </c>
      <c r="AG217" s="45" t="s">
        <v>89</v>
      </c>
    </row>
    <row r="218" spans="1:33" x14ac:dyDescent="0.15">
      <c r="A218" s="45">
        <v>171</v>
      </c>
      <c r="B218" s="45" t="s">
        <v>342</v>
      </c>
      <c r="C218" s="45" t="b">
        <v>0</v>
      </c>
      <c r="D218" s="45" t="s">
        <v>158</v>
      </c>
      <c r="E218" s="45" t="s">
        <v>48</v>
      </c>
      <c r="F218" s="45" t="s">
        <v>152</v>
      </c>
      <c r="G218" s="45" t="s">
        <v>153</v>
      </c>
      <c r="H218" s="45" t="s">
        <v>154</v>
      </c>
      <c r="I218" s="87">
        <v>25.715600967407227</v>
      </c>
      <c r="J218" s="46">
        <v>25.578399658203125</v>
      </c>
      <c r="K218" s="46">
        <v>0.19403059780597687</v>
      </c>
      <c r="L218" s="59">
        <v>1470.685791015625</v>
      </c>
      <c r="M218" s="46">
        <v>1671.53955078125</v>
      </c>
      <c r="N218" s="46">
        <v>284.05010986328125</v>
      </c>
      <c r="O218" s="46">
        <v>34.003101348876953</v>
      </c>
      <c r="P218" s="46">
        <v>0.97189998626708984</v>
      </c>
      <c r="Q218" s="46">
        <v>-2.6164000034332275</v>
      </c>
      <c r="R218" s="46">
        <v>141.10408020019531</v>
      </c>
      <c r="S218" s="45" t="b">
        <v>1</v>
      </c>
      <c r="T218" s="46">
        <v>0.37430183744978096</v>
      </c>
      <c r="U218" s="45" t="b">
        <v>1</v>
      </c>
      <c r="V218" s="45">
        <v>3</v>
      </c>
      <c r="W218" s="45">
        <v>19</v>
      </c>
      <c r="X218" s="45" t="s">
        <v>155</v>
      </c>
      <c r="Y218" s="45" t="s">
        <v>89</v>
      </c>
      <c r="Z218" s="46">
        <v>0.93571065638620776</v>
      </c>
      <c r="AA218" s="45" t="s">
        <v>156</v>
      </c>
      <c r="AB218" s="45" t="s">
        <v>156</v>
      </c>
      <c r="AC218" s="45" t="s">
        <v>156</v>
      </c>
      <c r="AD218" s="46">
        <v>79.183181762695312</v>
      </c>
      <c r="AE218" s="45" t="s">
        <v>89</v>
      </c>
      <c r="AF218" s="45" t="s">
        <v>89</v>
      </c>
      <c r="AG218" s="45" t="s">
        <v>89</v>
      </c>
    </row>
    <row r="219" spans="1:33" x14ac:dyDescent="0.15">
      <c r="A219" s="45">
        <v>172</v>
      </c>
      <c r="B219" s="45" t="s">
        <v>343</v>
      </c>
      <c r="C219" s="45" t="b">
        <v>0</v>
      </c>
      <c r="D219" s="45" t="s">
        <v>160</v>
      </c>
      <c r="E219" s="45" t="s">
        <v>48</v>
      </c>
      <c r="F219" s="45" t="s">
        <v>152</v>
      </c>
      <c r="G219" s="45" t="s">
        <v>153</v>
      </c>
      <c r="H219" s="45" t="s">
        <v>154</v>
      </c>
      <c r="I219" s="87">
        <v>25.404073715209961</v>
      </c>
      <c r="J219" s="46">
        <v>25.299312591552734</v>
      </c>
      <c r="K219" s="46">
        <v>0.1481546014547348</v>
      </c>
      <c r="L219" s="59">
        <v>1934.5814208984375</v>
      </c>
      <c r="M219" s="46">
        <v>2130.445068359375</v>
      </c>
      <c r="N219" s="46">
        <v>276.99310302734375</v>
      </c>
      <c r="O219" s="46">
        <v>34.003101348876953</v>
      </c>
      <c r="P219" s="46">
        <v>0.97189998626708984</v>
      </c>
      <c r="Q219" s="46">
        <v>-2.6164000034332275</v>
      </c>
      <c r="R219" s="46">
        <v>141.10408020019531</v>
      </c>
      <c r="S219" s="45" t="b">
        <v>1</v>
      </c>
      <c r="T219" s="46">
        <v>0.37430183744978096</v>
      </c>
      <c r="U219" s="45" t="b">
        <v>1</v>
      </c>
      <c r="V219" s="45">
        <v>3</v>
      </c>
      <c r="W219" s="45">
        <v>20</v>
      </c>
      <c r="X219" s="45" t="s">
        <v>155</v>
      </c>
      <c r="Y219" s="45" t="s">
        <v>89</v>
      </c>
      <c r="Z219" s="46">
        <v>0.94364827962069231</v>
      </c>
      <c r="AA219" s="45" t="s">
        <v>156</v>
      </c>
      <c r="AB219" s="45" t="s">
        <v>156</v>
      </c>
      <c r="AC219" s="45" t="s">
        <v>156</v>
      </c>
      <c r="AD219" s="46">
        <v>79.183181762695312</v>
      </c>
      <c r="AE219" s="45" t="s">
        <v>89</v>
      </c>
      <c r="AF219" s="45" t="s">
        <v>89</v>
      </c>
      <c r="AG219" s="45" t="s">
        <v>89</v>
      </c>
    </row>
    <row r="220" spans="1:33" x14ac:dyDescent="0.15">
      <c r="A220" s="45">
        <v>173</v>
      </c>
      <c r="B220" s="45" t="s">
        <v>344</v>
      </c>
      <c r="C220" s="45" t="b">
        <v>0</v>
      </c>
      <c r="D220" s="45" t="s">
        <v>162</v>
      </c>
      <c r="E220" s="45" t="s">
        <v>48</v>
      </c>
      <c r="F220" s="45" t="s">
        <v>152</v>
      </c>
      <c r="G220" s="45" t="s">
        <v>153</v>
      </c>
      <c r="H220" s="45" t="s">
        <v>154</v>
      </c>
      <c r="I220" s="87">
        <v>25.414493560791016</v>
      </c>
      <c r="J220" s="46">
        <v>25.383747100830078</v>
      </c>
      <c r="K220" s="46">
        <v>4.3483410030603409E-2</v>
      </c>
      <c r="L220" s="59">
        <v>1916.9222412109375</v>
      </c>
      <c r="M220" s="46">
        <v>1970.2225341796875</v>
      </c>
      <c r="N220" s="46">
        <v>75.377998352050781</v>
      </c>
      <c r="O220" s="46">
        <v>34.003101348876953</v>
      </c>
      <c r="P220" s="46">
        <v>0.97189998626708984</v>
      </c>
      <c r="Q220" s="46">
        <v>-2.6164000034332275</v>
      </c>
      <c r="R220" s="46">
        <v>141.10408020019531</v>
      </c>
      <c r="S220" s="45" t="b">
        <v>1</v>
      </c>
      <c r="T220" s="46">
        <v>0.37430183744978096</v>
      </c>
      <c r="U220" s="45" t="b">
        <v>1</v>
      </c>
      <c r="V220" s="45">
        <v>3</v>
      </c>
      <c r="W220" s="45">
        <v>20</v>
      </c>
      <c r="X220" s="45" t="s">
        <v>155</v>
      </c>
      <c r="Y220" s="45" t="s">
        <v>89</v>
      </c>
      <c r="Z220" s="46">
        <v>0.93383464402614869</v>
      </c>
      <c r="AA220" s="45" t="s">
        <v>156</v>
      </c>
      <c r="AB220" s="45" t="s">
        <v>156</v>
      </c>
      <c r="AC220" s="45" t="s">
        <v>156</v>
      </c>
      <c r="AD220" s="46">
        <v>79.213081359863281</v>
      </c>
      <c r="AE220" s="45" t="s">
        <v>89</v>
      </c>
      <c r="AF220" s="45" t="s">
        <v>89</v>
      </c>
      <c r="AG220" s="45" t="s">
        <v>89</v>
      </c>
    </row>
    <row r="221" spans="1:33" x14ac:dyDescent="0.15">
      <c r="A221" s="45">
        <v>174</v>
      </c>
      <c r="B221" s="45" t="s">
        <v>345</v>
      </c>
      <c r="C221" s="45" t="b">
        <v>0</v>
      </c>
      <c r="D221" s="45" t="s">
        <v>164</v>
      </c>
      <c r="E221" s="45" t="s">
        <v>48</v>
      </c>
      <c r="F221" s="45" t="s">
        <v>152</v>
      </c>
      <c r="G221" s="45" t="s">
        <v>153</v>
      </c>
      <c r="H221" s="45" t="s">
        <v>154</v>
      </c>
      <c r="I221" s="87">
        <v>25.801986694335938</v>
      </c>
      <c r="J221" s="46">
        <v>25.746803283691406</v>
      </c>
      <c r="K221" s="46">
        <v>7.8041128814220428E-2</v>
      </c>
      <c r="L221" s="59">
        <v>1363.02197265625</v>
      </c>
      <c r="M221" s="46">
        <v>1432.5380859375</v>
      </c>
      <c r="N221" s="46">
        <v>98.310546875</v>
      </c>
      <c r="O221" s="46">
        <v>34.003101348876953</v>
      </c>
      <c r="P221" s="46">
        <v>0.97189998626708984</v>
      </c>
      <c r="Q221" s="46">
        <v>-2.6164000034332275</v>
      </c>
      <c r="R221" s="46">
        <v>141.10408020019531</v>
      </c>
      <c r="S221" s="45" t="b">
        <v>1</v>
      </c>
      <c r="T221" s="46">
        <v>0.37430183744978096</v>
      </c>
      <c r="U221" s="45" t="b">
        <v>1</v>
      </c>
      <c r="V221" s="45">
        <v>3</v>
      </c>
      <c r="W221" s="45">
        <v>19</v>
      </c>
      <c r="X221" s="45" t="s">
        <v>155</v>
      </c>
      <c r="Y221" s="45" t="s">
        <v>89</v>
      </c>
      <c r="Z221" s="46">
        <v>0.94866723634884875</v>
      </c>
      <c r="AA221" s="45" t="s">
        <v>156</v>
      </c>
      <c r="AB221" s="45" t="s">
        <v>156</v>
      </c>
      <c r="AC221" s="45" t="s">
        <v>156</v>
      </c>
      <c r="AD221" s="46">
        <v>79.213081359863281</v>
      </c>
      <c r="AE221" s="45" t="s">
        <v>89</v>
      </c>
      <c r="AF221" s="45" t="s">
        <v>89</v>
      </c>
      <c r="AG221" s="45" t="s">
        <v>89</v>
      </c>
    </row>
    <row r="222" spans="1:33" x14ac:dyDescent="0.15">
      <c r="A222" s="45">
        <v>175</v>
      </c>
      <c r="B222" s="45" t="s">
        <v>346</v>
      </c>
      <c r="C222" s="45" t="b">
        <v>0</v>
      </c>
      <c r="D222" s="45" t="s">
        <v>573</v>
      </c>
      <c r="E222" s="45" t="s">
        <v>48</v>
      </c>
      <c r="F222" s="45" t="s">
        <v>152</v>
      </c>
      <c r="G222" s="45" t="s">
        <v>153</v>
      </c>
      <c r="H222" s="45" t="s">
        <v>154</v>
      </c>
      <c r="I222" s="87">
        <v>26.198869705200195</v>
      </c>
      <c r="J222" s="46">
        <v>26.276264190673828</v>
      </c>
      <c r="K222" s="46">
        <v>0.10945367813110352</v>
      </c>
      <c r="L222" s="59">
        <v>961.1968994140625</v>
      </c>
      <c r="M222" s="46">
        <v>899.99090576171875</v>
      </c>
      <c r="N222" s="46">
        <v>86.558349609375</v>
      </c>
      <c r="O222" s="46">
        <v>34.003101348876953</v>
      </c>
      <c r="P222" s="46">
        <v>0.97189998626708984</v>
      </c>
      <c r="Q222" s="46">
        <v>-2.6164000034332275</v>
      </c>
      <c r="R222" s="46">
        <v>141.10408020019531</v>
      </c>
      <c r="S222" s="45" t="b">
        <v>1</v>
      </c>
      <c r="T222" s="46">
        <v>0.37430183744978096</v>
      </c>
      <c r="U222" s="45" t="b">
        <v>1</v>
      </c>
      <c r="V222" s="45">
        <v>3</v>
      </c>
      <c r="W222" s="45">
        <v>20</v>
      </c>
      <c r="X222" s="45" t="s">
        <v>155</v>
      </c>
      <c r="Y222" s="45" t="s">
        <v>89</v>
      </c>
      <c r="Z222" s="46">
        <v>0.9492488314126003</v>
      </c>
      <c r="AA222" s="45" t="s">
        <v>156</v>
      </c>
      <c r="AB222" s="45" t="s">
        <v>156</v>
      </c>
      <c r="AC222" s="45" t="s">
        <v>156</v>
      </c>
      <c r="AD222" s="46">
        <v>79.213081359863281</v>
      </c>
      <c r="AE222" s="45" t="s">
        <v>89</v>
      </c>
      <c r="AF222" s="45" t="s">
        <v>89</v>
      </c>
      <c r="AG222" s="45" t="s">
        <v>89</v>
      </c>
    </row>
    <row r="223" spans="1:33" x14ac:dyDescent="0.15">
      <c r="A223" s="45">
        <v>176</v>
      </c>
      <c r="B223" s="45" t="s">
        <v>347</v>
      </c>
      <c r="C223" s="45" t="b">
        <v>0</v>
      </c>
      <c r="D223" s="45" t="s">
        <v>167</v>
      </c>
      <c r="E223" s="45" t="s">
        <v>48</v>
      </c>
      <c r="F223" s="45" t="s">
        <v>152</v>
      </c>
      <c r="G223" s="45" t="s">
        <v>153</v>
      </c>
      <c r="H223" s="45" t="s">
        <v>154</v>
      </c>
      <c r="I223" s="87">
        <v>25.702508926391602</v>
      </c>
      <c r="J223" s="46">
        <v>25.585617065429688</v>
      </c>
      <c r="K223" s="46">
        <v>0.16531005501747131</v>
      </c>
      <c r="L223" s="59">
        <v>1487.7286376953125</v>
      </c>
      <c r="M223" s="46">
        <v>1657.655517578125</v>
      </c>
      <c r="N223" s="46">
        <v>240.31280517578125</v>
      </c>
      <c r="O223" s="46">
        <v>34.003101348876953</v>
      </c>
      <c r="P223" s="46">
        <v>0.97189998626708984</v>
      </c>
      <c r="Q223" s="46">
        <v>-2.6164000034332275</v>
      </c>
      <c r="R223" s="46">
        <v>141.10408020019531</v>
      </c>
      <c r="S223" s="45" t="b">
        <v>1</v>
      </c>
      <c r="T223" s="46">
        <v>0.37430183744978096</v>
      </c>
      <c r="U223" s="45" t="b">
        <v>1</v>
      </c>
      <c r="V223" s="45">
        <v>3</v>
      </c>
      <c r="W223" s="45">
        <v>20</v>
      </c>
      <c r="X223" s="45" t="s">
        <v>155</v>
      </c>
      <c r="Y223" s="45" t="s">
        <v>89</v>
      </c>
      <c r="Z223" s="46">
        <v>0.94560221345384887</v>
      </c>
      <c r="AA223" s="45" t="s">
        <v>156</v>
      </c>
      <c r="AB223" s="45" t="s">
        <v>156</v>
      </c>
      <c r="AC223" s="45" t="s">
        <v>156</v>
      </c>
      <c r="AD223" s="46">
        <v>79.213081359863281</v>
      </c>
      <c r="AE223" s="45" t="s">
        <v>89</v>
      </c>
      <c r="AF223" s="45" t="s">
        <v>89</v>
      </c>
      <c r="AG223" s="45" t="s">
        <v>89</v>
      </c>
    </row>
    <row r="224" spans="1:33" x14ac:dyDescent="0.15">
      <c r="A224" s="45">
        <v>177</v>
      </c>
      <c r="B224" s="45" t="s">
        <v>348</v>
      </c>
      <c r="C224" s="45" t="b">
        <v>0</v>
      </c>
      <c r="D224" s="45" t="s">
        <v>169</v>
      </c>
      <c r="E224" s="45" t="s">
        <v>48</v>
      </c>
      <c r="F224" s="45" t="s">
        <v>152</v>
      </c>
      <c r="G224" s="45" t="s">
        <v>153</v>
      </c>
      <c r="H224" s="45" t="s">
        <v>154</v>
      </c>
      <c r="I224" s="87">
        <v>25.725059509277344</v>
      </c>
      <c r="J224" s="46">
        <v>25.788848876953125</v>
      </c>
      <c r="K224" s="46">
        <v>9.0211786329746246E-2</v>
      </c>
      <c r="L224" s="59">
        <v>1458.4945068359375</v>
      </c>
      <c r="M224" s="46">
        <v>1381.046142578125</v>
      </c>
      <c r="N224" s="46">
        <v>109.52852630615234</v>
      </c>
      <c r="O224" s="46">
        <v>34.003101348876953</v>
      </c>
      <c r="P224" s="46">
        <v>0.97189998626708984</v>
      </c>
      <c r="Q224" s="46">
        <v>-2.6164000034332275</v>
      </c>
      <c r="R224" s="46">
        <v>141.10408020019531</v>
      </c>
      <c r="S224" s="45" t="b">
        <v>1</v>
      </c>
      <c r="T224" s="46">
        <v>0.37430183744978096</v>
      </c>
      <c r="U224" s="45" t="b">
        <v>1</v>
      </c>
      <c r="V224" s="45">
        <v>3</v>
      </c>
      <c r="W224" s="45">
        <v>20</v>
      </c>
      <c r="X224" s="45" t="s">
        <v>155</v>
      </c>
      <c r="Y224" s="45" t="s">
        <v>89</v>
      </c>
      <c r="Z224" s="46">
        <v>0.9700817822938882</v>
      </c>
      <c r="AA224" s="45" t="s">
        <v>156</v>
      </c>
      <c r="AB224" s="45" t="s">
        <v>156</v>
      </c>
      <c r="AC224" s="45" t="s">
        <v>156</v>
      </c>
      <c r="AD224" s="46">
        <v>79.085250854492188</v>
      </c>
      <c r="AE224" s="45" t="s">
        <v>89</v>
      </c>
      <c r="AF224" s="45" t="s">
        <v>89</v>
      </c>
      <c r="AG224" s="45" t="s">
        <v>89</v>
      </c>
    </row>
    <row r="225" spans="1:33" x14ac:dyDescent="0.15">
      <c r="A225" s="45">
        <v>178</v>
      </c>
      <c r="B225" s="45" t="s">
        <v>349</v>
      </c>
      <c r="C225" s="45" t="b">
        <v>0</v>
      </c>
      <c r="D225" s="45" t="s">
        <v>171</v>
      </c>
      <c r="E225" s="45" t="s">
        <v>48</v>
      </c>
      <c r="F225" s="45" t="s">
        <v>152</v>
      </c>
      <c r="G225" s="45" t="s">
        <v>153</v>
      </c>
      <c r="H225" s="45" t="s">
        <v>154</v>
      </c>
      <c r="I225" s="87">
        <v>25.776405334472656</v>
      </c>
      <c r="J225" s="46">
        <v>25.732135772705078</v>
      </c>
      <c r="K225" s="46">
        <v>6.260661780834198E-2</v>
      </c>
      <c r="L225" s="59">
        <v>1394.055908203125</v>
      </c>
      <c r="M225" s="46">
        <v>1450.5400390625</v>
      </c>
      <c r="N225" s="46">
        <v>79.880706787109375</v>
      </c>
      <c r="O225" s="46">
        <v>34.003101348876953</v>
      </c>
      <c r="P225" s="46">
        <v>0.97189998626708984</v>
      </c>
      <c r="Q225" s="46">
        <v>-2.6164000034332275</v>
      </c>
      <c r="R225" s="46">
        <v>141.10408020019531</v>
      </c>
      <c r="S225" s="45" t="b">
        <v>1</v>
      </c>
      <c r="T225" s="46">
        <v>0.37430183744978096</v>
      </c>
      <c r="U225" s="45" t="b">
        <v>1</v>
      </c>
      <c r="V225" s="45">
        <v>3</v>
      </c>
      <c r="W225" s="45">
        <v>20</v>
      </c>
      <c r="X225" s="45" t="s">
        <v>155</v>
      </c>
      <c r="Y225" s="45" t="s">
        <v>89</v>
      </c>
      <c r="Z225" s="46">
        <v>0.96016219382476331</v>
      </c>
      <c r="AA225" s="45" t="s">
        <v>156</v>
      </c>
      <c r="AB225" s="45" t="s">
        <v>156</v>
      </c>
      <c r="AC225" s="45" t="s">
        <v>156</v>
      </c>
      <c r="AD225" s="46">
        <v>79.085250854492188</v>
      </c>
      <c r="AE225" s="45" t="s">
        <v>89</v>
      </c>
      <c r="AF225" s="45" t="s">
        <v>89</v>
      </c>
      <c r="AG225" s="45" t="s">
        <v>89</v>
      </c>
    </row>
    <row r="226" spans="1:33" x14ac:dyDescent="0.15">
      <c r="A226" s="45">
        <v>179</v>
      </c>
      <c r="B226" s="45" t="s">
        <v>350</v>
      </c>
      <c r="C226" s="45" t="b">
        <v>0</v>
      </c>
      <c r="D226" s="45" t="s">
        <v>173</v>
      </c>
      <c r="E226" s="45" t="s">
        <v>48</v>
      </c>
      <c r="F226" s="45" t="s">
        <v>152</v>
      </c>
      <c r="G226" s="45" t="s">
        <v>153</v>
      </c>
      <c r="H226" s="45" t="s">
        <v>154</v>
      </c>
      <c r="I226" s="87">
        <v>25.774900436401367</v>
      </c>
      <c r="J226" s="46">
        <v>25.817211151123047</v>
      </c>
      <c r="K226" s="46">
        <v>5.9835039079189301E-2</v>
      </c>
      <c r="L226" s="59">
        <v>1395.9034423828125</v>
      </c>
      <c r="M226" s="46">
        <v>1345.8150634765625</v>
      </c>
      <c r="N226" s="46">
        <v>70.835662841796875</v>
      </c>
      <c r="O226" s="46">
        <v>34.003101348876953</v>
      </c>
      <c r="P226" s="46">
        <v>0.97189998626708984</v>
      </c>
      <c r="Q226" s="46">
        <v>-2.6164000034332275</v>
      </c>
      <c r="R226" s="46">
        <v>141.10408020019531</v>
      </c>
      <c r="S226" s="45" t="b">
        <v>1</v>
      </c>
      <c r="T226" s="46">
        <v>0.37430183744978096</v>
      </c>
      <c r="U226" s="45" t="b">
        <v>1</v>
      </c>
      <c r="V226" s="45">
        <v>3</v>
      </c>
      <c r="W226" s="45">
        <v>20</v>
      </c>
      <c r="X226" s="45" t="s">
        <v>155</v>
      </c>
      <c r="Y226" s="45" t="s">
        <v>89</v>
      </c>
      <c r="Z226" s="46">
        <v>0.94117168381170324</v>
      </c>
      <c r="AA226" s="45" t="s">
        <v>156</v>
      </c>
      <c r="AB226" s="45" t="s">
        <v>156</v>
      </c>
      <c r="AC226" s="45" t="s">
        <v>156</v>
      </c>
      <c r="AD226" s="46">
        <v>79.085250854492188</v>
      </c>
      <c r="AE226" s="45" t="s">
        <v>89</v>
      </c>
      <c r="AF226" s="45" t="s">
        <v>89</v>
      </c>
      <c r="AG226" s="45" t="s">
        <v>89</v>
      </c>
    </row>
    <row r="227" spans="1:33" x14ac:dyDescent="0.15">
      <c r="A227" s="45">
        <v>180</v>
      </c>
      <c r="B227" s="45" t="s">
        <v>351</v>
      </c>
      <c r="C227" s="45" t="b">
        <v>0</v>
      </c>
      <c r="D227" s="45" t="s">
        <v>176</v>
      </c>
      <c r="E227" s="45" t="s">
        <v>48</v>
      </c>
      <c r="F227" s="45" t="s">
        <v>152</v>
      </c>
      <c r="G227" s="45" t="s">
        <v>153</v>
      </c>
      <c r="H227" s="45" t="s">
        <v>154</v>
      </c>
      <c r="I227" s="87">
        <v>25.33575439453125</v>
      </c>
      <c r="J227" s="46">
        <v>25.350332260131836</v>
      </c>
      <c r="K227" s="46">
        <v>2.0616214722394943E-2</v>
      </c>
      <c r="L227" s="59">
        <v>2054.466064453125</v>
      </c>
      <c r="M227" s="46">
        <v>2028.44384765625</v>
      </c>
      <c r="N227" s="46">
        <v>36.800971984863281</v>
      </c>
      <c r="O227" s="46">
        <v>34.003101348876953</v>
      </c>
      <c r="P227" s="46">
        <v>0.97189998626708984</v>
      </c>
      <c r="Q227" s="46">
        <v>-2.6164000034332275</v>
      </c>
      <c r="R227" s="46">
        <v>141.10408020019531</v>
      </c>
      <c r="S227" s="45" t="b">
        <v>1</v>
      </c>
      <c r="T227" s="46">
        <v>0.37430183744978096</v>
      </c>
      <c r="U227" s="45" t="b">
        <v>1</v>
      </c>
      <c r="V227" s="45">
        <v>3</v>
      </c>
      <c r="W227" s="45">
        <v>20</v>
      </c>
      <c r="X227" s="45" t="s">
        <v>155</v>
      </c>
      <c r="Y227" s="45" t="s">
        <v>89</v>
      </c>
      <c r="Z227" s="46">
        <v>0.95588370990649363</v>
      </c>
      <c r="AA227" s="45" t="s">
        <v>156</v>
      </c>
      <c r="AB227" s="45" t="s">
        <v>156</v>
      </c>
      <c r="AC227" s="45" t="s">
        <v>156</v>
      </c>
      <c r="AD227" s="46">
        <v>79.198844909667969</v>
      </c>
      <c r="AE227" s="45" t="s">
        <v>89</v>
      </c>
      <c r="AF227" s="45" t="s">
        <v>89</v>
      </c>
      <c r="AG227" s="45" t="s">
        <v>89</v>
      </c>
    </row>
    <row r="228" spans="1:33" x14ac:dyDescent="0.15">
      <c r="A228" s="45">
        <v>181</v>
      </c>
      <c r="B228" s="45" t="s">
        <v>352</v>
      </c>
      <c r="C228" s="45" t="b">
        <v>0</v>
      </c>
      <c r="D228" s="45" t="s">
        <v>178</v>
      </c>
      <c r="E228" s="45" t="s">
        <v>48</v>
      </c>
      <c r="F228" s="45" t="s">
        <v>152</v>
      </c>
      <c r="G228" s="45" t="s">
        <v>153</v>
      </c>
      <c r="H228" s="45" t="s">
        <v>154</v>
      </c>
      <c r="I228" s="87">
        <v>26.118227005004883</v>
      </c>
      <c r="J228" s="46">
        <v>26.007499694824219</v>
      </c>
      <c r="K228" s="46">
        <v>0.15659071505069733</v>
      </c>
      <c r="L228" s="59">
        <v>1031.892333984375</v>
      </c>
      <c r="M228" s="46">
        <v>1142.9130859375</v>
      </c>
      <c r="N228" s="46">
        <v>157.00704956054688</v>
      </c>
      <c r="O228" s="46">
        <v>34.003101348876953</v>
      </c>
      <c r="P228" s="46">
        <v>0.97189998626708984</v>
      </c>
      <c r="Q228" s="46">
        <v>-2.6164000034332275</v>
      </c>
      <c r="R228" s="46">
        <v>141.10408020019531</v>
      </c>
      <c r="S228" s="45" t="b">
        <v>1</v>
      </c>
      <c r="T228" s="46">
        <v>0.37430183744978096</v>
      </c>
      <c r="U228" s="45" t="b">
        <v>1</v>
      </c>
      <c r="V228" s="45">
        <v>3</v>
      </c>
      <c r="W228" s="45">
        <v>19</v>
      </c>
      <c r="X228" s="45" t="s">
        <v>155</v>
      </c>
      <c r="Y228" s="45" t="s">
        <v>89</v>
      </c>
      <c r="Z228" s="46">
        <v>0.95555419715385526</v>
      </c>
      <c r="AA228" s="45" t="s">
        <v>156</v>
      </c>
      <c r="AB228" s="45" t="s">
        <v>156</v>
      </c>
      <c r="AC228" s="45" t="s">
        <v>156</v>
      </c>
      <c r="AD228" s="46">
        <v>79.174858093261719</v>
      </c>
      <c r="AE228" s="45" t="s">
        <v>89</v>
      </c>
      <c r="AF228" s="45" t="s">
        <v>89</v>
      </c>
      <c r="AG228" s="45" t="s">
        <v>89</v>
      </c>
    </row>
    <row r="229" spans="1:33" x14ac:dyDescent="0.15">
      <c r="A229" s="45">
        <v>182</v>
      </c>
      <c r="B229" s="45" t="s">
        <v>353</v>
      </c>
      <c r="C229" s="45" t="b">
        <v>0</v>
      </c>
      <c r="D229" s="45" t="s">
        <v>180</v>
      </c>
      <c r="E229" s="45" t="s">
        <v>48</v>
      </c>
      <c r="F229" s="45" t="s">
        <v>152</v>
      </c>
      <c r="G229" s="45" t="s">
        <v>153</v>
      </c>
      <c r="H229" s="45" t="s">
        <v>154</v>
      </c>
      <c r="I229" s="87">
        <v>24.697103500366211</v>
      </c>
      <c r="J229" s="46">
        <v>24.731742858886719</v>
      </c>
      <c r="K229" s="46">
        <v>4.8988800495862961E-2</v>
      </c>
      <c r="L229" s="59">
        <v>3604.07861328125</v>
      </c>
      <c r="M229" s="46">
        <v>3497.48876953125</v>
      </c>
      <c r="N229" s="46">
        <v>150.74063110351562</v>
      </c>
      <c r="O229" s="46">
        <v>34.003101348876953</v>
      </c>
      <c r="P229" s="46">
        <v>0.97189998626708984</v>
      </c>
      <c r="Q229" s="46">
        <v>-2.6164000034332275</v>
      </c>
      <c r="R229" s="46">
        <v>141.10408020019531</v>
      </c>
      <c r="S229" s="45" t="b">
        <v>1</v>
      </c>
      <c r="T229" s="46">
        <v>0.37430183744978096</v>
      </c>
      <c r="U229" s="45" t="b">
        <v>1</v>
      </c>
      <c r="V229" s="45">
        <v>3</v>
      </c>
      <c r="W229" s="45">
        <v>19</v>
      </c>
      <c r="X229" s="45" t="s">
        <v>155</v>
      </c>
      <c r="Y229" s="45" t="s">
        <v>89</v>
      </c>
      <c r="Z229" s="46">
        <v>0.92289681206150109</v>
      </c>
      <c r="AA229" s="45" t="s">
        <v>156</v>
      </c>
      <c r="AB229" s="45" t="s">
        <v>156</v>
      </c>
      <c r="AC229" s="45" t="s">
        <v>156</v>
      </c>
      <c r="AD229" s="46">
        <v>79.174858093261719</v>
      </c>
      <c r="AE229" s="45" t="s">
        <v>89</v>
      </c>
      <c r="AF229" s="45" t="s">
        <v>89</v>
      </c>
      <c r="AG229" s="45" t="s">
        <v>89</v>
      </c>
    </row>
    <row r="230" spans="1:33" x14ac:dyDescent="0.15">
      <c r="A230" s="45">
        <v>183</v>
      </c>
      <c r="B230" s="45" t="s">
        <v>354</v>
      </c>
      <c r="C230" s="45" t="b">
        <v>0</v>
      </c>
      <c r="D230" s="45" t="s">
        <v>182</v>
      </c>
      <c r="E230" s="45" t="s">
        <v>48</v>
      </c>
      <c r="F230" s="45" t="s">
        <v>152</v>
      </c>
      <c r="G230" s="45" t="s">
        <v>153</v>
      </c>
      <c r="H230" s="45" t="s">
        <v>154</v>
      </c>
      <c r="I230" s="87">
        <v>24.634653091430664</v>
      </c>
      <c r="J230" s="46">
        <v>24.701633453369141</v>
      </c>
      <c r="K230" s="46">
        <v>9.472588449716568E-2</v>
      </c>
      <c r="L230" s="59">
        <v>3807.703125</v>
      </c>
      <c r="M230" s="46">
        <v>3595.974609375</v>
      </c>
      <c r="N230" s="46">
        <v>299.42916870117188</v>
      </c>
      <c r="O230" s="46">
        <v>34.003101348876953</v>
      </c>
      <c r="P230" s="46">
        <v>0.97189998626708984</v>
      </c>
      <c r="Q230" s="46">
        <v>-2.6164000034332275</v>
      </c>
      <c r="R230" s="46">
        <v>141.10408020019531</v>
      </c>
      <c r="S230" s="45" t="b">
        <v>1</v>
      </c>
      <c r="T230" s="46">
        <v>0.37430183744978096</v>
      </c>
      <c r="U230" s="45" t="b">
        <v>1</v>
      </c>
      <c r="V230" s="45">
        <v>3</v>
      </c>
      <c r="W230" s="45">
        <v>18</v>
      </c>
      <c r="X230" s="45" t="s">
        <v>155</v>
      </c>
      <c r="Y230" s="45" t="s">
        <v>89</v>
      </c>
      <c r="Z230" s="46">
        <v>0.95756082763268913</v>
      </c>
      <c r="AA230" s="45" t="s">
        <v>156</v>
      </c>
      <c r="AB230" s="45" t="s">
        <v>156</v>
      </c>
      <c r="AC230" s="45" t="s">
        <v>156</v>
      </c>
      <c r="AD230" s="46">
        <v>79.174858093261719</v>
      </c>
      <c r="AE230" s="45" t="s">
        <v>89</v>
      </c>
      <c r="AF230" s="45" t="s">
        <v>89</v>
      </c>
      <c r="AG230" s="45" t="s">
        <v>89</v>
      </c>
    </row>
    <row r="231" spans="1:33" x14ac:dyDescent="0.15">
      <c r="A231" s="45">
        <v>184</v>
      </c>
      <c r="B231" s="45" t="s">
        <v>355</v>
      </c>
      <c r="C231" s="45" t="b">
        <v>0</v>
      </c>
      <c r="D231" s="45" t="s">
        <v>184</v>
      </c>
      <c r="E231" s="45" t="s">
        <v>48</v>
      </c>
      <c r="F231" s="45" t="s">
        <v>152</v>
      </c>
      <c r="G231" s="45" t="s">
        <v>153</v>
      </c>
      <c r="H231" s="45" t="s">
        <v>154</v>
      </c>
      <c r="I231" s="87">
        <v>24.941320419311523</v>
      </c>
      <c r="J231" s="46">
        <v>24.867786407470703</v>
      </c>
      <c r="K231" s="46">
        <v>0.10399414598941803</v>
      </c>
      <c r="L231" s="59">
        <v>2907.056396484375</v>
      </c>
      <c r="M231" s="46">
        <v>3107.904296875</v>
      </c>
      <c r="N231" s="46">
        <v>284.04183959960938</v>
      </c>
      <c r="O231" s="46">
        <v>34.003101348876953</v>
      </c>
      <c r="P231" s="46">
        <v>0.97189998626708984</v>
      </c>
      <c r="Q231" s="46">
        <v>-2.6164000034332275</v>
      </c>
      <c r="R231" s="46">
        <v>141.10408020019531</v>
      </c>
      <c r="S231" s="45" t="b">
        <v>1</v>
      </c>
      <c r="T231" s="46">
        <v>0.37430183744978096</v>
      </c>
      <c r="U231" s="45" t="b">
        <v>1</v>
      </c>
      <c r="V231" s="45">
        <v>3</v>
      </c>
      <c r="W231" s="45">
        <v>19</v>
      </c>
      <c r="X231" s="45" t="s">
        <v>155</v>
      </c>
      <c r="Y231" s="45" t="s">
        <v>89</v>
      </c>
      <c r="Z231" s="46">
        <v>0.95097284885904099</v>
      </c>
      <c r="AA231" s="45" t="s">
        <v>156</v>
      </c>
      <c r="AB231" s="45" t="s">
        <v>156</v>
      </c>
      <c r="AC231" s="45" t="s">
        <v>156</v>
      </c>
      <c r="AD231" s="46">
        <v>79.174858093261719</v>
      </c>
      <c r="AE231" s="45" t="s">
        <v>89</v>
      </c>
      <c r="AF231" s="45" t="s">
        <v>89</v>
      </c>
      <c r="AG231" s="45" t="s">
        <v>89</v>
      </c>
    </row>
    <row r="232" spans="1:33" x14ac:dyDescent="0.15">
      <c r="A232" s="45">
        <v>185</v>
      </c>
      <c r="B232" s="45" t="s">
        <v>356</v>
      </c>
      <c r="C232" s="45" t="b">
        <v>0</v>
      </c>
      <c r="D232" s="45" t="s">
        <v>186</v>
      </c>
      <c r="E232" s="45" t="s">
        <v>48</v>
      </c>
      <c r="F232" s="45" t="s">
        <v>152</v>
      </c>
      <c r="G232" s="45" t="s">
        <v>153</v>
      </c>
      <c r="H232" s="45" t="s">
        <v>154</v>
      </c>
      <c r="I232" s="87">
        <v>24.963788986206055</v>
      </c>
      <c r="J232" s="46">
        <v>24.960905075073242</v>
      </c>
      <c r="K232" s="46">
        <v>4.0784664452075958E-3</v>
      </c>
      <c r="L232" s="59">
        <v>2850.1376953125</v>
      </c>
      <c r="M232" s="46">
        <v>2857.3896484375</v>
      </c>
      <c r="N232" s="46">
        <v>10.255983352661133</v>
      </c>
      <c r="O232" s="46">
        <v>34.003101348876953</v>
      </c>
      <c r="P232" s="46">
        <v>0.97189998626708984</v>
      </c>
      <c r="Q232" s="46">
        <v>-2.6164000034332275</v>
      </c>
      <c r="R232" s="46">
        <v>141.10408020019531</v>
      </c>
      <c r="S232" s="45" t="b">
        <v>1</v>
      </c>
      <c r="T232" s="46">
        <v>0.37430183744978096</v>
      </c>
      <c r="U232" s="45" t="b">
        <v>1</v>
      </c>
      <c r="V232" s="45">
        <v>3</v>
      </c>
      <c r="W232" s="45">
        <v>19</v>
      </c>
      <c r="X232" s="45" t="s">
        <v>155</v>
      </c>
      <c r="Y232" s="45" t="s">
        <v>89</v>
      </c>
      <c r="Z232" s="46">
        <v>0.95052453683930505</v>
      </c>
      <c r="AA232" s="45" t="s">
        <v>156</v>
      </c>
      <c r="AB232" s="45" t="s">
        <v>156</v>
      </c>
      <c r="AC232" s="45" t="s">
        <v>156</v>
      </c>
      <c r="AD232" s="46">
        <v>79.227645874023438</v>
      </c>
      <c r="AE232" s="45" t="s">
        <v>89</v>
      </c>
      <c r="AF232" s="45" t="s">
        <v>89</v>
      </c>
      <c r="AG232" s="45" t="s">
        <v>89</v>
      </c>
    </row>
    <row r="233" spans="1:33" x14ac:dyDescent="0.15">
      <c r="A233" s="45">
        <v>186</v>
      </c>
      <c r="B233" s="45" t="s">
        <v>357</v>
      </c>
      <c r="C233" s="45" t="b">
        <v>0</v>
      </c>
      <c r="D233" s="45" t="s">
        <v>188</v>
      </c>
      <c r="E233" s="45" t="s">
        <v>48</v>
      </c>
      <c r="F233" s="45" t="s">
        <v>152</v>
      </c>
      <c r="G233" s="45" t="s">
        <v>153</v>
      </c>
      <c r="H233" s="45" t="s">
        <v>154</v>
      </c>
      <c r="I233" s="87">
        <v>23.996265411376953</v>
      </c>
      <c r="J233" s="46">
        <v>23.987461090087891</v>
      </c>
      <c r="K233" s="46">
        <v>1.2449841946363449E-2</v>
      </c>
      <c r="L233" s="59">
        <v>6678.1748046875</v>
      </c>
      <c r="M233" s="46">
        <v>6730.31640625</v>
      </c>
      <c r="N233" s="46">
        <v>73.739707946777344</v>
      </c>
      <c r="O233" s="46">
        <v>34.003101348876953</v>
      </c>
      <c r="P233" s="46">
        <v>0.97189998626708984</v>
      </c>
      <c r="Q233" s="46">
        <v>-2.6164000034332275</v>
      </c>
      <c r="R233" s="46">
        <v>141.10408020019531</v>
      </c>
      <c r="S233" s="45" t="b">
        <v>1</v>
      </c>
      <c r="T233" s="46">
        <v>0.37430183744978096</v>
      </c>
      <c r="U233" s="45" t="b">
        <v>1</v>
      </c>
      <c r="V233" s="45">
        <v>3</v>
      </c>
      <c r="W233" s="45">
        <v>16</v>
      </c>
      <c r="X233" s="45" t="s">
        <v>155</v>
      </c>
      <c r="Y233" s="45" t="s">
        <v>89</v>
      </c>
      <c r="Z233" s="46">
        <v>0.95283042375391047</v>
      </c>
      <c r="AA233" s="45" t="s">
        <v>156</v>
      </c>
      <c r="AB233" s="45" t="s">
        <v>156</v>
      </c>
      <c r="AC233" s="45" t="s">
        <v>156</v>
      </c>
      <c r="AD233" s="46">
        <v>79.227645874023438</v>
      </c>
      <c r="AE233" s="45" t="s">
        <v>89</v>
      </c>
      <c r="AF233" s="45" t="s">
        <v>89</v>
      </c>
      <c r="AG233" s="45" t="s">
        <v>89</v>
      </c>
    </row>
    <row r="234" spans="1:33" x14ac:dyDescent="0.15">
      <c r="A234" s="45">
        <v>187</v>
      </c>
      <c r="B234" s="45" t="s">
        <v>358</v>
      </c>
      <c r="C234" s="45" t="b">
        <v>0</v>
      </c>
      <c r="D234" s="45" t="s">
        <v>190</v>
      </c>
      <c r="E234" s="45" t="s">
        <v>48</v>
      </c>
      <c r="F234" s="45" t="s">
        <v>152</v>
      </c>
      <c r="G234" s="45" t="s">
        <v>153</v>
      </c>
      <c r="H234" s="45" t="s">
        <v>154</v>
      </c>
      <c r="I234" s="87">
        <v>24.816518783569336</v>
      </c>
      <c r="J234" s="46">
        <v>24.861473083496094</v>
      </c>
      <c r="K234" s="46">
        <v>6.3573628664016724E-2</v>
      </c>
      <c r="L234" s="59">
        <v>3244.54052734375</v>
      </c>
      <c r="M234" s="46">
        <v>3121.128173828125</v>
      </c>
      <c r="N234" s="46">
        <v>174.53141784667969</v>
      </c>
      <c r="O234" s="46">
        <v>34.003101348876953</v>
      </c>
      <c r="P234" s="46">
        <v>0.97189998626708984</v>
      </c>
      <c r="Q234" s="46">
        <v>-2.6164000034332275</v>
      </c>
      <c r="R234" s="46">
        <v>141.10408020019531</v>
      </c>
      <c r="S234" s="45" t="b">
        <v>1</v>
      </c>
      <c r="T234" s="46">
        <v>0.37430183744978096</v>
      </c>
      <c r="U234" s="45" t="b">
        <v>1</v>
      </c>
      <c r="V234" s="45">
        <v>3</v>
      </c>
      <c r="W234" s="45">
        <v>19</v>
      </c>
      <c r="X234" s="45" t="s">
        <v>155</v>
      </c>
      <c r="Y234" s="45" t="s">
        <v>89</v>
      </c>
      <c r="Z234" s="46">
        <v>0.94672469077012644</v>
      </c>
      <c r="AA234" s="45" t="s">
        <v>156</v>
      </c>
      <c r="AB234" s="45" t="s">
        <v>156</v>
      </c>
      <c r="AC234" s="45" t="s">
        <v>156</v>
      </c>
      <c r="AD234" s="46">
        <v>79.227645874023438</v>
      </c>
      <c r="AE234" s="45" t="s">
        <v>89</v>
      </c>
      <c r="AF234" s="45" t="s">
        <v>89</v>
      </c>
      <c r="AG234" s="45" t="s">
        <v>89</v>
      </c>
    </row>
    <row r="235" spans="1:33" x14ac:dyDescent="0.15">
      <c r="A235" s="45">
        <v>188</v>
      </c>
      <c r="B235" s="45" t="s">
        <v>359</v>
      </c>
      <c r="C235" s="45" t="b">
        <v>0</v>
      </c>
      <c r="D235" s="45" t="s">
        <v>89</v>
      </c>
      <c r="E235" s="45" t="s">
        <v>48</v>
      </c>
      <c r="F235" s="45" t="s">
        <v>192</v>
      </c>
      <c r="G235" s="45" t="s">
        <v>153</v>
      </c>
      <c r="H235" s="45" t="s">
        <v>154</v>
      </c>
      <c r="I235" s="87">
        <v>25.782295227050781</v>
      </c>
      <c r="J235" s="46">
        <v>25.820816040039062</v>
      </c>
      <c r="K235" s="46">
        <v>5.4478004574775696E-2</v>
      </c>
      <c r="L235" s="59">
        <v>1000</v>
      </c>
      <c r="M235" s="45" t="s">
        <v>89</v>
      </c>
      <c r="N235" s="45" t="s">
        <v>89</v>
      </c>
      <c r="O235" s="46">
        <v>34.003101348876953</v>
      </c>
      <c r="P235" s="46">
        <v>0.97189998626708984</v>
      </c>
      <c r="Q235" s="46">
        <v>-2.6164000034332275</v>
      </c>
      <c r="R235" s="46">
        <v>141.10408020019531</v>
      </c>
      <c r="S235" s="45" t="b">
        <v>1</v>
      </c>
      <c r="T235" s="46">
        <v>0.37430183744978096</v>
      </c>
      <c r="U235" s="45" t="b">
        <v>1</v>
      </c>
      <c r="V235" s="45">
        <v>3</v>
      </c>
      <c r="W235" s="45">
        <v>20</v>
      </c>
      <c r="X235" s="45" t="s">
        <v>155</v>
      </c>
      <c r="Y235" s="45" t="s">
        <v>89</v>
      </c>
      <c r="Z235" s="46">
        <v>0.92995846181742792</v>
      </c>
      <c r="AA235" s="45" t="s">
        <v>156</v>
      </c>
      <c r="AB235" s="45" t="s">
        <v>156</v>
      </c>
      <c r="AC235" s="45" t="s">
        <v>156</v>
      </c>
      <c r="AD235" s="46">
        <v>79.227645874023438</v>
      </c>
      <c r="AE235" s="45" t="s">
        <v>89</v>
      </c>
      <c r="AF235" s="45" t="s">
        <v>89</v>
      </c>
      <c r="AG235" s="45" t="s">
        <v>89</v>
      </c>
    </row>
    <row r="236" spans="1:33" x14ac:dyDescent="0.15">
      <c r="A236" s="45">
        <v>189</v>
      </c>
      <c r="B236" s="45" t="s">
        <v>360</v>
      </c>
      <c r="C236" s="45" t="b">
        <v>0</v>
      </c>
      <c r="D236" s="45" t="s">
        <v>89</v>
      </c>
      <c r="E236" s="45" t="s">
        <v>48</v>
      </c>
      <c r="F236" s="45" t="s">
        <v>192</v>
      </c>
      <c r="G236" s="45" t="s">
        <v>153</v>
      </c>
      <c r="H236" s="45" t="s">
        <v>154</v>
      </c>
      <c r="I236" s="87">
        <v>28.908412933349609</v>
      </c>
      <c r="J236" s="46">
        <v>28.958660125732422</v>
      </c>
      <c r="K236" s="46">
        <v>7.1060262620449066E-2</v>
      </c>
      <c r="L236" s="59">
        <v>100</v>
      </c>
      <c r="M236" s="45" t="s">
        <v>89</v>
      </c>
      <c r="N236" s="45" t="s">
        <v>89</v>
      </c>
      <c r="O236" s="46">
        <v>34.003101348876953</v>
      </c>
      <c r="P236" s="46">
        <v>0.97189998626708984</v>
      </c>
      <c r="Q236" s="46">
        <v>-2.6164000034332275</v>
      </c>
      <c r="R236" s="46">
        <v>141.10408020019531</v>
      </c>
      <c r="S236" s="45" t="b">
        <v>1</v>
      </c>
      <c r="T236" s="46">
        <v>0.37430183744978096</v>
      </c>
      <c r="U236" s="45" t="b">
        <v>1</v>
      </c>
      <c r="V236" s="45">
        <v>3</v>
      </c>
      <c r="W236" s="45">
        <v>23</v>
      </c>
      <c r="X236" s="45" t="s">
        <v>155</v>
      </c>
      <c r="Y236" s="45" t="s">
        <v>89</v>
      </c>
      <c r="Z236" s="46">
        <v>0.95228217384082814</v>
      </c>
      <c r="AA236" s="45" t="s">
        <v>156</v>
      </c>
      <c r="AB236" s="45" t="s">
        <v>156</v>
      </c>
      <c r="AC236" s="45" t="s">
        <v>156</v>
      </c>
      <c r="AD236" s="46">
        <v>78.980697631835938</v>
      </c>
      <c r="AE236" s="45" t="s">
        <v>89</v>
      </c>
      <c r="AF236" s="45" t="s">
        <v>89</v>
      </c>
      <c r="AG236" s="45" t="s">
        <v>89</v>
      </c>
    </row>
    <row r="237" spans="1:33" x14ac:dyDescent="0.15">
      <c r="A237" s="45">
        <v>190</v>
      </c>
      <c r="B237" s="45" t="s">
        <v>361</v>
      </c>
      <c r="C237" s="45" t="b">
        <v>0</v>
      </c>
      <c r="D237" s="45" t="s">
        <v>89</v>
      </c>
      <c r="E237" s="45" t="s">
        <v>48</v>
      </c>
      <c r="F237" s="45" t="s">
        <v>192</v>
      </c>
      <c r="G237" s="45" t="s">
        <v>153</v>
      </c>
      <c r="H237" s="45" t="s">
        <v>154</v>
      </c>
      <c r="I237" s="87">
        <v>31.636800765991211</v>
      </c>
      <c r="J237" s="46">
        <v>32.007965087890625</v>
      </c>
      <c r="K237" s="46">
        <v>0.52490425109863281</v>
      </c>
      <c r="L237" s="59">
        <v>10</v>
      </c>
      <c r="M237" s="45" t="s">
        <v>89</v>
      </c>
      <c r="N237" s="45" t="s">
        <v>89</v>
      </c>
      <c r="O237" s="46">
        <v>34.003101348876953</v>
      </c>
      <c r="P237" s="46">
        <v>0.97189998626708984</v>
      </c>
      <c r="Q237" s="46">
        <v>-2.6164000034332275</v>
      </c>
      <c r="R237" s="46">
        <v>141.10408020019531</v>
      </c>
      <c r="S237" s="45" t="b">
        <v>1</v>
      </c>
      <c r="T237" s="46">
        <v>0.37430183744978096</v>
      </c>
      <c r="U237" s="45" t="b">
        <v>1</v>
      </c>
      <c r="V237" s="45">
        <v>3</v>
      </c>
      <c r="W237" s="45">
        <v>25</v>
      </c>
      <c r="X237" s="45" t="s">
        <v>155</v>
      </c>
      <c r="Y237" s="45" t="s">
        <v>89</v>
      </c>
      <c r="Z237" s="46">
        <v>0.96522793780575689</v>
      </c>
      <c r="AA237" s="45" t="s">
        <v>156</v>
      </c>
      <c r="AB237" s="45" t="s">
        <v>156</v>
      </c>
      <c r="AC237" s="45" t="s">
        <v>174</v>
      </c>
      <c r="AD237" s="46">
        <v>78.980697631835938</v>
      </c>
      <c r="AE237" s="45" t="s">
        <v>89</v>
      </c>
      <c r="AF237" s="45" t="s">
        <v>89</v>
      </c>
      <c r="AG237" s="45" t="s">
        <v>89</v>
      </c>
    </row>
    <row r="238" spans="1:33" x14ac:dyDescent="0.15">
      <c r="A238" s="45">
        <v>191</v>
      </c>
      <c r="B238" s="45" t="s">
        <v>362</v>
      </c>
      <c r="C238" s="45" t="b">
        <v>0</v>
      </c>
      <c r="D238" s="45" t="s">
        <v>89</v>
      </c>
      <c r="E238" s="45" t="s">
        <v>48</v>
      </c>
      <c r="F238" s="45" t="s">
        <v>192</v>
      </c>
      <c r="G238" s="45" t="s">
        <v>153</v>
      </c>
      <c r="H238" s="45" t="s">
        <v>154</v>
      </c>
      <c r="I238" s="87">
        <v>33.819740295410156</v>
      </c>
      <c r="J238" s="46">
        <v>33.526039123535156</v>
      </c>
      <c r="K238" s="46">
        <v>0.41535618901252747</v>
      </c>
      <c r="L238" s="59">
        <v>1</v>
      </c>
      <c r="M238" s="45" t="s">
        <v>89</v>
      </c>
      <c r="N238" s="45" t="s">
        <v>89</v>
      </c>
      <c r="O238" s="46">
        <v>34.003101348876953</v>
      </c>
      <c r="P238" s="46">
        <v>0.97189998626708984</v>
      </c>
      <c r="Q238" s="46">
        <v>-2.6164000034332275</v>
      </c>
      <c r="R238" s="46">
        <v>141.10408020019531</v>
      </c>
      <c r="S238" s="45" t="b">
        <v>1</v>
      </c>
      <c r="T238" s="46">
        <v>0.37430183744978096</v>
      </c>
      <c r="U238" s="45" t="b">
        <v>1</v>
      </c>
      <c r="V238" s="45">
        <v>3</v>
      </c>
      <c r="W238" s="45">
        <v>26</v>
      </c>
      <c r="X238" s="45" t="s">
        <v>155</v>
      </c>
      <c r="Y238" s="45" t="s">
        <v>89</v>
      </c>
      <c r="Z238" s="46">
        <v>0.94731782212944826</v>
      </c>
      <c r="AA238" s="45" t="s">
        <v>156</v>
      </c>
      <c r="AB238" s="45" t="s">
        <v>156</v>
      </c>
      <c r="AC238" s="45" t="s">
        <v>156</v>
      </c>
      <c r="AD238" s="46">
        <v>78.980697631835938</v>
      </c>
      <c r="AE238" s="45" t="s">
        <v>89</v>
      </c>
      <c r="AF238" s="45" t="s">
        <v>89</v>
      </c>
      <c r="AG238" s="45" t="s">
        <v>89</v>
      </c>
    </row>
    <row r="239" spans="1:33" x14ac:dyDescent="0.15">
      <c r="A239" s="45">
        <v>192</v>
      </c>
      <c r="B239" s="45" t="s">
        <v>363</v>
      </c>
      <c r="C239" s="45" t="b">
        <v>0</v>
      </c>
      <c r="D239" s="45" t="s">
        <v>89</v>
      </c>
      <c r="E239" s="45" t="s">
        <v>48</v>
      </c>
      <c r="F239" s="45" t="s">
        <v>197</v>
      </c>
      <c r="G239" s="45" t="s">
        <v>153</v>
      </c>
      <c r="H239" s="45" t="s">
        <v>154</v>
      </c>
      <c r="I239" s="86" t="s">
        <v>198</v>
      </c>
      <c r="J239" s="45" t="s">
        <v>89</v>
      </c>
      <c r="K239" s="45" t="s">
        <v>89</v>
      </c>
      <c r="L239" s="88" t="s">
        <v>89</v>
      </c>
      <c r="M239" s="45" t="s">
        <v>89</v>
      </c>
      <c r="N239" s="45" t="s">
        <v>89</v>
      </c>
      <c r="O239" s="46">
        <v>34.003101348876953</v>
      </c>
      <c r="P239" s="46">
        <v>0.97189998626708984</v>
      </c>
      <c r="Q239" s="46">
        <v>-2.6164000034332275</v>
      </c>
      <c r="R239" s="46">
        <v>141.10408020019531</v>
      </c>
      <c r="S239" s="45" t="b">
        <v>1</v>
      </c>
      <c r="T239" s="46">
        <v>0.37430183744978096</v>
      </c>
      <c r="U239" s="45" t="b">
        <v>1</v>
      </c>
      <c r="V239" s="45">
        <v>3</v>
      </c>
      <c r="W239" s="45">
        <v>39</v>
      </c>
      <c r="X239" s="45" t="s">
        <v>199</v>
      </c>
      <c r="Y239" s="45" t="s">
        <v>89</v>
      </c>
      <c r="Z239" s="46">
        <v>0</v>
      </c>
      <c r="AA239" s="45" t="s">
        <v>156</v>
      </c>
      <c r="AB239" s="45" t="s">
        <v>156</v>
      </c>
      <c r="AC239" s="45" t="s">
        <v>156</v>
      </c>
      <c r="AD239" s="46">
        <v>64.205535888671875</v>
      </c>
      <c r="AE239" s="45" t="s">
        <v>89</v>
      </c>
      <c r="AF239" s="45" t="s">
        <v>89</v>
      </c>
      <c r="AG239" s="45" t="s">
        <v>89</v>
      </c>
    </row>
    <row r="240" spans="1:33" x14ac:dyDescent="0.15">
      <c r="A240" s="45">
        <v>193</v>
      </c>
      <c r="B240" s="45" t="s">
        <v>364</v>
      </c>
      <c r="C240" s="45" t="b">
        <v>0</v>
      </c>
      <c r="D240" s="45" t="s">
        <v>151</v>
      </c>
      <c r="E240" s="45" t="s">
        <v>12</v>
      </c>
      <c r="F240" s="45" t="s">
        <v>152</v>
      </c>
      <c r="G240" s="45" t="s">
        <v>153</v>
      </c>
      <c r="H240" s="45" t="s">
        <v>154</v>
      </c>
      <c r="I240" s="87">
        <v>23.878545761108398</v>
      </c>
      <c r="J240" s="46">
        <v>23.841650009155273</v>
      </c>
      <c r="K240" s="46">
        <v>5.2178472280502319E-2</v>
      </c>
      <c r="L240" s="59">
        <v>1558.557373046875</v>
      </c>
      <c r="M240" s="46">
        <v>1604.0655517578125</v>
      </c>
      <c r="N240" s="46">
        <v>64.358283996582031</v>
      </c>
      <c r="O240" s="46">
        <v>33.436599731445312</v>
      </c>
      <c r="P240" s="46">
        <v>0.99599999189376831</v>
      </c>
      <c r="Q240" s="46">
        <v>-2.9937000274658203</v>
      </c>
      <c r="R240" s="46">
        <v>115.79173278808594</v>
      </c>
      <c r="S240" s="45" t="b">
        <v>1</v>
      </c>
      <c r="T240" s="46">
        <v>0.19884449779623056</v>
      </c>
      <c r="U240" s="45" t="b">
        <v>1</v>
      </c>
      <c r="V240" s="45">
        <v>3</v>
      </c>
      <c r="W240" s="45">
        <v>19</v>
      </c>
      <c r="X240" s="45" t="s">
        <v>155</v>
      </c>
      <c r="Y240" s="45" t="s">
        <v>89</v>
      </c>
      <c r="Z240" s="46">
        <v>0.98036682081732418</v>
      </c>
      <c r="AA240" s="45" t="s">
        <v>156</v>
      </c>
      <c r="AB240" s="45" t="s">
        <v>156</v>
      </c>
      <c r="AC240" s="45" t="s">
        <v>156</v>
      </c>
      <c r="AD240" s="46">
        <v>81.226341247558594</v>
      </c>
      <c r="AE240" s="45" t="s">
        <v>89</v>
      </c>
      <c r="AF240" s="45" t="s">
        <v>89</v>
      </c>
      <c r="AG240" s="45" t="s">
        <v>89</v>
      </c>
    </row>
    <row r="241" spans="1:33" x14ac:dyDescent="0.15">
      <c r="A241" s="45">
        <v>194</v>
      </c>
      <c r="B241" s="45" t="s">
        <v>365</v>
      </c>
      <c r="C241" s="45" t="b">
        <v>0</v>
      </c>
      <c r="D241" s="45" t="s">
        <v>157</v>
      </c>
      <c r="E241" s="45" t="s">
        <v>12</v>
      </c>
      <c r="F241" s="45" t="s">
        <v>152</v>
      </c>
      <c r="G241" s="45" t="s">
        <v>153</v>
      </c>
      <c r="H241" s="45" t="s">
        <v>154</v>
      </c>
      <c r="I241" s="87">
        <v>24.316291809082031</v>
      </c>
      <c r="J241" s="46">
        <v>24.282566070556641</v>
      </c>
      <c r="K241" s="46">
        <v>4.7694049775600433E-2</v>
      </c>
      <c r="L241" s="59">
        <v>1113.013427734375</v>
      </c>
      <c r="M241" s="46">
        <v>1142.64599609375</v>
      </c>
      <c r="N241" s="46">
        <v>41.906867980957031</v>
      </c>
      <c r="O241" s="46">
        <v>33.436599731445312</v>
      </c>
      <c r="P241" s="46">
        <v>0.99599999189376831</v>
      </c>
      <c r="Q241" s="46">
        <v>-2.9937000274658203</v>
      </c>
      <c r="R241" s="46">
        <v>115.79173278808594</v>
      </c>
      <c r="S241" s="45" t="b">
        <v>1</v>
      </c>
      <c r="T241" s="46">
        <v>0.19884449779623056</v>
      </c>
      <c r="U241" s="45" t="b">
        <v>1</v>
      </c>
      <c r="V241" s="45">
        <v>3</v>
      </c>
      <c r="W241" s="45">
        <v>20</v>
      </c>
      <c r="X241" s="45" t="s">
        <v>155</v>
      </c>
      <c r="Y241" s="45" t="s">
        <v>89</v>
      </c>
      <c r="Z241" s="46">
        <v>0.94080337721773533</v>
      </c>
      <c r="AA241" s="45" t="s">
        <v>156</v>
      </c>
      <c r="AB241" s="45" t="s">
        <v>156</v>
      </c>
      <c r="AC241" s="45" t="s">
        <v>156</v>
      </c>
      <c r="AD241" s="46">
        <v>81.226341247558594</v>
      </c>
      <c r="AE241" s="45" t="s">
        <v>89</v>
      </c>
      <c r="AF241" s="45" t="s">
        <v>89</v>
      </c>
      <c r="AG241" s="45" t="s">
        <v>89</v>
      </c>
    </row>
    <row r="242" spans="1:33" x14ac:dyDescent="0.15">
      <c r="A242" s="45">
        <v>195</v>
      </c>
      <c r="B242" s="45" t="s">
        <v>366</v>
      </c>
      <c r="C242" s="45" t="b">
        <v>0</v>
      </c>
      <c r="D242" s="45" t="s">
        <v>158</v>
      </c>
      <c r="E242" s="45" t="s">
        <v>12</v>
      </c>
      <c r="F242" s="45" t="s">
        <v>152</v>
      </c>
      <c r="G242" s="45" t="s">
        <v>153</v>
      </c>
      <c r="H242" s="45" t="s">
        <v>154</v>
      </c>
      <c r="I242" s="87">
        <v>24.342857360839844</v>
      </c>
      <c r="J242" s="46">
        <v>24.342025756835938</v>
      </c>
      <c r="K242" s="46">
        <v>1.1747169774025679E-3</v>
      </c>
      <c r="L242" s="59">
        <v>1090.502197265625</v>
      </c>
      <c r="M242" s="46">
        <v>1091.199462890625</v>
      </c>
      <c r="N242" s="46">
        <v>0.98599618673324585</v>
      </c>
      <c r="O242" s="46">
        <v>33.436599731445312</v>
      </c>
      <c r="P242" s="46">
        <v>0.99599999189376831</v>
      </c>
      <c r="Q242" s="46">
        <v>-2.9937000274658203</v>
      </c>
      <c r="R242" s="46">
        <v>115.79173278808594</v>
      </c>
      <c r="S242" s="45" t="b">
        <v>1</v>
      </c>
      <c r="T242" s="46">
        <v>0.19884449779623056</v>
      </c>
      <c r="U242" s="45" t="b">
        <v>1</v>
      </c>
      <c r="V242" s="45">
        <v>3</v>
      </c>
      <c r="W242" s="45">
        <v>19</v>
      </c>
      <c r="X242" s="45" t="s">
        <v>155</v>
      </c>
      <c r="Y242" s="45" t="s">
        <v>89</v>
      </c>
      <c r="Z242" s="46">
        <v>0.95984470757217499</v>
      </c>
      <c r="AA242" s="45" t="s">
        <v>156</v>
      </c>
      <c r="AB242" s="45" t="s">
        <v>156</v>
      </c>
      <c r="AC242" s="45" t="s">
        <v>156</v>
      </c>
      <c r="AD242" s="46">
        <v>81.226341247558594</v>
      </c>
      <c r="AE242" s="45" t="s">
        <v>89</v>
      </c>
      <c r="AF242" s="45" t="s">
        <v>89</v>
      </c>
      <c r="AG242" s="45" t="s">
        <v>89</v>
      </c>
    </row>
    <row r="243" spans="1:33" x14ac:dyDescent="0.15">
      <c r="A243" s="45">
        <v>196</v>
      </c>
      <c r="B243" s="45" t="s">
        <v>367</v>
      </c>
      <c r="C243" s="45" t="b">
        <v>0</v>
      </c>
      <c r="D243" s="45" t="s">
        <v>160</v>
      </c>
      <c r="E243" s="45" t="s">
        <v>12</v>
      </c>
      <c r="F243" s="45" t="s">
        <v>152</v>
      </c>
      <c r="G243" s="45" t="s">
        <v>153</v>
      </c>
      <c r="H243" s="45" t="s">
        <v>154</v>
      </c>
      <c r="I243" s="87">
        <v>23.911516189575195</v>
      </c>
      <c r="J243" s="46">
        <v>23.704751968383789</v>
      </c>
      <c r="K243" s="46">
        <v>0.29240876436233521</v>
      </c>
      <c r="L243" s="59">
        <v>1519.5308837890625</v>
      </c>
      <c r="M243" s="46">
        <v>1804.034423828125</v>
      </c>
      <c r="N243" s="46">
        <v>402.34884643554688</v>
      </c>
      <c r="O243" s="46">
        <v>33.436599731445312</v>
      </c>
      <c r="P243" s="46">
        <v>0.99599999189376831</v>
      </c>
      <c r="Q243" s="46">
        <v>-2.9937000274658203</v>
      </c>
      <c r="R243" s="46">
        <v>115.79173278808594</v>
      </c>
      <c r="S243" s="45" t="b">
        <v>1</v>
      </c>
      <c r="T243" s="46">
        <v>0.19884449779623056</v>
      </c>
      <c r="U243" s="45" t="b">
        <v>1</v>
      </c>
      <c r="V243" s="45">
        <v>3</v>
      </c>
      <c r="W243" s="45">
        <v>19</v>
      </c>
      <c r="X243" s="45" t="s">
        <v>155</v>
      </c>
      <c r="Y243" s="45" t="s">
        <v>89</v>
      </c>
      <c r="Z243" s="46">
        <v>0.92972345459495676</v>
      </c>
      <c r="AA243" s="45" t="s">
        <v>156</v>
      </c>
      <c r="AB243" s="45" t="s">
        <v>156</v>
      </c>
      <c r="AC243" s="45" t="s">
        <v>156</v>
      </c>
      <c r="AD243" s="46">
        <v>81.226341247558594</v>
      </c>
      <c r="AE243" s="45" t="s">
        <v>89</v>
      </c>
      <c r="AF243" s="45" t="s">
        <v>89</v>
      </c>
      <c r="AG243" s="45" t="s">
        <v>89</v>
      </c>
    </row>
    <row r="244" spans="1:33" x14ac:dyDescent="0.15">
      <c r="A244" s="45">
        <v>197</v>
      </c>
      <c r="B244" s="45" t="s">
        <v>368</v>
      </c>
      <c r="C244" s="45" t="b">
        <v>0</v>
      </c>
      <c r="D244" s="45" t="s">
        <v>162</v>
      </c>
      <c r="E244" s="45" t="s">
        <v>12</v>
      </c>
      <c r="F244" s="45" t="s">
        <v>152</v>
      </c>
      <c r="G244" s="45" t="s">
        <v>153</v>
      </c>
      <c r="H244" s="45" t="s">
        <v>154</v>
      </c>
      <c r="I244" s="87">
        <v>24.263086318969727</v>
      </c>
      <c r="J244" s="46">
        <v>24.213466644287109</v>
      </c>
      <c r="K244" s="46">
        <v>7.0172816514968872E-2</v>
      </c>
      <c r="L244" s="59">
        <v>1159.505615234375</v>
      </c>
      <c r="M244" s="46">
        <v>1205.490478515625</v>
      </c>
      <c r="N244" s="46">
        <v>65.032333374023438</v>
      </c>
      <c r="O244" s="46">
        <v>33.436599731445312</v>
      </c>
      <c r="P244" s="46">
        <v>0.99599999189376831</v>
      </c>
      <c r="Q244" s="46">
        <v>-2.9937000274658203</v>
      </c>
      <c r="R244" s="46">
        <v>115.79173278808594</v>
      </c>
      <c r="S244" s="45" t="b">
        <v>1</v>
      </c>
      <c r="T244" s="46">
        <v>0.19884449779623056</v>
      </c>
      <c r="U244" s="45" t="b">
        <v>1</v>
      </c>
      <c r="V244" s="45">
        <v>3</v>
      </c>
      <c r="W244" s="45">
        <v>19</v>
      </c>
      <c r="X244" s="45" t="s">
        <v>155</v>
      </c>
      <c r="Y244" s="45" t="s">
        <v>89</v>
      </c>
      <c r="Z244" s="46">
        <v>0.95456741683944557</v>
      </c>
      <c r="AA244" s="45" t="s">
        <v>156</v>
      </c>
      <c r="AB244" s="45" t="s">
        <v>156</v>
      </c>
      <c r="AC244" s="45" t="s">
        <v>156</v>
      </c>
      <c r="AD244" s="46">
        <v>81.373054504394531</v>
      </c>
      <c r="AE244" s="45" t="s">
        <v>89</v>
      </c>
      <c r="AF244" s="45" t="s">
        <v>89</v>
      </c>
      <c r="AG244" s="45" t="s">
        <v>89</v>
      </c>
    </row>
    <row r="245" spans="1:33" x14ac:dyDescent="0.15">
      <c r="A245" s="45">
        <v>198</v>
      </c>
      <c r="B245" s="45" t="s">
        <v>369</v>
      </c>
      <c r="C245" s="45" t="b">
        <v>0</v>
      </c>
      <c r="D245" s="45" t="s">
        <v>164</v>
      </c>
      <c r="E245" s="45" t="s">
        <v>12</v>
      </c>
      <c r="F245" s="45" t="s">
        <v>152</v>
      </c>
      <c r="G245" s="45" t="s">
        <v>153</v>
      </c>
      <c r="H245" s="45" t="s">
        <v>154</v>
      </c>
      <c r="I245" s="87">
        <v>23.89122200012207</v>
      </c>
      <c r="J245" s="46">
        <v>23.828014373779297</v>
      </c>
      <c r="K245" s="46">
        <v>8.938908576965332E-2</v>
      </c>
      <c r="L245" s="59">
        <v>1543.435546875</v>
      </c>
      <c r="M245" s="46">
        <v>1622.2398681640625</v>
      </c>
      <c r="N245" s="46">
        <v>111.44613647460938</v>
      </c>
      <c r="O245" s="46">
        <v>33.436599731445312</v>
      </c>
      <c r="P245" s="46">
        <v>0.99599999189376831</v>
      </c>
      <c r="Q245" s="46">
        <v>-2.9937000274658203</v>
      </c>
      <c r="R245" s="46">
        <v>115.79173278808594</v>
      </c>
      <c r="S245" s="45" t="b">
        <v>1</v>
      </c>
      <c r="T245" s="46">
        <v>0.19884449779623056</v>
      </c>
      <c r="U245" s="45" t="b">
        <v>1</v>
      </c>
      <c r="V245" s="45">
        <v>3</v>
      </c>
      <c r="W245" s="45">
        <v>18</v>
      </c>
      <c r="X245" s="45" t="s">
        <v>155</v>
      </c>
      <c r="Y245" s="45" t="s">
        <v>89</v>
      </c>
      <c r="Z245" s="46">
        <v>0.97309820920004519</v>
      </c>
      <c r="AA245" s="45" t="s">
        <v>156</v>
      </c>
      <c r="AB245" s="45" t="s">
        <v>156</v>
      </c>
      <c r="AC245" s="45" t="s">
        <v>156</v>
      </c>
      <c r="AD245" s="46">
        <v>81.373054504394531</v>
      </c>
      <c r="AE245" s="45" t="s">
        <v>89</v>
      </c>
      <c r="AF245" s="45" t="s">
        <v>89</v>
      </c>
      <c r="AG245" s="45" t="s">
        <v>89</v>
      </c>
    </row>
    <row r="246" spans="1:33" x14ac:dyDescent="0.15">
      <c r="A246" s="45">
        <v>199</v>
      </c>
      <c r="B246" s="45" t="s">
        <v>370</v>
      </c>
      <c r="C246" s="45" t="b">
        <v>0</v>
      </c>
      <c r="D246" s="45" t="s">
        <v>573</v>
      </c>
      <c r="E246" s="45" t="s">
        <v>12</v>
      </c>
      <c r="F246" s="45" t="s">
        <v>152</v>
      </c>
      <c r="G246" s="45" t="s">
        <v>153</v>
      </c>
      <c r="H246" s="45" t="s">
        <v>154</v>
      </c>
      <c r="I246" s="87">
        <v>24.399555206298828</v>
      </c>
      <c r="J246" s="46">
        <v>24.331020355224609</v>
      </c>
      <c r="K246" s="46">
        <v>9.6922919154167175E-2</v>
      </c>
      <c r="L246" s="59">
        <v>1043.96875</v>
      </c>
      <c r="M246" s="46">
        <v>1102.005126953125</v>
      </c>
      <c r="N246" s="46">
        <v>82.075920104980469</v>
      </c>
      <c r="O246" s="46">
        <v>33.436599731445312</v>
      </c>
      <c r="P246" s="46">
        <v>0.99599999189376831</v>
      </c>
      <c r="Q246" s="46">
        <v>-2.9937000274658203</v>
      </c>
      <c r="R246" s="46">
        <v>115.79173278808594</v>
      </c>
      <c r="S246" s="45" t="b">
        <v>1</v>
      </c>
      <c r="T246" s="46">
        <v>0.19884449779623056</v>
      </c>
      <c r="U246" s="45" t="b">
        <v>1</v>
      </c>
      <c r="V246" s="45">
        <v>3</v>
      </c>
      <c r="W246" s="45">
        <v>20</v>
      </c>
      <c r="X246" s="45" t="s">
        <v>155</v>
      </c>
      <c r="Y246" s="45" t="s">
        <v>89</v>
      </c>
      <c r="Z246" s="46">
        <v>0.93812222339114348</v>
      </c>
      <c r="AA246" s="45" t="s">
        <v>156</v>
      </c>
      <c r="AB246" s="45" t="s">
        <v>156</v>
      </c>
      <c r="AC246" s="45" t="s">
        <v>156</v>
      </c>
      <c r="AD246" s="46">
        <v>81.259368896484375</v>
      </c>
      <c r="AE246" s="45" t="s">
        <v>89</v>
      </c>
      <c r="AF246" s="45" t="s">
        <v>89</v>
      </c>
      <c r="AG246" s="45" t="s">
        <v>89</v>
      </c>
    </row>
    <row r="247" spans="1:33" x14ac:dyDescent="0.15">
      <c r="A247" s="45">
        <v>200</v>
      </c>
      <c r="B247" s="45" t="s">
        <v>371</v>
      </c>
      <c r="C247" s="45" t="b">
        <v>0</v>
      </c>
      <c r="D247" s="45" t="s">
        <v>167</v>
      </c>
      <c r="E247" s="45" t="s">
        <v>12</v>
      </c>
      <c r="F247" s="45" t="s">
        <v>152</v>
      </c>
      <c r="G247" s="45" t="s">
        <v>153</v>
      </c>
      <c r="H247" s="45" t="s">
        <v>154</v>
      </c>
      <c r="I247" s="87">
        <v>23.660774230957031</v>
      </c>
      <c r="J247" s="46">
        <v>23.599960327148438</v>
      </c>
      <c r="K247" s="46">
        <v>8.6002498865127563E-2</v>
      </c>
      <c r="L247" s="59">
        <v>1842.74853515625</v>
      </c>
      <c r="M247" s="46">
        <v>1933.101318359375</v>
      </c>
      <c r="N247" s="46">
        <v>127.77812957763672</v>
      </c>
      <c r="O247" s="46">
        <v>33.436599731445312</v>
      </c>
      <c r="P247" s="46">
        <v>0.99599999189376831</v>
      </c>
      <c r="Q247" s="46">
        <v>-2.9937000274658203</v>
      </c>
      <c r="R247" s="46">
        <v>115.79173278808594</v>
      </c>
      <c r="S247" s="45" t="b">
        <v>1</v>
      </c>
      <c r="T247" s="46">
        <v>0.19884449779623056</v>
      </c>
      <c r="U247" s="45" t="b">
        <v>1</v>
      </c>
      <c r="V247" s="45">
        <v>3</v>
      </c>
      <c r="W247" s="45">
        <v>19</v>
      </c>
      <c r="X247" s="45" t="s">
        <v>155</v>
      </c>
      <c r="Y247" s="45" t="s">
        <v>89</v>
      </c>
      <c r="Z247" s="46">
        <v>0.94907692529570498</v>
      </c>
      <c r="AA247" s="45" t="s">
        <v>156</v>
      </c>
      <c r="AB247" s="45" t="s">
        <v>156</v>
      </c>
      <c r="AC247" s="45" t="s">
        <v>156</v>
      </c>
      <c r="AD247" s="46">
        <v>81.259368896484375</v>
      </c>
      <c r="AE247" s="45" t="s">
        <v>89</v>
      </c>
      <c r="AF247" s="45" t="s">
        <v>89</v>
      </c>
      <c r="AG247" s="45" t="s">
        <v>89</v>
      </c>
    </row>
    <row r="248" spans="1:33" x14ac:dyDescent="0.15">
      <c r="A248" s="45">
        <v>201</v>
      </c>
      <c r="B248" s="45" t="s">
        <v>372</v>
      </c>
      <c r="C248" s="45" t="b">
        <v>0</v>
      </c>
      <c r="D248" s="45" t="s">
        <v>169</v>
      </c>
      <c r="E248" s="45" t="s">
        <v>12</v>
      </c>
      <c r="F248" s="45" t="s">
        <v>152</v>
      </c>
      <c r="G248" s="45" t="s">
        <v>153</v>
      </c>
      <c r="H248" s="45" t="s">
        <v>154</v>
      </c>
      <c r="I248" s="87">
        <v>24.482397079467773</v>
      </c>
      <c r="J248" s="46">
        <v>24.662006378173828</v>
      </c>
      <c r="K248" s="46">
        <v>0.25400456786155701</v>
      </c>
      <c r="L248" s="59">
        <v>979.5247802734375</v>
      </c>
      <c r="M248" s="46">
        <v>861.29296875</v>
      </c>
      <c r="N248" s="46">
        <v>167.20503234863281</v>
      </c>
      <c r="O248" s="46">
        <v>33.436599731445312</v>
      </c>
      <c r="P248" s="46">
        <v>0.99599999189376831</v>
      </c>
      <c r="Q248" s="46">
        <v>-2.9937000274658203</v>
      </c>
      <c r="R248" s="46">
        <v>115.79173278808594</v>
      </c>
      <c r="S248" s="45" t="b">
        <v>1</v>
      </c>
      <c r="T248" s="46">
        <v>0.19884449779623056</v>
      </c>
      <c r="U248" s="45" t="b">
        <v>1</v>
      </c>
      <c r="V248" s="45">
        <v>3</v>
      </c>
      <c r="W248" s="45">
        <v>19</v>
      </c>
      <c r="X248" s="45" t="s">
        <v>155</v>
      </c>
      <c r="Y248" s="45" t="s">
        <v>89</v>
      </c>
      <c r="Z248" s="46">
        <v>0.94332702138020408</v>
      </c>
      <c r="AA248" s="45" t="s">
        <v>156</v>
      </c>
      <c r="AB248" s="45" t="s">
        <v>156</v>
      </c>
      <c r="AC248" s="45" t="s">
        <v>156</v>
      </c>
      <c r="AD248" s="46">
        <v>81.130043029785156</v>
      </c>
      <c r="AE248" s="45" t="s">
        <v>89</v>
      </c>
      <c r="AF248" s="45" t="s">
        <v>89</v>
      </c>
      <c r="AG248" s="45" t="s">
        <v>89</v>
      </c>
    </row>
    <row r="249" spans="1:33" x14ac:dyDescent="0.15">
      <c r="A249" s="45">
        <v>202</v>
      </c>
      <c r="B249" s="45" t="s">
        <v>373</v>
      </c>
      <c r="C249" s="45" t="b">
        <v>0</v>
      </c>
      <c r="D249" s="45" t="s">
        <v>171</v>
      </c>
      <c r="E249" s="45" t="s">
        <v>12</v>
      </c>
      <c r="F249" s="45" t="s">
        <v>152</v>
      </c>
      <c r="G249" s="45" t="s">
        <v>153</v>
      </c>
      <c r="H249" s="45" t="s">
        <v>154</v>
      </c>
      <c r="I249" s="87">
        <v>24.598716735839844</v>
      </c>
      <c r="J249" s="46">
        <v>24.630002975463867</v>
      </c>
      <c r="K249" s="46">
        <v>4.424542561173439E-2</v>
      </c>
      <c r="L249" s="59">
        <v>895.69598388671875</v>
      </c>
      <c r="M249" s="46">
        <v>874.6527099609375</v>
      </c>
      <c r="N249" s="46">
        <v>29.759639739990234</v>
      </c>
      <c r="O249" s="46">
        <v>33.436599731445312</v>
      </c>
      <c r="P249" s="46">
        <v>0.99599999189376831</v>
      </c>
      <c r="Q249" s="46">
        <v>-2.9937000274658203</v>
      </c>
      <c r="R249" s="46">
        <v>115.79173278808594</v>
      </c>
      <c r="S249" s="45" t="b">
        <v>1</v>
      </c>
      <c r="T249" s="46">
        <v>0.19884449779623056</v>
      </c>
      <c r="U249" s="45" t="b">
        <v>1</v>
      </c>
      <c r="V249" s="45">
        <v>3</v>
      </c>
      <c r="W249" s="45">
        <v>18</v>
      </c>
      <c r="X249" s="45" t="s">
        <v>155</v>
      </c>
      <c r="Y249" s="45" t="s">
        <v>89</v>
      </c>
      <c r="Z249" s="46">
        <v>0.936131605499393</v>
      </c>
      <c r="AA249" s="45" t="s">
        <v>156</v>
      </c>
      <c r="AB249" s="45" t="s">
        <v>156</v>
      </c>
      <c r="AC249" s="45" t="s">
        <v>156</v>
      </c>
      <c r="AD249" s="46">
        <v>81.130043029785156</v>
      </c>
      <c r="AE249" s="45" t="s">
        <v>89</v>
      </c>
      <c r="AF249" s="45" t="s">
        <v>89</v>
      </c>
      <c r="AG249" s="45" t="s">
        <v>89</v>
      </c>
    </row>
    <row r="250" spans="1:33" x14ac:dyDescent="0.15">
      <c r="A250" s="45">
        <v>203</v>
      </c>
      <c r="B250" s="45" t="s">
        <v>374</v>
      </c>
      <c r="C250" s="45" t="b">
        <v>0</v>
      </c>
      <c r="D250" s="45" t="s">
        <v>173</v>
      </c>
      <c r="E250" s="45" t="s">
        <v>12</v>
      </c>
      <c r="F250" s="45" t="s">
        <v>152</v>
      </c>
      <c r="G250" s="45" t="s">
        <v>153</v>
      </c>
      <c r="H250" s="45" t="s">
        <v>154</v>
      </c>
      <c r="I250" s="87">
        <v>24.396596908569336</v>
      </c>
      <c r="J250" s="46">
        <v>24.225879669189453</v>
      </c>
      <c r="K250" s="46">
        <v>0.24142928421497345</v>
      </c>
      <c r="L250" s="59">
        <v>1046.346923828125</v>
      </c>
      <c r="M250" s="46">
        <v>1203.466552734375</v>
      </c>
      <c r="N250" s="46">
        <v>222.20071411132812</v>
      </c>
      <c r="O250" s="46">
        <v>33.436599731445312</v>
      </c>
      <c r="P250" s="46">
        <v>0.99599999189376831</v>
      </c>
      <c r="Q250" s="46">
        <v>-2.9937000274658203</v>
      </c>
      <c r="R250" s="46">
        <v>115.79173278808594</v>
      </c>
      <c r="S250" s="45" t="b">
        <v>1</v>
      </c>
      <c r="T250" s="46">
        <v>0.19884449779623056</v>
      </c>
      <c r="U250" s="45" t="b">
        <v>1</v>
      </c>
      <c r="V250" s="45">
        <v>3</v>
      </c>
      <c r="W250" s="45">
        <v>19</v>
      </c>
      <c r="X250" s="45" t="s">
        <v>155</v>
      </c>
      <c r="Y250" s="45" t="s">
        <v>89</v>
      </c>
      <c r="Z250" s="46">
        <v>0.93650271864632262</v>
      </c>
      <c r="AA250" s="45" t="s">
        <v>156</v>
      </c>
      <c r="AB250" s="45" t="s">
        <v>156</v>
      </c>
      <c r="AC250" s="45" t="s">
        <v>156</v>
      </c>
      <c r="AD250" s="46">
        <v>81.130043029785156</v>
      </c>
      <c r="AE250" s="45" t="s">
        <v>89</v>
      </c>
      <c r="AF250" s="45" t="s">
        <v>89</v>
      </c>
      <c r="AG250" s="45" t="s">
        <v>89</v>
      </c>
    </row>
    <row r="251" spans="1:33" x14ac:dyDescent="0.15">
      <c r="A251" s="45">
        <v>204</v>
      </c>
      <c r="B251" s="45" t="s">
        <v>375</v>
      </c>
      <c r="C251" s="45" t="b">
        <v>0</v>
      </c>
      <c r="D251" s="45" t="s">
        <v>176</v>
      </c>
      <c r="E251" s="45" t="s">
        <v>12</v>
      </c>
      <c r="F251" s="45" t="s">
        <v>152</v>
      </c>
      <c r="G251" s="45" t="s">
        <v>153</v>
      </c>
      <c r="H251" s="45" t="s">
        <v>154</v>
      </c>
      <c r="I251" s="87">
        <v>24.239370346069336</v>
      </c>
      <c r="J251" s="46">
        <v>24.312479019165039</v>
      </c>
      <c r="K251" s="46">
        <v>0.10339127480983734</v>
      </c>
      <c r="L251" s="59">
        <v>1180.8502197265625</v>
      </c>
      <c r="M251" s="46">
        <v>1118.04736328125</v>
      </c>
      <c r="N251" s="46">
        <v>88.816566467285156</v>
      </c>
      <c r="O251" s="46">
        <v>33.436599731445312</v>
      </c>
      <c r="P251" s="46">
        <v>0.99599999189376831</v>
      </c>
      <c r="Q251" s="46">
        <v>-2.9937000274658203</v>
      </c>
      <c r="R251" s="46">
        <v>115.79173278808594</v>
      </c>
      <c r="S251" s="45" t="b">
        <v>1</v>
      </c>
      <c r="T251" s="46">
        <v>0.19884449779623056</v>
      </c>
      <c r="U251" s="45" t="b">
        <v>1</v>
      </c>
      <c r="V251" s="45">
        <v>3</v>
      </c>
      <c r="W251" s="45">
        <v>20</v>
      </c>
      <c r="X251" s="45" t="s">
        <v>155</v>
      </c>
      <c r="Y251" s="45" t="s">
        <v>89</v>
      </c>
      <c r="Z251" s="46">
        <v>0.9622777483969317</v>
      </c>
      <c r="AA251" s="45" t="s">
        <v>156</v>
      </c>
      <c r="AB251" s="45" t="s">
        <v>156</v>
      </c>
      <c r="AC251" s="45" t="s">
        <v>156</v>
      </c>
      <c r="AD251" s="46">
        <v>81.243637084960938</v>
      </c>
      <c r="AE251" s="45" t="s">
        <v>89</v>
      </c>
      <c r="AF251" s="45" t="s">
        <v>89</v>
      </c>
      <c r="AG251" s="45" t="s">
        <v>89</v>
      </c>
    </row>
    <row r="252" spans="1:33" x14ac:dyDescent="0.15">
      <c r="A252" s="45">
        <v>205</v>
      </c>
      <c r="B252" s="45" t="s">
        <v>376</v>
      </c>
      <c r="C252" s="45" t="b">
        <v>0</v>
      </c>
      <c r="D252" s="45" t="s">
        <v>178</v>
      </c>
      <c r="E252" s="45" t="s">
        <v>12</v>
      </c>
      <c r="F252" s="45" t="s">
        <v>152</v>
      </c>
      <c r="G252" s="45" t="s">
        <v>153</v>
      </c>
      <c r="H252" s="45" t="s">
        <v>154</v>
      </c>
      <c r="I252" s="87">
        <v>24.697263717651367</v>
      </c>
      <c r="J252" s="46">
        <v>24.689424514770508</v>
      </c>
      <c r="K252" s="46">
        <v>1.1086307466030121E-2</v>
      </c>
      <c r="L252" s="59">
        <v>830.31427001953125</v>
      </c>
      <c r="M252" s="46">
        <v>835.3509521484375</v>
      </c>
      <c r="N252" s="46">
        <v>7.1229009628295898</v>
      </c>
      <c r="O252" s="46">
        <v>33.436599731445312</v>
      </c>
      <c r="P252" s="46">
        <v>0.99599999189376831</v>
      </c>
      <c r="Q252" s="46">
        <v>-2.9937000274658203</v>
      </c>
      <c r="R252" s="46">
        <v>115.79173278808594</v>
      </c>
      <c r="S252" s="45" t="b">
        <v>1</v>
      </c>
      <c r="T252" s="46">
        <v>0.19884449779623056</v>
      </c>
      <c r="U252" s="45" t="b">
        <v>1</v>
      </c>
      <c r="V252" s="45">
        <v>3</v>
      </c>
      <c r="W252" s="45">
        <v>19</v>
      </c>
      <c r="X252" s="45" t="s">
        <v>155</v>
      </c>
      <c r="Y252" s="45" t="s">
        <v>89</v>
      </c>
      <c r="Z252" s="46">
        <v>0.93544054518225039</v>
      </c>
      <c r="AA252" s="45" t="s">
        <v>156</v>
      </c>
      <c r="AB252" s="45" t="s">
        <v>156</v>
      </c>
      <c r="AC252" s="45" t="s">
        <v>156</v>
      </c>
      <c r="AD252" s="46">
        <v>81.21710205078125</v>
      </c>
      <c r="AE252" s="45" t="s">
        <v>89</v>
      </c>
      <c r="AF252" s="45" t="s">
        <v>89</v>
      </c>
      <c r="AG252" s="45" t="s">
        <v>89</v>
      </c>
    </row>
    <row r="253" spans="1:33" x14ac:dyDescent="0.15">
      <c r="A253" s="45">
        <v>206</v>
      </c>
      <c r="B253" s="45" t="s">
        <v>377</v>
      </c>
      <c r="C253" s="45" t="b">
        <v>0</v>
      </c>
      <c r="D253" s="45" t="s">
        <v>180</v>
      </c>
      <c r="E253" s="45" t="s">
        <v>12</v>
      </c>
      <c r="F253" s="45" t="s">
        <v>152</v>
      </c>
      <c r="G253" s="45" t="s">
        <v>153</v>
      </c>
      <c r="H253" s="45" t="s">
        <v>154</v>
      </c>
      <c r="I253" s="87">
        <v>23.757059097290039</v>
      </c>
      <c r="J253" s="46">
        <v>23.469619750976562</v>
      </c>
      <c r="K253" s="46">
        <v>0.40650060772895813</v>
      </c>
      <c r="L253" s="59">
        <v>1711.2110595703125</v>
      </c>
      <c r="M253" s="46">
        <v>2186.98876953125</v>
      </c>
      <c r="N253" s="46">
        <v>672.8511962890625</v>
      </c>
      <c r="O253" s="46">
        <v>33.436599731445312</v>
      </c>
      <c r="P253" s="46">
        <v>0.99599999189376831</v>
      </c>
      <c r="Q253" s="46">
        <v>-2.9937000274658203</v>
      </c>
      <c r="R253" s="46">
        <v>115.79173278808594</v>
      </c>
      <c r="S253" s="45" t="b">
        <v>1</v>
      </c>
      <c r="T253" s="46">
        <v>0.19884449779623056</v>
      </c>
      <c r="U253" s="45" t="b">
        <v>1</v>
      </c>
      <c r="V253" s="45">
        <v>3</v>
      </c>
      <c r="W253" s="45">
        <v>19</v>
      </c>
      <c r="X253" s="45" t="s">
        <v>155</v>
      </c>
      <c r="Y253" s="45" t="s">
        <v>89</v>
      </c>
      <c r="Z253" s="46">
        <v>0.91774129598600085</v>
      </c>
      <c r="AA253" s="45" t="s">
        <v>156</v>
      </c>
      <c r="AB253" s="45" t="s">
        <v>156</v>
      </c>
      <c r="AC253" s="45" t="s">
        <v>156</v>
      </c>
      <c r="AD253" s="46">
        <v>81.33056640625</v>
      </c>
      <c r="AE253" s="45" t="s">
        <v>89</v>
      </c>
      <c r="AF253" s="45" t="s">
        <v>89</v>
      </c>
      <c r="AG253" s="45" t="s">
        <v>89</v>
      </c>
    </row>
    <row r="254" spans="1:33" x14ac:dyDescent="0.15">
      <c r="A254" s="45">
        <v>207</v>
      </c>
      <c r="B254" s="45" t="s">
        <v>378</v>
      </c>
      <c r="C254" s="45" t="b">
        <v>0</v>
      </c>
      <c r="D254" s="45" t="s">
        <v>182</v>
      </c>
      <c r="E254" s="45" t="s">
        <v>12</v>
      </c>
      <c r="F254" s="45" t="s">
        <v>152</v>
      </c>
      <c r="G254" s="45" t="s">
        <v>153</v>
      </c>
      <c r="H254" s="45" t="s">
        <v>154</v>
      </c>
      <c r="I254" s="87">
        <v>22.099119186401367</v>
      </c>
      <c r="J254" s="46">
        <v>22.171718597412109</v>
      </c>
      <c r="K254" s="46">
        <v>0.10267242044210434</v>
      </c>
      <c r="L254" s="59">
        <v>6125.1005859375</v>
      </c>
      <c r="M254" s="46">
        <v>5801.4814453125</v>
      </c>
      <c r="N254" s="46">
        <v>457.66656494140625</v>
      </c>
      <c r="O254" s="46">
        <v>33.436599731445312</v>
      </c>
      <c r="P254" s="46">
        <v>0.99599999189376831</v>
      </c>
      <c r="Q254" s="46">
        <v>-2.9937000274658203</v>
      </c>
      <c r="R254" s="46">
        <v>115.79173278808594</v>
      </c>
      <c r="S254" s="45" t="b">
        <v>1</v>
      </c>
      <c r="T254" s="46">
        <v>0.19884449779623056</v>
      </c>
      <c r="U254" s="45" t="b">
        <v>1</v>
      </c>
      <c r="V254" s="45">
        <v>3</v>
      </c>
      <c r="W254" s="45">
        <v>17</v>
      </c>
      <c r="X254" s="45" t="s">
        <v>155</v>
      </c>
      <c r="Y254" s="45" t="s">
        <v>89</v>
      </c>
      <c r="Z254" s="46">
        <v>0.92892396730308546</v>
      </c>
      <c r="AA254" s="45" t="s">
        <v>156</v>
      </c>
      <c r="AB254" s="45" t="s">
        <v>156</v>
      </c>
      <c r="AC254" s="45" t="s">
        <v>156</v>
      </c>
      <c r="AD254" s="46">
        <v>81.33056640625</v>
      </c>
      <c r="AE254" s="45" t="s">
        <v>89</v>
      </c>
      <c r="AF254" s="45" t="s">
        <v>89</v>
      </c>
      <c r="AG254" s="45" t="s">
        <v>89</v>
      </c>
    </row>
    <row r="255" spans="1:33" x14ac:dyDescent="0.15">
      <c r="A255" s="45">
        <v>208</v>
      </c>
      <c r="B255" s="45" t="s">
        <v>379</v>
      </c>
      <c r="C255" s="45" t="b">
        <v>0</v>
      </c>
      <c r="D255" s="45" t="s">
        <v>184</v>
      </c>
      <c r="E255" s="45" t="s">
        <v>12</v>
      </c>
      <c r="F255" s="45" t="s">
        <v>152</v>
      </c>
      <c r="G255" s="45" t="s">
        <v>153</v>
      </c>
      <c r="H255" s="45" t="s">
        <v>154</v>
      </c>
      <c r="I255" s="87">
        <v>22.393444061279297</v>
      </c>
      <c r="J255" s="46">
        <v>22.372278213500977</v>
      </c>
      <c r="K255" s="46">
        <v>2.9933029785752296E-2</v>
      </c>
      <c r="L255" s="59">
        <v>4884.25634765625</v>
      </c>
      <c r="M255" s="46">
        <v>4965.07861328125</v>
      </c>
      <c r="N255" s="46">
        <v>114.29994201660156</v>
      </c>
      <c r="O255" s="46">
        <v>33.436599731445312</v>
      </c>
      <c r="P255" s="46">
        <v>0.99599999189376831</v>
      </c>
      <c r="Q255" s="46">
        <v>-2.9937000274658203</v>
      </c>
      <c r="R255" s="46">
        <v>115.79173278808594</v>
      </c>
      <c r="S255" s="45" t="b">
        <v>1</v>
      </c>
      <c r="T255" s="46">
        <v>0.19884449779623056</v>
      </c>
      <c r="U255" s="45" t="b">
        <v>1</v>
      </c>
      <c r="V255" s="45">
        <v>3</v>
      </c>
      <c r="W255" s="45">
        <v>18</v>
      </c>
      <c r="X255" s="45" t="s">
        <v>155</v>
      </c>
      <c r="Y255" s="45" t="s">
        <v>89</v>
      </c>
      <c r="Z255" s="46">
        <v>0.92388548859887898</v>
      </c>
      <c r="AA255" s="45" t="s">
        <v>156</v>
      </c>
      <c r="AB255" s="45" t="s">
        <v>156</v>
      </c>
      <c r="AC255" s="45" t="s">
        <v>156</v>
      </c>
      <c r="AD255" s="46">
        <v>81.21710205078125</v>
      </c>
      <c r="AE255" s="45" t="s">
        <v>89</v>
      </c>
      <c r="AF255" s="45" t="s">
        <v>89</v>
      </c>
      <c r="AG255" s="45" t="s">
        <v>89</v>
      </c>
    </row>
    <row r="256" spans="1:33" x14ac:dyDescent="0.15">
      <c r="A256" s="45">
        <v>209</v>
      </c>
      <c r="B256" s="45" t="s">
        <v>380</v>
      </c>
      <c r="C256" s="45" t="b">
        <v>0</v>
      </c>
      <c r="D256" s="45" t="s">
        <v>186</v>
      </c>
      <c r="E256" s="45" t="s">
        <v>12</v>
      </c>
      <c r="F256" s="45" t="s">
        <v>152</v>
      </c>
      <c r="G256" s="45" t="s">
        <v>153</v>
      </c>
      <c r="H256" s="45" t="s">
        <v>154</v>
      </c>
      <c r="I256" s="87">
        <v>22.726810455322266</v>
      </c>
      <c r="J256" s="46">
        <v>22.679286956787109</v>
      </c>
      <c r="K256" s="46">
        <v>6.7209728062152863E-2</v>
      </c>
      <c r="L256" s="59">
        <v>3779.57080078125</v>
      </c>
      <c r="M256" s="46">
        <v>3922.9013671875</v>
      </c>
      <c r="N256" s="46">
        <v>202.69985961914062</v>
      </c>
      <c r="O256" s="46">
        <v>33.436599731445312</v>
      </c>
      <c r="P256" s="46">
        <v>0.99599999189376831</v>
      </c>
      <c r="Q256" s="46">
        <v>-2.9937000274658203</v>
      </c>
      <c r="R256" s="46">
        <v>115.79173278808594</v>
      </c>
      <c r="S256" s="45" t="b">
        <v>1</v>
      </c>
      <c r="T256" s="46">
        <v>0.19884449779623056</v>
      </c>
      <c r="U256" s="45" t="b">
        <v>1</v>
      </c>
      <c r="V256" s="45">
        <v>3</v>
      </c>
      <c r="W256" s="45">
        <v>18</v>
      </c>
      <c r="X256" s="45" t="s">
        <v>155</v>
      </c>
      <c r="Y256" s="45" t="s">
        <v>89</v>
      </c>
      <c r="Z256" s="46">
        <v>0.92287702017960949</v>
      </c>
      <c r="AA256" s="45" t="s">
        <v>156</v>
      </c>
      <c r="AB256" s="45" t="s">
        <v>156</v>
      </c>
      <c r="AC256" s="45" t="s">
        <v>156</v>
      </c>
      <c r="AD256" s="46">
        <v>81.275520324707031</v>
      </c>
      <c r="AE256" s="45" t="s">
        <v>89</v>
      </c>
      <c r="AF256" s="45" t="s">
        <v>89</v>
      </c>
      <c r="AG256" s="45" t="s">
        <v>89</v>
      </c>
    </row>
    <row r="257" spans="1:33" x14ac:dyDescent="0.15">
      <c r="A257" s="45">
        <v>210</v>
      </c>
      <c r="B257" s="45" t="s">
        <v>381</v>
      </c>
      <c r="C257" s="45" t="b">
        <v>0</v>
      </c>
      <c r="D257" s="45" t="s">
        <v>188</v>
      </c>
      <c r="E257" s="45" t="s">
        <v>12</v>
      </c>
      <c r="F257" s="45" t="s">
        <v>152</v>
      </c>
      <c r="G257" s="45" t="s">
        <v>153</v>
      </c>
      <c r="H257" s="45" t="s">
        <v>154</v>
      </c>
      <c r="I257" s="87">
        <v>22.367242813110352</v>
      </c>
      <c r="J257" s="46">
        <v>22.390144348144531</v>
      </c>
      <c r="K257" s="46">
        <v>3.2389011234045029E-2</v>
      </c>
      <c r="L257" s="59">
        <v>4983.68505859375</v>
      </c>
      <c r="M257" s="46">
        <v>4897.42431640625</v>
      </c>
      <c r="N257" s="46">
        <v>121.99111175537109</v>
      </c>
      <c r="O257" s="46">
        <v>33.436599731445312</v>
      </c>
      <c r="P257" s="46">
        <v>0.99599999189376831</v>
      </c>
      <c r="Q257" s="46">
        <v>-2.9937000274658203</v>
      </c>
      <c r="R257" s="46">
        <v>115.79173278808594</v>
      </c>
      <c r="S257" s="45" t="b">
        <v>1</v>
      </c>
      <c r="T257" s="46">
        <v>0.19884449779623056</v>
      </c>
      <c r="U257" s="45" t="b">
        <v>1</v>
      </c>
      <c r="V257" s="45">
        <v>3</v>
      </c>
      <c r="W257" s="45">
        <v>16</v>
      </c>
      <c r="X257" s="45" t="s">
        <v>155</v>
      </c>
      <c r="Y257" s="45" t="s">
        <v>89</v>
      </c>
      <c r="Z257" s="46">
        <v>0.94140542720981102</v>
      </c>
      <c r="AA257" s="45" t="s">
        <v>156</v>
      </c>
      <c r="AB257" s="45" t="s">
        <v>156</v>
      </c>
      <c r="AC257" s="45" t="s">
        <v>156</v>
      </c>
      <c r="AD257" s="46">
        <v>81.275520324707031</v>
      </c>
      <c r="AE257" s="45" t="s">
        <v>89</v>
      </c>
      <c r="AF257" s="45" t="s">
        <v>89</v>
      </c>
      <c r="AG257" s="45" t="s">
        <v>89</v>
      </c>
    </row>
    <row r="258" spans="1:33" x14ac:dyDescent="0.15">
      <c r="A258" s="45">
        <v>211</v>
      </c>
      <c r="B258" s="45" t="s">
        <v>382</v>
      </c>
      <c r="C258" s="45" t="b">
        <v>0</v>
      </c>
      <c r="D258" s="45" t="s">
        <v>190</v>
      </c>
      <c r="E258" s="45" t="s">
        <v>12</v>
      </c>
      <c r="F258" s="45" t="s">
        <v>152</v>
      </c>
      <c r="G258" s="45" t="s">
        <v>153</v>
      </c>
      <c r="H258" s="45" t="s">
        <v>154</v>
      </c>
      <c r="I258" s="87">
        <v>22.929937362670898</v>
      </c>
      <c r="J258" s="46">
        <v>23.064554214477539</v>
      </c>
      <c r="K258" s="46">
        <v>0.19037698209285736</v>
      </c>
      <c r="L258" s="59">
        <v>3232.890625</v>
      </c>
      <c r="M258" s="46">
        <v>2930.54296875</v>
      </c>
      <c r="N258" s="46">
        <v>427.58432006835938</v>
      </c>
      <c r="O258" s="46">
        <v>33.436599731445312</v>
      </c>
      <c r="P258" s="46">
        <v>0.99599999189376831</v>
      </c>
      <c r="Q258" s="46">
        <v>-2.9937000274658203</v>
      </c>
      <c r="R258" s="46">
        <v>115.79173278808594</v>
      </c>
      <c r="S258" s="45" t="b">
        <v>1</v>
      </c>
      <c r="T258" s="46">
        <v>0.19884449779623056</v>
      </c>
      <c r="U258" s="45" t="b">
        <v>1</v>
      </c>
      <c r="V258" s="45">
        <v>3</v>
      </c>
      <c r="W258" s="45">
        <v>18</v>
      </c>
      <c r="X258" s="45" t="s">
        <v>155</v>
      </c>
      <c r="Y258" s="45" t="s">
        <v>89</v>
      </c>
      <c r="Z258" s="46">
        <v>0.94828293485263215</v>
      </c>
      <c r="AA258" s="45" t="s">
        <v>156</v>
      </c>
      <c r="AB258" s="45" t="s">
        <v>156</v>
      </c>
      <c r="AC258" s="45" t="s">
        <v>156</v>
      </c>
      <c r="AD258" s="46">
        <v>81.275520324707031</v>
      </c>
      <c r="AE258" s="45" t="s">
        <v>89</v>
      </c>
      <c r="AF258" s="45" t="s">
        <v>89</v>
      </c>
      <c r="AG258" s="45" t="s">
        <v>89</v>
      </c>
    </row>
    <row r="259" spans="1:33" x14ac:dyDescent="0.15">
      <c r="A259" s="45">
        <v>212</v>
      </c>
      <c r="B259" s="45" t="s">
        <v>383</v>
      </c>
      <c r="C259" s="45" t="b">
        <v>0</v>
      </c>
      <c r="D259" s="45" t="s">
        <v>89</v>
      </c>
      <c r="E259" s="45" t="s">
        <v>12</v>
      </c>
      <c r="F259" s="45" t="s">
        <v>192</v>
      </c>
      <c r="G259" s="45" t="s">
        <v>153</v>
      </c>
      <c r="H259" s="45" t="s">
        <v>154</v>
      </c>
      <c r="I259" s="87">
        <v>24.393091201782227</v>
      </c>
      <c r="J259" s="46">
        <v>24.309665679931641</v>
      </c>
      <c r="K259" s="46">
        <v>0.11798150092363358</v>
      </c>
      <c r="L259" s="59">
        <v>1000</v>
      </c>
      <c r="M259" s="45" t="s">
        <v>89</v>
      </c>
      <c r="N259" s="45" t="s">
        <v>89</v>
      </c>
      <c r="O259" s="46">
        <v>33.436599731445312</v>
      </c>
      <c r="P259" s="46">
        <v>0.99599999189376831</v>
      </c>
      <c r="Q259" s="46">
        <v>-2.9937000274658203</v>
      </c>
      <c r="R259" s="46">
        <v>115.79173278808594</v>
      </c>
      <c r="S259" s="45" t="b">
        <v>1</v>
      </c>
      <c r="T259" s="46">
        <v>0.19884449779623056</v>
      </c>
      <c r="U259" s="45" t="b">
        <v>1</v>
      </c>
      <c r="V259" s="45">
        <v>3</v>
      </c>
      <c r="W259" s="45">
        <v>19</v>
      </c>
      <c r="X259" s="45" t="s">
        <v>155</v>
      </c>
      <c r="Y259" s="45" t="s">
        <v>89</v>
      </c>
      <c r="Z259" s="46">
        <v>0.93920684554753719</v>
      </c>
      <c r="AA259" s="45" t="s">
        <v>156</v>
      </c>
      <c r="AB259" s="45" t="s">
        <v>156</v>
      </c>
      <c r="AC259" s="45" t="s">
        <v>156</v>
      </c>
      <c r="AD259" s="46">
        <v>81.275520324707031</v>
      </c>
      <c r="AE259" s="45" t="s">
        <v>89</v>
      </c>
      <c r="AF259" s="45" t="s">
        <v>89</v>
      </c>
      <c r="AG259" s="45" t="s">
        <v>89</v>
      </c>
    </row>
    <row r="260" spans="1:33" x14ac:dyDescent="0.15">
      <c r="A260" s="45">
        <v>213</v>
      </c>
      <c r="B260" s="45" t="s">
        <v>384</v>
      </c>
      <c r="C260" s="45" t="b">
        <v>0</v>
      </c>
      <c r="D260" s="45" t="s">
        <v>89</v>
      </c>
      <c r="E260" s="45" t="s">
        <v>12</v>
      </c>
      <c r="F260" s="45" t="s">
        <v>192</v>
      </c>
      <c r="G260" s="45" t="s">
        <v>153</v>
      </c>
      <c r="H260" s="45" t="s">
        <v>154</v>
      </c>
      <c r="I260" s="87">
        <v>27.497489929199219</v>
      </c>
      <c r="J260" s="46">
        <v>27.647809982299805</v>
      </c>
      <c r="K260" s="46">
        <v>0.21258465945720673</v>
      </c>
      <c r="L260" s="59">
        <v>100</v>
      </c>
      <c r="M260" s="45" t="s">
        <v>89</v>
      </c>
      <c r="N260" s="45" t="s">
        <v>89</v>
      </c>
      <c r="O260" s="46">
        <v>33.436599731445312</v>
      </c>
      <c r="P260" s="46">
        <v>0.99599999189376831</v>
      </c>
      <c r="Q260" s="46">
        <v>-2.9937000274658203</v>
      </c>
      <c r="R260" s="46">
        <v>115.79173278808594</v>
      </c>
      <c r="S260" s="45" t="b">
        <v>1</v>
      </c>
      <c r="T260" s="46">
        <v>0.19884449779623056</v>
      </c>
      <c r="U260" s="45" t="b">
        <v>1</v>
      </c>
      <c r="V260" s="45">
        <v>3</v>
      </c>
      <c r="W260" s="45">
        <v>23</v>
      </c>
      <c r="X260" s="45" t="s">
        <v>155</v>
      </c>
      <c r="Y260" s="45" t="s">
        <v>89</v>
      </c>
      <c r="Z260" s="46">
        <v>0.9554480766015776</v>
      </c>
      <c r="AA260" s="45" t="s">
        <v>156</v>
      </c>
      <c r="AB260" s="45" t="s">
        <v>156</v>
      </c>
      <c r="AC260" s="45" t="s">
        <v>156</v>
      </c>
      <c r="AD260" s="46">
        <v>81.14013671875</v>
      </c>
      <c r="AE260" s="45" t="s">
        <v>89</v>
      </c>
      <c r="AF260" s="45" t="s">
        <v>89</v>
      </c>
      <c r="AG260" s="45" t="s">
        <v>89</v>
      </c>
    </row>
    <row r="261" spans="1:33" x14ac:dyDescent="0.15">
      <c r="A261" s="45">
        <v>214</v>
      </c>
      <c r="B261" s="45" t="s">
        <v>385</v>
      </c>
      <c r="C261" s="45" t="b">
        <v>0</v>
      </c>
      <c r="D261" s="45" t="s">
        <v>89</v>
      </c>
      <c r="E261" s="45" t="s">
        <v>12</v>
      </c>
      <c r="F261" s="45" t="s">
        <v>192</v>
      </c>
      <c r="G261" s="45" t="s">
        <v>153</v>
      </c>
      <c r="H261" s="45" t="s">
        <v>154</v>
      </c>
      <c r="I261" s="87">
        <v>30.635372161865234</v>
      </c>
      <c r="J261" s="46">
        <v>30.482511520385742</v>
      </c>
      <c r="K261" s="46">
        <v>0.21617759764194489</v>
      </c>
      <c r="L261" s="59">
        <v>10</v>
      </c>
      <c r="M261" s="45" t="s">
        <v>89</v>
      </c>
      <c r="N261" s="45" t="s">
        <v>89</v>
      </c>
      <c r="O261" s="46">
        <v>33.436599731445312</v>
      </c>
      <c r="P261" s="46">
        <v>0.99599999189376831</v>
      </c>
      <c r="Q261" s="46">
        <v>-2.9937000274658203</v>
      </c>
      <c r="R261" s="46">
        <v>115.79173278808594</v>
      </c>
      <c r="S261" s="45" t="b">
        <v>1</v>
      </c>
      <c r="T261" s="46">
        <v>0.19884449779623056</v>
      </c>
      <c r="U261" s="45" t="b">
        <v>1</v>
      </c>
      <c r="V261" s="45">
        <v>3</v>
      </c>
      <c r="W261" s="45">
        <v>25</v>
      </c>
      <c r="X261" s="45" t="s">
        <v>155</v>
      </c>
      <c r="Y261" s="45" t="s">
        <v>89</v>
      </c>
      <c r="Z261" s="46">
        <v>0.94982597891335607</v>
      </c>
      <c r="AA261" s="45" t="s">
        <v>156</v>
      </c>
      <c r="AB261" s="45" t="s">
        <v>156</v>
      </c>
      <c r="AC261" s="45" t="s">
        <v>156</v>
      </c>
      <c r="AD261" s="46">
        <v>81.14013671875</v>
      </c>
      <c r="AE261" s="45" t="s">
        <v>89</v>
      </c>
      <c r="AF261" s="45" t="s">
        <v>89</v>
      </c>
      <c r="AG261" s="45" t="s">
        <v>89</v>
      </c>
    </row>
    <row r="262" spans="1:33" x14ac:dyDescent="0.15">
      <c r="A262" s="45">
        <v>215</v>
      </c>
      <c r="B262" s="45" t="s">
        <v>386</v>
      </c>
      <c r="C262" s="45" t="b">
        <v>0</v>
      </c>
      <c r="D262" s="45" t="s">
        <v>89</v>
      </c>
      <c r="E262" s="45" t="s">
        <v>12</v>
      </c>
      <c r="F262" s="45" t="s">
        <v>192</v>
      </c>
      <c r="G262" s="45" t="s">
        <v>153</v>
      </c>
      <c r="H262" s="45" t="s">
        <v>154</v>
      </c>
      <c r="I262" s="87">
        <v>33.251419067382812</v>
      </c>
      <c r="J262" s="46">
        <v>33.251419067382812</v>
      </c>
      <c r="K262" s="45" t="s">
        <v>89</v>
      </c>
      <c r="L262" s="59">
        <v>1</v>
      </c>
      <c r="M262" s="45" t="s">
        <v>89</v>
      </c>
      <c r="N262" s="45" t="s">
        <v>89</v>
      </c>
      <c r="O262" s="46">
        <v>33.436599731445312</v>
      </c>
      <c r="P262" s="46">
        <v>0.99599999189376831</v>
      </c>
      <c r="Q262" s="46">
        <v>-2.9937000274658203</v>
      </c>
      <c r="R262" s="46">
        <v>115.79173278808594</v>
      </c>
      <c r="S262" s="45" t="b">
        <v>1</v>
      </c>
      <c r="T262" s="46">
        <v>0.19884449779623056</v>
      </c>
      <c r="U262" s="45" t="b">
        <v>1</v>
      </c>
      <c r="V262" s="45">
        <v>3</v>
      </c>
      <c r="W262" s="45">
        <v>28</v>
      </c>
      <c r="X262" s="45" t="s">
        <v>155</v>
      </c>
      <c r="Y262" s="45" t="s">
        <v>89</v>
      </c>
      <c r="Z262" s="46">
        <v>0.94066995128255149</v>
      </c>
      <c r="AA262" s="45" t="s">
        <v>156</v>
      </c>
      <c r="AB262" s="45" t="s">
        <v>156</v>
      </c>
      <c r="AC262" s="45" t="s">
        <v>156</v>
      </c>
      <c r="AD262" s="46">
        <v>81.0264892578125</v>
      </c>
      <c r="AE262" s="45" t="s">
        <v>89</v>
      </c>
      <c r="AF262" s="45" t="s">
        <v>89</v>
      </c>
      <c r="AG262" s="45" t="s">
        <v>89</v>
      </c>
    </row>
    <row r="263" spans="1:33" x14ac:dyDescent="0.15">
      <c r="A263" s="45">
        <v>216</v>
      </c>
      <c r="B263" s="45" t="s">
        <v>387</v>
      </c>
      <c r="C263" s="45" t="b">
        <v>0</v>
      </c>
      <c r="D263" s="45" t="s">
        <v>89</v>
      </c>
      <c r="E263" s="45" t="s">
        <v>12</v>
      </c>
      <c r="F263" s="45" t="s">
        <v>197</v>
      </c>
      <c r="G263" s="45" t="s">
        <v>153</v>
      </c>
      <c r="H263" s="45" t="s">
        <v>154</v>
      </c>
      <c r="I263" s="86" t="s">
        <v>198</v>
      </c>
      <c r="J263" s="45" t="s">
        <v>89</v>
      </c>
      <c r="K263" s="45" t="s">
        <v>89</v>
      </c>
      <c r="L263" s="88" t="s">
        <v>89</v>
      </c>
      <c r="M263" s="45" t="s">
        <v>89</v>
      </c>
      <c r="N263" s="45" t="s">
        <v>89</v>
      </c>
      <c r="O263" s="46">
        <v>33.436599731445312</v>
      </c>
      <c r="P263" s="46">
        <v>0.99599999189376831</v>
      </c>
      <c r="Q263" s="46">
        <v>-2.9937000274658203</v>
      </c>
      <c r="R263" s="46">
        <v>115.79173278808594</v>
      </c>
      <c r="S263" s="45" t="b">
        <v>1</v>
      </c>
      <c r="T263" s="46">
        <v>0.19884449779623056</v>
      </c>
      <c r="U263" s="45" t="b">
        <v>1</v>
      </c>
      <c r="V263" s="45">
        <v>3</v>
      </c>
      <c r="W263" s="45">
        <v>12</v>
      </c>
      <c r="X263" s="45" t="s">
        <v>199</v>
      </c>
      <c r="Y263" s="45" t="s">
        <v>89</v>
      </c>
      <c r="Z263" s="46">
        <v>0</v>
      </c>
      <c r="AA263" s="45" t="s">
        <v>156</v>
      </c>
      <c r="AB263" s="45" t="s">
        <v>156</v>
      </c>
      <c r="AC263" s="45" t="s">
        <v>156</v>
      </c>
      <c r="AD263" s="46">
        <v>63.182640075683594</v>
      </c>
      <c r="AE263" s="45" t="s">
        <v>89</v>
      </c>
      <c r="AF263" s="45" t="s">
        <v>89</v>
      </c>
      <c r="AG263" s="45" t="s">
        <v>89</v>
      </c>
    </row>
    <row r="264" spans="1:33" x14ac:dyDescent="0.15">
      <c r="A264" s="45">
        <v>217</v>
      </c>
      <c r="B264" s="45" t="s">
        <v>388</v>
      </c>
      <c r="C264" s="45" t="b">
        <v>0</v>
      </c>
      <c r="D264" s="45" t="s">
        <v>151</v>
      </c>
      <c r="E264" s="45" t="s">
        <v>12</v>
      </c>
      <c r="F264" s="45" t="s">
        <v>152</v>
      </c>
      <c r="G264" s="45" t="s">
        <v>153</v>
      </c>
      <c r="H264" s="45" t="s">
        <v>154</v>
      </c>
      <c r="I264" s="87">
        <v>23.804754257202148</v>
      </c>
      <c r="J264" s="46">
        <v>23.841650009155273</v>
      </c>
      <c r="K264" s="46">
        <v>5.2178472280502319E-2</v>
      </c>
      <c r="L264" s="59">
        <v>1649.57373046875</v>
      </c>
      <c r="M264" s="46">
        <v>1604.0655517578125</v>
      </c>
      <c r="N264" s="46">
        <v>64.358283996582031</v>
      </c>
      <c r="O264" s="46">
        <v>33.436599731445312</v>
      </c>
      <c r="P264" s="46">
        <v>0.99599999189376831</v>
      </c>
      <c r="Q264" s="46">
        <v>-2.9937000274658203</v>
      </c>
      <c r="R264" s="46">
        <v>115.79173278808594</v>
      </c>
      <c r="S264" s="45" t="b">
        <v>1</v>
      </c>
      <c r="T264" s="46">
        <v>0.19884449779623056</v>
      </c>
      <c r="U264" s="45" t="b">
        <v>1</v>
      </c>
      <c r="V264" s="45">
        <v>3</v>
      </c>
      <c r="W264" s="45">
        <v>18</v>
      </c>
      <c r="X264" s="45" t="s">
        <v>155</v>
      </c>
      <c r="Y264" s="45" t="s">
        <v>89</v>
      </c>
      <c r="Z264" s="46">
        <v>0.93122631093000008</v>
      </c>
      <c r="AA264" s="45" t="s">
        <v>156</v>
      </c>
      <c r="AB264" s="45" t="s">
        <v>156</v>
      </c>
      <c r="AC264" s="45" t="s">
        <v>156</v>
      </c>
      <c r="AD264" s="46">
        <v>81.226341247558594</v>
      </c>
      <c r="AE264" s="45" t="s">
        <v>89</v>
      </c>
      <c r="AF264" s="45" t="s">
        <v>89</v>
      </c>
      <c r="AG264" s="45" t="s">
        <v>89</v>
      </c>
    </row>
    <row r="265" spans="1:33" x14ac:dyDescent="0.15">
      <c r="A265" s="45">
        <v>218</v>
      </c>
      <c r="B265" s="45" t="s">
        <v>389</v>
      </c>
      <c r="C265" s="45" t="b">
        <v>0</v>
      </c>
      <c r="D265" s="45" t="s">
        <v>157</v>
      </c>
      <c r="E265" s="45" t="s">
        <v>12</v>
      </c>
      <c r="F265" s="45" t="s">
        <v>152</v>
      </c>
      <c r="G265" s="45" t="s">
        <v>153</v>
      </c>
      <c r="H265" s="45" t="s">
        <v>154</v>
      </c>
      <c r="I265" s="87">
        <v>24.248842239379883</v>
      </c>
      <c r="J265" s="46">
        <v>24.282566070556641</v>
      </c>
      <c r="K265" s="46">
        <v>4.7694049775600433E-2</v>
      </c>
      <c r="L265" s="59">
        <v>1172.2786865234375</v>
      </c>
      <c r="M265" s="46">
        <v>1142.64599609375</v>
      </c>
      <c r="N265" s="46">
        <v>41.906867980957031</v>
      </c>
      <c r="O265" s="46">
        <v>33.436599731445312</v>
      </c>
      <c r="P265" s="46">
        <v>0.99599999189376831</v>
      </c>
      <c r="Q265" s="46">
        <v>-2.9937000274658203</v>
      </c>
      <c r="R265" s="46">
        <v>115.79173278808594</v>
      </c>
      <c r="S265" s="45" t="b">
        <v>1</v>
      </c>
      <c r="T265" s="46">
        <v>0.19884449779623056</v>
      </c>
      <c r="U265" s="45" t="b">
        <v>1</v>
      </c>
      <c r="V265" s="45">
        <v>3</v>
      </c>
      <c r="W265" s="45">
        <v>18</v>
      </c>
      <c r="X265" s="45" t="s">
        <v>155</v>
      </c>
      <c r="Y265" s="45" t="s">
        <v>89</v>
      </c>
      <c r="Z265" s="46">
        <v>0.93834374788465136</v>
      </c>
      <c r="AA265" s="45" t="s">
        <v>156</v>
      </c>
      <c r="AB265" s="45" t="s">
        <v>156</v>
      </c>
      <c r="AC265" s="45" t="s">
        <v>156</v>
      </c>
      <c r="AD265" s="46">
        <v>81.226341247558594</v>
      </c>
      <c r="AE265" s="45" t="s">
        <v>89</v>
      </c>
      <c r="AF265" s="45" t="s">
        <v>89</v>
      </c>
      <c r="AG265" s="45" t="s">
        <v>89</v>
      </c>
    </row>
    <row r="266" spans="1:33" x14ac:dyDescent="0.15">
      <c r="A266" s="45">
        <v>219</v>
      </c>
      <c r="B266" s="45" t="s">
        <v>390</v>
      </c>
      <c r="C266" s="45" t="b">
        <v>0</v>
      </c>
      <c r="D266" s="45" t="s">
        <v>158</v>
      </c>
      <c r="E266" s="45" t="s">
        <v>12</v>
      </c>
      <c r="F266" s="45" t="s">
        <v>152</v>
      </c>
      <c r="G266" s="45" t="s">
        <v>153</v>
      </c>
      <c r="H266" s="45" t="s">
        <v>154</v>
      </c>
      <c r="I266" s="87">
        <v>24.341196060180664</v>
      </c>
      <c r="J266" s="46">
        <v>24.342025756835938</v>
      </c>
      <c r="K266" s="46">
        <v>1.1747169774025679E-3</v>
      </c>
      <c r="L266" s="59">
        <v>1091.8966064453125</v>
      </c>
      <c r="M266" s="46">
        <v>1091.199462890625</v>
      </c>
      <c r="N266" s="46">
        <v>0.98599618673324585</v>
      </c>
      <c r="O266" s="46">
        <v>33.436599731445312</v>
      </c>
      <c r="P266" s="46">
        <v>0.99599999189376831</v>
      </c>
      <c r="Q266" s="46">
        <v>-2.9937000274658203</v>
      </c>
      <c r="R266" s="46">
        <v>115.79173278808594</v>
      </c>
      <c r="S266" s="45" t="b">
        <v>1</v>
      </c>
      <c r="T266" s="46">
        <v>0.19884449779623056</v>
      </c>
      <c r="U266" s="45" t="b">
        <v>1</v>
      </c>
      <c r="V266" s="45">
        <v>3</v>
      </c>
      <c r="W266" s="45">
        <v>18</v>
      </c>
      <c r="X266" s="45" t="s">
        <v>155</v>
      </c>
      <c r="Y266" s="45" t="s">
        <v>89</v>
      </c>
      <c r="Z266" s="46">
        <v>0.94078471413866982</v>
      </c>
      <c r="AA266" s="45" t="s">
        <v>156</v>
      </c>
      <c r="AB266" s="45" t="s">
        <v>156</v>
      </c>
      <c r="AC266" s="45" t="s">
        <v>156</v>
      </c>
      <c r="AD266" s="46">
        <v>81.226341247558594</v>
      </c>
      <c r="AE266" s="45" t="s">
        <v>89</v>
      </c>
      <c r="AF266" s="45" t="s">
        <v>89</v>
      </c>
      <c r="AG266" s="45" t="s">
        <v>89</v>
      </c>
    </row>
    <row r="267" spans="1:33" x14ac:dyDescent="0.15">
      <c r="A267" s="45">
        <v>220</v>
      </c>
      <c r="B267" s="45" t="s">
        <v>391</v>
      </c>
      <c r="C267" s="45" t="b">
        <v>0</v>
      </c>
      <c r="D267" s="45" t="s">
        <v>160</v>
      </c>
      <c r="E267" s="45" t="s">
        <v>12</v>
      </c>
      <c r="F267" s="45" t="s">
        <v>152</v>
      </c>
      <c r="G267" s="45" t="s">
        <v>153</v>
      </c>
      <c r="H267" s="45" t="s">
        <v>154</v>
      </c>
      <c r="I267" s="87">
        <v>23.497987747192383</v>
      </c>
      <c r="J267" s="46">
        <v>23.704751968383789</v>
      </c>
      <c r="K267" s="46">
        <v>0.29240876436233521</v>
      </c>
      <c r="L267" s="59">
        <v>2088.5380859375</v>
      </c>
      <c r="M267" s="46">
        <v>1804.034423828125</v>
      </c>
      <c r="N267" s="46">
        <v>402.34884643554688</v>
      </c>
      <c r="O267" s="46">
        <v>33.436599731445312</v>
      </c>
      <c r="P267" s="46">
        <v>0.99599999189376831</v>
      </c>
      <c r="Q267" s="46">
        <v>-2.9937000274658203</v>
      </c>
      <c r="R267" s="46">
        <v>115.79173278808594</v>
      </c>
      <c r="S267" s="45" t="b">
        <v>1</v>
      </c>
      <c r="T267" s="46">
        <v>0.19884449779623056</v>
      </c>
      <c r="U267" s="45" t="b">
        <v>1</v>
      </c>
      <c r="V267" s="45">
        <v>3</v>
      </c>
      <c r="W267" s="45">
        <v>16</v>
      </c>
      <c r="X267" s="45" t="s">
        <v>155</v>
      </c>
      <c r="Y267" s="45" t="s">
        <v>89</v>
      </c>
      <c r="Z267" s="46">
        <v>0.93863909056727379</v>
      </c>
      <c r="AA267" s="45" t="s">
        <v>156</v>
      </c>
      <c r="AB267" s="45" t="s">
        <v>156</v>
      </c>
      <c r="AC267" s="45" t="s">
        <v>156</v>
      </c>
      <c r="AD267" s="46">
        <v>81.226341247558594</v>
      </c>
      <c r="AE267" s="45" t="s">
        <v>89</v>
      </c>
      <c r="AF267" s="45" t="s">
        <v>89</v>
      </c>
      <c r="AG267" s="45" t="s">
        <v>89</v>
      </c>
    </row>
    <row r="268" spans="1:33" x14ac:dyDescent="0.15">
      <c r="A268" s="45">
        <v>221</v>
      </c>
      <c r="B268" s="45" t="s">
        <v>392</v>
      </c>
      <c r="C268" s="45" t="b">
        <v>0</v>
      </c>
      <c r="D268" s="45" t="s">
        <v>162</v>
      </c>
      <c r="E268" s="45" t="s">
        <v>12</v>
      </c>
      <c r="F268" s="45" t="s">
        <v>152</v>
      </c>
      <c r="G268" s="45" t="s">
        <v>153</v>
      </c>
      <c r="H268" s="45" t="s">
        <v>154</v>
      </c>
      <c r="I268" s="87">
        <v>24.163846969604492</v>
      </c>
      <c r="J268" s="46">
        <v>24.213466644287109</v>
      </c>
      <c r="K268" s="46">
        <v>7.0172816514968872E-2</v>
      </c>
      <c r="L268" s="59">
        <v>1251.4752197265625</v>
      </c>
      <c r="M268" s="46">
        <v>1205.490478515625</v>
      </c>
      <c r="N268" s="46">
        <v>65.032333374023438</v>
      </c>
      <c r="O268" s="46">
        <v>33.436599731445312</v>
      </c>
      <c r="P268" s="46">
        <v>0.99599999189376831</v>
      </c>
      <c r="Q268" s="46">
        <v>-2.9937000274658203</v>
      </c>
      <c r="R268" s="46">
        <v>115.79173278808594</v>
      </c>
      <c r="S268" s="45" t="b">
        <v>1</v>
      </c>
      <c r="T268" s="46">
        <v>0.19884449779623056</v>
      </c>
      <c r="U268" s="45" t="b">
        <v>1</v>
      </c>
      <c r="V268" s="45">
        <v>3</v>
      </c>
      <c r="W268" s="45">
        <v>18</v>
      </c>
      <c r="X268" s="45" t="s">
        <v>155</v>
      </c>
      <c r="Y268" s="45" t="s">
        <v>89</v>
      </c>
      <c r="Z268" s="46">
        <v>0.94643055907262863</v>
      </c>
      <c r="AA268" s="45" t="s">
        <v>156</v>
      </c>
      <c r="AB268" s="45" t="s">
        <v>156</v>
      </c>
      <c r="AC268" s="45" t="s">
        <v>156</v>
      </c>
      <c r="AD268" s="46">
        <v>81.259368896484375</v>
      </c>
      <c r="AE268" s="45" t="s">
        <v>89</v>
      </c>
      <c r="AF268" s="45" t="s">
        <v>89</v>
      </c>
      <c r="AG268" s="45" t="s">
        <v>89</v>
      </c>
    </row>
    <row r="269" spans="1:33" x14ac:dyDescent="0.15">
      <c r="A269" s="45">
        <v>222</v>
      </c>
      <c r="B269" s="45" t="s">
        <v>393</v>
      </c>
      <c r="C269" s="45" t="b">
        <v>0</v>
      </c>
      <c r="D269" s="45" t="s">
        <v>164</v>
      </c>
      <c r="E269" s="45" t="s">
        <v>12</v>
      </c>
      <c r="F269" s="45" t="s">
        <v>152</v>
      </c>
      <c r="G269" s="45" t="s">
        <v>153</v>
      </c>
      <c r="H269" s="45" t="s">
        <v>154</v>
      </c>
      <c r="I269" s="87">
        <v>23.764806747436523</v>
      </c>
      <c r="J269" s="46">
        <v>23.828014373779297</v>
      </c>
      <c r="K269" s="46">
        <v>8.938908576965332E-2</v>
      </c>
      <c r="L269" s="59">
        <v>1701.044189453125</v>
      </c>
      <c r="M269" s="46">
        <v>1622.2398681640625</v>
      </c>
      <c r="N269" s="46">
        <v>111.44613647460938</v>
      </c>
      <c r="O269" s="46">
        <v>33.436599731445312</v>
      </c>
      <c r="P269" s="46">
        <v>0.99599999189376831</v>
      </c>
      <c r="Q269" s="46">
        <v>-2.9937000274658203</v>
      </c>
      <c r="R269" s="46">
        <v>115.79173278808594</v>
      </c>
      <c r="S269" s="45" t="b">
        <v>1</v>
      </c>
      <c r="T269" s="46">
        <v>0.19884449779623056</v>
      </c>
      <c r="U269" s="45" t="b">
        <v>1</v>
      </c>
      <c r="V269" s="45">
        <v>3</v>
      </c>
      <c r="W269" s="45">
        <v>18</v>
      </c>
      <c r="X269" s="45" t="s">
        <v>155</v>
      </c>
      <c r="Y269" s="45" t="s">
        <v>89</v>
      </c>
      <c r="Z269" s="46">
        <v>0.93626113944322908</v>
      </c>
      <c r="AA269" s="45" t="s">
        <v>156</v>
      </c>
      <c r="AB269" s="45" t="s">
        <v>156</v>
      </c>
      <c r="AC269" s="45" t="s">
        <v>156</v>
      </c>
      <c r="AD269" s="46">
        <v>81.259368896484375</v>
      </c>
      <c r="AE269" s="45" t="s">
        <v>89</v>
      </c>
      <c r="AF269" s="45" t="s">
        <v>89</v>
      </c>
      <c r="AG269" s="45" t="s">
        <v>89</v>
      </c>
    </row>
    <row r="270" spans="1:33" x14ac:dyDescent="0.15">
      <c r="A270" s="45">
        <v>223</v>
      </c>
      <c r="B270" s="45" t="s">
        <v>394</v>
      </c>
      <c r="C270" s="45" t="b">
        <v>0</v>
      </c>
      <c r="D270" s="45" t="s">
        <v>573</v>
      </c>
      <c r="E270" s="45" t="s">
        <v>12</v>
      </c>
      <c r="F270" s="45" t="s">
        <v>152</v>
      </c>
      <c r="G270" s="45" t="s">
        <v>153</v>
      </c>
      <c r="H270" s="45" t="s">
        <v>154</v>
      </c>
      <c r="I270" s="87">
        <v>24.262485504150391</v>
      </c>
      <c r="J270" s="46">
        <v>24.331020355224609</v>
      </c>
      <c r="K270" s="46">
        <v>9.6922919154167175E-2</v>
      </c>
      <c r="L270" s="59">
        <v>1160.0416259765625</v>
      </c>
      <c r="M270" s="46">
        <v>1102.005126953125</v>
      </c>
      <c r="N270" s="46">
        <v>82.075920104980469</v>
      </c>
      <c r="O270" s="46">
        <v>33.436599731445312</v>
      </c>
      <c r="P270" s="46">
        <v>0.99599999189376831</v>
      </c>
      <c r="Q270" s="46">
        <v>-2.9937000274658203</v>
      </c>
      <c r="R270" s="46">
        <v>115.79173278808594</v>
      </c>
      <c r="S270" s="45" t="b">
        <v>1</v>
      </c>
      <c r="T270" s="46">
        <v>0.19884449779623056</v>
      </c>
      <c r="U270" s="45" t="b">
        <v>1</v>
      </c>
      <c r="V270" s="45">
        <v>3</v>
      </c>
      <c r="W270" s="45">
        <v>18</v>
      </c>
      <c r="X270" s="45" t="s">
        <v>155</v>
      </c>
      <c r="Y270" s="45" t="s">
        <v>89</v>
      </c>
      <c r="Z270" s="46">
        <v>0.94534445382810561</v>
      </c>
      <c r="AA270" s="45" t="s">
        <v>156</v>
      </c>
      <c r="AB270" s="45" t="s">
        <v>156</v>
      </c>
      <c r="AC270" s="45" t="s">
        <v>156</v>
      </c>
      <c r="AD270" s="46">
        <v>81.259368896484375</v>
      </c>
      <c r="AE270" s="45" t="s">
        <v>89</v>
      </c>
      <c r="AF270" s="45" t="s">
        <v>89</v>
      </c>
      <c r="AG270" s="45" t="s">
        <v>89</v>
      </c>
    </row>
    <row r="271" spans="1:33" x14ac:dyDescent="0.15">
      <c r="A271" s="45">
        <v>224</v>
      </c>
      <c r="B271" s="45" t="s">
        <v>395</v>
      </c>
      <c r="C271" s="45" t="b">
        <v>0</v>
      </c>
      <c r="D271" s="45" t="s">
        <v>167</v>
      </c>
      <c r="E271" s="45" t="s">
        <v>12</v>
      </c>
      <c r="F271" s="45" t="s">
        <v>152</v>
      </c>
      <c r="G271" s="45" t="s">
        <v>153</v>
      </c>
      <c r="H271" s="45" t="s">
        <v>154</v>
      </c>
      <c r="I271" s="87">
        <v>23.539148330688477</v>
      </c>
      <c r="J271" s="46">
        <v>23.599960327148438</v>
      </c>
      <c r="K271" s="46">
        <v>8.6002498865127563E-2</v>
      </c>
      <c r="L271" s="59">
        <v>2023.4541015625</v>
      </c>
      <c r="M271" s="46">
        <v>1933.101318359375</v>
      </c>
      <c r="N271" s="46">
        <v>127.77812957763672</v>
      </c>
      <c r="O271" s="46">
        <v>33.436599731445312</v>
      </c>
      <c r="P271" s="46">
        <v>0.99599999189376831</v>
      </c>
      <c r="Q271" s="46">
        <v>-2.9937000274658203</v>
      </c>
      <c r="R271" s="46">
        <v>115.79173278808594</v>
      </c>
      <c r="S271" s="45" t="b">
        <v>1</v>
      </c>
      <c r="T271" s="46">
        <v>0.19884449779623056</v>
      </c>
      <c r="U271" s="45" t="b">
        <v>1</v>
      </c>
      <c r="V271" s="45">
        <v>3</v>
      </c>
      <c r="W271" s="45">
        <v>18</v>
      </c>
      <c r="X271" s="45" t="s">
        <v>155</v>
      </c>
      <c r="Y271" s="45" t="s">
        <v>89</v>
      </c>
      <c r="Z271" s="46">
        <v>0.93509092768851432</v>
      </c>
      <c r="AA271" s="45" t="s">
        <v>156</v>
      </c>
      <c r="AB271" s="45" t="s">
        <v>156</v>
      </c>
      <c r="AC271" s="45" t="s">
        <v>156</v>
      </c>
      <c r="AD271" s="46">
        <v>81.259368896484375</v>
      </c>
      <c r="AE271" s="45" t="s">
        <v>89</v>
      </c>
      <c r="AF271" s="45" t="s">
        <v>89</v>
      </c>
      <c r="AG271" s="45" t="s">
        <v>89</v>
      </c>
    </row>
    <row r="272" spans="1:33" x14ac:dyDescent="0.15">
      <c r="A272" s="45">
        <v>225</v>
      </c>
      <c r="B272" s="45" t="s">
        <v>396</v>
      </c>
      <c r="C272" s="45" t="b">
        <v>0</v>
      </c>
      <c r="D272" s="45" t="s">
        <v>169</v>
      </c>
      <c r="E272" s="45" t="s">
        <v>12</v>
      </c>
      <c r="F272" s="45" t="s">
        <v>152</v>
      </c>
      <c r="G272" s="45" t="s">
        <v>153</v>
      </c>
      <c r="H272" s="45" t="s">
        <v>154</v>
      </c>
      <c r="I272" s="87">
        <v>24.84161376953125</v>
      </c>
      <c r="J272" s="46">
        <v>24.662006378173828</v>
      </c>
      <c r="K272" s="46">
        <v>0.25400456786155701</v>
      </c>
      <c r="L272" s="59">
        <v>743.0611572265625</v>
      </c>
      <c r="M272" s="46">
        <v>861.29296875</v>
      </c>
      <c r="N272" s="46">
        <v>167.20503234863281</v>
      </c>
      <c r="O272" s="46">
        <v>33.436599731445312</v>
      </c>
      <c r="P272" s="46">
        <v>0.99599999189376831</v>
      </c>
      <c r="Q272" s="46">
        <v>-2.9937000274658203</v>
      </c>
      <c r="R272" s="46">
        <v>115.79173278808594</v>
      </c>
      <c r="S272" s="45" t="b">
        <v>1</v>
      </c>
      <c r="T272" s="46">
        <v>0.19884449779623056</v>
      </c>
      <c r="U272" s="45" t="b">
        <v>1</v>
      </c>
      <c r="V272" s="45">
        <v>3</v>
      </c>
      <c r="W272" s="45">
        <v>21</v>
      </c>
      <c r="X272" s="45" t="s">
        <v>155</v>
      </c>
      <c r="Y272" s="45" t="s">
        <v>89</v>
      </c>
      <c r="Z272" s="46">
        <v>0.93341235000493439</v>
      </c>
      <c r="AA272" s="45" t="s">
        <v>156</v>
      </c>
      <c r="AB272" s="45" t="s">
        <v>156</v>
      </c>
      <c r="AC272" s="45" t="s">
        <v>156</v>
      </c>
      <c r="AD272" s="46">
        <v>81.130043029785156</v>
      </c>
      <c r="AE272" s="45" t="s">
        <v>89</v>
      </c>
      <c r="AF272" s="45" t="s">
        <v>89</v>
      </c>
      <c r="AG272" s="45" t="s">
        <v>89</v>
      </c>
    </row>
    <row r="273" spans="1:33" x14ac:dyDescent="0.15">
      <c r="A273" s="45">
        <v>226</v>
      </c>
      <c r="B273" s="45" t="s">
        <v>397</v>
      </c>
      <c r="C273" s="45" t="b">
        <v>0</v>
      </c>
      <c r="D273" s="45" t="s">
        <v>171</v>
      </c>
      <c r="E273" s="45" t="s">
        <v>12</v>
      </c>
      <c r="F273" s="45" t="s">
        <v>152</v>
      </c>
      <c r="G273" s="45" t="s">
        <v>153</v>
      </c>
      <c r="H273" s="45" t="s">
        <v>154</v>
      </c>
      <c r="I273" s="87">
        <v>24.661289215087891</v>
      </c>
      <c r="J273" s="46">
        <v>24.630002975463867</v>
      </c>
      <c r="K273" s="46">
        <v>4.424542561173439E-2</v>
      </c>
      <c r="L273" s="59">
        <v>853.6094970703125</v>
      </c>
      <c r="M273" s="46">
        <v>874.6527099609375</v>
      </c>
      <c r="N273" s="46">
        <v>29.759639739990234</v>
      </c>
      <c r="O273" s="46">
        <v>33.436599731445312</v>
      </c>
      <c r="P273" s="46">
        <v>0.99599999189376831</v>
      </c>
      <c r="Q273" s="46">
        <v>-2.9937000274658203</v>
      </c>
      <c r="R273" s="46">
        <v>115.79173278808594</v>
      </c>
      <c r="S273" s="45" t="b">
        <v>1</v>
      </c>
      <c r="T273" s="46">
        <v>0.19884449779623056</v>
      </c>
      <c r="U273" s="45" t="b">
        <v>1</v>
      </c>
      <c r="V273" s="45">
        <v>3</v>
      </c>
      <c r="W273" s="45">
        <v>19</v>
      </c>
      <c r="X273" s="45" t="s">
        <v>155</v>
      </c>
      <c r="Y273" s="45" t="s">
        <v>89</v>
      </c>
      <c r="Z273" s="46">
        <v>0.9450881279129707</v>
      </c>
      <c r="AA273" s="45" t="s">
        <v>156</v>
      </c>
      <c r="AB273" s="45" t="s">
        <v>156</v>
      </c>
      <c r="AC273" s="45" t="s">
        <v>156</v>
      </c>
      <c r="AD273" s="46">
        <v>81.130043029785156</v>
      </c>
      <c r="AE273" s="45" t="s">
        <v>89</v>
      </c>
      <c r="AF273" s="45" t="s">
        <v>89</v>
      </c>
      <c r="AG273" s="45" t="s">
        <v>89</v>
      </c>
    </row>
    <row r="274" spans="1:33" x14ac:dyDescent="0.15">
      <c r="A274" s="45">
        <v>227</v>
      </c>
      <c r="B274" s="45" t="s">
        <v>398</v>
      </c>
      <c r="C274" s="45" t="b">
        <v>0</v>
      </c>
      <c r="D274" s="45" t="s">
        <v>173</v>
      </c>
      <c r="E274" s="45" t="s">
        <v>12</v>
      </c>
      <c r="F274" s="45" t="s">
        <v>152</v>
      </c>
      <c r="G274" s="45" t="s">
        <v>153</v>
      </c>
      <c r="H274" s="45" t="s">
        <v>154</v>
      </c>
      <c r="I274" s="87">
        <v>24.055164337158203</v>
      </c>
      <c r="J274" s="46">
        <v>24.225879669189453</v>
      </c>
      <c r="K274" s="46">
        <v>0.24142928421497345</v>
      </c>
      <c r="L274" s="59">
        <v>1360.586181640625</v>
      </c>
      <c r="M274" s="46">
        <v>1203.466552734375</v>
      </c>
      <c r="N274" s="46">
        <v>222.20071411132812</v>
      </c>
      <c r="O274" s="46">
        <v>33.436599731445312</v>
      </c>
      <c r="P274" s="46">
        <v>0.99599999189376831</v>
      </c>
      <c r="Q274" s="46">
        <v>-2.9937000274658203</v>
      </c>
      <c r="R274" s="46">
        <v>115.79173278808594</v>
      </c>
      <c r="S274" s="45" t="b">
        <v>1</v>
      </c>
      <c r="T274" s="46">
        <v>0.19884449779623056</v>
      </c>
      <c r="U274" s="45" t="b">
        <v>1</v>
      </c>
      <c r="V274" s="45">
        <v>3</v>
      </c>
      <c r="W274" s="45">
        <v>19</v>
      </c>
      <c r="X274" s="45" t="s">
        <v>155</v>
      </c>
      <c r="Y274" s="45" t="s">
        <v>89</v>
      </c>
      <c r="Z274" s="46">
        <v>0.95462081439721846</v>
      </c>
      <c r="AA274" s="45" t="s">
        <v>156</v>
      </c>
      <c r="AB274" s="45" t="s">
        <v>156</v>
      </c>
      <c r="AC274" s="45" t="s">
        <v>156</v>
      </c>
      <c r="AD274" s="46">
        <v>81.130043029785156</v>
      </c>
      <c r="AE274" s="45" t="s">
        <v>89</v>
      </c>
      <c r="AF274" s="45" t="s">
        <v>89</v>
      </c>
      <c r="AG274" s="45" t="s">
        <v>89</v>
      </c>
    </row>
    <row r="275" spans="1:33" x14ac:dyDescent="0.15">
      <c r="A275" s="45">
        <v>228</v>
      </c>
      <c r="B275" s="45" t="s">
        <v>399</v>
      </c>
      <c r="C275" s="45" t="b">
        <v>0</v>
      </c>
      <c r="D275" s="45" t="s">
        <v>176</v>
      </c>
      <c r="E275" s="45" t="s">
        <v>12</v>
      </c>
      <c r="F275" s="45" t="s">
        <v>152</v>
      </c>
      <c r="G275" s="45" t="s">
        <v>153</v>
      </c>
      <c r="H275" s="45" t="s">
        <v>154</v>
      </c>
      <c r="I275" s="87">
        <v>24.385587692260742</v>
      </c>
      <c r="J275" s="46">
        <v>24.312479019165039</v>
      </c>
      <c r="K275" s="46">
        <v>0.10339127480983734</v>
      </c>
      <c r="L275" s="59">
        <v>1055.24462890625</v>
      </c>
      <c r="M275" s="46">
        <v>1118.04736328125</v>
      </c>
      <c r="N275" s="46">
        <v>88.816566467285156</v>
      </c>
      <c r="O275" s="46">
        <v>33.436599731445312</v>
      </c>
      <c r="P275" s="46">
        <v>0.99599999189376831</v>
      </c>
      <c r="Q275" s="46">
        <v>-2.9937000274658203</v>
      </c>
      <c r="R275" s="46">
        <v>115.79173278808594</v>
      </c>
      <c r="S275" s="45" t="b">
        <v>1</v>
      </c>
      <c r="T275" s="46">
        <v>0.19884449779623056</v>
      </c>
      <c r="U275" s="45" t="b">
        <v>1</v>
      </c>
      <c r="V275" s="45">
        <v>3</v>
      </c>
      <c r="W275" s="45">
        <v>18</v>
      </c>
      <c r="X275" s="45" t="s">
        <v>155</v>
      </c>
      <c r="Y275" s="45" t="s">
        <v>89</v>
      </c>
      <c r="Z275" s="46">
        <v>0.95657037144994184</v>
      </c>
      <c r="AA275" s="45" t="s">
        <v>156</v>
      </c>
      <c r="AB275" s="45" t="s">
        <v>156</v>
      </c>
      <c r="AC275" s="45" t="s">
        <v>156</v>
      </c>
      <c r="AD275" s="46">
        <v>81.130043029785156</v>
      </c>
      <c r="AE275" s="45" t="s">
        <v>89</v>
      </c>
      <c r="AF275" s="45" t="s">
        <v>89</v>
      </c>
      <c r="AG275" s="45" t="s">
        <v>89</v>
      </c>
    </row>
    <row r="276" spans="1:33" x14ac:dyDescent="0.15">
      <c r="A276" s="45">
        <v>229</v>
      </c>
      <c r="B276" s="45" t="s">
        <v>400</v>
      </c>
      <c r="C276" s="45" t="b">
        <v>0</v>
      </c>
      <c r="D276" s="45" t="s">
        <v>178</v>
      </c>
      <c r="E276" s="45" t="s">
        <v>12</v>
      </c>
      <c r="F276" s="45" t="s">
        <v>152</v>
      </c>
      <c r="G276" s="45" t="s">
        <v>153</v>
      </c>
      <c r="H276" s="45" t="s">
        <v>154</v>
      </c>
      <c r="I276" s="87">
        <v>24.681585311889648</v>
      </c>
      <c r="J276" s="46">
        <v>24.689424514770508</v>
      </c>
      <c r="K276" s="46">
        <v>1.1086307466030121E-2</v>
      </c>
      <c r="L276" s="59">
        <v>840.3875732421875</v>
      </c>
      <c r="M276" s="46">
        <v>835.3509521484375</v>
      </c>
      <c r="N276" s="46">
        <v>7.1229009628295898</v>
      </c>
      <c r="O276" s="46">
        <v>33.436599731445312</v>
      </c>
      <c r="P276" s="46">
        <v>0.99599999189376831</v>
      </c>
      <c r="Q276" s="46">
        <v>-2.9937000274658203</v>
      </c>
      <c r="R276" s="46">
        <v>115.79173278808594</v>
      </c>
      <c r="S276" s="45" t="b">
        <v>1</v>
      </c>
      <c r="T276" s="46">
        <v>0.19884449779623056</v>
      </c>
      <c r="U276" s="45" t="b">
        <v>1</v>
      </c>
      <c r="V276" s="45">
        <v>3</v>
      </c>
      <c r="W276" s="45">
        <v>19</v>
      </c>
      <c r="X276" s="45" t="s">
        <v>155</v>
      </c>
      <c r="Y276" s="45" t="s">
        <v>89</v>
      </c>
      <c r="Z276" s="46">
        <v>0.95592888254771646</v>
      </c>
      <c r="AA276" s="45" t="s">
        <v>156</v>
      </c>
      <c r="AB276" s="45" t="s">
        <v>156</v>
      </c>
      <c r="AC276" s="45" t="s">
        <v>156</v>
      </c>
      <c r="AD276" s="46">
        <v>81.21710205078125</v>
      </c>
      <c r="AE276" s="45" t="s">
        <v>89</v>
      </c>
      <c r="AF276" s="45" t="s">
        <v>89</v>
      </c>
      <c r="AG276" s="45" t="s">
        <v>89</v>
      </c>
    </row>
    <row r="277" spans="1:33" x14ac:dyDescent="0.15">
      <c r="A277" s="45">
        <v>230</v>
      </c>
      <c r="B277" s="45" t="s">
        <v>401</v>
      </c>
      <c r="C277" s="45" t="b">
        <v>0</v>
      </c>
      <c r="D277" s="45" t="s">
        <v>180</v>
      </c>
      <c r="E277" s="45" t="s">
        <v>12</v>
      </c>
      <c r="F277" s="45" t="s">
        <v>152</v>
      </c>
      <c r="G277" s="45" t="s">
        <v>153</v>
      </c>
      <c r="H277" s="45" t="s">
        <v>154</v>
      </c>
      <c r="I277" s="87">
        <v>23.182180404663086</v>
      </c>
      <c r="J277" s="46">
        <v>23.469619750976562</v>
      </c>
      <c r="K277" s="46">
        <v>0.40650060772895813</v>
      </c>
      <c r="L277" s="59">
        <v>2662.766357421875</v>
      </c>
      <c r="M277" s="46">
        <v>2186.98876953125</v>
      </c>
      <c r="N277" s="46">
        <v>672.8511962890625</v>
      </c>
      <c r="O277" s="46">
        <v>33.436599731445312</v>
      </c>
      <c r="P277" s="46">
        <v>0.99599999189376831</v>
      </c>
      <c r="Q277" s="46">
        <v>-2.9937000274658203</v>
      </c>
      <c r="R277" s="46">
        <v>115.79173278808594</v>
      </c>
      <c r="S277" s="45" t="b">
        <v>1</v>
      </c>
      <c r="T277" s="46">
        <v>0.19884449779623056</v>
      </c>
      <c r="U277" s="45" t="b">
        <v>1</v>
      </c>
      <c r="V277" s="45">
        <v>3</v>
      </c>
      <c r="W277" s="45">
        <v>18</v>
      </c>
      <c r="X277" s="45" t="s">
        <v>155</v>
      </c>
      <c r="Y277" s="45" t="s">
        <v>89</v>
      </c>
      <c r="Z277" s="46">
        <v>0.93603234089041876</v>
      </c>
      <c r="AA277" s="45" t="s">
        <v>156</v>
      </c>
      <c r="AB277" s="45" t="s">
        <v>156</v>
      </c>
      <c r="AC277" s="45" t="s">
        <v>156</v>
      </c>
      <c r="AD277" s="46">
        <v>81.21710205078125</v>
      </c>
      <c r="AE277" s="45" t="s">
        <v>89</v>
      </c>
      <c r="AF277" s="45" t="s">
        <v>89</v>
      </c>
      <c r="AG277" s="45" t="s">
        <v>89</v>
      </c>
    </row>
    <row r="278" spans="1:33" x14ac:dyDescent="0.15">
      <c r="A278" s="45">
        <v>231</v>
      </c>
      <c r="B278" s="45" t="s">
        <v>402</v>
      </c>
      <c r="C278" s="45" t="b">
        <v>0</v>
      </c>
      <c r="D278" s="45" t="s">
        <v>182</v>
      </c>
      <c r="E278" s="45" t="s">
        <v>12</v>
      </c>
      <c r="F278" s="45" t="s">
        <v>152</v>
      </c>
      <c r="G278" s="45" t="s">
        <v>153</v>
      </c>
      <c r="H278" s="45" t="s">
        <v>154</v>
      </c>
      <c r="I278" s="87">
        <v>22.244319915771484</v>
      </c>
      <c r="J278" s="46">
        <v>22.171718597412109</v>
      </c>
      <c r="K278" s="46">
        <v>0.10267242044210434</v>
      </c>
      <c r="L278" s="59">
        <v>5477.8623046875</v>
      </c>
      <c r="M278" s="46">
        <v>5801.4814453125</v>
      </c>
      <c r="N278" s="46">
        <v>457.66656494140625</v>
      </c>
      <c r="O278" s="46">
        <v>33.436599731445312</v>
      </c>
      <c r="P278" s="46">
        <v>0.99599999189376831</v>
      </c>
      <c r="Q278" s="46">
        <v>-2.9937000274658203</v>
      </c>
      <c r="R278" s="46">
        <v>115.79173278808594</v>
      </c>
      <c r="S278" s="45" t="b">
        <v>1</v>
      </c>
      <c r="T278" s="46">
        <v>0.19884449779623056</v>
      </c>
      <c r="U278" s="45" t="b">
        <v>1</v>
      </c>
      <c r="V278" s="45">
        <v>3</v>
      </c>
      <c r="W278" s="45">
        <v>17</v>
      </c>
      <c r="X278" s="45" t="s">
        <v>155</v>
      </c>
      <c r="Y278" s="45" t="s">
        <v>89</v>
      </c>
      <c r="Z278" s="46">
        <v>0.94977753766392181</v>
      </c>
      <c r="AA278" s="45" t="s">
        <v>156</v>
      </c>
      <c r="AB278" s="45" t="s">
        <v>156</v>
      </c>
      <c r="AC278" s="45" t="s">
        <v>156</v>
      </c>
      <c r="AD278" s="46">
        <v>81.33056640625</v>
      </c>
      <c r="AE278" s="45" t="s">
        <v>89</v>
      </c>
      <c r="AF278" s="45" t="s">
        <v>89</v>
      </c>
      <c r="AG278" s="45" t="s">
        <v>89</v>
      </c>
    </row>
    <row r="279" spans="1:33" x14ac:dyDescent="0.15">
      <c r="A279" s="45">
        <v>232</v>
      </c>
      <c r="B279" s="45" t="s">
        <v>403</v>
      </c>
      <c r="C279" s="45" t="b">
        <v>0</v>
      </c>
      <c r="D279" s="45" t="s">
        <v>184</v>
      </c>
      <c r="E279" s="45" t="s">
        <v>12</v>
      </c>
      <c r="F279" s="45" t="s">
        <v>152</v>
      </c>
      <c r="G279" s="45" t="s">
        <v>153</v>
      </c>
      <c r="H279" s="45" t="s">
        <v>154</v>
      </c>
      <c r="I279" s="87">
        <v>22.351112365722656</v>
      </c>
      <c r="J279" s="46">
        <v>22.372278213500977</v>
      </c>
      <c r="K279" s="46">
        <v>2.9933029785752296E-2</v>
      </c>
      <c r="L279" s="59">
        <v>5045.90087890625</v>
      </c>
      <c r="M279" s="46">
        <v>4965.07861328125</v>
      </c>
      <c r="N279" s="46">
        <v>114.29994201660156</v>
      </c>
      <c r="O279" s="46">
        <v>33.436599731445312</v>
      </c>
      <c r="P279" s="46">
        <v>0.99599999189376831</v>
      </c>
      <c r="Q279" s="46">
        <v>-2.9937000274658203</v>
      </c>
      <c r="R279" s="46">
        <v>115.79173278808594</v>
      </c>
      <c r="S279" s="45" t="b">
        <v>1</v>
      </c>
      <c r="T279" s="46">
        <v>0.19884449779623056</v>
      </c>
      <c r="U279" s="45" t="b">
        <v>1</v>
      </c>
      <c r="V279" s="45">
        <v>3</v>
      </c>
      <c r="W279" s="45">
        <v>16</v>
      </c>
      <c r="X279" s="45" t="s">
        <v>155</v>
      </c>
      <c r="Y279" s="45" t="s">
        <v>89</v>
      </c>
      <c r="Z279" s="46">
        <v>0.94436145765828194</v>
      </c>
      <c r="AA279" s="45" t="s">
        <v>156</v>
      </c>
      <c r="AB279" s="45" t="s">
        <v>156</v>
      </c>
      <c r="AC279" s="45" t="s">
        <v>156</v>
      </c>
      <c r="AD279" s="46">
        <v>81.21710205078125</v>
      </c>
      <c r="AE279" s="45" t="s">
        <v>89</v>
      </c>
      <c r="AF279" s="45" t="s">
        <v>89</v>
      </c>
      <c r="AG279" s="45" t="s">
        <v>89</v>
      </c>
    </row>
    <row r="280" spans="1:33" x14ac:dyDescent="0.15">
      <c r="A280" s="45">
        <v>233</v>
      </c>
      <c r="B280" s="45" t="s">
        <v>404</v>
      </c>
      <c r="C280" s="45" t="b">
        <v>0</v>
      </c>
      <c r="D280" s="45" t="s">
        <v>186</v>
      </c>
      <c r="E280" s="45" t="s">
        <v>12</v>
      </c>
      <c r="F280" s="45" t="s">
        <v>152</v>
      </c>
      <c r="G280" s="45" t="s">
        <v>153</v>
      </c>
      <c r="H280" s="45" t="s">
        <v>154</v>
      </c>
      <c r="I280" s="87">
        <v>22.63176155090332</v>
      </c>
      <c r="J280" s="46">
        <v>22.679286956787109</v>
      </c>
      <c r="K280" s="46">
        <v>6.7209728062152863E-2</v>
      </c>
      <c r="L280" s="59">
        <v>4066.231689453125</v>
      </c>
      <c r="M280" s="46">
        <v>3922.9013671875</v>
      </c>
      <c r="N280" s="46">
        <v>202.69985961914062</v>
      </c>
      <c r="O280" s="46">
        <v>33.436599731445312</v>
      </c>
      <c r="P280" s="46">
        <v>0.99599999189376831</v>
      </c>
      <c r="Q280" s="46">
        <v>-2.9937000274658203</v>
      </c>
      <c r="R280" s="46">
        <v>115.79173278808594</v>
      </c>
      <c r="S280" s="45" t="b">
        <v>1</v>
      </c>
      <c r="T280" s="46">
        <v>0.19884449779623056</v>
      </c>
      <c r="U280" s="45" t="b">
        <v>1</v>
      </c>
      <c r="V280" s="45">
        <v>3</v>
      </c>
      <c r="W280" s="45">
        <v>18</v>
      </c>
      <c r="X280" s="45" t="s">
        <v>155</v>
      </c>
      <c r="Y280" s="45" t="s">
        <v>89</v>
      </c>
      <c r="Z280" s="46">
        <v>0.93675110711277221</v>
      </c>
      <c r="AA280" s="45" t="s">
        <v>156</v>
      </c>
      <c r="AB280" s="45" t="s">
        <v>156</v>
      </c>
      <c r="AC280" s="45" t="s">
        <v>156</v>
      </c>
      <c r="AD280" s="46">
        <v>81.275520324707031</v>
      </c>
      <c r="AE280" s="45" t="s">
        <v>89</v>
      </c>
      <c r="AF280" s="45" t="s">
        <v>89</v>
      </c>
      <c r="AG280" s="45" t="s">
        <v>89</v>
      </c>
    </row>
    <row r="281" spans="1:33" x14ac:dyDescent="0.15">
      <c r="A281" s="45">
        <v>234</v>
      </c>
      <c r="B281" s="45" t="s">
        <v>405</v>
      </c>
      <c r="C281" s="45" t="b">
        <v>0</v>
      </c>
      <c r="D281" s="45" t="s">
        <v>188</v>
      </c>
      <c r="E281" s="45" t="s">
        <v>12</v>
      </c>
      <c r="F281" s="45" t="s">
        <v>152</v>
      </c>
      <c r="G281" s="45" t="s">
        <v>153</v>
      </c>
      <c r="H281" s="45" t="s">
        <v>154</v>
      </c>
      <c r="I281" s="87">
        <v>22.413047790527344</v>
      </c>
      <c r="J281" s="46">
        <v>22.390144348144531</v>
      </c>
      <c r="K281" s="46">
        <v>3.2389011234045029E-2</v>
      </c>
      <c r="L281" s="59">
        <v>4811.16357421875</v>
      </c>
      <c r="M281" s="46">
        <v>4897.42431640625</v>
      </c>
      <c r="N281" s="46">
        <v>121.99111175537109</v>
      </c>
      <c r="O281" s="46">
        <v>33.436599731445312</v>
      </c>
      <c r="P281" s="46">
        <v>0.99599999189376831</v>
      </c>
      <c r="Q281" s="46">
        <v>-2.9937000274658203</v>
      </c>
      <c r="R281" s="46">
        <v>115.79173278808594</v>
      </c>
      <c r="S281" s="45" t="b">
        <v>1</v>
      </c>
      <c r="T281" s="46">
        <v>0.19884449779623056</v>
      </c>
      <c r="U281" s="45" t="b">
        <v>1</v>
      </c>
      <c r="V281" s="45">
        <v>3</v>
      </c>
      <c r="W281" s="45">
        <v>18</v>
      </c>
      <c r="X281" s="45" t="s">
        <v>155</v>
      </c>
      <c r="Y281" s="45" t="s">
        <v>89</v>
      </c>
      <c r="Z281" s="46">
        <v>0.93906124856337281</v>
      </c>
      <c r="AA281" s="45" t="s">
        <v>156</v>
      </c>
      <c r="AB281" s="45" t="s">
        <v>156</v>
      </c>
      <c r="AC281" s="45" t="s">
        <v>156</v>
      </c>
      <c r="AD281" s="46">
        <v>81.275520324707031</v>
      </c>
      <c r="AE281" s="45" t="s">
        <v>89</v>
      </c>
      <c r="AF281" s="45" t="s">
        <v>89</v>
      </c>
      <c r="AG281" s="45" t="s">
        <v>89</v>
      </c>
    </row>
    <row r="282" spans="1:33" x14ac:dyDescent="0.15">
      <c r="A282" s="45">
        <v>235</v>
      </c>
      <c r="B282" s="45" t="s">
        <v>406</v>
      </c>
      <c r="C282" s="45" t="b">
        <v>0</v>
      </c>
      <c r="D282" s="45" t="s">
        <v>190</v>
      </c>
      <c r="E282" s="45" t="s">
        <v>12</v>
      </c>
      <c r="F282" s="45" t="s">
        <v>152</v>
      </c>
      <c r="G282" s="45" t="s">
        <v>153</v>
      </c>
      <c r="H282" s="45" t="s">
        <v>154</v>
      </c>
      <c r="I282" s="87">
        <v>23.19917106628418</v>
      </c>
      <c r="J282" s="46">
        <v>23.064554214477539</v>
      </c>
      <c r="K282" s="46">
        <v>0.19037698209285736</v>
      </c>
      <c r="L282" s="59">
        <v>2628.195068359375</v>
      </c>
      <c r="M282" s="46">
        <v>2930.54296875</v>
      </c>
      <c r="N282" s="46">
        <v>427.58432006835938</v>
      </c>
      <c r="O282" s="46">
        <v>33.436599731445312</v>
      </c>
      <c r="P282" s="46">
        <v>0.99599999189376831</v>
      </c>
      <c r="Q282" s="46">
        <v>-2.9937000274658203</v>
      </c>
      <c r="R282" s="46">
        <v>115.79173278808594</v>
      </c>
      <c r="S282" s="45" t="b">
        <v>1</v>
      </c>
      <c r="T282" s="46">
        <v>0.19884449779623056</v>
      </c>
      <c r="U282" s="45" t="b">
        <v>1</v>
      </c>
      <c r="V282" s="45">
        <v>3</v>
      </c>
      <c r="W282" s="45">
        <v>18</v>
      </c>
      <c r="X282" s="45" t="s">
        <v>155</v>
      </c>
      <c r="Y282" s="45" t="s">
        <v>89</v>
      </c>
      <c r="Z282" s="46">
        <v>0.9367690309683947</v>
      </c>
      <c r="AA282" s="45" t="s">
        <v>156</v>
      </c>
      <c r="AB282" s="45" t="s">
        <v>156</v>
      </c>
      <c r="AC282" s="45" t="s">
        <v>156</v>
      </c>
      <c r="AD282" s="46">
        <v>81.275520324707031</v>
      </c>
      <c r="AE282" s="45" t="s">
        <v>89</v>
      </c>
      <c r="AF282" s="45" t="s">
        <v>89</v>
      </c>
      <c r="AG282" s="45" t="s">
        <v>89</v>
      </c>
    </row>
    <row r="283" spans="1:33" x14ac:dyDescent="0.15">
      <c r="A283" s="45">
        <v>236</v>
      </c>
      <c r="B283" s="45" t="s">
        <v>407</v>
      </c>
      <c r="C283" s="45" t="b">
        <v>0</v>
      </c>
      <c r="D283" s="45" t="s">
        <v>89</v>
      </c>
      <c r="E283" s="45" t="s">
        <v>12</v>
      </c>
      <c r="F283" s="45" t="s">
        <v>192</v>
      </c>
      <c r="G283" s="45" t="s">
        <v>153</v>
      </c>
      <c r="H283" s="45" t="s">
        <v>154</v>
      </c>
      <c r="I283" s="87">
        <v>24.226240158081055</v>
      </c>
      <c r="J283" s="46">
        <v>24.309665679931641</v>
      </c>
      <c r="K283" s="46">
        <v>0.11798150092363358</v>
      </c>
      <c r="L283" s="59">
        <v>1000</v>
      </c>
      <c r="M283" s="45" t="s">
        <v>89</v>
      </c>
      <c r="N283" s="45" t="s">
        <v>89</v>
      </c>
      <c r="O283" s="46">
        <v>33.436599731445312</v>
      </c>
      <c r="P283" s="46">
        <v>0.99599999189376831</v>
      </c>
      <c r="Q283" s="46">
        <v>-2.9937000274658203</v>
      </c>
      <c r="R283" s="46">
        <v>115.79173278808594</v>
      </c>
      <c r="S283" s="45" t="b">
        <v>1</v>
      </c>
      <c r="T283" s="46">
        <v>0.19884449779623056</v>
      </c>
      <c r="U283" s="45" t="b">
        <v>1</v>
      </c>
      <c r="V283" s="45">
        <v>3</v>
      </c>
      <c r="W283" s="45">
        <v>17</v>
      </c>
      <c r="X283" s="45" t="s">
        <v>155</v>
      </c>
      <c r="Y283" s="45" t="s">
        <v>89</v>
      </c>
      <c r="Z283" s="46">
        <v>0.94118618241220953</v>
      </c>
      <c r="AA283" s="45" t="s">
        <v>156</v>
      </c>
      <c r="AB283" s="45" t="s">
        <v>156</v>
      </c>
      <c r="AC283" s="45" t="s">
        <v>156</v>
      </c>
      <c r="AD283" s="46">
        <v>81.275520324707031</v>
      </c>
      <c r="AE283" s="45" t="s">
        <v>89</v>
      </c>
      <c r="AF283" s="45" t="s">
        <v>89</v>
      </c>
      <c r="AG283" s="45" t="s">
        <v>89</v>
      </c>
    </row>
    <row r="284" spans="1:33" x14ac:dyDescent="0.15">
      <c r="A284" s="45">
        <v>237</v>
      </c>
      <c r="B284" s="45" t="s">
        <v>408</v>
      </c>
      <c r="C284" s="45" t="b">
        <v>0</v>
      </c>
      <c r="D284" s="45" t="s">
        <v>89</v>
      </c>
      <c r="E284" s="45" t="s">
        <v>12</v>
      </c>
      <c r="F284" s="45" t="s">
        <v>192</v>
      </c>
      <c r="G284" s="45" t="s">
        <v>153</v>
      </c>
      <c r="H284" s="45" t="s">
        <v>154</v>
      </c>
      <c r="I284" s="87">
        <v>27.798130035400391</v>
      </c>
      <c r="J284" s="46">
        <v>27.647809982299805</v>
      </c>
      <c r="K284" s="46">
        <v>0.21258465945720673</v>
      </c>
      <c r="L284" s="59">
        <v>100</v>
      </c>
      <c r="M284" s="45" t="s">
        <v>89</v>
      </c>
      <c r="N284" s="45" t="s">
        <v>89</v>
      </c>
      <c r="O284" s="46">
        <v>33.436599731445312</v>
      </c>
      <c r="P284" s="46">
        <v>0.99599999189376831</v>
      </c>
      <c r="Q284" s="46">
        <v>-2.9937000274658203</v>
      </c>
      <c r="R284" s="46">
        <v>115.79173278808594</v>
      </c>
      <c r="S284" s="45" t="b">
        <v>1</v>
      </c>
      <c r="T284" s="46">
        <v>0.19884449779623056</v>
      </c>
      <c r="U284" s="45" t="b">
        <v>1</v>
      </c>
      <c r="V284" s="45">
        <v>3</v>
      </c>
      <c r="W284" s="45">
        <v>22</v>
      </c>
      <c r="X284" s="45" t="s">
        <v>155</v>
      </c>
      <c r="Y284" s="45" t="s">
        <v>89</v>
      </c>
      <c r="Z284" s="46">
        <v>0.95838419425277732</v>
      </c>
      <c r="AA284" s="45" t="s">
        <v>156</v>
      </c>
      <c r="AB284" s="45" t="s">
        <v>156</v>
      </c>
      <c r="AC284" s="45" t="s">
        <v>156</v>
      </c>
      <c r="AD284" s="46">
        <v>81.0264892578125</v>
      </c>
      <c r="AE284" s="45" t="s">
        <v>89</v>
      </c>
      <c r="AF284" s="45" t="s">
        <v>89</v>
      </c>
      <c r="AG284" s="45" t="s">
        <v>89</v>
      </c>
    </row>
    <row r="285" spans="1:33" x14ac:dyDescent="0.15">
      <c r="A285" s="45">
        <v>238</v>
      </c>
      <c r="B285" s="45" t="s">
        <v>409</v>
      </c>
      <c r="C285" s="45" t="b">
        <v>0</v>
      </c>
      <c r="D285" s="45" t="s">
        <v>89</v>
      </c>
      <c r="E285" s="45" t="s">
        <v>12</v>
      </c>
      <c r="F285" s="45" t="s">
        <v>192</v>
      </c>
      <c r="G285" s="45" t="s">
        <v>153</v>
      </c>
      <c r="H285" s="45" t="s">
        <v>154</v>
      </c>
      <c r="I285" s="87">
        <v>30.32965087890625</v>
      </c>
      <c r="J285" s="46">
        <v>30.482511520385742</v>
      </c>
      <c r="K285" s="46">
        <v>0.21617759764194489</v>
      </c>
      <c r="L285" s="59">
        <v>10</v>
      </c>
      <c r="M285" s="45" t="s">
        <v>89</v>
      </c>
      <c r="N285" s="45" t="s">
        <v>89</v>
      </c>
      <c r="O285" s="46">
        <v>33.436599731445312</v>
      </c>
      <c r="P285" s="46">
        <v>0.99599999189376831</v>
      </c>
      <c r="Q285" s="46">
        <v>-2.9937000274658203</v>
      </c>
      <c r="R285" s="46">
        <v>115.79173278808594</v>
      </c>
      <c r="S285" s="45" t="b">
        <v>1</v>
      </c>
      <c r="T285" s="46">
        <v>0.19884449779623056</v>
      </c>
      <c r="U285" s="45" t="b">
        <v>1</v>
      </c>
      <c r="V285" s="45">
        <v>3</v>
      </c>
      <c r="W285" s="45">
        <v>24</v>
      </c>
      <c r="X285" s="45" t="s">
        <v>155</v>
      </c>
      <c r="Y285" s="45" t="s">
        <v>89</v>
      </c>
      <c r="Z285" s="46">
        <v>0.94438117400738641</v>
      </c>
      <c r="AA285" s="45" t="s">
        <v>156</v>
      </c>
      <c r="AB285" s="45" t="s">
        <v>156</v>
      </c>
      <c r="AC285" s="45" t="s">
        <v>156</v>
      </c>
      <c r="AD285" s="46">
        <v>81.14013671875</v>
      </c>
      <c r="AE285" s="45" t="s">
        <v>89</v>
      </c>
      <c r="AF285" s="45" t="s">
        <v>89</v>
      </c>
      <c r="AG285" s="45" t="s">
        <v>89</v>
      </c>
    </row>
    <row r="286" spans="1:33" x14ac:dyDescent="0.15">
      <c r="A286" s="45">
        <v>239</v>
      </c>
      <c r="B286" s="45" t="s">
        <v>410</v>
      </c>
      <c r="C286" s="45" t="b">
        <v>0</v>
      </c>
      <c r="D286" s="45" t="s">
        <v>89</v>
      </c>
      <c r="E286" s="45" t="s">
        <v>12</v>
      </c>
      <c r="F286" s="45" t="s">
        <v>192</v>
      </c>
      <c r="G286" s="45" t="s">
        <v>153</v>
      </c>
      <c r="H286" s="45" t="s">
        <v>154</v>
      </c>
      <c r="I286" s="86" t="s">
        <v>198</v>
      </c>
      <c r="J286" s="46">
        <v>33.251419067382812</v>
      </c>
      <c r="K286" s="45" t="s">
        <v>89</v>
      </c>
      <c r="L286" s="59">
        <v>1</v>
      </c>
      <c r="M286" s="45" t="s">
        <v>89</v>
      </c>
      <c r="N286" s="45" t="s">
        <v>89</v>
      </c>
      <c r="O286" s="46">
        <v>33.436599731445312</v>
      </c>
      <c r="P286" s="46">
        <v>0.99599999189376831</v>
      </c>
      <c r="Q286" s="46">
        <v>-2.9937000274658203</v>
      </c>
      <c r="R286" s="46">
        <v>115.79173278808594</v>
      </c>
      <c r="S286" s="45" t="b">
        <v>1</v>
      </c>
      <c r="T286" s="46">
        <v>0.19884449779623056</v>
      </c>
      <c r="U286" s="45" t="b">
        <v>1</v>
      </c>
      <c r="V286" s="45">
        <v>3</v>
      </c>
      <c r="W286" s="45">
        <v>14</v>
      </c>
      <c r="X286" s="45" t="s">
        <v>199</v>
      </c>
      <c r="Y286" s="45" t="s">
        <v>89</v>
      </c>
      <c r="Z286" s="46">
        <v>0</v>
      </c>
      <c r="AA286" s="45" t="s">
        <v>174</v>
      </c>
      <c r="AB286" s="45" t="s">
        <v>156</v>
      </c>
      <c r="AC286" s="45" t="s">
        <v>156</v>
      </c>
      <c r="AD286" s="46">
        <v>60.000301361083984</v>
      </c>
      <c r="AE286" s="45" t="s">
        <v>89</v>
      </c>
      <c r="AF286" s="45" t="s">
        <v>89</v>
      </c>
      <c r="AG286" s="45" t="s">
        <v>89</v>
      </c>
    </row>
    <row r="287" spans="1:33" x14ac:dyDescent="0.15">
      <c r="A287" s="45">
        <v>240</v>
      </c>
      <c r="B287" s="45" t="s">
        <v>411</v>
      </c>
      <c r="C287" s="45" t="b">
        <v>0</v>
      </c>
      <c r="D287" s="45" t="s">
        <v>89</v>
      </c>
      <c r="E287" s="45" t="s">
        <v>12</v>
      </c>
      <c r="F287" s="45" t="s">
        <v>197</v>
      </c>
      <c r="G287" s="45" t="s">
        <v>153</v>
      </c>
      <c r="H287" s="45" t="s">
        <v>154</v>
      </c>
      <c r="I287" s="86" t="s">
        <v>198</v>
      </c>
      <c r="J287" s="45" t="s">
        <v>89</v>
      </c>
      <c r="K287" s="45" t="s">
        <v>89</v>
      </c>
      <c r="L287" s="88" t="s">
        <v>89</v>
      </c>
      <c r="M287" s="45" t="s">
        <v>89</v>
      </c>
      <c r="N287" s="45" t="s">
        <v>89</v>
      </c>
      <c r="O287" s="46">
        <v>33.436599731445312</v>
      </c>
      <c r="P287" s="46">
        <v>0.99599999189376831</v>
      </c>
      <c r="Q287" s="46">
        <v>-2.9937000274658203</v>
      </c>
      <c r="R287" s="46">
        <v>115.79173278808594</v>
      </c>
      <c r="S287" s="45" t="b">
        <v>1</v>
      </c>
      <c r="T287" s="46">
        <v>0.19884449779623056</v>
      </c>
      <c r="U287" s="45" t="b">
        <v>1</v>
      </c>
      <c r="V287" s="45">
        <v>3</v>
      </c>
      <c r="W287" s="45">
        <v>12</v>
      </c>
      <c r="X287" s="45" t="s">
        <v>199</v>
      </c>
      <c r="Y287" s="45" t="s">
        <v>89</v>
      </c>
      <c r="Z287" s="46">
        <v>0</v>
      </c>
      <c r="AA287" s="45" t="s">
        <v>156</v>
      </c>
      <c r="AB287" s="45" t="s">
        <v>156</v>
      </c>
      <c r="AC287" s="45" t="s">
        <v>156</v>
      </c>
      <c r="AD287" s="46">
        <v>62.614364624023438</v>
      </c>
      <c r="AE287" s="45" t="s">
        <v>89</v>
      </c>
      <c r="AF287" s="45" t="s">
        <v>89</v>
      </c>
      <c r="AG287" s="45" t="s">
        <v>89</v>
      </c>
    </row>
    <row r="288" spans="1:33" x14ac:dyDescent="0.15">
      <c r="A288" s="45">
        <v>241</v>
      </c>
      <c r="B288" s="45" t="s">
        <v>412</v>
      </c>
      <c r="C288" s="45" t="b">
        <v>0</v>
      </c>
      <c r="D288" s="45" t="s">
        <v>151</v>
      </c>
      <c r="E288" s="45" t="s">
        <v>49</v>
      </c>
      <c r="F288" s="45" t="s">
        <v>152</v>
      </c>
      <c r="G288" s="45" t="s">
        <v>153</v>
      </c>
      <c r="H288" s="45" t="s">
        <v>154</v>
      </c>
      <c r="I288" s="87">
        <v>24.751684188842773</v>
      </c>
      <c r="J288" s="46">
        <v>24.651725769042969</v>
      </c>
      <c r="K288" s="46">
        <v>0.14136390388011932</v>
      </c>
      <c r="L288" s="59">
        <v>1157.45751953125</v>
      </c>
      <c r="M288" s="46">
        <v>1251.7265625</v>
      </c>
      <c r="N288" s="46">
        <v>133.31646728515625</v>
      </c>
      <c r="O288" s="46">
        <v>34.096599578857422</v>
      </c>
      <c r="P288" s="46">
        <v>0.96740001440048218</v>
      </c>
      <c r="Q288" s="46">
        <v>-3.0504000186920166</v>
      </c>
      <c r="R288" s="46">
        <v>112.72859191894531</v>
      </c>
      <c r="S288" s="45" t="b">
        <v>1</v>
      </c>
      <c r="T288" s="46">
        <v>0.43531270115911169</v>
      </c>
      <c r="U288" s="45" t="b">
        <v>1</v>
      </c>
      <c r="V288" s="45">
        <v>3</v>
      </c>
      <c r="W288" s="45">
        <v>18</v>
      </c>
      <c r="X288" s="45" t="s">
        <v>155</v>
      </c>
      <c r="Y288" s="45" t="s">
        <v>89</v>
      </c>
      <c r="Z288" s="46">
        <v>0.94782506524551846</v>
      </c>
      <c r="AA288" s="45" t="s">
        <v>156</v>
      </c>
      <c r="AB288" s="45" t="s">
        <v>156</v>
      </c>
      <c r="AC288" s="45" t="s">
        <v>156</v>
      </c>
      <c r="AD288" s="46">
        <v>84.064064025878906</v>
      </c>
      <c r="AE288" s="45" t="s">
        <v>89</v>
      </c>
      <c r="AF288" s="45" t="s">
        <v>89</v>
      </c>
      <c r="AG288" s="45" t="s">
        <v>89</v>
      </c>
    </row>
    <row r="289" spans="1:33" x14ac:dyDescent="0.15">
      <c r="A289" s="45">
        <v>242</v>
      </c>
      <c r="B289" s="45" t="s">
        <v>413</v>
      </c>
      <c r="C289" s="45" t="b">
        <v>0</v>
      </c>
      <c r="D289" s="45" t="s">
        <v>157</v>
      </c>
      <c r="E289" s="45" t="s">
        <v>49</v>
      </c>
      <c r="F289" s="45" t="s">
        <v>152</v>
      </c>
      <c r="G289" s="45" t="s">
        <v>153</v>
      </c>
      <c r="H289" s="45" t="s">
        <v>154</v>
      </c>
      <c r="I289" s="87">
        <v>25.097257614135742</v>
      </c>
      <c r="J289" s="46">
        <v>25.029693603515625</v>
      </c>
      <c r="K289" s="46">
        <v>9.5551289618015289E-2</v>
      </c>
      <c r="L289" s="59">
        <v>891.6966552734375</v>
      </c>
      <c r="M289" s="46">
        <v>939.5745849609375</v>
      </c>
      <c r="N289" s="46">
        <v>67.709617614746094</v>
      </c>
      <c r="O289" s="46">
        <v>34.096599578857422</v>
      </c>
      <c r="P289" s="46">
        <v>0.96740001440048218</v>
      </c>
      <c r="Q289" s="46">
        <v>-3.0504000186920166</v>
      </c>
      <c r="R289" s="46">
        <v>112.72859191894531</v>
      </c>
      <c r="S289" s="45" t="b">
        <v>1</v>
      </c>
      <c r="T289" s="46">
        <v>0.43531270115911169</v>
      </c>
      <c r="U289" s="45" t="b">
        <v>1</v>
      </c>
      <c r="V289" s="45">
        <v>3</v>
      </c>
      <c r="W289" s="45">
        <v>18</v>
      </c>
      <c r="X289" s="45" t="s">
        <v>155</v>
      </c>
      <c r="Y289" s="45" t="s">
        <v>89</v>
      </c>
      <c r="Z289" s="46">
        <v>0.94382699042954377</v>
      </c>
      <c r="AA289" s="45" t="s">
        <v>156</v>
      </c>
      <c r="AB289" s="45" t="s">
        <v>156</v>
      </c>
      <c r="AC289" s="45" t="s">
        <v>156</v>
      </c>
      <c r="AD289" s="46">
        <v>84.064064025878906</v>
      </c>
      <c r="AE289" s="45" t="s">
        <v>89</v>
      </c>
      <c r="AF289" s="45" t="s">
        <v>89</v>
      </c>
      <c r="AG289" s="45" t="s">
        <v>89</v>
      </c>
    </row>
    <row r="290" spans="1:33" x14ac:dyDescent="0.15">
      <c r="A290" s="45">
        <v>243</v>
      </c>
      <c r="B290" s="45" t="s">
        <v>414</v>
      </c>
      <c r="C290" s="45" t="b">
        <v>0</v>
      </c>
      <c r="D290" s="45" t="s">
        <v>158</v>
      </c>
      <c r="E290" s="45" t="s">
        <v>49</v>
      </c>
      <c r="F290" s="45" t="s">
        <v>152</v>
      </c>
      <c r="G290" s="45" t="s">
        <v>153</v>
      </c>
      <c r="H290" s="45" t="s">
        <v>154</v>
      </c>
      <c r="I290" s="87">
        <v>24.939647674560547</v>
      </c>
      <c r="J290" s="46">
        <v>24.980312347412109</v>
      </c>
      <c r="K290" s="46">
        <v>5.7507183402776718E-2</v>
      </c>
      <c r="L290" s="59">
        <v>1004.3515625</v>
      </c>
      <c r="M290" s="46">
        <v>974.4503173828125</v>
      </c>
      <c r="N290" s="46">
        <v>42.286746978759766</v>
      </c>
      <c r="O290" s="46">
        <v>34.096599578857422</v>
      </c>
      <c r="P290" s="46">
        <v>0.96740001440048218</v>
      </c>
      <c r="Q290" s="46">
        <v>-3.0504000186920166</v>
      </c>
      <c r="R290" s="46">
        <v>112.72859191894531</v>
      </c>
      <c r="S290" s="45" t="b">
        <v>1</v>
      </c>
      <c r="T290" s="46">
        <v>0.43531270115911169</v>
      </c>
      <c r="U290" s="45" t="b">
        <v>1</v>
      </c>
      <c r="V290" s="45">
        <v>3</v>
      </c>
      <c r="W290" s="45">
        <v>19</v>
      </c>
      <c r="X290" s="45" t="s">
        <v>155</v>
      </c>
      <c r="Y290" s="45" t="s">
        <v>89</v>
      </c>
      <c r="Z290" s="46">
        <v>0.94742269873900009</v>
      </c>
      <c r="AA290" s="45" t="s">
        <v>156</v>
      </c>
      <c r="AB290" s="45" t="s">
        <v>156</v>
      </c>
      <c r="AC290" s="45" t="s">
        <v>156</v>
      </c>
      <c r="AD290" s="46">
        <v>84.064064025878906</v>
      </c>
      <c r="AE290" s="45" t="s">
        <v>89</v>
      </c>
      <c r="AF290" s="45" t="s">
        <v>89</v>
      </c>
      <c r="AG290" s="45" t="s">
        <v>89</v>
      </c>
    </row>
    <row r="291" spans="1:33" x14ac:dyDescent="0.15">
      <c r="A291" s="45">
        <v>244</v>
      </c>
      <c r="B291" s="45" t="s">
        <v>415</v>
      </c>
      <c r="C291" s="45" t="b">
        <v>0</v>
      </c>
      <c r="D291" s="45" t="s">
        <v>160</v>
      </c>
      <c r="E291" s="45" t="s">
        <v>49</v>
      </c>
      <c r="F291" s="45" t="s">
        <v>152</v>
      </c>
      <c r="G291" s="45" t="s">
        <v>153</v>
      </c>
      <c r="H291" s="45" t="s">
        <v>154</v>
      </c>
      <c r="I291" s="87">
        <v>24.816617965698242</v>
      </c>
      <c r="J291" s="46">
        <v>24.822170257568359</v>
      </c>
      <c r="K291" s="46">
        <v>7.852126844227314E-3</v>
      </c>
      <c r="L291" s="59">
        <v>1102.092529296875</v>
      </c>
      <c r="M291" s="46">
        <v>1097.492919921875</v>
      </c>
      <c r="N291" s="46">
        <v>6.5049161911010742</v>
      </c>
      <c r="O291" s="46">
        <v>34.096599578857422</v>
      </c>
      <c r="P291" s="46">
        <v>0.96740001440048218</v>
      </c>
      <c r="Q291" s="46">
        <v>-3.0504000186920166</v>
      </c>
      <c r="R291" s="46">
        <v>112.72859191894531</v>
      </c>
      <c r="S291" s="45" t="b">
        <v>1</v>
      </c>
      <c r="T291" s="46">
        <v>0.43531270115911169</v>
      </c>
      <c r="U291" s="45" t="b">
        <v>1</v>
      </c>
      <c r="V291" s="45">
        <v>3</v>
      </c>
      <c r="W291" s="45">
        <v>19</v>
      </c>
      <c r="X291" s="45" t="s">
        <v>155</v>
      </c>
      <c r="Y291" s="45" t="s">
        <v>89</v>
      </c>
      <c r="Z291" s="46">
        <v>0.94751013932403017</v>
      </c>
      <c r="AA291" s="45" t="s">
        <v>156</v>
      </c>
      <c r="AB291" s="45" t="s">
        <v>156</v>
      </c>
      <c r="AC291" s="45" t="s">
        <v>156</v>
      </c>
      <c r="AD291" s="46">
        <v>84.064064025878906</v>
      </c>
      <c r="AE291" s="45" t="s">
        <v>89</v>
      </c>
      <c r="AF291" s="45" t="s">
        <v>89</v>
      </c>
      <c r="AG291" s="45" t="s">
        <v>89</v>
      </c>
    </row>
    <row r="292" spans="1:33" x14ac:dyDescent="0.15">
      <c r="A292" s="45">
        <v>245</v>
      </c>
      <c r="B292" s="45" t="s">
        <v>416</v>
      </c>
      <c r="C292" s="45" t="b">
        <v>0</v>
      </c>
      <c r="D292" s="45" t="s">
        <v>162</v>
      </c>
      <c r="E292" s="45" t="s">
        <v>49</v>
      </c>
      <c r="F292" s="45" t="s">
        <v>152</v>
      </c>
      <c r="G292" s="45" t="s">
        <v>153</v>
      </c>
      <c r="H292" s="45" t="s">
        <v>154</v>
      </c>
      <c r="I292" s="87">
        <v>24.673368453979492</v>
      </c>
      <c r="J292" s="46">
        <v>24.689956665039062</v>
      </c>
      <c r="K292" s="46">
        <v>2.3460621014237404E-2</v>
      </c>
      <c r="L292" s="59">
        <v>1227.9451904296875</v>
      </c>
      <c r="M292" s="46">
        <v>1212.759521484375</v>
      </c>
      <c r="N292" s="46">
        <v>21.475864410400391</v>
      </c>
      <c r="O292" s="46">
        <v>34.096599578857422</v>
      </c>
      <c r="P292" s="46">
        <v>0.96740001440048218</v>
      </c>
      <c r="Q292" s="46">
        <v>-3.0504000186920166</v>
      </c>
      <c r="R292" s="46">
        <v>112.72859191894531</v>
      </c>
      <c r="S292" s="45" t="b">
        <v>1</v>
      </c>
      <c r="T292" s="46">
        <v>0.43531270115911169</v>
      </c>
      <c r="U292" s="45" t="b">
        <v>1</v>
      </c>
      <c r="V292" s="45">
        <v>3</v>
      </c>
      <c r="W292" s="45">
        <v>17</v>
      </c>
      <c r="X292" s="45" t="s">
        <v>155</v>
      </c>
      <c r="Y292" s="45" t="s">
        <v>89</v>
      </c>
      <c r="Z292" s="46">
        <v>0.95673194437369891</v>
      </c>
      <c r="AA292" s="45" t="s">
        <v>156</v>
      </c>
      <c r="AB292" s="45" t="s">
        <v>156</v>
      </c>
      <c r="AC292" s="45" t="s">
        <v>156</v>
      </c>
      <c r="AD292" s="46">
        <v>84.1014404296875</v>
      </c>
      <c r="AE292" s="45" t="s">
        <v>89</v>
      </c>
      <c r="AF292" s="45" t="s">
        <v>89</v>
      </c>
      <c r="AG292" s="45" t="s">
        <v>89</v>
      </c>
    </row>
    <row r="293" spans="1:33" x14ac:dyDescent="0.15">
      <c r="A293" s="45">
        <v>246</v>
      </c>
      <c r="B293" s="45" t="s">
        <v>417</v>
      </c>
      <c r="C293" s="45" t="b">
        <v>0</v>
      </c>
      <c r="D293" s="45" t="s">
        <v>164</v>
      </c>
      <c r="E293" s="45" t="s">
        <v>49</v>
      </c>
      <c r="F293" s="45" t="s">
        <v>152</v>
      </c>
      <c r="G293" s="45" t="s">
        <v>153</v>
      </c>
      <c r="H293" s="45" t="s">
        <v>154</v>
      </c>
      <c r="I293" s="87">
        <v>24.725778579711914</v>
      </c>
      <c r="J293" s="46">
        <v>24.663944244384766</v>
      </c>
      <c r="K293" s="46">
        <v>8.744695782661438E-2</v>
      </c>
      <c r="L293" s="59">
        <v>1180.3140869140625</v>
      </c>
      <c r="M293" s="46">
        <v>1238.05908203125</v>
      </c>
      <c r="N293" s="46">
        <v>81.663841247558594</v>
      </c>
      <c r="O293" s="46">
        <v>34.096599578857422</v>
      </c>
      <c r="P293" s="46">
        <v>0.96740001440048218</v>
      </c>
      <c r="Q293" s="46">
        <v>-3.0504000186920166</v>
      </c>
      <c r="R293" s="46">
        <v>112.72859191894531</v>
      </c>
      <c r="S293" s="45" t="b">
        <v>1</v>
      </c>
      <c r="T293" s="46">
        <v>0.43531270115911169</v>
      </c>
      <c r="U293" s="45" t="b">
        <v>1</v>
      </c>
      <c r="V293" s="45">
        <v>3</v>
      </c>
      <c r="W293" s="45">
        <v>19</v>
      </c>
      <c r="X293" s="45" t="s">
        <v>155</v>
      </c>
      <c r="Y293" s="45" t="s">
        <v>89</v>
      </c>
      <c r="Z293" s="46">
        <v>0.95532944711073919</v>
      </c>
      <c r="AA293" s="45" t="s">
        <v>156</v>
      </c>
      <c r="AB293" s="45" t="s">
        <v>156</v>
      </c>
      <c r="AC293" s="45" t="s">
        <v>156</v>
      </c>
      <c r="AD293" s="46">
        <v>84.1014404296875</v>
      </c>
      <c r="AE293" s="45" t="s">
        <v>89</v>
      </c>
      <c r="AF293" s="45" t="s">
        <v>89</v>
      </c>
      <c r="AG293" s="45" t="s">
        <v>89</v>
      </c>
    </row>
    <row r="294" spans="1:33" x14ac:dyDescent="0.15">
      <c r="A294" s="45">
        <v>247</v>
      </c>
      <c r="B294" s="45" t="s">
        <v>418</v>
      </c>
      <c r="C294" s="45" t="b">
        <v>0</v>
      </c>
      <c r="D294" s="45" t="s">
        <v>573</v>
      </c>
      <c r="E294" s="45" t="s">
        <v>49</v>
      </c>
      <c r="F294" s="45" t="s">
        <v>152</v>
      </c>
      <c r="G294" s="45" t="s">
        <v>153</v>
      </c>
      <c r="H294" s="45" t="s">
        <v>154</v>
      </c>
      <c r="I294" s="87">
        <v>25.084676742553711</v>
      </c>
      <c r="J294" s="46">
        <v>25.081829071044922</v>
      </c>
      <c r="K294" s="46">
        <v>4.0285643190145493E-3</v>
      </c>
      <c r="L294" s="59">
        <v>900.20513916015625</v>
      </c>
      <c r="M294" s="46">
        <v>902.14501953125</v>
      </c>
      <c r="N294" s="46">
        <v>2.7433619499206543</v>
      </c>
      <c r="O294" s="46">
        <v>34.096599578857422</v>
      </c>
      <c r="P294" s="46">
        <v>0.96740001440048218</v>
      </c>
      <c r="Q294" s="46">
        <v>-3.0504000186920166</v>
      </c>
      <c r="R294" s="46">
        <v>112.72859191894531</v>
      </c>
      <c r="S294" s="45" t="b">
        <v>1</v>
      </c>
      <c r="T294" s="46">
        <v>0.43531270115911169</v>
      </c>
      <c r="U294" s="45" t="b">
        <v>1</v>
      </c>
      <c r="V294" s="45">
        <v>3</v>
      </c>
      <c r="W294" s="45">
        <v>18</v>
      </c>
      <c r="X294" s="45" t="s">
        <v>155</v>
      </c>
      <c r="Y294" s="45" t="s">
        <v>89</v>
      </c>
      <c r="Z294" s="46">
        <v>0.95073961192981693</v>
      </c>
      <c r="AA294" s="45" t="s">
        <v>156</v>
      </c>
      <c r="AB294" s="45" t="s">
        <v>156</v>
      </c>
      <c r="AC294" s="45" t="s">
        <v>156</v>
      </c>
      <c r="AD294" s="46">
        <v>84.1014404296875</v>
      </c>
      <c r="AE294" s="45" t="s">
        <v>89</v>
      </c>
      <c r="AF294" s="45" t="s">
        <v>89</v>
      </c>
      <c r="AG294" s="45" t="s">
        <v>89</v>
      </c>
    </row>
    <row r="295" spans="1:33" x14ac:dyDescent="0.15">
      <c r="A295" s="45">
        <v>248</v>
      </c>
      <c r="B295" s="45" t="s">
        <v>419</v>
      </c>
      <c r="C295" s="45" t="b">
        <v>0</v>
      </c>
      <c r="D295" s="45" t="s">
        <v>167</v>
      </c>
      <c r="E295" s="45" t="s">
        <v>49</v>
      </c>
      <c r="F295" s="45" t="s">
        <v>152</v>
      </c>
      <c r="G295" s="45" t="s">
        <v>153</v>
      </c>
      <c r="H295" s="45" t="s">
        <v>154</v>
      </c>
      <c r="I295" s="87">
        <v>24.523759841918945</v>
      </c>
      <c r="J295" s="46">
        <v>24.526697158813477</v>
      </c>
      <c r="K295" s="46">
        <v>4.1539934463799E-3</v>
      </c>
      <c r="L295" s="59">
        <v>1374.7525634765625</v>
      </c>
      <c r="M295" s="46">
        <v>1371.711181640625</v>
      </c>
      <c r="N295" s="46">
        <v>4.3011636734008789</v>
      </c>
      <c r="O295" s="46">
        <v>34.096599578857422</v>
      </c>
      <c r="P295" s="46">
        <v>0.96740001440048218</v>
      </c>
      <c r="Q295" s="46">
        <v>-3.0504000186920166</v>
      </c>
      <c r="R295" s="46">
        <v>112.72859191894531</v>
      </c>
      <c r="S295" s="45" t="b">
        <v>1</v>
      </c>
      <c r="T295" s="46">
        <v>0.43531270115911169</v>
      </c>
      <c r="U295" s="45" t="b">
        <v>1</v>
      </c>
      <c r="V295" s="45">
        <v>3</v>
      </c>
      <c r="W295" s="45">
        <v>18</v>
      </c>
      <c r="X295" s="45" t="s">
        <v>155</v>
      </c>
      <c r="Y295" s="45" t="s">
        <v>89</v>
      </c>
      <c r="Z295" s="46">
        <v>0.94130386754834072</v>
      </c>
      <c r="AA295" s="45" t="s">
        <v>156</v>
      </c>
      <c r="AB295" s="45" t="s">
        <v>156</v>
      </c>
      <c r="AC295" s="45" t="s">
        <v>156</v>
      </c>
      <c r="AD295" s="46">
        <v>84.1014404296875</v>
      </c>
      <c r="AE295" s="45" t="s">
        <v>89</v>
      </c>
      <c r="AF295" s="45" t="s">
        <v>89</v>
      </c>
      <c r="AG295" s="45" t="s">
        <v>89</v>
      </c>
    </row>
    <row r="296" spans="1:33" x14ac:dyDescent="0.15">
      <c r="A296" s="45">
        <v>249</v>
      </c>
      <c r="B296" s="45" t="s">
        <v>420</v>
      </c>
      <c r="C296" s="45" t="b">
        <v>0</v>
      </c>
      <c r="D296" s="45" t="s">
        <v>169</v>
      </c>
      <c r="E296" s="45" t="s">
        <v>49</v>
      </c>
      <c r="F296" s="45" t="s">
        <v>152</v>
      </c>
      <c r="G296" s="45" t="s">
        <v>153</v>
      </c>
      <c r="H296" s="45" t="s">
        <v>154</v>
      </c>
      <c r="I296" s="87">
        <v>24.95970344543457</v>
      </c>
      <c r="J296" s="46">
        <v>24.971504211425781</v>
      </c>
      <c r="K296" s="46">
        <v>1.6690151765942574E-2</v>
      </c>
      <c r="L296" s="59">
        <v>989.26116943359375</v>
      </c>
      <c r="M296" s="46">
        <v>980.5263671875</v>
      </c>
      <c r="N296" s="46">
        <v>12.352832794189453</v>
      </c>
      <c r="O296" s="46">
        <v>34.096599578857422</v>
      </c>
      <c r="P296" s="46">
        <v>0.96740001440048218</v>
      </c>
      <c r="Q296" s="46">
        <v>-3.0504000186920166</v>
      </c>
      <c r="R296" s="46">
        <v>112.72859191894531</v>
      </c>
      <c r="S296" s="45" t="b">
        <v>1</v>
      </c>
      <c r="T296" s="46">
        <v>0.43531270115911169</v>
      </c>
      <c r="U296" s="45" t="b">
        <v>1</v>
      </c>
      <c r="V296" s="45">
        <v>3</v>
      </c>
      <c r="W296" s="45">
        <v>18</v>
      </c>
      <c r="X296" s="45" t="s">
        <v>155</v>
      </c>
      <c r="Y296" s="45" t="s">
        <v>89</v>
      </c>
      <c r="Z296" s="46">
        <v>0.95312380343295233</v>
      </c>
      <c r="AA296" s="45" t="s">
        <v>156</v>
      </c>
      <c r="AB296" s="45" t="s">
        <v>156</v>
      </c>
      <c r="AC296" s="45" t="s">
        <v>156</v>
      </c>
      <c r="AD296" s="46">
        <v>83.97003173828125</v>
      </c>
      <c r="AE296" s="45" t="s">
        <v>89</v>
      </c>
      <c r="AF296" s="45" t="s">
        <v>89</v>
      </c>
      <c r="AG296" s="45" t="s">
        <v>89</v>
      </c>
    </row>
    <row r="297" spans="1:33" x14ac:dyDescent="0.15">
      <c r="A297" s="45">
        <v>250</v>
      </c>
      <c r="B297" s="45" t="s">
        <v>421</v>
      </c>
      <c r="C297" s="45" t="b">
        <v>0</v>
      </c>
      <c r="D297" s="45" t="s">
        <v>171</v>
      </c>
      <c r="E297" s="45" t="s">
        <v>49</v>
      </c>
      <c r="F297" s="45" t="s">
        <v>152</v>
      </c>
      <c r="G297" s="45" t="s">
        <v>153</v>
      </c>
      <c r="H297" s="45" t="s">
        <v>154</v>
      </c>
      <c r="I297" s="87">
        <v>24.822704315185547</v>
      </c>
      <c r="J297" s="46">
        <v>24.878822326660156</v>
      </c>
      <c r="K297" s="46">
        <v>7.9364202916622162E-2</v>
      </c>
      <c r="L297" s="59">
        <v>1097.0408935546875</v>
      </c>
      <c r="M297" s="46">
        <v>1052.4830322265625</v>
      </c>
      <c r="N297" s="46">
        <v>63.014289855957031</v>
      </c>
      <c r="O297" s="46">
        <v>34.096599578857422</v>
      </c>
      <c r="P297" s="46">
        <v>0.96740001440048218</v>
      </c>
      <c r="Q297" s="46">
        <v>-3.0504000186920166</v>
      </c>
      <c r="R297" s="46">
        <v>112.72859191894531</v>
      </c>
      <c r="S297" s="45" t="b">
        <v>1</v>
      </c>
      <c r="T297" s="46">
        <v>0.43531270115911169</v>
      </c>
      <c r="U297" s="45" t="b">
        <v>1</v>
      </c>
      <c r="V297" s="45">
        <v>3</v>
      </c>
      <c r="W297" s="45">
        <v>17</v>
      </c>
      <c r="X297" s="45" t="s">
        <v>155</v>
      </c>
      <c r="Y297" s="45" t="s">
        <v>89</v>
      </c>
      <c r="Z297" s="46">
        <v>0.96747834900358742</v>
      </c>
      <c r="AA297" s="45" t="s">
        <v>156</v>
      </c>
      <c r="AB297" s="45" t="s">
        <v>156</v>
      </c>
      <c r="AC297" s="45" t="s">
        <v>156</v>
      </c>
      <c r="AD297" s="46">
        <v>83.97003173828125</v>
      </c>
      <c r="AE297" s="45" t="s">
        <v>89</v>
      </c>
      <c r="AF297" s="45" t="s">
        <v>89</v>
      </c>
      <c r="AG297" s="45" t="s">
        <v>89</v>
      </c>
    </row>
    <row r="298" spans="1:33" x14ac:dyDescent="0.15">
      <c r="A298" s="45">
        <v>251</v>
      </c>
      <c r="B298" s="45" t="s">
        <v>422</v>
      </c>
      <c r="C298" s="45" t="b">
        <v>0</v>
      </c>
      <c r="D298" s="45" t="s">
        <v>173</v>
      </c>
      <c r="E298" s="45" t="s">
        <v>49</v>
      </c>
      <c r="F298" s="45" t="s">
        <v>152</v>
      </c>
      <c r="G298" s="45" t="s">
        <v>153</v>
      </c>
      <c r="H298" s="45" t="s">
        <v>154</v>
      </c>
      <c r="I298" s="87">
        <v>24.523702621459961</v>
      </c>
      <c r="J298" s="46">
        <v>24.499076843261719</v>
      </c>
      <c r="K298" s="46">
        <v>3.4826111048460007E-2</v>
      </c>
      <c r="L298" s="59">
        <v>1374.81201171875</v>
      </c>
      <c r="M298" s="46">
        <v>1400.848876953125</v>
      </c>
      <c r="N298" s="46">
        <v>36.821773529052734</v>
      </c>
      <c r="O298" s="46">
        <v>34.096599578857422</v>
      </c>
      <c r="P298" s="46">
        <v>0.96740001440048218</v>
      </c>
      <c r="Q298" s="46">
        <v>-3.0504000186920166</v>
      </c>
      <c r="R298" s="46">
        <v>112.72859191894531</v>
      </c>
      <c r="S298" s="45" t="b">
        <v>1</v>
      </c>
      <c r="T298" s="46">
        <v>0.43531270115911169</v>
      </c>
      <c r="U298" s="45" t="b">
        <v>1</v>
      </c>
      <c r="V298" s="45">
        <v>3</v>
      </c>
      <c r="W298" s="45">
        <v>19</v>
      </c>
      <c r="X298" s="45" t="s">
        <v>155</v>
      </c>
      <c r="Y298" s="45" t="s">
        <v>89</v>
      </c>
      <c r="Z298" s="46">
        <v>0.94532534660608325</v>
      </c>
      <c r="AA298" s="45" t="s">
        <v>156</v>
      </c>
      <c r="AB298" s="45" t="s">
        <v>156</v>
      </c>
      <c r="AC298" s="45" t="s">
        <v>156</v>
      </c>
      <c r="AD298" s="46">
        <v>83.97003173828125</v>
      </c>
      <c r="AE298" s="45" t="s">
        <v>89</v>
      </c>
      <c r="AF298" s="45" t="s">
        <v>89</v>
      </c>
      <c r="AG298" s="45" t="s">
        <v>89</v>
      </c>
    </row>
    <row r="299" spans="1:33" x14ac:dyDescent="0.15">
      <c r="A299" s="45">
        <v>252</v>
      </c>
      <c r="B299" s="45" t="s">
        <v>423</v>
      </c>
      <c r="C299" s="45" t="b">
        <v>0</v>
      </c>
      <c r="D299" s="45" t="s">
        <v>176</v>
      </c>
      <c r="E299" s="45" t="s">
        <v>49</v>
      </c>
      <c r="F299" s="45" t="s">
        <v>152</v>
      </c>
      <c r="G299" s="45" t="s">
        <v>153</v>
      </c>
      <c r="H299" s="45" t="s">
        <v>154</v>
      </c>
      <c r="I299" s="87">
        <v>24.853673934936523</v>
      </c>
      <c r="J299" s="46">
        <v>24.872282028198242</v>
      </c>
      <c r="K299" s="46">
        <v>2.6315817609429359E-2</v>
      </c>
      <c r="L299" s="59">
        <v>1071.6925048828125</v>
      </c>
      <c r="M299" s="46">
        <v>1056.8486328125</v>
      </c>
      <c r="N299" s="46">
        <v>20.992319107055664</v>
      </c>
      <c r="O299" s="46">
        <v>34.096599578857422</v>
      </c>
      <c r="P299" s="46">
        <v>0.96740001440048218</v>
      </c>
      <c r="Q299" s="46">
        <v>-3.0504000186920166</v>
      </c>
      <c r="R299" s="46">
        <v>112.72859191894531</v>
      </c>
      <c r="S299" s="45" t="b">
        <v>1</v>
      </c>
      <c r="T299" s="46">
        <v>0.43531270115911169</v>
      </c>
      <c r="U299" s="45" t="b">
        <v>1</v>
      </c>
      <c r="V299" s="45">
        <v>3</v>
      </c>
      <c r="W299" s="45">
        <v>18</v>
      </c>
      <c r="X299" s="45" t="s">
        <v>155</v>
      </c>
      <c r="Y299" s="45" t="s">
        <v>89</v>
      </c>
      <c r="Z299" s="46">
        <v>0.95422659456781533</v>
      </c>
      <c r="AA299" s="45" t="s">
        <v>156</v>
      </c>
      <c r="AB299" s="45" t="s">
        <v>156</v>
      </c>
      <c r="AC299" s="45" t="s">
        <v>156</v>
      </c>
      <c r="AD299" s="46">
        <v>83.97003173828125</v>
      </c>
      <c r="AE299" s="45" t="s">
        <v>89</v>
      </c>
      <c r="AF299" s="45" t="s">
        <v>89</v>
      </c>
      <c r="AG299" s="45" t="s">
        <v>89</v>
      </c>
    </row>
    <row r="300" spans="1:33" x14ac:dyDescent="0.15">
      <c r="A300" s="45">
        <v>253</v>
      </c>
      <c r="B300" s="45" t="s">
        <v>424</v>
      </c>
      <c r="C300" s="45" t="b">
        <v>0</v>
      </c>
      <c r="D300" s="45" t="s">
        <v>178</v>
      </c>
      <c r="E300" s="45" t="s">
        <v>49</v>
      </c>
      <c r="F300" s="45" t="s">
        <v>152</v>
      </c>
      <c r="G300" s="45" t="s">
        <v>153</v>
      </c>
      <c r="H300" s="45" t="s">
        <v>154</v>
      </c>
      <c r="I300" s="87">
        <v>24.972362518310547</v>
      </c>
      <c r="J300" s="46">
        <v>24.961944580078125</v>
      </c>
      <c r="K300" s="46">
        <v>1.4733189716935158E-2</v>
      </c>
      <c r="L300" s="59">
        <v>979.8531494140625</v>
      </c>
      <c r="M300" s="46">
        <v>987.61956787109375</v>
      </c>
      <c r="N300" s="46">
        <v>10.98337459564209</v>
      </c>
      <c r="O300" s="46">
        <v>34.096599578857422</v>
      </c>
      <c r="P300" s="46">
        <v>0.96740001440048218</v>
      </c>
      <c r="Q300" s="46">
        <v>-3.0504000186920166</v>
      </c>
      <c r="R300" s="46">
        <v>112.72859191894531</v>
      </c>
      <c r="S300" s="45" t="b">
        <v>1</v>
      </c>
      <c r="T300" s="46">
        <v>0.43531270115911169</v>
      </c>
      <c r="U300" s="45" t="b">
        <v>1</v>
      </c>
      <c r="V300" s="45">
        <v>3</v>
      </c>
      <c r="W300" s="45">
        <v>18</v>
      </c>
      <c r="X300" s="45" t="s">
        <v>155</v>
      </c>
      <c r="Y300" s="45" t="s">
        <v>89</v>
      </c>
      <c r="Z300" s="46">
        <v>0.9380851736214959</v>
      </c>
      <c r="AA300" s="45" t="s">
        <v>156</v>
      </c>
      <c r="AB300" s="45" t="s">
        <v>156</v>
      </c>
      <c r="AC300" s="45" t="s">
        <v>156</v>
      </c>
      <c r="AD300" s="46">
        <v>84.053558349609375</v>
      </c>
      <c r="AE300" s="45" t="s">
        <v>89</v>
      </c>
      <c r="AF300" s="45" t="s">
        <v>89</v>
      </c>
      <c r="AG300" s="45" t="s">
        <v>89</v>
      </c>
    </row>
    <row r="301" spans="1:33" x14ac:dyDescent="0.15">
      <c r="A301" s="45">
        <v>254</v>
      </c>
      <c r="B301" s="45" t="s">
        <v>425</v>
      </c>
      <c r="C301" s="45" t="b">
        <v>0</v>
      </c>
      <c r="D301" s="45" t="s">
        <v>180</v>
      </c>
      <c r="E301" s="45" t="s">
        <v>49</v>
      </c>
      <c r="F301" s="45" t="s">
        <v>152</v>
      </c>
      <c r="G301" s="45" t="s">
        <v>153</v>
      </c>
      <c r="H301" s="45" t="s">
        <v>154</v>
      </c>
      <c r="I301" s="87">
        <v>24.780595779418945</v>
      </c>
      <c r="J301" s="46">
        <v>24.776096343994141</v>
      </c>
      <c r="K301" s="46">
        <v>6.3645113259553909E-3</v>
      </c>
      <c r="L301" s="59">
        <v>1132.470947265625</v>
      </c>
      <c r="M301" s="46">
        <v>1136.3311767578125</v>
      </c>
      <c r="N301" s="46">
        <v>5.4591889381408691</v>
      </c>
      <c r="O301" s="46">
        <v>34.096599578857422</v>
      </c>
      <c r="P301" s="46">
        <v>0.96740001440048218</v>
      </c>
      <c r="Q301" s="46">
        <v>-3.0504000186920166</v>
      </c>
      <c r="R301" s="46">
        <v>112.72859191894531</v>
      </c>
      <c r="S301" s="45" t="b">
        <v>1</v>
      </c>
      <c r="T301" s="46">
        <v>0.43531270115911169</v>
      </c>
      <c r="U301" s="45" t="b">
        <v>1</v>
      </c>
      <c r="V301" s="45">
        <v>3</v>
      </c>
      <c r="W301" s="45">
        <v>18</v>
      </c>
      <c r="X301" s="45" t="s">
        <v>155</v>
      </c>
      <c r="Y301" s="45" t="s">
        <v>89</v>
      </c>
      <c r="Z301" s="46">
        <v>0.93258545750739097</v>
      </c>
      <c r="AA301" s="45" t="s">
        <v>156</v>
      </c>
      <c r="AB301" s="45" t="s">
        <v>156</v>
      </c>
      <c r="AC301" s="45" t="s">
        <v>156</v>
      </c>
      <c r="AD301" s="46">
        <v>84.053558349609375</v>
      </c>
      <c r="AE301" s="45" t="s">
        <v>89</v>
      </c>
      <c r="AF301" s="45" t="s">
        <v>89</v>
      </c>
      <c r="AG301" s="45" t="s">
        <v>89</v>
      </c>
    </row>
    <row r="302" spans="1:33" x14ac:dyDescent="0.15">
      <c r="A302" s="45">
        <v>255</v>
      </c>
      <c r="B302" s="45" t="s">
        <v>426</v>
      </c>
      <c r="C302" s="45" t="b">
        <v>0</v>
      </c>
      <c r="D302" s="45" t="s">
        <v>182</v>
      </c>
      <c r="E302" s="45" t="s">
        <v>49</v>
      </c>
      <c r="F302" s="45" t="s">
        <v>152</v>
      </c>
      <c r="G302" s="45" t="s">
        <v>153</v>
      </c>
      <c r="H302" s="45" t="s">
        <v>154</v>
      </c>
      <c r="I302" s="87">
        <v>24.749687194824219</v>
      </c>
      <c r="J302" s="46">
        <v>24.761981964111328</v>
      </c>
      <c r="K302" s="46">
        <v>1.7386080697178841E-2</v>
      </c>
      <c r="L302" s="59">
        <v>1159.20361328125</v>
      </c>
      <c r="M302" s="46">
        <v>1148.54541015625</v>
      </c>
      <c r="N302" s="46">
        <v>15.07288932800293</v>
      </c>
      <c r="O302" s="46">
        <v>34.096599578857422</v>
      </c>
      <c r="P302" s="46">
        <v>0.96740001440048218</v>
      </c>
      <c r="Q302" s="46">
        <v>-3.0504000186920166</v>
      </c>
      <c r="R302" s="46">
        <v>112.72859191894531</v>
      </c>
      <c r="S302" s="45" t="b">
        <v>1</v>
      </c>
      <c r="T302" s="46">
        <v>0.43531270115911169</v>
      </c>
      <c r="U302" s="45" t="b">
        <v>1</v>
      </c>
      <c r="V302" s="45">
        <v>3</v>
      </c>
      <c r="W302" s="45">
        <v>18</v>
      </c>
      <c r="X302" s="45" t="s">
        <v>155</v>
      </c>
      <c r="Y302" s="45" t="s">
        <v>89</v>
      </c>
      <c r="Z302" s="46">
        <v>0.95431226616155052</v>
      </c>
      <c r="AA302" s="45" t="s">
        <v>156</v>
      </c>
      <c r="AB302" s="45" t="s">
        <v>156</v>
      </c>
      <c r="AC302" s="45" t="s">
        <v>156</v>
      </c>
      <c r="AD302" s="46">
        <v>84.053558349609375</v>
      </c>
      <c r="AE302" s="45" t="s">
        <v>89</v>
      </c>
      <c r="AF302" s="45" t="s">
        <v>89</v>
      </c>
      <c r="AG302" s="45" t="s">
        <v>89</v>
      </c>
    </row>
    <row r="303" spans="1:33" x14ac:dyDescent="0.15">
      <c r="A303" s="45">
        <v>256</v>
      </c>
      <c r="B303" s="45" t="s">
        <v>427</v>
      </c>
      <c r="C303" s="45" t="b">
        <v>0</v>
      </c>
      <c r="D303" s="45" t="s">
        <v>184</v>
      </c>
      <c r="E303" s="45" t="s">
        <v>49</v>
      </c>
      <c r="F303" s="45" t="s">
        <v>152</v>
      </c>
      <c r="G303" s="45" t="s">
        <v>153</v>
      </c>
      <c r="H303" s="45" t="s">
        <v>154</v>
      </c>
      <c r="I303" s="87">
        <v>24.959794998168945</v>
      </c>
      <c r="J303" s="46">
        <v>24.984489440917969</v>
      </c>
      <c r="K303" s="46">
        <v>3.4921865910291672E-2</v>
      </c>
      <c r="L303" s="59">
        <v>989.19281005859375</v>
      </c>
      <c r="M303" s="46">
        <v>971.0938720703125</v>
      </c>
      <c r="N303" s="46">
        <v>25.595720291137695</v>
      </c>
      <c r="O303" s="46">
        <v>34.096599578857422</v>
      </c>
      <c r="P303" s="46">
        <v>0.96740001440048218</v>
      </c>
      <c r="Q303" s="46">
        <v>-3.0504000186920166</v>
      </c>
      <c r="R303" s="46">
        <v>112.72859191894531</v>
      </c>
      <c r="S303" s="45" t="b">
        <v>1</v>
      </c>
      <c r="T303" s="46">
        <v>0.43531270115911169</v>
      </c>
      <c r="U303" s="45" t="b">
        <v>1</v>
      </c>
      <c r="V303" s="45">
        <v>3</v>
      </c>
      <c r="W303" s="45">
        <v>19</v>
      </c>
      <c r="X303" s="45" t="s">
        <v>155</v>
      </c>
      <c r="Y303" s="45" t="s">
        <v>89</v>
      </c>
      <c r="Z303" s="46">
        <v>0.93414693541251936</v>
      </c>
      <c r="AA303" s="45" t="s">
        <v>156</v>
      </c>
      <c r="AB303" s="45" t="s">
        <v>156</v>
      </c>
      <c r="AC303" s="45" t="s">
        <v>156</v>
      </c>
      <c r="AD303" s="46">
        <v>84.053558349609375</v>
      </c>
      <c r="AE303" s="45" t="s">
        <v>89</v>
      </c>
      <c r="AF303" s="45" t="s">
        <v>89</v>
      </c>
      <c r="AG303" s="45" t="s">
        <v>89</v>
      </c>
    </row>
    <row r="304" spans="1:33" x14ac:dyDescent="0.15">
      <c r="A304" s="45">
        <v>257</v>
      </c>
      <c r="B304" s="45" t="s">
        <v>428</v>
      </c>
      <c r="C304" s="45" t="b">
        <v>0</v>
      </c>
      <c r="D304" s="45" t="s">
        <v>186</v>
      </c>
      <c r="E304" s="45" t="s">
        <v>49</v>
      </c>
      <c r="F304" s="45" t="s">
        <v>152</v>
      </c>
      <c r="G304" s="45" t="s">
        <v>153</v>
      </c>
      <c r="H304" s="45" t="s">
        <v>154</v>
      </c>
      <c r="I304" s="87">
        <v>24.667329788208008</v>
      </c>
      <c r="J304" s="46">
        <v>24.669696807861328</v>
      </c>
      <c r="K304" s="46">
        <v>3.3461225684732199E-3</v>
      </c>
      <c r="L304" s="59">
        <v>1233.5552978515625</v>
      </c>
      <c r="M304" s="46">
        <v>1231.3560791015625</v>
      </c>
      <c r="N304" s="46">
        <v>3.1101648807525635</v>
      </c>
      <c r="O304" s="46">
        <v>34.096599578857422</v>
      </c>
      <c r="P304" s="46">
        <v>0.96740001440048218</v>
      </c>
      <c r="Q304" s="46">
        <v>-3.0504000186920166</v>
      </c>
      <c r="R304" s="46">
        <v>112.72859191894531</v>
      </c>
      <c r="S304" s="45" t="b">
        <v>1</v>
      </c>
      <c r="T304" s="46">
        <v>0.43531270115911169</v>
      </c>
      <c r="U304" s="45" t="b">
        <v>1</v>
      </c>
      <c r="V304" s="45">
        <v>3</v>
      </c>
      <c r="W304" s="45">
        <v>18</v>
      </c>
      <c r="X304" s="45" t="s">
        <v>155</v>
      </c>
      <c r="Y304" s="45" t="s">
        <v>89</v>
      </c>
      <c r="Z304" s="46">
        <v>0.94385373906689918</v>
      </c>
      <c r="AA304" s="45" t="s">
        <v>156</v>
      </c>
      <c r="AB304" s="45" t="s">
        <v>156</v>
      </c>
      <c r="AC304" s="45" t="s">
        <v>156</v>
      </c>
      <c r="AD304" s="46">
        <v>84.119789123535156</v>
      </c>
      <c r="AE304" s="45" t="s">
        <v>89</v>
      </c>
      <c r="AF304" s="45" t="s">
        <v>89</v>
      </c>
      <c r="AG304" s="45" t="s">
        <v>89</v>
      </c>
    </row>
    <row r="305" spans="1:33" x14ac:dyDescent="0.15">
      <c r="A305" s="45">
        <v>258</v>
      </c>
      <c r="B305" s="45" t="s">
        <v>429</v>
      </c>
      <c r="C305" s="45" t="b">
        <v>0</v>
      </c>
      <c r="D305" s="45" t="s">
        <v>188</v>
      </c>
      <c r="E305" s="45" t="s">
        <v>49</v>
      </c>
      <c r="F305" s="45" t="s">
        <v>152</v>
      </c>
      <c r="G305" s="45" t="s">
        <v>153</v>
      </c>
      <c r="H305" s="45" t="s">
        <v>154</v>
      </c>
      <c r="I305" s="87">
        <v>24.428434371948242</v>
      </c>
      <c r="J305" s="46">
        <v>24.407588958740234</v>
      </c>
      <c r="K305" s="46">
        <v>2.9478518292307854E-2</v>
      </c>
      <c r="L305" s="59">
        <v>1477.3204345703125</v>
      </c>
      <c r="M305" s="46">
        <v>1500.934814453125</v>
      </c>
      <c r="N305" s="46">
        <v>33.39569091796875</v>
      </c>
      <c r="O305" s="46">
        <v>34.096599578857422</v>
      </c>
      <c r="P305" s="46">
        <v>0.96740001440048218</v>
      </c>
      <c r="Q305" s="46">
        <v>-3.0504000186920166</v>
      </c>
      <c r="R305" s="46">
        <v>112.72859191894531</v>
      </c>
      <c r="S305" s="45" t="b">
        <v>1</v>
      </c>
      <c r="T305" s="46">
        <v>0.43531270115911169</v>
      </c>
      <c r="U305" s="45" t="b">
        <v>1</v>
      </c>
      <c r="V305" s="45">
        <v>3</v>
      </c>
      <c r="W305" s="45">
        <v>19</v>
      </c>
      <c r="X305" s="45" t="s">
        <v>155</v>
      </c>
      <c r="Y305" s="45" t="s">
        <v>89</v>
      </c>
      <c r="Z305" s="46">
        <v>0.94210112156413428</v>
      </c>
      <c r="AA305" s="45" t="s">
        <v>156</v>
      </c>
      <c r="AB305" s="45" t="s">
        <v>156</v>
      </c>
      <c r="AC305" s="45" t="s">
        <v>156</v>
      </c>
      <c r="AD305" s="46">
        <v>84.119789123535156</v>
      </c>
      <c r="AE305" s="45" t="s">
        <v>89</v>
      </c>
      <c r="AF305" s="45" t="s">
        <v>89</v>
      </c>
      <c r="AG305" s="45" t="s">
        <v>89</v>
      </c>
    </row>
    <row r="306" spans="1:33" x14ac:dyDescent="0.15">
      <c r="A306" s="45">
        <v>259</v>
      </c>
      <c r="B306" s="45" t="s">
        <v>430</v>
      </c>
      <c r="C306" s="45" t="b">
        <v>0</v>
      </c>
      <c r="D306" s="45" t="s">
        <v>190</v>
      </c>
      <c r="E306" s="45" t="s">
        <v>49</v>
      </c>
      <c r="F306" s="45" t="s">
        <v>152</v>
      </c>
      <c r="G306" s="45" t="s">
        <v>153</v>
      </c>
      <c r="H306" s="45" t="s">
        <v>154</v>
      </c>
      <c r="I306" s="87">
        <v>25.008869171142578</v>
      </c>
      <c r="J306" s="46">
        <v>25.033054351806641</v>
      </c>
      <c r="K306" s="46">
        <v>3.420301154255867E-2</v>
      </c>
      <c r="L306" s="59">
        <v>953.22003173828125</v>
      </c>
      <c r="M306" s="46">
        <v>936.1318359375</v>
      </c>
      <c r="N306" s="46">
        <v>24.166400909423828</v>
      </c>
      <c r="O306" s="46">
        <v>34.096599578857422</v>
      </c>
      <c r="P306" s="46">
        <v>0.96740001440048218</v>
      </c>
      <c r="Q306" s="46">
        <v>-3.0504000186920166</v>
      </c>
      <c r="R306" s="46">
        <v>112.72859191894531</v>
      </c>
      <c r="S306" s="45" t="b">
        <v>1</v>
      </c>
      <c r="T306" s="46">
        <v>0.43531270115911169</v>
      </c>
      <c r="U306" s="45" t="b">
        <v>1</v>
      </c>
      <c r="V306" s="45">
        <v>3</v>
      </c>
      <c r="W306" s="45">
        <v>19</v>
      </c>
      <c r="X306" s="45" t="s">
        <v>155</v>
      </c>
      <c r="Y306" s="45" t="s">
        <v>89</v>
      </c>
      <c r="Z306" s="46">
        <v>0.9432536091852175</v>
      </c>
      <c r="AA306" s="45" t="s">
        <v>156</v>
      </c>
      <c r="AB306" s="45" t="s">
        <v>156</v>
      </c>
      <c r="AC306" s="45" t="s">
        <v>156</v>
      </c>
      <c r="AD306" s="46">
        <v>84.006011962890625</v>
      </c>
      <c r="AE306" s="45" t="s">
        <v>89</v>
      </c>
      <c r="AF306" s="45" t="s">
        <v>89</v>
      </c>
      <c r="AG306" s="45" t="s">
        <v>89</v>
      </c>
    </row>
    <row r="307" spans="1:33" x14ac:dyDescent="0.15">
      <c r="A307" s="45">
        <v>260</v>
      </c>
      <c r="B307" s="45" t="s">
        <v>431</v>
      </c>
      <c r="C307" s="45" t="b">
        <v>0</v>
      </c>
      <c r="D307" s="45" t="s">
        <v>89</v>
      </c>
      <c r="E307" s="45" t="s">
        <v>49</v>
      </c>
      <c r="F307" s="45" t="s">
        <v>192</v>
      </c>
      <c r="G307" s="45" t="s">
        <v>153</v>
      </c>
      <c r="H307" s="45" t="s">
        <v>154</v>
      </c>
      <c r="I307" s="87">
        <v>24.798704147338867</v>
      </c>
      <c r="J307" s="46">
        <v>24.911785125732422</v>
      </c>
      <c r="K307" s="46">
        <v>0.15991930663585663</v>
      </c>
      <c r="L307" s="59">
        <v>1000</v>
      </c>
      <c r="M307" s="45" t="s">
        <v>89</v>
      </c>
      <c r="N307" s="45" t="s">
        <v>89</v>
      </c>
      <c r="O307" s="46">
        <v>34.096599578857422</v>
      </c>
      <c r="P307" s="46">
        <v>0.96740001440048218</v>
      </c>
      <c r="Q307" s="46">
        <v>-3.0504000186920166</v>
      </c>
      <c r="R307" s="46">
        <v>112.72859191894531</v>
      </c>
      <c r="S307" s="45" t="b">
        <v>1</v>
      </c>
      <c r="T307" s="46">
        <v>0.43531270115911169</v>
      </c>
      <c r="U307" s="45" t="b">
        <v>1</v>
      </c>
      <c r="V307" s="45">
        <v>3</v>
      </c>
      <c r="W307" s="45">
        <v>19</v>
      </c>
      <c r="X307" s="45" t="s">
        <v>155</v>
      </c>
      <c r="Y307" s="45" t="s">
        <v>89</v>
      </c>
      <c r="Z307" s="46">
        <v>0.95438289071497018</v>
      </c>
      <c r="AA307" s="45" t="s">
        <v>156</v>
      </c>
      <c r="AB307" s="45" t="s">
        <v>156</v>
      </c>
      <c r="AC307" s="45" t="s">
        <v>156</v>
      </c>
      <c r="AD307" s="46">
        <v>84.006011962890625</v>
      </c>
      <c r="AE307" s="45" t="s">
        <v>89</v>
      </c>
      <c r="AF307" s="45" t="s">
        <v>89</v>
      </c>
      <c r="AG307" s="45" t="s">
        <v>89</v>
      </c>
    </row>
    <row r="308" spans="1:33" x14ac:dyDescent="0.15">
      <c r="A308" s="45">
        <v>261</v>
      </c>
      <c r="B308" s="45" t="s">
        <v>432</v>
      </c>
      <c r="C308" s="45" t="b">
        <v>0</v>
      </c>
      <c r="D308" s="45" t="s">
        <v>89</v>
      </c>
      <c r="E308" s="45" t="s">
        <v>49</v>
      </c>
      <c r="F308" s="45" t="s">
        <v>192</v>
      </c>
      <c r="G308" s="45" t="s">
        <v>153</v>
      </c>
      <c r="H308" s="45" t="s">
        <v>154</v>
      </c>
      <c r="I308" s="87">
        <v>28.15165901184082</v>
      </c>
      <c r="J308" s="46">
        <v>28.16748046875</v>
      </c>
      <c r="K308" s="46">
        <v>2.2373570129275322E-2</v>
      </c>
      <c r="L308" s="59">
        <v>100</v>
      </c>
      <c r="M308" s="45" t="s">
        <v>89</v>
      </c>
      <c r="N308" s="45" t="s">
        <v>89</v>
      </c>
      <c r="O308" s="46">
        <v>34.096599578857422</v>
      </c>
      <c r="P308" s="46">
        <v>0.96740001440048218</v>
      </c>
      <c r="Q308" s="46">
        <v>-3.0504000186920166</v>
      </c>
      <c r="R308" s="46">
        <v>112.72859191894531</v>
      </c>
      <c r="S308" s="45" t="b">
        <v>1</v>
      </c>
      <c r="T308" s="46">
        <v>0.43531270115911169</v>
      </c>
      <c r="U308" s="45" t="b">
        <v>1</v>
      </c>
      <c r="V308" s="45">
        <v>3</v>
      </c>
      <c r="W308" s="45">
        <v>22</v>
      </c>
      <c r="X308" s="45" t="s">
        <v>155</v>
      </c>
      <c r="Y308" s="45" t="s">
        <v>89</v>
      </c>
      <c r="Z308" s="46">
        <v>0.9530149556732046</v>
      </c>
      <c r="AA308" s="45" t="s">
        <v>156</v>
      </c>
      <c r="AB308" s="45" t="s">
        <v>156</v>
      </c>
      <c r="AC308" s="45" t="s">
        <v>156</v>
      </c>
      <c r="AD308" s="46">
        <v>83.86785888671875</v>
      </c>
      <c r="AE308" s="45" t="s">
        <v>89</v>
      </c>
      <c r="AF308" s="45" t="s">
        <v>89</v>
      </c>
      <c r="AG308" s="45" t="s">
        <v>89</v>
      </c>
    </row>
    <row r="309" spans="1:33" x14ac:dyDescent="0.15">
      <c r="A309" s="45">
        <v>262</v>
      </c>
      <c r="B309" s="45" t="s">
        <v>433</v>
      </c>
      <c r="C309" s="45" t="b">
        <v>0</v>
      </c>
      <c r="D309" s="45" t="s">
        <v>89</v>
      </c>
      <c r="E309" s="45" t="s">
        <v>49</v>
      </c>
      <c r="F309" s="45" t="s">
        <v>192</v>
      </c>
      <c r="G309" s="45" t="s">
        <v>153</v>
      </c>
      <c r="H309" s="45" t="s">
        <v>154</v>
      </c>
      <c r="I309" s="87">
        <v>31.143590927124023</v>
      </c>
      <c r="J309" s="46">
        <v>30.803600311279297</v>
      </c>
      <c r="K309" s="46">
        <v>0.4808180034160614</v>
      </c>
      <c r="L309" s="59">
        <v>10</v>
      </c>
      <c r="M309" s="45" t="s">
        <v>89</v>
      </c>
      <c r="N309" s="45" t="s">
        <v>89</v>
      </c>
      <c r="O309" s="46">
        <v>34.096599578857422</v>
      </c>
      <c r="P309" s="46">
        <v>0.96740001440048218</v>
      </c>
      <c r="Q309" s="46">
        <v>-3.0504000186920166</v>
      </c>
      <c r="R309" s="46">
        <v>112.72859191894531</v>
      </c>
      <c r="S309" s="45" t="b">
        <v>1</v>
      </c>
      <c r="T309" s="46">
        <v>0.43531270115911169</v>
      </c>
      <c r="U309" s="45" t="b">
        <v>1</v>
      </c>
      <c r="V309" s="45">
        <v>3</v>
      </c>
      <c r="W309" s="45">
        <v>23</v>
      </c>
      <c r="X309" s="45" t="s">
        <v>155</v>
      </c>
      <c r="Y309" s="45" t="s">
        <v>89</v>
      </c>
      <c r="Z309" s="46">
        <v>0.95855637878947775</v>
      </c>
      <c r="AA309" s="45" t="s">
        <v>156</v>
      </c>
      <c r="AB309" s="45" t="s">
        <v>156</v>
      </c>
      <c r="AC309" s="45" t="s">
        <v>156</v>
      </c>
      <c r="AD309" s="46">
        <v>83.86785888671875</v>
      </c>
      <c r="AE309" s="45" t="s">
        <v>89</v>
      </c>
      <c r="AF309" s="45" t="s">
        <v>89</v>
      </c>
      <c r="AG309" s="45" t="s">
        <v>89</v>
      </c>
    </row>
    <row r="310" spans="1:33" x14ac:dyDescent="0.15">
      <c r="A310" s="45">
        <v>263</v>
      </c>
      <c r="B310" s="45" t="s">
        <v>434</v>
      </c>
      <c r="C310" s="45" t="b">
        <v>0</v>
      </c>
      <c r="D310" s="45" t="s">
        <v>89</v>
      </c>
      <c r="E310" s="45" t="s">
        <v>49</v>
      </c>
      <c r="F310" s="45" t="s">
        <v>192</v>
      </c>
      <c r="G310" s="45" t="s">
        <v>153</v>
      </c>
      <c r="H310" s="45" t="s">
        <v>154</v>
      </c>
      <c r="I310" s="87">
        <v>33.045825958251953</v>
      </c>
      <c r="J310" s="46">
        <v>34.201126098632812</v>
      </c>
      <c r="K310" s="46">
        <v>1.6338411569595337</v>
      </c>
      <c r="L310" s="59">
        <v>1</v>
      </c>
      <c r="M310" s="45" t="s">
        <v>89</v>
      </c>
      <c r="N310" s="45" t="s">
        <v>89</v>
      </c>
      <c r="O310" s="46">
        <v>34.096599578857422</v>
      </c>
      <c r="P310" s="46">
        <v>0.96740001440048218</v>
      </c>
      <c r="Q310" s="46">
        <v>-3.0504000186920166</v>
      </c>
      <c r="R310" s="46">
        <v>112.72859191894531</v>
      </c>
      <c r="S310" s="45" t="b">
        <v>1</v>
      </c>
      <c r="T310" s="46">
        <v>0.43531270115911169</v>
      </c>
      <c r="U310" s="45" t="b">
        <v>1</v>
      </c>
      <c r="V310" s="45">
        <v>3</v>
      </c>
      <c r="W310" s="45">
        <v>26</v>
      </c>
      <c r="X310" s="45" t="s">
        <v>155</v>
      </c>
      <c r="Y310" s="45" t="s">
        <v>89</v>
      </c>
      <c r="Z310" s="46">
        <v>0.95252331596846407</v>
      </c>
      <c r="AA310" s="45" t="s">
        <v>156</v>
      </c>
      <c r="AB310" s="45" t="s">
        <v>156</v>
      </c>
      <c r="AC310" s="45" t="s">
        <v>174</v>
      </c>
      <c r="AD310" s="46">
        <v>83.754203796386719</v>
      </c>
      <c r="AE310" s="45" t="s">
        <v>89</v>
      </c>
      <c r="AF310" s="45" t="s">
        <v>89</v>
      </c>
      <c r="AG310" s="45" t="s">
        <v>89</v>
      </c>
    </row>
    <row r="311" spans="1:33" x14ac:dyDescent="0.15">
      <c r="A311" s="45">
        <v>264</v>
      </c>
      <c r="B311" s="45" t="s">
        <v>435</v>
      </c>
      <c r="C311" s="45" t="b">
        <v>0</v>
      </c>
      <c r="D311" s="45" t="s">
        <v>89</v>
      </c>
      <c r="E311" s="45" t="s">
        <v>49</v>
      </c>
      <c r="F311" s="45" t="s">
        <v>197</v>
      </c>
      <c r="G311" s="45" t="s">
        <v>153</v>
      </c>
      <c r="H311" s="45" t="s">
        <v>154</v>
      </c>
      <c r="I311" s="86" t="s">
        <v>198</v>
      </c>
      <c r="J311" s="45" t="s">
        <v>89</v>
      </c>
      <c r="K311" s="45" t="s">
        <v>89</v>
      </c>
      <c r="L311" s="88" t="s">
        <v>89</v>
      </c>
      <c r="M311" s="45" t="s">
        <v>89</v>
      </c>
      <c r="N311" s="45" t="s">
        <v>89</v>
      </c>
      <c r="O311" s="46">
        <v>34.096599578857422</v>
      </c>
      <c r="P311" s="46">
        <v>0.96740001440048218</v>
      </c>
      <c r="Q311" s="46">
        <v>-3.0504000186920166</v>
      </c>
      <c r="R311" s="46">
        <v>112.72859191894531</v>
      </c>
      <c r="S311" s="45" t="b">
        <v>1</v>
      </c>
      <c r="T311" s="46">
        <v>0.43531270115911169</v>
      </c>
      <c r="U311" s="45" t="b">
        <v>1</v>
      </c>
      <c r="V311" s="45">
        <v>3</v>
      </c>
      <c r="W311" s="45">
        <v>39</v>
      </c>
      <c r="X311" s="45" t="s">
        <v>199</v>
      </c>
      <c r="Y311" s="45" t="s">
        <v>89</v>
      </c>
      <c r="Z311" s="46">
        <v>0</v>
      </c>
      <c r="AA311" s="45" t="s">
        <v>156</v>
      </c>
      <c r="AB311" s="45" t="s">
        <v>156</v>
      </c>
      <c r="AC311" s="45" t="s">
        <v>156</v>
      </c>
      <c r="AD311" s="46">
        <v>60.000301361083984</v>
      </c>
      <c r="AE311" s="45" t="s">
        <v>89</v>
      </c>
      <c r="AF311" s="45" t="s">
        <v>89</v>
      </c>
      <c r="AG311" s="45" t="s">
        <v>89</v>
      </c>
    </row>
    <row r="312" spans="1:33" x14ac:dyDescent="0.15">
      <c r="A312" s="45">
        <v>265</v>
      </c>
      <c r="B312" s="45" t="s">
        <v>436</v>
      </c>
      <c r="C312" s="45" t="b">
        <v>0</v>
      </c>
      <c r="D312" s="45" t="s">
        <v>151</v>
      </c>
      <c r="E312" s="45" t="s">
        <v>49</v>
      </c>
      <c r="F312" s="45" t="s">
        <v>152</v>
      </c>
      <c r="G312" s="45" t="s">
        <v>153</v>
      </c>
      <c r="H312" s="45" t="s">
        <v>154</v>
      </c>
      <c r="I312" s="87">
        <v>24.551765441894531</v>
      </c>
      <c r="J312" s="46">
        <v>24.651725769042969</v>
      </c>
      <c r="K312" s="46">
        <v>0.14136390388011932</v>
      </c>
      <c r="L312" s="59">
        <v>1345.9954833984375</v>
      </c>
      <c r="M312" s="46">
        <v>1251.7265625</v>
      </c>
      <c r="N312" s="46">
        <v>133.31646728515625</v>
      </c>
      <c r="O312" s="46">
        <v>34.096599578857422</v>
      </c>
      <c r="P312" s="46">
        <v>0.96740001440048218</v>
      </c>
      <c r="Q312" s="46">
        <v>-3.0504000186920166</v>
      </c>
      <c r="R312" s="46">
        <v>112.72859191894531</v>
      </c>
      <c r="S312" s="45" t="b">
        <v>1</v>
      </c>
      <c r="T312" s="46">
        <v>0.43531270115911169</v>
      </c>
      <c r="U312" s="45" t="b">
        <v>1</v>
      </c>
      <c r="V312" s="45">
        <v>3</v>
      </c>
      <c r="W312" s="45">
        <v>17</v>
      </c>
      <c r="X312" s="45" t="s">
        <v>155</v>
      </c>
      <c r="Y312" s="45" t="s">
        <v>89</v>
      </c>
      <c r="Z312" s="46">
        <v>0.96126581528511867</v>
      </c>
      <c r="AA312" s="45" t="s">
        <v>156</v>
      </c>
      <c r="AB312" s="45" t="s">
        <v>156</v>
      </c>
      <c r="AC312" s="45" t="s">
        <v>156</v>
      </c>
      <c r="AD312" s="46">
        <v>84.064064025878906</v>
      </c>
      <c r="AE312" s="45" t="s">
        <v>89</v>
      </c>
      <c r="AF312" s="45" t="s">
        <v>89</v>
      </c>
      <c r="AG312" s="45" t="s">
        <v>89</v>
      </c>
    </row>
    <row r="313" spans="1:33" x14ac:dyDescent="0.15">
      <c r="A313" s="45">
        <v>266</v>
      </c>
      <c r="B313" s="45" t="s">
        <v>437</v>
      </c>
      <c r="C313" s="45" t="b">
        <v>0</v>
      </c>
      <c r="D313" s="45" t="s">
        <v>157</v>
      </c>
      <c r="E313" s="45" t="s">
        <v>49</v>
      </c>
      <c r="F313" s="45" t="s">
        <v>152</v>
      </c>
      <c r="G313" s="45" t="s">
        <v>153</v>
      </c>
      <c r="H313" s="45" t="s">
        <v>154</v>
      </c>
      <c r="I313" s="87">
        <v>24.962127685546875</v>
      </c>
      <c r="J313" s="46">
        <v>25.029693603515625</v>
      </c>
      <c r="K313" s="46">
        <v>9.5551289618015289E-2</v>
      </c>
      <c r="L313" s="59">
        <v>987.4525146484375</v>
      </c>
      <c r="M313" s="46">
        <v>939.5745849609375</v>
      </c>
      <c r="N313" s="46">
        <v>67.709617614746094</v>
      </c>
      <c r="O313" s="46">
        <v>34.096599578857422</v>
      </c>
      <c r="P313" s="46">
        <v>0.96740001440048218</v>
      </c>
      <c r="Q313" s="46">
        <v>-3.0504000186920166</v>
      </c>
      <c r="R313" s="46">
        <v>112.72859191894531</v>
      </c>
      <c r="S313" s="45" t="b">
        <v>1</v>
      </c>
      <c r="T313" s="46">
        <v>0.43531270115911169</v>
      </c>
      <c r="U313" s="45" t="b">
        <v>1</v>
      </c>
      <c r="V313" s="45">
        <v>3</v>
      </c>
      <c r="W313" s="45">
        <v>18</v>
      </c>
      <c r="X313" s="45" t="s">
        <v>155</v>
      </c>
      <c r="Y313" s="45" t="s">
        <v>89</v>
      </c>
      <c r="Z313" s="46">
        <v>0.95419266159095406</v>
      </c>
      <c r="AA313" s="45" t="s">
        <v>156</v>
      </c>
      <c r="AB313" s="45" t="s">
        <v>156</v>
      </c>
      <c r="AC313" s="45" t="s">
        <v>156</v>
      </c>
      <c r="AD313" s="46">
        <v>84.064064025878906</v>
      </c>
      <c r="AE313" s="45" t="s">
        <v>89</v>
      </c>
      <c r="AF313" s="45" t="s">
        <v>89</v>
      </c>
      <c r="AG313" s="45" t="s">
        <v>89</v>
      </c>
    </row>
    <row r="314" spans="1:33" x14ac:dyDescent="0.15">
      <c r="A314" s="45">
        <v>267</v>
      </c>
      <c r="B314" s="45" t="s">
        <v>438</v>
      </c>
      <c r="C314" s="45" t="b">
        <v>0</v>
      </c>
      <c r="D314" s="45" t="s">
        <v>158</v>
      </c>
      <c r="E314" s="45" t="s">
        <v>49</v>
      </c>
      <c r="F314" s="45" t="s">
        <v>152</v>
      </c>
      <c r="G314" s="45" t="s">
        <v>153</v>
      </c>
      <c r="H314" s="45" t="s">
        <v>154</v>
      </c>
      <c r="I314" s="87">
        <v>25.020975112915039</v>
      </c>
      <c r="J314" s="46">
        <v>24.980312347412109</v>
      </c>
      <c r="K314" s="46">
        <v>5.7507183402776718E-2</v>
      </c>
      <c r="L314" s="59">
        <v>944.549072265625</v>
      </c>
      <c r="M314" s="46">
        <v>974.4503173828125</v>
      </c>
      <c r="N314" s="46">
        <v>42.286746978759766</v>
      </c>
      <c r="O314" s="46">
        <v>34.096599578857422</v>
      </c>
      <c r="P314" s="46">
        <v>0.96740001440048218</v>
      </c>
      <c r="Q314" s="46">
        <v>-3.0504000186920166</v>
      </c>
      <c r="R314" s="46">
        <v>112.72859191894531</v>
      </c>
      <c r="S314" s="45" t="b">
        <v>1</v>
      </c>
      <c r="T314" s="46">
        <v>0.43531270115911169</v>
      </c>
      <c r="U314" s="45" t="b">
        <v>1</v>
      </c>
      <c r="V314" s="45">
        <v>3</v>
      </c>
      <c r="W314" s="45">
        <v>19</v>
      </c>
      <c r="X314" s="45" t="s">
        <v>155</v>
      </c>
      <c r="Y314" s="45" t="s">
        <v>89</v>
      </c>
      <c r="Z314" s="46">
        <v>0.96346491373457754</v>
      </c>
      <c r="AA314" s="45" t="s">
        <v>156</v>
      </c>
      <c r="AB314" s="45" t="s">
        <v>156</v>
      </c>
      <c r="AC314" s="45" t="s">
        <v>156</v>
      </c>
      <c r="AD314" s="46">
        <v>84.064064025878906</v>
      </c>
      <c r="AE314" s="45" t="s">
        <v>89</v>
      </c>
      <c r="AF314" s="45" t="s">
        <v>89</v>
      </c>
      <c r="AG314" s="45" t="s">
        <v>89</v>
      </c>
    </row>
    <row r="315" spans="1:33" x14ac:dyDescent="0.15">
      <c r="A315" s="45">
        <v>268</v>
      </c>
      <c r="B315" s="45" t="s">
        <v>439</v>
      </c>
      <c r="C315" s="45" t="b">
        <v>0</v>
      </c>
      <c r="D315" s="45" t="s">
        <v>160</v>
      </c>
      <c r="E315" s="45" t="s">
        <v>49</v>
      </c>
      <c r="F315" s="45" t="s">
        <v>152</v>
      </c>
      <c r="G315" s="45" t="s">
        <v>153</v>
      </c>
      <c r="H315" s="45" t="s">
        <v>154</v>
      </c>
      <c r="I315" s="87">
        <v>24.827722549438477</v>
      </c>
      <c r="J315" s="46">
        <v>24.822170257568359</v>
      </c>
      <c r="K315" s="46">
        <v>7.852126844227314E-3</v>
      </c>
      <c r="L315" s="59">
        <v>1092.8931884765625</v>
      </c>
      <c r="M315" s="46">
        <v>1097.492919921875</v>
      </c>
      <c r="N315" s="46">
        <v>6.5049161911010742</v>
      </c>
      <c r="O315" s="46">
        <v>34.096599578857422</v>
      </c>
      <c r="P315" s="46">
        <v>0.96740001440048218</v>
      </c>
      <c r="Q315" s="46">
        <v>-3.0504000186920166</v>
      </c>
      <c r="R315" s="46">
        <v>112.72859191894531</v>
      </c>
      <c r="S315" s="45" t="b">
        <v>1</v>
      </c>
      <c r="T315" s="46">
        <v>0.43531270115911169</v>
      </c>
      <c r="U315" s="45" t="b">
        <v>1</v>
      </c>
      <c r="V315" s="45">
        <v>3</v>
      </c>
      <c r="W315" s="45">
        <v>17</v>
      </c>
      <c r="X315" s="45" t="s">
        <v>155</v>
      </c>
      <c r="Y315" s="45" t="s">
        <v>89</v>
      </c>
      <c r="Z315" s="46">
        <v>0.96567398506327629</v>
      </c>
      <c r="AA315" s="45" t="s">
        <v>156</v>
      </c>
      <c r="AB315" s="45" t="s">
        <v>156</v>
      </c>
      <c r="AC315" s="45" t="s">
        <v>156</v>
      </c>
      <c r="AD315" s="46">
        <v>84.064064025878906</v>
      </c>
      <c r="AE315" s="45" t="s">
        <v>89</v>
      </c>
      <c r="AF315" s="45" t="s">
        <v>89</v>
      </c>
      <c r="AG315" s="45" t="s">
        <v>89</v>
      </c>
    </row>
    <row r="316" spans="1:33" x14ac:dyDescent="0.15">
      <c r="A316" s="45">
        <v>269</v>
      </c>
      <c r="B316" s="45" t="s">
        <v>440</v>
      </c>
      <c r="C316" s="45" t="b">
        <v>0</v>
      </c>
      <c r="D316" s="45" t="s">
        <v>162</v>
      </c>
      <c r="E316" s="45" t="s">
        <v>49</v>
      </c>
      <c r="F316" s="45" t="s">
        <v>152</v>
      </c>
      <c r="G316" s="45" t="s">
        <v>153</v>
      </c>
      <c r="H316" s="45" t="s">
        <v>154</v>
      </c>
      <c r="I316" s="87">
        <v>24.706546783447266</v>
      </c>
      <c r="J316" s="46">
        <v>24.689956665039062</v>
      </c>
      <c r="K316" s="46">
        <v>2.3460621014237404E-2</v>
      </c>
      <c r="L316" s="59">
        <v>1197.57373046875</v>
      </c>
      <c r="M316" s="46">
        <v>1212.759521484375</v>
      </c>
      <c r="N316" s="46">
        <v>21.475864410400391</v>
      </c>
      <c r="O316" s="46">
        <v>34.096599578857422</v>
      </c>
      <c r="P316" s="46">
        <v>0.96740001440048218</v>
      </c>
      <c r="Q316" s="46">
        <v>-3.0504000186920166</v>
      </c>
      <c r="R316" s="46">
        <v>112.72859191894531</v>
      </c>
      <c r="S316" s="45" t="b">
        <v>1</v>
      </c>
      <c r="T316" s="46">
        <v>0.43531270115911169</v>
      </c>
      <c r="U316" s="45" t="b">
        <v>1</v>
      </c>
      <c r="V316" s="45">
        <v>3</v>
      </c>
      <c r="W316" s="45">
        <v>18</v>
      </c>
      <c r="X316" s="45" t="s">
        <v>155</v>
      </c>
      <c r="Y316" s="45" t="s">
        <v>89</v>
      </c>
      <c r="Z316" s="46">
        <v>0.94751942412587253</v>
      </c>
      <c r="AA316" s="45" t="s">
        <v>156</v>
      </c>
      <c r="AB316" s="45" t="s">
        <v>156</v>
      </c>
      <c r="AC316" s="45" t="s">
        <v>156</v>
      </c>
      <c r="AD316" s="46">
        <v>84.1014404296875</v>
      </c>
      <c r="AE316" s="45" t="s">
        <v>89</v>
      </c>
      <c r="AF316" s="45" t="s">
        <v>89</v>
      </c>
      <c r="AG316" s="45" t="s">
        <v>89</v>
      </c>
    </row>
    <row r="317" spans="1:33" x14ac:dyDescent="0.15">
      <c r="A317" s="45">
        <v>270</v>
      </c>
      <c r="B317" s="45" t="s">
        <v>441</v>
      </c>
      <c r="C317" s="45" t="b">
        <v>0</v>
      </c>
      <c r="D317" s="45" t="s">
        <v>164</v>
      </c>
      <c r="E317" s="45" t="s">
        <v>49</v>
      </c>
      <c r="F317" s="45" t="s">
        <v>152</v>
      </c>
      <c r="G317" s="45" t="s">
        <v>153</v>
      </c>
      <c r="H317" s="45" t="s">
        <v>154</v>
      </c>
      <c r="I317" s="87">
        <v>24.602109909057617</v>
      </c>
      <c r="J317" s="46">
        <v>24.663944244384766</v>
      </c>
      <c r="K317" s="46">
        <v>8.744695782661438E-2</v>
      </c>
      <c r="L317" s="59">
        <v>1295.80419921875</v>
      </c>
      <c r="M317" s="46">
        <v>1238.05908203125</v>
      </c>
      <c r="N317" s="46">
        <v>81.663841247558594</v>
      </c>
      <c r="O317" s="46">
        <v>34.096599578857422</v>
      </c>
      <c r="P317" s="46">
        <v>0.96740001440048218</v>
      </c>
      <c r="Q317" s="46">
        <v>-3.0504000186920166</v>
      </c>
      <c r="R317" s="46">
        <v>112.72859191894531</v>
      </c>
      <c r="S317" s="45" t="b">
        <v>1</v>
      </c>
      <c r="T317" s="46">
        <v>0.43531270115911169</v>
      </c>
      <c r="U317" s="45" t="b">
        <v>1</v>
      </c>
      <c r="V317" s="45">
        <v>3</v>
      </c>
      <c r="W317" s="45">
        <v>17</v>
      </c>
      <c r="X317" s="45" t="s">
        <v>155</v>
      </c>
      <c r="Y317" s="45" t="s">
        <v>89</v>
      </c>
      <c r="Z317" s="46">
        <v>0.93553004695188124</v>
      </c>
      <c r="AA317" s="45" t="s">
        <v>156</v>
      </c>
      <c r="AB317" s="45" t="s">
        <v>156</v>
      </c>
      <c r="AC317" s="45" t="s">
        <v>156</v>
      </c>
      <c r="AD317" s="46">
        <v>84.1014404296875</v>
      </c>
      <c r="AE317" s="45" t="s">
        <v>89</v>
      </c>
      <c r="AF317" s="45" t="s">
        <v>89</v>
      </c>
      <c r="AG317" s="45" t="s">
        <v>89</v>
      </c>
    </row>
    <row r="318" spans="1:33" x14ac:dyDescent="0.15">
      <c r="A318" s="45">
        <v>271</v>
      </c>
      <c r="B318" s="45" t="s">
        <v>442</v>
      </c>
      <c r="C318" s="45" t="b">
        <v>0</v>
      </c>
      <c r="D318" s="45" t="s">
        <v>573</v>
      </c>
      <c r="E318" s="45" t="s">
        <v>49</v>
      </c>
      <c r="F318" s="45" t="s">
        <v>152</v>
      </c>
      <c r="G318" s="45" t="s">
        <v>153</v>
      </c>
      <c r="H318" s="45" t="s">
        <v>154</v>
      </c>
      <c r="I318" s="87">
        <v>25.0789794921875</v>
      </c>
      <c r="J318" s="46">
        <v>25.081829071044922</v>
      </c>
      <c r="K318" s="46">
        <v>4.0285643190145493E-3</v>
      </c>
      <c r="L318" s="59">
        <v>904.0848388671875</v>
      </c>
      <c r="M318" s="46">
        <v>902.14501953125</v>
      </c>
      <c r="N318" s="46">
        <v>2.7433619499206543</v>
      </c>
      <c r="O318" s="46">
        <v>34.096599578857422</v>
      </c>
      <c r="P318" s="46">
        <v>0.96740001440048218</v>
      </c>
      <c r="Q318" s="46">
        <v>-3.0504000186920166</v>
      </c>
      <c r="R318" s="46">
        <v>112.72859191894531</v>
      </c>
      <c r="S318" s="45" t="b">
        <v>1</v>
      </c>
      <c r="T318" s="46">
        <v>0.43531270115911169</v>
      </c>
      <c r="U318" s="45" t="b">
        <v>1</v>
      </c>
      <c r="V318" s="45">
        <v>3</v>
      </c>
      <c r="W318" s="45">
        <v>18</v>
      </c>
      <c r="X318" s="45" t="s">
        <v>155</v>
      </c>
      <c r="Y318" s="45" t="s">
        <v>89</v>
      </c>
      <c r="Z318" s="46">
        <v>0.95851792767210131</v>
      </c>
      <c r="AA318" s="45" t="s">
        <v>156</v>
      </c>
      <c r="AB318" s="45" t="s">
        <v>156</v>
      </c>
      <c r="AC318" s="45" t="s">
        <v>156</v>
      </c>
      <c r="AD318" s="46">
        <v>84.1014404296875</v>
      </c>
      <c r="AE318" s="45" t="s">
        <v>89</v>
      </c>
      <c r="AF318" s="45" t="s">
        <v>89</v>
      </c>
      <c r="AG318" s="45" t="s">
        <v>89</v>
      </c>
    </row>
    <row r="319" spans="1:33" x14ac:dyDescent="0.15">
      <c r="A319" s="45">
        <v>272</v>
      </c>
      <c r="B319" s="45" t="s">
        <v>443</v>
      </c>
      <c r="C319" s="45" t="b">
        <v>0</v>
      </c>
      <c r="D319" s="45" t="s">
        <v>167</v>
      </c>
      <c r="E319" s="45" t="s">
        <v>49</v>
      </c>
      <c r="F319" s="45" t="s">
        <v>152</v>
      </c>
      <c r="G319" s="45" t="s">
        <v>153</v>
      </c>
      <c r="H319" s="45" t="s">
        <v>154</v>
      </c>
      <c r="I319" s="87">
        <v>24.529634475708008</v>
      </c>
      <c r="J319" s="46">
        <v>24.526697158813477</v>
      </c>
      <c r="K319" s="46">
        <v>4.1539934463799E-3</v>
      </c>
      <c r="L319" s="59">
        <v>1368.6697998046875</v>
      </c>
      <c r="M319" s="46">
        <v>1371.711181640625</v>
      </c>
      <c r="N319" s="46">
        <v>4.3011636734008789</v>
      </c>
      <c r="O319" s="46">
        <v>34.096599578857422</v>
      </c>
      <c r="P319" s="46">
        <v>0.96740001440048218</v>
      </c>
      <c r="Q319" s="46">
        <v>-3.0504000186920166</v>
      </c>
      <c r="R319" s="46">
        <v>112.72859191894531</v>
      </c>
      <c r="S319" s="45" t="b">
        <v>1</v>
      </c>
      <c r="T319" s="46">
        <v>0.43531270115911169</v>
      </c>
      <c r="U319" s="45" t="b">
        <v>1</v>
      </c>
      <c r="V319" s="45">
        <v>3</v>
      </c>
      <c r="W319" s="45">
        <v>18</v>
      </c>
      <c r="X319" s="45" t="s">
        <v>155</v>
      </c>
      <c r="Y319" s="45" t="s">
        <v>89</v>
      </c>
      <c r="Z319" s="46">
        <v>0.94538795377314822</v>
      </c>
      <c r="AA319" s="45" t="s">
        <v>156</v>
      </c>
      <c r="AB319" s="45" t="s">
        <v>156</v>
      </c>
      <c r="AC319" s="45" t="s">
        <v>156</v>
      </c>
      <c r="AD319" s="46">
        <v>84.1014404296875</v>
      </c>
      <c r="AE319" s="45" t="s">
        <v>89</v>
      </c>
      <c r="AF319" s="45" t="s">
        <v>89</v>
      </c>
      <c r="AG319" s="45" t="s">
        <v>89</v>
      </c>
    </row>
    <row r="320" spans="1:33" x14ac:dyDescent="0.15">
      <c r="A320" s="45">
        <v>273</v>
      </c>
      <c r="B320" s="45" t="s">
        <v>444</v>
      </c>
      <c r="C320" s="45" t="b">
        <v>0</v>
      </c>
      <c r="D320" s="45" t="s">
        <v>169</v>
      </c>
      <c r="E320" s="45" t="s">
        <v>49</v>
      </c>
      <c r="F320" s="45" t="s">
        <v>152</v>
      </c>
      <c r="G320" s="45" t="s">
        <v>153</v>
      </c>
      <c r="H320" s="45" t="s">
        <v>154</v>
      </c>
      <c r="I320" s="87">
        <v>24.983306884765625</v>
      </c>
      <c r="J320" s="46">
        <v>24.971504211425781</v>
      </c>
      <c r="K320" s="46">
        <v>1.6690151765942574E-2</v>
      </c>
      <c r="L320" s="59">
        <v>971.7916259765625</v>
      </c>
      <c r="M320" s="46">
        <v>980.5263671875</v>
      </c>
      <c r="N320" s="46">
        <v>12.352832794189453</v>
      </c>
      <c r="O320" s="46">
        <v>34.096599578857422</v>
      </c>
      <c r="P320" s="46">
        <v>0.96740001440048218</v>
      </c>
      <c r="Q320" s="46">
        <v>-3.0504000186920166</v>
      </c>
      <c r="R320" s="46">
        <v>112.72859191894531</v>
      </c>
      <c r="S320" s="45" t="b">
        <v>1</v>
      </c>
      <c r="T320" s="46">
        <v>0.43531270115911169</v>
      </c>
      <c r="U320" s="45" t="b">
        <v>1</v>
      </c>
      <c r="V320" s="45">
        <v>3</v>
      </c>
      <c r="W320" s="45">
        <v>19</v>
      </c>
      <c r="X320" s="45" t="s">
        <v>155</v>
      </c>
      <c r="Y320" s="45" t="s">
        <v>89</v>
      </c>
      <c r="Z320" s="46">
        <v>0.9652277911367354</v>
      </c>
      <c r="AA320" s="45" t="s">
        <v>156</v>
      </c>
      <c r="AB320" s="45" t="s">
        <v>156</v>
      </c>
      <c r="AC320" s="45" t="s">
        <v>156</v>
      </c>
      <c r="AD320" s="46">
        <v>83.97003173828125</v>
      </c>
      <c r="AE320" s="45" t="s">
        <v>89</v>
      </c>
      <c r="AF320" s="45" t="s">
        <v>89</v>
      </c>
      <c r="AG320" s="45" t="s">
        <v>89</v>
      </c>
    </row>
    <row r="321" spans="1:33" x14ac:dyDescent="0.15">
      <c r="A321" s="45">
        <v>274</v>
      </c>
      <c r="B321" s="45" t="s">
        <v>445</v>
      </c>
      <c r="C321" s="45" t="b">
        <v>0</v>
      </c>
      <c r="D321" s="45" t="s">
        <v>171</v>
      </c>
      <c r="E321" s="45" t="s">
        <v>49</v>
      </c>
      <c r="F321" s="45" t="s">
        <v>152</v>
      </c>
      <c r="G321" s="45" t="s">
        <v>153</v>
      </c>
      <c r="H321" s="45" t="s">
        <v>154</v>
      </c>
      <c r="I321" s="87">
        <v>24.934942245483398</v>
      </c>
      <c r="J321" s="46">
        <v>24.878822326660156</v>
      </c>
      <c r="K321" s="46">
        <v>7.9364202916622162E-2</v>
      </c>
      <c r="L321" s="59">
        <v>1007.9252319335938</v>
      </c>
      <c r="M321" s="46">
        <v>1052.4830322265625</v>
      </c>
      <c r="N321" s="46">
        <v>63.014289855957031</v>
      </c>
      <c r="O321" s="46">
        <v>34.096599578857422</v>
      </c>
      <c r="P321" s="46">
        <v>0.96740001440048218</v>
      </c>
      <c r="Q321" s="46">
        <v>-3.0504000186920166</v>
      </c>
      <c r="R321" s="46">
        <v>112.72859191894531</v>
      </c>
      <c r="S321" s="45" t="b">
        <v>1</v>
      </c>
      <c r="T321" s="46">
        <v>0.43531270115911169</v>
      </c>
      <c r="U321" s="45" t="b">
        <v>1</v>
      </c>
      <c r="V321" s="45">
        <v>3</v>
      </c>
      <c r="W321" s="45">
        <v>19</v>
      </c>
      <c r="X321" s="45" t="s">
        <v>155</v>
      </c>
      <c r="Y321" s="45" t="s">
        <v>89</v>
      </c>
      <c r="Z321" s="46">
        <v>0.94639016176936386</v>
      </c>
      <c r="AA321" s="45" t="s">
        <v>156</v>
      </c>
      <c r="AB321" s="45" t="s">
        <v>156</v>
      </c>
      <c r="AC321" s="45" t="s">
        <v>156</v>
      </c>
      <c r="AD321" s="46">
        <v>83.97003173828125</v>
      </c>
      <c r="AE321" s="45" t="s">
        <v>89</v>
      </c>
      <c r="AF321" s="45" t="s">
        <v>89</v>
      </c>
      <c r="AG321" s="45" t="s">
        <v>89</v>
      </c>
    </row>
    <row r="322" spans="1:33" x14ac:dyDescent="0.15">
      <c r="A322" s="45">
        <v>275</v>
      </c>
      <c r="B322" s="45" t="s">
        <v>446</v>
      </c>
      <c r="C322" s="45" t="b">
        <v>0</v>
      </c>
      <c r="D322" s="45" t="s">
        <v>173</v>
      </c>
      <c r="E322" s="45" t="s">
        <v>49</v>
      </c>
      <c r="F322" s="45" t="s">
        <v>152</v>
      </c>
      <c r="G322" s="45" t="s">
        <v>153</v>
      </c>
      <c r="H322" s="45" t="s">
        <v>154</v>
      </c>
      <c r="I322" s="87">
        <v>24.474451065063477</v>
      </c>
      <c r="J322" s="46">
        <v>24.499076843261719</v>
      </c>
      <c r="K322" s="46">
        <v>3.4826111048460007E-2</v>
      </c>
      <c r="L322" s="59">
        <v>1426.8858642578125</v>
      </c>
      <c r="M322" s="46">
        <v>1400.848876953125</v>
      </c>
      <c r="N322" s="46">
        <v>36.821773529052734</v>
      </c>
      <c r="O322" s="46">
        <v>34.096599578857422</v>
      </c>
      <c r="P322" s="46">
        <v>0.96740001440048218</v>
      </c>
      <c r="Q322" s="46">
        <v>-3.0504000186920166</v>
      </c>
      <c r="R322" s="46">
        <v>112.72859191894531</v>
      </c>
      <c r="S322" s="45" t="b">
        <v>1</v>
      </c>
      <c r="T322" s="46">
        <v>0.43531270115911169</v>
      </c>
      <c r="U322" s="45" t="b">
        <v>1</v>
      </c>
      <c r="V322" s="45">
        <v>3</v>
      </c>
      <c r="W322" s="45">
        <v>18</v>
      </c>
      <c r="X322" s="45" t="s">
        <v>155</v>
      </c>
      <c r="Y322" s="45" t="s">
        <v>89</v>
      </c>
      <c r="Z322" s="46">
        <v>0.95793146246064109</v>
      </c>
      <c r="AA322" s="45" t="s">
        <v>156</v>
      </c>
      <c r="AB322" s="45" t="s">
        <v>156</v>
      </c>
      <c r="AC322" s="45" t="s">
        <v>156</v>
      </c>
      <c r="AD322" s="46">
        <v>83.97003173828125</v>
      </c>
      <c r="AE322" s="45" t="s">
        <v>89</v>
      </c>
      <c r="AF322" s="45" t="s">
        <v>89</v>
      </c>
      <c r="AG322" s="45" t="s">
        <v>89</v>
      </c>
    </row>
    <row r="323" spans="1:33" x14ac:dyDescent="0.15">
      <c r="A323" s="45">
        <v>276</v>
      </c>
      <c r="B323" s="45" t="s">
        <v>447</v>
      </c>
      <c r="C323" s="45" t="b">
        <v>0</v>
      </c>
      <c r="D323" s="45" t="s">
        <v>176</v>
      </c>
      <c r="E323" s="45" t="s">
        <v>49</v>
      </c>
      <c r="F323" s="45" t="s">
        <v>152</v>
      </c>
      <c r="G323" s="45" t="s">
        <v>153</v>
      </c>
      <c r="H323" s="45" t="s">
        <v>154</v>
      </c>
      <c r="I323" s="87">
        <v>24.890890121459961</v>
      </c>
      <c r="J323" s="46">
        <v>24.872282028198242</v>
      </c>
      <c r="K323" s="46">
        <v>2.6315817609429359E-2</v>
      </c>
      <c r="L323" s="59">
        <v>1042.0048828125</v>
      </c>
      <c r="M323" s="46">
        <v>1056.8486328125</v>
      </c>
      <c r="N323" s="46">
        <v>20.992319107055664</v>
      </c>
      <c r="O323" s="46">
        <v>34.096599578857422</v>
      </c>
      <c r="P323" s="46">
        <v>0.96740001440048218</v>
      </c>
      <c r="Q323" s="46">
        <v>-3.0504000186920166</v>
      </c>
      <c r="R323" s="46">
        <v>112.72859191894531</v>
      </c>
      <c r="S323" s="45" t="b">
        <v>1</v>
      </c>
      <c r="T323" s="46">
        <v>0.43531270115911169</v>
      </c>
      <c r="U323" s="45" t="b">
        <v>1</v>
      </c>
      <c r="V323" s="45">
        <v>3</v>
      </c>
      <c r="W323" s="45">
        <v>18</v>
      </c>
      <c r="X323" s="45" t="s">
        <v>155</v>
      </c>
      <c r="Y323" s="45" t="s">
        <v>89</v>
      </c>
      <c r="Z323" s="46">
        <v>0.96224455316174806</v>
      </c>
      <c r="AA323" s="45" t="s">
        <v>156</v>
      </c>
      <c r="AB323" s="45" t="s">
        <v>156</v>
      </c>
      <c r="AC323" s="45" t="s">
        <v>156</v>
      </c>
      <c r="AD323" s="46">
        <v>83.97003173828125</v>
      </c>
      <c r="AE323" s="45" t="s">
        <v>89</v>
      </c>
      <c r="AF323" s="45" t="s">
        <v>89</v>
      </c>
      <c r="AG323" s="45" t="s">
        <v>89</v>
      </c>
    </row>
    <row r="324" spans="1:33" x14ac:dyDescent="0.15">
      <c r="A324" s="45">
        <v>277</v>
      </c>
      <c r="B324" s="45" t="s">
        <v>448</v>
      </c>
      <c r="C324" s="45" t="b">
        <v>0</v>
      </c>
      <c r="D324" s="45" t="s">
        <v>178</v>
      </c>
      <c r="E324" s="45" t="s">
        <v>49</v>
      </c>
      <c r="F324" s="45" t="s">
        <v>152</v>
      </c>
      <c r="G324" s="45" t="s">
        <v>153</v>
      </c>
      <c r="H324" s="45" t="s">
        <v>154</v>
      </c>
      <c r="I324" s="87">
        <v>24.951526641845703</v>
      </c>
      <c r="J324" s="46">
        <v>24.961944580078125</v>
      </c>
      <c r="K324" s="46">
        <v>1.4733189716935158E-2</v>
      </c>
      <c r="L324" s="59">
        <v>995.385986328125</v>
      </c>
      <c r="M324" s="46">
        <v>987.61956787109375</v>
      </c>
      <c r="N324" s="46">
        <v>10.98337459564209</v>
      </c>
      <c r="O324" s="46">
        <v>34.096599578857422</v>
      </c>
      <c r="P324" s="46">
        <v>0.96740001440048218</v>
      </c>
      <c r="Q324" s="46">
        <v>-3.0504000186920166</v>
      </c>
      <c r="R324" s="46">
        <v>112.72859191894531</v>
      </c>
      <c r="S324" s="45" t="b">
        <v>1</v>
      </c>
      <c r="T324" s="46">
        <v>0.43531270115911169</v>
      </c>
      <c r="U324" s="45" t="b">
        <v>1</v>
      </c>
      <c r="V324" s="45">
        <v>3</v>
      </c>
      <c r="W324" s="45">
        <v>18</v>
      </c>
      <c r="X324" s="45" t="s">
        <v>155</v>
      </c>
      <c r="Y324" s="45" t="s">
        <v>89</v>
      </c>
      <c r="Z324" s="46">
        <v>0.95191307184700702</v>
      </c>
      <c r="AA324" s="45" t="s">
        <v>156</v>
      </c>
      <c r="AB324" s="45" t="s">
        <v>156</v>
      </c>
      <c r="AC324" s="45" t="s">
        <v>156</v>
      </c>
      <c r="AD324" s="46">
        <v>84.053558349609375</v>
      </c>
      <c r="AE324" s="45" t="s">
        <v>89</v>
      </c>
      <c r="AF324" s="45" t="s">
        <v>89</v>
      </c>
      <c r="AG324" s="45" t="s">
        <v>89</v>
      </c>
    </row>
    <row r="325" spans="1:33" x14ac:dyDescent="0.15">
      <c r="A325" s="45">
        <v>278</v>
      </c>
      <c r="B325" s="45" t="s">
        <v>449</v>
      </c>
      <c r="C325" s="45" t="b">
        <v>0</v>
      </c>
      <c r="D325" s="45" t="s">
        <v>180</v>
      </c>
      <c r="E325" s="45" t="s">
        <v>49</v>
      </c>
      <c r="F325" s="45" t="s">
        <v>152</v>
      </c>
      <c r="G325" s="45" t="s">
        <v>153</v>
      </c>
      <c r="H325" s="45" t="s">
        <v>154</v>
      </c>
      <c r="I325" s="87">
        <v>24.771595001220703</v>
      </c>
      <c r="J325" s="46">
        <v>24.776096343994141</v>
      </c>
      <c r="K325" s="46">
        <v>6.3645113259553909E-3</v>
      </c>
      <c r="L325" s="59">
        <v>1140.19140625</v>
      </c>
      <c r="M325" s="46">
        <v>1136.3311767578125</v>
      </c>
      <c r="N325" s="46">
        <v>5.4591889381408691</v>
      </c>
      <c r="O325" s="46">
        <v>34.096599578857422</v>
      </c>
      <c r="P325" s="46">
        <v>0.96740001440048218</v>
      </c>
      <c r="Q325" s="46">
        <v>-3.0504000186920166</v>
      </c>
      <c r="R325" s="46">
        <v>112.72859191894531</v>
      </c>
      <c r="S325" s="45" t="b">
        <v>1</v>
      </c>
      <c r="T325" s="46">
        <v>0.43531270115911169</v>
      </c>
      <c r="U325" s="45" t="b">
        <v>1</v>
      </c>
      <c r="V325" s="45">
        <v>3</v>
      </c>
      <c r="W325" s="45">
        <v>18</v>
      </c>
      <c r="X325" s="45" t="s">
        <v>155</v>
      </c>
      <c r="Y325" s="45" t="s">
        <v>89</v>
      </c>
      <c r="Z325" s="46">
        <v>0.95986974056490548</v>
      </c>
      <c r="AA325" s="45" t="s">
        <v>156</v>
      </c>
      <c r="AB325" s="45" t="s">
        <v>156</v>
      </c>
      <c r="AC325" s="45" t="s">
        <v>156</v>
      </c>
      <c r="AD325" s="46">
        <v>84.053558349609375</v>
      </c>
      <c r="AE325" s="45" t="s">
        <v>89</v>
      </c>
      <c r="AF325" s="45" t="s">
        <v>89</v>
      </c>
      <c r="AG325" s="45" t="s">
        <v>89</v>
      </c>
    </row>
    <row r="326" spans="1:33" x14ac:dyDescent="0.15">
      <c r="A326" s="45">
        <v>279</v>
      </c>
      <c r="B326" s="45" t="s">
        <v>450</v>
      </c>
      <c r="C326" s="45" t="b">
        <v>0</v>
      </c>
      <c r="D326" s="45" t="s">
        <v>182</v>
      </c>
      <c r="E326" s="45" t="s">
        <v>49</v>
      </c>
      <c r="F326" s="45" t="s">
        <v>152</v>
      </c>
      <c r="G326" s="45" t="s">
        <v>153</v>
      </c>
      <c r="H326" s="45" t="s">
        <v>154</v>
      </c>
      <c r="I326" s="87">
        <v>24.774274826049805</v>
      </c>
      <c r="J326" s="46">
        <v>24.761981964111328</v>
      </c>
      <c r="K326" s="46">
        <v>1.7386080697178841E-2</v>
      </c>
      <c r="L326" s="59">
        <v>1137.8873291015625</v>
      </c>
      <c r="M326" s="46">
        <v>1148.54541015625</v>
      </c>
      <c r="N326" s="46">
        <v>15.07288932800293</v>
      </c>
      <c r="O326" s="46">
        <v>34.096599578857422</v>
      </c>
      <c r="P326" s="46">
        <v>0.96740001440048218</v>
      </c>
      <c r="Q326" s="46">
        <v>-3.0504000186920166</v>
      </c>
      <c r="R326" s="46">
        <v>112.72859191894531</v>
      </c>
      <c r="S326" s="45" t="b">
        <v>1</v>
      </c>
      <c r="T326" s="46">
        <v>0.43531270115911169</v>
      </c>
      <c r="U326" s="45" t="b">
        <v>1</v>
      </c>
      <c r="V326" s="45">
        <v>3</v>
      </c>
      <c r="W326" s="45">
        <v>18</v>
      </c>
      <c r="X326" s="45" t="s">
        <v>155</v>
      </c>
      <c r="Y326" s="45" t="s">
        <v>89</v>
      </c>
      <c r="Z326" s="46">
        <v>0.96148996157057554</v>
      </c>
      <c r="AA326" s="45" t="s">
        <v>156</v>
      </c>
      <c r="AB326" s="45" t="s">
        <v>156</v>
      </c>
      <c r="AC326" s="45" t="s">
        <v>156</v>
      </c>
      <c r="AD326" s="46">
        <v>84.053558349609375</v>
      </c>
      <c r="AE326" s="45" t="s">
        <v>89</v>
      </c>
      <c r="AF326" s="45" t="s">
        <v>89</v>
      </c>
      <c r="AG326" s="45" t="s">
        <v>89</v>
      </c>
    </row>
    <row r="327" spans="1:33" x14ac:dyDescent="0.15">
      <c r="A327" s="45">
        <v>280</v>
      </c>
      <c r="B327" s="45" t="s">
        <v>451</v>
      </c>
      <c r="C327" s="45" t="b">
        <v>0</v>
      </c>
      <c r="D327" s="45" t="s">
        <v>184</v>
      </c>
      <c r="E327" s="45" t="s">
        <v>49</v>
      </c>
      <c r="F327" s="45" t="s">
        <v>152</v>
      </c>
      <c r="G327" s="45" t="s">
        <v>153</v>
      </c>
      <c r="H327" s="45" t="s">
        <v>154</v>
      </c>
      <c r="I327" s="87">
        <v>25.009181976318359</v>
      </c>
      <c r="J327" s="46">
        <v>24.984489440917969</v>
      </c>
      <c r="K327" s="46">
        <v>3.4921865910291672E-2</v>
      </c>
      <c r="L327" s="59">
        <v>952.9949951171875</v>
      </c>
      <c r="M327" s="46">
        <v>971.0938720703125</v>
      </c>
      <c r="N327" s="46">
        <v>25.595720291137695</v>
      </c>
      <c r="O327" s="46">
        <v>34.096599578857422</v>
      </c>
      <c r="P327" s="46">
        <v>0.96740001440048218</v>
      </c>
      <c r="Q327" s="46">
        <v>-3.0504000186920166</v>
      </c>
      <c r="R327" s="46">
        <v>112.72859191894531</v>
      </c>
      <c r="S327" s="45" t="b">
        <v>1</v>
      </c>
      <c r="T327" s="46">
        <v>0.43531270115911169</v>
      </c>
      <c r="U327" s="45" t="b">
        <v>1</v>
      </c>
      <c r="V327" s="45">
        <v>3</v>
      </c>
      <c r="W327" s="45">
        <v>19</v>
      </c>
      <c r="X327" s="45" t="s">
        <v>155</v>
      </c>
      <c r="Y327" s="45" t="s">
        <v>89</v>
      </c>
      <c r="Z327" s="46">
        <v>0.93675674313847634</v>
      </c>
      <c r="AA327" s="45" t="s">
        <v>156</v>
      </c>
      <c r="AB327" s="45" t="s">
        <v>156</v>
      </c>
      <c r="AC327" s="45" t="s">
        <v>156</v>
      </c>
      <c r="AD327" s="46">
        <v>84.053558349609375</v>
      </c>
      <c r="AE327" s="45" t="s">
        <v>89</v>
      </c>
      <c r="AF327" s="45" t="s">
        <v>89</v>
      </c>
      <c r="AG327" s="45" t="s">
        <v>89</v>
      </c>
    </row>
    <row r="328" spans="1:33" x14ac:dyDescent="0.15">
      <c r="A328" s="45">
        <v>281</v>
      </c>
      <c r="B328" s="45" t="s">
        <v>452</v>
      </c>
      <c r="C328" s="45" t="b">
        <v>0</v>
      </c>
      <c r="D328" s="45" t="s">
        <v>186</v>
      </c>
      <c r="E328" s="45" t="s">
        <v>49</v>
      </c>
      <c r="F328" s="45" t="s">
        <v>152</v>
      </c>
      <c r="G328" s="45" t="s">
        <v>153</v>
      </c>
      <c r="H328" s="45" t="s">
        <v>154</v>
      </c>
      <c r="I328" s="87">
        <v>24.672061920166016</v>
      </c>
      <c r="J328" s="46">
        <v>24.669696807861328</v>
      </c>
      <c r="K328" s="46">
        <v>3.3461225684732199E-3</v>
      </c>
      <c r="L328" s="59">
        <v>1229.1568603515625</v>
      </c>
      <c r="M328" s="46">
        <v>1231.3560791015625</v>
      </c>
      <c r="N328" s="46">
        <v>3.1101648807525635</v>
      </c>
      <c r="O328" s="46">
        <v>34.096599578857422</v>
      </c>
      <c r="P328" s="46">
        <v>0.96740001440048218</v>
      </c>
      <c r="Q328" s="46">
        <v>-3.0504000186920166</v>
      </c>
      <c r="R328" s="46">
        <v>112.72859191894531</v>
      </c>
      <c r="S328" s="45" t="b">
        <v>1</v>
      </c>
      <c r="T328" s="46">
        <v>0.43531270115911169</v>
      </c>
      <c r="U328" s="45" t="b">
        <v>1</v>
      </c>
      <c r="V328" s="45">
        <v>3</v>
      </c>
      <c r="W328" s="45">
        <v>19</v>
      </c>
      <c r="X328" s="45" t="s">
        <v>155</v>
      </c>
      <c r="Y328" s="45" t="s">
        <v>89</v>
      </c>
      <c r="Z328" s="46">
        <v>0.93640656729737914</v>
      </c>
      <c r="AA328" s="45" t="s">
        <v>156</v>
      </c>
      <c r="AB328" s="45" t="s">
        <v>156</v>
      </c>
      <c r="AC328" s="45" t="s">
        <v>156</v>
      </c>
      <c r="AD328" s="46">
        <v>84.119789123535156</v>
      </c>
      <c r="AE328" s="45" t="s">
        <v>89</v>
      </c>
      <c r="AF328" s="45" t="s">
        <v>89</v>
      </c>
      <c r="AG328" s="45" t="s">
        <v>89</v>
      </c>
    </row>
    <row r="329" spans="1:33" x14ac:dyDescent="0.15">
      <c r="A329" s="45">
        <v>282</v>
      </c>
      <c r="B329" s="45" t="s">
        <v>453</v>
      </c>
      <c r="C329" s="45" t="b">
        <v>0</v>
      </c>
      <c r="D329" s="45" t="s">
        <v>188</v>
      </c>
      <c r="E329" s="45" t="s">
        <v>49</v>
      </c>
      <c r="F329" s="45" t="s">
        <v>152</v>
      </c>
      <c r="G329" s="45" t="s">
        <v>153</v>
      </c>
      <c r="H329" s="45" t="s">
        <v>154</v>
      </c>
      <c r="I329" s="87">
        <v>24.386745452880859</v>
      </c>
      <c r="J329" s="46">
        <v>24.407588958740234</v>
      </c>
      <c r="K329" s="46">
        <v>2.9478518292307854E-2</v>
      </c>
      <c r="L329" s="59">
        <v>1524.549072265625</v>
      </c>
      <c r="M329" s="46">
        <v>1500.934814453125</v>
      </c>
      <c r="N329" s="46">
        <v>33.39569091796875</v>
      </c>
      <c r="O329" s="46">
        <v>34.096599578857422</v>
      </c>
      <c r="P329" s="46">
        <v>0.96740001440048218</v>
      </c>
      <c r="Q329" s="46">
        <v>-3.0504000186920166</v>
      </c>
      <c r="R329" s="46">
        <v>112.72859191894531</v>
      </c>
      <c r="S329" s="45" t="b">
        <v>1</v>
      </c>
      <c r="T329" s="46">
        <v>0.43531270115911169</v>
      </c>
      <c r="U329" s="45" t="b">
        <v>1</v>
      </c>
      <c r="V329" s="45">
        <v>3</v>
      </c>
      <c r="W329" s="45">
        <v>17</v>
      </c>
      <c r="X329" s="45" t="s">
        <v>155</v>
      </c>
      <c r="Y329" s="45" t="s">
        <v>89</v>
      </c>
      <c r="Z329" s="46">
        <v>0.95378725846525936</v>
      </c>
      <c r="AA329" s="45" t="s">
        <v>156</v>
      </c>
      <c r="AB329" s="45" t="s">
        <v>156</v>
      </c>
      <c r="AC329" s="45" t="s">
        <v>156</v>
      </c>
      <c r="AD329" s="46">
        <v>84.006011962890625</v>
      </c>
      <c r="AE329" s="45" t="s">
        <v>89</v>
      </c>
      <c r="AF329" s="45" t="s">
        <v>89</v>
      </c>
      <c r="AG329" s="45" t="s">
        <v>89</v>
      </c>
    </row>
    <row r="330" spans="1:33" x14ac:dyDescent="0.15">
      <c r="A330" s="45">
        <v>283</v>
      </c>
      <c r="B330" s="45" t="s">
        <v>454</v>
      </c>
      <c r="C330" s="45" t="b">
        <v>0</v>
      </c>
      <c r="D330" s="45" t="s">
        <v>190</v>
      </c>
      <c r="E330" s="45" t="s">
        <v>49</v>
      </c>
      <c r="F330" s="45" t="s">
        <v>152</v>
      </c>
      <c r="G330" s="45" t="s">
        <v>153</v>
      </c>
      <c r="H330" s="45" t="s">
        <v>154</v>
      </c>
      <c r="I330" s="87">
        <v>25.057239532470703</v>
      </c>
      <c r="J330" s="46">
        <v>25.033054351806641</v>
      </c>
      <c r="K330" s="46">
        <v>3.420301154255867E-2</v>
      </c>
      <c r="L330" s="59">
        <v>919.0435791015625</v>
      </c>
      <c r="M330" s="46">
        <v>936.1318359375</v>
      </c>
      <c r="N330" s="46">
        <v>24.166400909423828</v>
      </c>
      <c r="O330" s="46">
        <v>34.096599578857422</v>
      </c>
      <c r="P330" s="46">
        <v>0.96740001440048218</v>
      </c>
      <c r="Q330" s="46">
        <v>-3.0504000186920166</v>
      </c>
      <c r="R330" s="46">
        <v>112.72859191894531</v>
      </c>
      <c r="S330" s="45" t="b">
        <v>1</v>
      </c>
      <c r="T330" s="46">
        <v>0.43531270115911169</v>
      </c>
      <c r="U330" s="45" t="b">
        <v>1</v>
      </c>
      <c r="V330" s="45">
        <v>3</v>
      </c>
      <c r="W330" s="45">
        <v>19</v>
      </c>
      <c r="X330" s="45" t="s">
        <v>155</v>
      </c>
      <c r="Y330" s="45" t="s">
        <v>89</v>
      </c>
      <c r="Z330" s="46">
        <v>0.96310507095882669</v>
      </c>
      <c r="AA330" s="45" t="s">
        <v>156</v>
      </c>
      <c r="AB330" s="45" t="s">
        <v>156</v>
      </c>
      <c r="AC330" s="45" t="s">
        <v>156</v>
      </c>
      <c r="AD330" s="46">
        <v>84.006011962890625</v>
      </c>
      <c r="AE330" s="45" t="s">
        <v>89</v>
      </c>
      <c r="AF330" s="45" t="s">
        <v>89</v>
      </c>
      <c r="AG330" s="45" t="s">
        <v>89</v>
      </c>
    </row>
    <row r="331" spans="1:33" x14ac:dyDescent="0.15">
      <c r="A331" s="45">
        <v>284</v>
      </c>
      <c r="B331" s="45" t="s">
        <v>455</v>
      </c>
      <c r="C331" s="45" t="b">
        <v>0</v>
      </c>
      <c r="D331" s="45" t="s">
        <v>89</v>
      </c>
      <c r="E331" s="45" t="s">
        <v>49</v>
      </c>
      <c r="F331" s="45" t="s">
        <v>192</v>
      </c>
      <c r="G331" s="45" t="s">
        <v>153</v>
      </c>
      <c r="H331" s="45" t="s">
        <v>154</v>
      </c>
      <c r="I331" s="87">
        <v>25.024864196777344</v>
      </c>
      <c r="J331" s="46">
        <v>24.911785125732422</v>
      </c>
      <c r="K331" s="46">
        <v>0.15991930663585663</v>
      </c>
      <c r="L331" s="59">
        <v>1000</v>
      </c>
      <c r="M331" s="45" t="s">
        <v>89</v>
      </c>
      <c r="N331" s="45" t="s">
        <v>89</v>
      </c>
      <c r="O331" s="46">
        <v>34.096599578857422</v>
      </c>
      <c r="P331" s="46">
        <v>0.96740001440048218</v>
      </c>
      <c r="Q331" s="46">
        <v>-3.0504000186920166</v>
      </c>
      <c r="R331" s="46">
        <v>112.72859191894531</v>
      </c>
      <c r="S331" s="45" t="b">
        <v>1</v>
      </c>
      <c r="T331" s="46">
        <v>0.43531270115911169</v>
      </c>
      <c r="U331" s="45" t="b">
        <v>1</v>
      </c>
      <c r="V331" s="45">
        <v>3</v>
      </c>
      <c r="W331" s="45">
        <v>19</v>
      </c>
      <c r="X331" s="45" t="s">
        <v>155</v>
      </c>
      <c r="Y331" s="45" t="s">
        <v>89</v>
      </c>
      <c r="Z331" s="46">
        <v>0.94971927224380193</v>
      </c>
      <c r="AA331" s="45" t="s">
        <v>156</v>
      </c>
      <c r="AB331" s="45" t="s">
        <v>156</v>
      </c>
      <c r="AC331" s="45" t="s">
        <v>156</v>
      </c>
      <c r="AD331" s="46">
        <v>84.006011962890625</v>
      </c>
      <c r="AE331" s="45" t="s">
        <v>89</v>
      </c>
      <c r="AF331" s="45" t="s">
        <v>89</v>
      </c>
      <c r="AG331" s="45" t="s">
        <v>89</v>
      </c>
    </row>
    <row r="332" spans="1:33" x14ac:dyDescent="0.15">
      <c r="A332" s="45">
        <v>285</v>
      </c>
      <c r="B332" s="45" t="s">
        <v>456</v>
      </c>
      <c r="C332" s="45" t="b">
        <v>0</v>
      </c>
      <c r="D332" s="45" t="s">
        <v>89</v>
      </c>
      <c r="E332" s="45" t="s">
        <v>49</v>
      </c>
      <c r="F332" s="45" t="s">
        <v>192</v>
      </c>
      <c r="G332" s="45" t="s">
        <v>153</v>
      </c>
      <c r="H332" s="45" t="s">
        <v>154</v>
      </c>
      <c r="I332" s="87">
        <v>28.183300018310547</v>
      </c>
      <c r="J332" s="46">
        <v>28.16748046875</v>
      </c>
      <c r="K332" s="46">
        <v>2.2373570129275322E-2</v>
      </c>
      <c r="L332" s="59">
        <v>100</v>
      </c>
      <c r="M332" s="45" t="s">
        <v>89</v>
      </c>
      <c r="N332" s="45" t="s">
        <v>89</v>
      </c>
      <c r="O332" s="46">
        <v>34.096599578857422</v>
      </c>
      <c r="P332" s="46">
        <v>0.96740001440048218</v>
      </c>
      <c r="Q332" s="46">
        <v>-3.0504000186920166</v>
      </c>
      <c r="R332" s="46">
        <v>112.72859191894531</v>
      </c>
      <c r="S332" s="45" t="b">
        <v>1</v>
      </c>
      <c r="T332" s="46">
        <v>0.43531270115911169</v>
      </c>
      <c r="U332" s="45" t="b">
        <v>1</v>
      </c>
      <c r="V332" s="45">
        <v>3</v>
      </c>
      <c r="W332" s="45">
        <v>22</v>
      </c>
      <c r="X332" s="45" t="s">
        <v>155</v>
      </c>
      <c r="Y332" s="45" t="s">
        <v>89</v>
      </c>
      <c r="Z332" s="46">
        <v>0.95632065994318283</v>
      </c>
      <c r="AA332" s="45" t="s">
        <v>156</v>
      </c>
      <c r="AB332" s="45" t="s">
        <v>156</v>
      </c>
      <c r="AC332" s="45" t="s">
        <v>156</v>
      </c>
      <c r="AD332" s="46">
        <v>83.86785888671875</v>
      </c>
      <c r="AE332" s="45" t="s">
        <v>89</v>
      </c>
      <c r="AF332" s="45" t="s">
        <v>89</v>
      </c>
      <c r="AG332" s="45" t="s">
        <v>89</v>
      </c>
    </row>
    <row r="333" spans="1:33" x14ac:dyDescent="0.15">
      <c r="A333" s="45">
        <v>286</v>
      </c>
      <c r="B333" s="45" t="s">
        <v>457</v>
      </c>
      <c r="C333" s="45" t="b">
        <v>0</v>
      </c>
      <c r="D333" s="45" t="s">
        <v>89</v>
      </c>
      <c r="E333" s="45" t="s">
        <v>49</v>
      </c>
      <c r="F333" s="45" t="s">
        <v>192</v>
      </c>
      <c r="G333" s="45" t="s">
        <v>153</v>
      </c>
      <c r="H333" s="45" t="s">
        <v>154</v>
      </c>
      <c r="I333" s="87">
        <v>30.463611602783203</v>
      </c>
      <c r="J333" s="46">
        <v>30.803600311279297</v>
      </c>
      <c r="K333" s="46">
        <v>0.4808180034160614</v>
      </c>
      <c r="L333" s="59">
        <v>10</v>
      </c>
      <c r="M333" s="45" t="s">
        <v>89</v>
      </c>
      <c r="N333" s="45" t="s">
        <v>89</v>
      </c>
      <c r="O333" s="46">
        <v>34.096599578857422</v>
      </c>
      <c r="P333" s="46">
        <v>0.96740001440048218</v>
      </c>
      <c r="Q333" s="46">
        <v>-3.0504000186920166</v>
      </c>
      <c r="R333" s="46">
        <v>112.72859191894531</v>
      </c>
      <c r="S333" s="45" t="b">
        <v>1</v>
      </c>
      <c r="T333" s="46">
        <v>0.43531270115911169</v>
      </c>
      <c r="U333" s="45" t="b">
        <v>1</v>
      </c>
      <c r="V333" s="45">
        <v>3</v>
      </c>
      <c r="W333" s="45">
        <v>24</v>
      </c>
      <c r="X333" s="45" t="s">
        <v>155</v>
      </c>
      <c r="Y333" s="45" t="s">
        <v>89</v>
      </c>
      <c r="Z333" s="46">
        <v>0.95886593241891982</v>
      </c>
      <c r="AA333" s="45" t="s">
        <v>156</v>
      </c>
      <c r="AB333" s="45" t="s">
        <v>156</v>
      </c>
      <c r="AC333" s="45" t="s">
        <v>156</v>
      </c>
      <c r="AD333" s="46">
        <v>83.86785888671875</v>
      </c>
      <c r="AE333" s="45" t="s">
        <v>89</v>
      </c>
      <c r="AF333" s="45" t="s">
        <v>89</v>
      </c>
      <c r="AG333" s="45" t="s">
        <v>89</v>
      </c>
    </row>
    <row r="334" spans="1:33" x14ac:dyDescent="0.15">
      <c r="A334" s="45">
        <v>287</v>
      </c>
      <c r="B334" s="45" t="s">
        <v>458</v>
      </c>
      <c r="C334" s="45" t="b">
        <v>0</v>
      </c>
      <c r="D334" s="45" t="s">
        <v>89</v>
      </c>
      <c r="E334" s="45" t="s">
        <v>49</v>
      </c>
      <c r="F334" s="45" t="s">
        <v>192</v>
      </c>
      <c r="G334" s="45" t="s">
        <v>153</v>
      </c>
      <c r="H334" s="45" t="s">
        <v>154</v>
      </c>
      <c r="I334" s="87">
        <v>35.356426239013672</v>
      </c>
      <c r="J334" s="46">
        <v>34.201126098632812</v>
      </c>
      <c r="K334" s="46">
        <v>1.6338411569595337</v>
      </c>
      <c r="L334" s="59">
        <v>1</v>
      </c>
      <c r="M334" s="45" t="s">
        <v>89</v>
      </c>
      <c r="N334" s="45" t="s">
        <v>89</v>
      </c>
      <c r="O334" s="46">
        <v>34.096599578857422</v>
      </c>
      <c r="P334" s="46">
        <v>0.96740001440048218</v>
      </c>
      <c r="Q334" s="46">
        <v>-3.0504000186920166</v>
      </c>
      <c r="R334" s="46">
        <v>112.72859191894531</v>
      </c>
      <c r="S334" s="45" t="b">
        <v>1</v>
      </c>
      <c r="T334" s="46">
        <v>0.43531270115911169</v>
      </c>
      <c r="U334" s="45" t="b">
        <v>1</v>
      </c>
      <c r="V334" s="45">
        <v>3</v>
      </c>
      <c r="W334" s="45">
        <v>30</v>
      </c>
      <c r="X334" s="45" t="s">
        <v>155</v>
      </c>
      <c r="Y334" s="45" t="s">
        <v>89</v>
      </c>
      <c r="Z334" s="46">
        <v>0.93995172205488475</v>
      </c>
      <c r="AA334" s="45" t="s">
        <v>156</v>
      </c>
      <c r="AB334" s="45" t="s">
        <v>156</v>
      </c>
      <c r="AC334" s="45" t="s">
        <v>174</v>
      </c>
      <c r="AD334" s="46">
        <v>83.754203796386719</v>
      </c>
      <c r="AE334" s="45" t="s">
        <v>89</v>
      </c>
      <c r="AF334" s="45" t="s">
        <v>89</v>
      </c>
      <c r="AG334" s="45" t="s">
        <v>89</v>
      </c>
    </row>
    <row r="335" spans="1:33" x14ac:dyDescent="0.15">
      <c r="A335" s="45">
        <v>288</v>
      </c>
      <c r="B335" s="45" t="s">
        <v>459</v>
      </c>
      <c r="C335" s="45" t="b">
        <v>0</v>
      </c>
      <c r="D335" s="45" t="s">
        <v>89</v>
      </c>
      <c r="E335" s="45" t="s">
        <v>49</v>
      </c>
      <c r="F335" s="45" t="s">
        <v>197</v>
      </c>
      <c r="G335" s="45" t="s">
        <v>153</v>
      </c>
      <c r="H335" s="45" t="s">
        <v>154</v>
      </c>
      <c r="I335" s="86" t="s">
        <v>198</v>
      </c>
      <c r="J335" s="45" t="s">
        <v>89</v>
      </c>
      <c r="K335" s="45" t="s">
        <v>89</v>
      </c>
      <c r="L335" s="88" t="s">
        <v>89</v>
      </c>
      <c r="M335" s="45" t="s">
        <v>89</v>
      </c>
      <c r="N335" s="45" t="s">
        <v>89</v>
      </c>
      <c r="O335" s="46">
        <v>34.096599578857422</v>
      </c>
      <c r="P335" s="46">
        <v>0.96740001440048218</v>
      </c>
      <c r="Q335" s="46">
        <v>-3.0504000186920166</v>
      </c>
      <c r="R335" s="46">
        <v>112.72859191894531</v>
      </c>
      <c r="S335" s="45" t="b">
        <v>1</v>
      </c>
      <c r="T335" s="46">
        <v>0.43531270115911169</v>
      </c>
      <c r="U335" s="45" t="b">
        <v>1</v>
      </c>
      <c r="V335" s="45">
        <v>3</v>
      </c>
      <c r="W335" s="45">
        <v>22</v>
      </c>
      <c r="X335" s="45" t="s">
        <v>199</v>
      </c>
      <c r="Y335" s="45" t="s">
        <v>89</v>
      </c>
      <c r="Z335" s="46">
        <v>0</v>
      </c>
      <c r="AA335" s="45" t="s">
        <v>156</v>
      </c>
      <c r="AB335" s="45" t="s">
        <v>156</v>
      </c>
      <c r="AC335" s="45" t="s">
        <v>156</v>
      </c>
      <c r="AD335" s="46">
        <v>68.410774230957031</v>
      </c>
      <c r="AE335" s="45" t="s">
        <v>89</v>
      </c>
      <c r="AF335" s="45" t="s">
        <v>89</v>
      </c>
      <c r="AG335" s="45" t="s">
        <v>89</v>
      </c>
    </row>
    <row r="336" spans="1:33" x14ac:dyDescent="0.15">
      <c r="A336" s="45">
        <v>289</v>
      </c>
      <c r="B336" s="45" t="s">
        <v>460</v>
      </c>
      <c r="C336" s="45" t="b">
        <v>0</v>
      </c>
      <c r="D336" s="45" t="s">
        <v>151</v>
      </c>
      <c r="E336" s="45" t="s">
        <v>50</v>
      </c>
      <c r="F336" s="45" t="s">
        <v>152</v>
      </c>
      <c r="G336" s="45" t="s">
        <v>153</v>
      </c>
      <c r="H336" s="45" t="s">
        <v>154</v>
      </c>
      <c r="I336" s="87">
        <v>24.787019729614258</v>
      </c>
      <c r="J336" s="46">
        <v>24.794973373413086</v>
      </c>
      <c r="K336" s="46">
        <v>1.1248150840401649E-2</v>
      </c>
      <c r="L336" s="59">
        <v>1126.8914794921875</v>
      </c>
      <c r="M336" s="46">
        <v>1120.4658203125</v>
      </c>
      <c r="N336" s="46">
        <v>9.0873403549194336</v>
      </c>
      <c r="O336" s="46">
        <v>34.532901763916016</v>
      </c>
      <c r="P336" s="46">
        <v>0.99449998140335083</v>
      </c>
      <c r="Q336" s="46">
        <v>-3.1933999061584473</v>
      </c>
      <c r="R336" s="46">
        <v>105.65811920166016</v>
      </c>
      <c r="S336" s="45" t="b">
        <v>1</v>
      </c>
      <c r="T336" s="46">
        <v>0.43234856977343905</v>
      </c>
      <c r="U336" s="45" t="b">
        <v>1</v>
      </c>
      <c r="V336" s="45">
        <v>3</v>
      </c>
      <c r="W336" s="45">
        <v>18</v>
      </c>
      <c r="X336" s="45" t="s">
        <v>155</v>
      </c>
      <c r="Y336" s="45" t="s">
        <v>89</v>
      </c>
      <c r="Z336" s="46">
        <v>0.96080829436817383</v>
      </c>
      <c r="AA336" s="45" t="s">
        <v>156</v>
      </c>
      <c r="AB336" s="45" t="s">
        <v>156</v>
      </c>
      <c r="AC336" s="45" t="s">
        <v>156</v>
      </c>
      <c r="AD336" s="46">
        <v>79.183181762695312</v>
      </c>
      <c r="AE336" s="45" t="s">
        <v>89</v>
      </c>
      <c r="AF336" s="45" t="s">
        <v>89</v>
      </c>
      <c r="AG336" s="45" t="s">
        <v>89</v>
      </c>
    </row>
    <row r="337" spans="1:33" x14ac:dyDescent="0.15">
      <c r="A337" s="45">
        <v>290</v>
      </c>
      <c r="B337" s="45" t="s">
        <v>461</v>
      </c>
      <c r="C337" s="45" t="b">
        <v>0</v>
      </c>
      <c r="D337" s="45" t="s">
        <v>157</v>
      </c>
      <c r="E337" s="45" t="s">
        <v>50</v>
      </c>
      <c r="F337" s="45" t="s">
        <v>152</v>
      </c>
      <c r="G337" s="45" t="s">
        <v>153</v>
      </c>
      <c r="H337" s="45" t="s">
        <v>154</v>
      </c>
      <c r="I337" s="87">
        <v>25.158809661865234</v>
      </c>
      <c r="J337" s="46">
        <v>25.162979125976562</v>
      </c>
      <c r="K337" s="46">
        <v>5.8951638638973236E-3</v>
      </c>
      <c r="L337" s="59">
        <v>861.90142822265625</v>
      </c>
      <c r="M337" s="46">
        <v>859.318603515625</v>
      </c>
      <c r="N337" s="46">
        <v>3.6526656150817871</v>
      </c>
      <c r="O337" s="46">
        <v>34.532901763916016</v>
      </c>
      <c r="P337" s="46">
        <v>0.99449998140335083</v>
      </c>
      <c r="Q337" s="46">
        <v>-3.1933999061584473</v>
      </c>
      <c r="R337" s="46">
        <v>105.65811920166016</v>
      </c>
      <c r="S337" s="45" t="b">
        <v>1</v>
      </c>
      <c r="T337" s="46">
        <v>0.43234856977343905</v>
      </c>
      <c r="U337" s="45" t="b">
        <v>1</v>
      </c>
      <c r="V337" s="45">
        <v>3</v>
      </c>
      <c r="W337" s="45">
        <v>18</v>
      </c>
      <c r="X337" s="45" t="s">
        <v>155</v>
      </c>
      <c r="Y337" s="45" t="s">
        <v>89</v>
      </c>
      <c r="Z337" s="46">
        <v>0.93462396184153118</v>
      </c>
      <c r="AA337" s="45" t="s">
        <v>156</v>
      </c>
      <c r="AB337" s="45" t="s">
        <v>156</v>
      </c>
      <c r="AC337" s="45" t="s">
        <v>156</v>
      </c>
      <c r="AD337" s="46">
        <v>79.183181762695312</v>
      </c>
      <c r="AE337" s="45" t="s">
        <v>89</v>
      </c>
      <c r="AF337" s="45" t="s">
        <v>89</v>
      </c>
      <c r="AG337" s="45" t="s">
        <v>89</v>
      </c>
    </row>
    <row r="338" spans="1:33" x14ac:dyDescent="0.15">
      <c r="A338" s="45">
        <v>291</v>
      </c>
      <c r="B338" s="45" t="s">
        <v>462</v>
      </c>
      <c r="C338" s="45" t="b">
        <v>0</v>
      </c>
      <c r="D338" s="45" t="s">
        <v>158</v>
      </c>
      <c r="E338" s="45" t="s">
        <v>50</v>
      </c>
      <c r="F338" s="45" t="s">
        <v>152</v>
      </c>
      <c r="G338" s="45" t="s">
        <v>153</v>
      </c>
      <c r="H338" s="45" t="s">
        <v>154</v>
      </c>
      <c r="I338" s="87">
        <v>24.95899772644043</v>
      </c>
      <c r="J338" s="46">
        <v>25.03563117980957</v>
      </c>
      <c r="K338" s="46">
        <v>0.10837607085704803</v>
      </c>
      <c r="L338" s="59">
        <v>995.4693603515625</v>
      </c>
      <c r="M338" s="46">
        <v>943.39404296875</v>
      </c>
      <c r="N338" s="46">
        <v>73.645660400390625</v>
      </c>
      <c r="O338" s="46">
        <v>34.532901763916016</v>
      </c>
      <c r="P338" s="46">
        <v>0.99449998140335083</v>
      </c>
      <c r="Q338" s="46">
        <v>-3.1933999061584473</v>
      </c>
      <c r="R338" s="46">
        <v>105.65811920166016</v>
      </c>
      <c r="S338" s="45" t="b">
        <v>1</v>
      </c>
      <c r="T338" s="46">
        <v>0.43234856977343905</v>
      </c>
      <c r="U338" s="45" t="b">
        <v>1</v>
      </c>
      <c r="V338" s="45">
        <v>3</v>
      </c>
      <c r="W338" s="45">
        <v>18</v>
      </c>
      <c r="X338" s="45" t="s">
        <v>155</v>
      </c>
      <c r="Y338" s="45" t="s">
        <v>89</v>
      </c>
      <c r="Z338" s="46">
        <v>0.9338322456358189</v>
      </c>
      <c r="AA338" s="45" t="s">
        <v>156</v>
      </c>
      <c r="AB338" s="45" t="s">
        <v>156</v>
      </c>
      <c r="AC338" s="45" t="s">
        <v>156</v>
      </c>
      <c r="AD338" s="46">
        <v>79.183181762695312</v>
      </c>
      <c r="AE338" s="45" t="s">
        <v>89</v>
      </c>
      <c r="AF338" s="45" t="s">
        <v>89</v>
      </c>
      <c r="AG338" s="45" t="s">
        <v>89</v>
      </c>
    </row>
    <row r="339" spans="1:33" x14ac:dyDescent="0.15">
      <c r="A339" s="45">
        <v>292</v>
      </c>
      <c r="B339" s="45" t="s">
        <v>463</v>
      </c>
      <c r="C339" s="45" t="b">
        <v>0</v>
      </c>
      <c r="D339" s="45" t="s">
        <v>160</v>
      </c>
      <c r="E339" s="45" t="s">
        <v>50</v>
      </c>
      <c r="F339" s="45" t="s">
        <v>152</v>
      </c>
      <c r="G339" s="45" t="s">
        <v>153</v>
      </c>
      <c r="H339" s="45" t="s">
        <v>154</v>
      </c>
      <c r="I339" s="87">
        <v>24.897312164306641</v>
      </c>
      <c r="J339" s="46">
        <v>24.925325393676758</v>
      </c>
      <c r="K339" s="46">
        <v>3.9616689085960388E-2</v>
      </c>
      <c r="L339" s="59">
        <v>1040.745361328125</v>
      </c>
      <c r="M339" s="46">
        <v>1020.1424560546875</v>
      </c>
      <c r="N339" s="46">
        <v>29.136865615844727</v>
      </c>
      <c r="O339" s="46">
        <v>34.532901763916016</v>
      </c>
      <c r="P339" s="46">
        <v>0.99449998140335083</v>
      </c>
      <c r="Q339" s="46">
        <v>-3.1933999061584473</v>
      </c>
      <c r="R339" s="46">
        <v>105.65811920166016</v>
      </c>
      <c r="S339" s="45" t="b">
        <v>1</v>
      </c>
      <c r="T339" s="46">
        <v>0.43234856977343905</v>
      </c>
      <c r="U339" s="45" t="b">
        <v>1</v>
      </c>
      <c r="V339" s="45">
        <v>3</v>
      </c>
      <c r="W339" s="45">
        <v>18</v>
      </c>
      <c r="X339" s="45" t="s">
        <v>155</v>
      </c>
      <c r="Y339" s="45" t="s">
        <v>89</v>
      </c>
      <c r="Z339" s="46">
        <v>0.94760899488616557</v>
      </c>
      <c r="AA339" s="45" t="s">
        <v>156</v>
      </c>
      <c r="AB339" s="45" t="s">
        <v>156</v>
      </c>
      <c r="AC339" s="45" t="s">
        <v>156</v>
      </c>
      <c r="AD339" s="46">
        <v>79.183181762695312</v>
      </c>
      <c r="AE339" s="45" t="s">
        <v>89</v>
      </c>
      <c r="AF339" s="45" t="s">
        <v>89</v>
      </c>
      <c r="AG339" s="45" t="s">
        <v>89</v>
      </c>
    </row>
    <row r="340" spans="1:33" x14ac:dyDescent="0.15">
      <c r="A340" s="45">
        <v>293</v>
      </c>
      <c r="B340" s="45" t="s">
        <v>464</v>
      </c>
      <c r="C340" s="45" t="b">
        <v>0</v>
      </c>
      <c r="D340" s="45" t="s">
        <v>162</v>
      </c>
      <c r="E340" s="45" t="s">
        <v>50</v>
      </c>
      <c r="F340" s="45" t="s">
        <v>152</v>
      </c>
      <c r="G340" s="45" t="s">
        <v>153</v>
      </c>
      <c r="H340" s="45" t="s">
        <v>154</v>
      </c>
      <c r="I340" s="87">
        <v>24.895587921142578</v>
      </c>
      <c r="J340" s="46">
        <v>24.945709228515625</v>
      </c>
      <c r="K340" s="46">
        <v>7.0882230997085571E-2</v>
      </c>
      <c r="L340" s="59">
        <v>1042.0400390625</v>
      </c>
      <c r="M340" s="46">
        <v>1005.7097778320312</v>
      </c>
      <c r="N340" s="46">
        <v>51.378749847412109</v>
      </c>
      <c r="O340" s="46">
        <v>34.532901763916016</v>
      </c>
      <c r="P340" s="46">
        <v>0.99449998140335083</v>
      </c>
      <c r="Q340" s="46">
        <v>-3.1933999061584473</v>
      </c>
      <c r="R340" s="46">
        <v>105.65811920166016</v>
      </c>
      <c r="S340" s="45" t="b">
        <v>1</v>
      </c>
      <c r="T340" s="46">
        <v>0.43234856977343905</v>
      </c>
      <c r="U340" s="45" t="b">
        <v>1</v>
      </c>
      <c r="V340" s="45">
        <v>3</v>
      </c>
      <c r="W340" s="45">
        <v>18</v>
      </c>
      <c r="X340" s="45" t="s">
        <v>155</v>
      </c>
      <c r="Y340" s="45" t="s">
        <v>89</v>
      </c>
      <c r="Z340" s="46">
        <v>0.95635770722967395</v>
      </c>
      <c r="AA340" s="45" t="s">
        <v>156</v>
      </c>
      <c r="AB340" s="45" t="s">
        <v>156</v>
      </c>
      <c r="AC340" s="45" t="s">
        <v>156</v>
      </c>
      <c r="AD340" s="46">
        <v>79.326766967773438</v>
      </c>
      <c r="AE340" s="45" t="s">
        <v>89</v>
      </c>
      <c r="AF340" s="45" t="s">
        <v>89</v>
      </c>
      <c r="AG340" s="45" t="s">
        <v>89</v>
      </c>
    </row>
    <row r="341" spans="1:33" x14ac:dyDescent="0.15">
      <c r="A341" s="45">
        <v>294</v>
      </c>
      <c r="B341" s="45" t="s">
        <v>465</v>
      </c>
      <c r="C341" s="45" t="b">
        <v>0</v>
      </c>
      <c r="D341" s="45" t="s">
        <v>164</v>
      </c>
      <c r="E341" s="45" t="s">
        <v>50</v>
      </c>
      <c r="F341" s="45" t="s">
        <v>152</v>
      </c>
      <c r="G341" s="45" t="s">
        <v>153</v>
      </c>
      <c r="H341" s="45" t="s">
        <v>154</v>
      </c>
      <c r="I341" s="87">
        <v>24.774715423583984</v>
      </c>
      <c r="J341" s="46">
        <v>24.763755798339844</v>
      </c>
      <c r="K341" s="46">
        <v>1.5499250963330269E-2</v>
      </c>
      <c r="L341" s="59">
        <v>1136.9337158203125</v>
      </c>
      <c r="M341" s="46">
        <v>1145.989501953125</v>
      </c>
      <c r="N341" s="46">
        <v>12.806901931762695</v>
      </c>
      <c r="O341" s="46">
        <v>34.532901763916016</v>
      </c>
      <c r="P341" s="46">
        <v>0.99449998140335083</v>
      </c>
      <c r="Q341" s="46">
        <v>-3.1933999061584473</v>
      </c>
      <c r="R341" s="46">
        <v>105.65811920166016</v>
      </c>
      <c r="S341" s="45" t="b">
        <v>1</v>
      </c>
      <c r="T341" s="46">
        <v>0.43234856977343905</v>
      </c>
      <c r="U341" s="45" t="b">
        <v>1</v>
      </c>
      <c r="V341" s="45">
        <v>3</v>
      </c>
      <c r="W341" s="45">
        <v>18</v>
      </c>
      <c r="X341" s="45" t="s">
        <v>155</v>
      </c>
      <c r="Y341" s="45" t="s">
        <v>89</v>
      </c>
      <c r="Z341" s="46">
        <v>0.93926408422833263</v>
      </c>
      <c r="AA341" s="45" t="s">
        <v>156</v>
      </c>
      <c r="AB341" s="45" t="s">
        <v>156</v>
      </c>
      <c r="AC341" s="45" t="s">
        <v>156</v>
      </c>
      <c r="AD341" s="46">
        <v>79.326766967773438</v>
      </c>
      <c r="AE341" s="45" t="s">
        <v>89</v>
      </c>
      <c r="AF341" s="45" t="s">
        <v>89</v>
      </c>
      <c r="AG341" s="45" t="s">
        <v>89</v>
      </c>
    </row>
    <row r="342" spans="1:33" x14ac:dyDescent="0.15">
      <c r="A342" s="45">
        <v>295</v>
      </c>
      <c r="B342" s="45" t="s">
        <v>466</v>
      </c>
      <c r="C342" s="45" t="b">
        <v>0</v>
      </c>
      <c r="D342" s="45" t="s">
        <v>573</v>
      </c>
      <c r="E342" s="45" t="s">
        <v>50</v>
      </c>
      <c r="F342" s="45" t="s">
        <v>152</v>
      </c>
      <c r="G342" s="45" t="s">
        <v>153</v>
      </c>
      <c r="H342" s="45" t="s">
        <v>154</v>
      </c>
      <c r="I342" s="87">
        <v>25.302972793579102</v>
      </c>
      <c r="J342" s="46">
        <v>25.365280151367188</v>
      </c>
      <c r="K342" s="46">
        <v>8.8114559650421143E-2</v>
      </c>
      <c r="L342" s="59">
        <v>776.80767822265625</v>
      </c>
      <c r="M342" s="46">
        <v>743.43096923828125</v>
      </c>
      <c r="N342" s="46">
        <v>47.201793670654297</v>
      </c>
      <c r="O342" s="46">
        <v>34.532901763916016</v>
      </c>
      <c r="P342" s="46">
        <v>0.99449998140335083</v>
      </c>
      <c r="Q342" s="46">
        <v>-3.1933999061584473</v>
      </c>
      <c r="R342" s="46">
        <v>105.65811920166016</v>
      </c>
      <c r="S342" s="45" t="b">
        <v>1</v>
      </c>
      <c r="T342" s="46">
        <v>0.43234856977343905</v>
      </c>
      <c r="U342" s="45" t="b">
        <v>1</v>
      </c>
      <c r="V342" s="45">
        <v>3</v>
      </c>
      <c r="W342" s="45">
        <v>19</v>
      </c>
      <c r="X342" s="45" t="s">
        <v>155</v>
      </c>
      <c r="Y342" s="45" t="s">
        <v>89</v>
      </c>
      <c r="Z342" s="46">
        <v>0.94168934616730093</v>
      </c>
      <c r="AA342" s="45" t="s">
        <v>156</v>
      </c>
      <c r="AB342" s="45" t="s">
        <v>156</v>
      </c>
      <c r="AC342" s="45" t="s">
        <v>156</v>
      </c>
      <c r="AD342" s="46">
        <v>79.326766967773438</v>
      </c>
      <c r="AE342" s="45" t="s">
        <v>89</v>
      </c>
      <c r="AF342" s="45" t="s">
        <v>89</v>
      </c>
      <c r="AG342" s="45" t="s">
        <v>89</v>
      </c>
    </row>
    <row r="343" spans="1:33" x14ac:dyDescent="0.15">
      <c r="A343" s="45">
        <v>296</v>
      </c>
      <c r="B343" s="45" t="s">
        <v>467</v>
      </c>
      <c r="C343" s="45" t="b">
        <v>0</v>
      </c>
      <c r="D343" s="45" t="s">
        <v>167</v>
      </c>
      <c r="E343" s="45" t="s">
        <v>50</v>
      </c>
      <c r="F343" s="45" t="s">
        <v>152</v>
      </c>
      <c r="G343" s="45" t="s">
        <v>153</v>
      </c>
      <c r="H343" s="45" t="s">
        <v>154</v>
      </c>
      <c r="I343" s="87">
        <v>24.850690841674805</v>
      </c>
      <c r="J343" s="46">
        <v>24.907192230224609</v>
      </c>
      <c r="K343" s="46">
        <v>7.9903684556484222E-2</v>
      </c>
      <c r="L343" s="59">
        <v>1076.3258056640625</v>
      </c>
      <c r="M343" s="46">
        <v>1034.2158203125</v>
      </c>
      <c r="N343" s="46">
        <v>59.552513122558594</v>
      </c>
      <c r="O343" s="46">
        <v>34.532901763916016</v>
      </c>
      <c r="P343" s="46">
        <v>0.99449998140335083</v>
      </c>
      <c r="Q343" s="46">
        <v>-3.1933999061584473</v>
      </c>
      <c r="R343" s="46">
        <v>105.65811920166016</v>
      </c>
      <c r="S343" s="45" t="b">
        <v>1</v>
      </c>
      <c r="T343" s="46">
        <v>0.43234856977343905</v>
      </c>
      <c r="U343" s="45" t="b">
        <v>1</v>
      </c>
      <c r="V343" s="45">
        <v>3</v>
      </c>
      <c r="W343" s="45">
        <v>18</v>
      </c>
      <c r="X343" s="45" t="s">
        <v>155</v>
      </c>
      <c r="Y343" s="45" t="s">
        <v>89</v>
      </c>
      <c r="Z343" s="46">
        <v>0.94583947112678435</v>
      </c>
      <c r="AA343" s="45" t="s">
        <v>156</v>
      </c>
      <c r="AB343" s="45" t="s">
        <v>156</v>
      </c>
      <c r="AC343" s="45" t="s">
        <v>156</v>
      </c>
      <c r="AD343" s="46">
        <v>79.326766967773438</v>
      </c>
      <c r="AE343" s="45" t="s">
        <v>89</v>
      </c>
      <c r="AF343" s="45" t="s">
        <v>89</v>
      </c>
      <c r="AG343" s="45" t="s">
        <v>89</v>
      </c>
    </row>
    <row r="344" spans="1:33" x14ac:dyDescent="0.15">
      <c r="A344" s="45">
        <v>297</v>
      </c>
      <c r="B344" s="45" t="s">
        <v>468</v>
      </c>
      <c r="C344" s="45" t="b">
        <v>0</v>
      </c>
      <c r="D344" s="45" t="s">
        <v>169</v>
      </c>
      <c r="E344" s="45" t="s">
        <v>50</v>
      </c>
      <c r="F344" s="45" t="s">
        <v>152</v>
      </c>
      <c r="G344" s="45" t="s">
        <v>153</v>
      </c>
      <c r="H344" s="45" t="s">
        <v>154</v>
      </c>
      <c r="I344" s="87">
        <v>25.126848220825195</v>
      </c>
      <c r="J344" s="46">
        <v>25.121299743652344</v>
      </c>
      <c r="K344" s="46">
        <v>7.8467316925525665E-3</v>
      </c>
      <c r="L344" s="59">
        <v>881.99517822265625</v>
      </c>
      <c r="M344" s="46">
        <v>885.5379638671875</v>
      </c>
      <c r="N344" s="46">
        <v>5.0102124214172363</v>
      </c>
      <c r="O344" s="46">
        <v>34.532901763916016</v>
      </c>
      <c r="P344" s="46">
        <v>0.99449998140335083</v>
      </c>
      <c r="Q344" s="46">
        <v>-3.1933999061584473</v>
      </c>
      <c r="R344" s="46">
        <v>105.65811920166016</v>
      </c>
      <c r="S344" s="45" t="b">
        <v>1</v>
      </c>
      <c r="T344" s="46">
        <v>0.43234856977343905</v>
      </c>
      <c r="U344" s="45" t="b">
        <v>1</v>
      </c>
      <c r="V344" s="45">
        <v>3</v>
      </c>
      <c r="W344" s="45">
        <v>18</v>
      </c>
      <c r="X344" s="45" t="s">
        <v>155</v>
      </c>
      <c r="Y344" s="45" t="s">
        <v>89</v>
      </c>
      <c r="Z344" s="46">
        <v>0.94667717961537223</v>
      </c>
      <c r="AA344" s="45" t="s">
        <v>156</v>
      </c>
      <c r="AB344" s="45" t="s">
        <v>156</v>
      </c>
      <c r="AC344" s="45" t="s">
        <v>156</v>
      </c>
      <c r="AD344" s="46">
        <v>79.085250854492188</v>
      </c>
      <c r="AE344" s="45" t="s">
        <v>89</v>
      </c>
      <c r="AF344" s="45" t="s">
        <v>89</v>
      </c>
      <c r="AG344" s="45" t="s">
        <v>89</v>
      </c>
    </row>
    <row r="345" spans="1:33" x14ac:dyDescent="0.15">
      <c r="A345" s="45">
        <v>298</v>
      </c>
      <c r="B345" s="45" t="s">
        <v>469</v>
      </c>
      <c r="C345" s="45" t="b">
        <v>0</v>
      </c>
      <c r="D345" s="45" t="s">
        <v>171</v>
      </c>
      <c r="E345" s="45" t="s">
        <v>50</v>
      </c>
      <c r="F345" s="45" t="s">
        <v>152</v>
      </c>
      <c r="G345" s="45" t="s">
        <v>153</v>
      </c>
      <c r="H345" s="45" t="s">
        <v>154</v>
      </c>
      <c r="I345" s="87">
        <v>25.034324645996094</v>
      </c>
      <c r="J345" s="46">
        <v>25.058418273925781</v>
      </c>
      <c r="K345" s="46">
        <v>3.4073535352945328E-2</v>
      </c>
      <c r="L345" s="59">
        <v>942.84344482421875</v>
      </c>
      <c r="M345" s="46">
        <v>926.7451171875</v>
      </c>
      <c r="N345" s="46">
        <v>22.766515731811523</v>
      </c>
      <c r="O345" s="46">
        <v>34.532901763916016</v>
      </c>
      <c r="P345" s="46">
        <v>0.99449998140335083</v>
      </c>
      <c r="Q345" s="46">
        <v>-3.1933999061584473</v>
      </c>
      <c r="R345" s="46">
        <v>105.65811920166016</v>
      </c>
      <c r="S345" s="45" t="b">
        <v>1</v>
      </c>
      <c r="T345" s="46">
        <v>0.43234856977343905</v>
      </c>
      <c r="U345" s="45" t="b">
        <v>1</v>
      </c>
      <c r="V345" s="45">
        <v>3</v>
      </c>
      <c r="W345" s="45">
        <v>19</v>
      </c>
      <c r="X345" s="45" t="s">
        <v>155</v>
      </c>
      <c r="Y345" s="45" t="s">
        <v>89</v>
      </c>
      <c r="Z345" s="46">
        <v>0.94363392194237095</v>
      </c>
      <c r="AA345" s="45" t="s">
        <v>156</v>
      </c>
      <c r="AB345" s="45" t="s">
        <v>156</v>
      </c>
      <c r="AC345" s="45" t="s">
        <v>156</v>
      </c>
      <c r="AD345" s="46">
        <v>79.085250854492188</v>
      </c>
      <c r="AE345" s="45" t="s">
        <v>89</v>
      </c>
      <c r="AF345" s="45" t="s">
        <v>89</v>
      </c>
      <c r="AG345" s="45" t="s">
        <v>89</v>
      </c>
    </row>
    <row r="346" spans="1:33" x14ac:dyDescent="0.15">
      <c r="A346" s="45">
        <v>299</v>
      </c>
      <c r="B346" s="45" t="s">
        <v>470</v>
      </c>
      <c r="C346" s="45" t="b">
        <v>0</v>
      </c>
      <c r="D346" s="45" t="s">
        <v>173</v>
      </c>
      <c r="E346" s="45" t="s">
        <v>50</v>
      </c>
      <c r="F346" s="45" t="s">
        <v>152</v>
      </c>
      <c r="G346" s="45" t="s">
        <v>153</v>
      </c>
      <c r="H346" s="45" t="s">
        <v>154</v>
      </c>
      <c r="I346" s="87">
        <v>24.680770874023438</v>
      </c>
      <c r="J346" s="46">
        <v>24.681735992431641</v>
      </c>
      <c r="K346" s="46">
        <v>1.3635348295792937E-3</v>
      </c>
      <c r="L346" s="59">
        <v>1216.6158447265625</v>
      </c>
      <c r="M346" s="46">
        <v>1215.7706298828125</v>
      </c>
      <c r="N346" s="46">
        <v>1.1953142881393433</v>
      </c>
      <c r="O346" s="46">
        <v>34.532901763916016</v>
      </c>
      <c r="P346" s="46">
        <v>0.99449998140335083</v>
      </c>
      <c r="Q346" s="46">
        <v>-3.1933999061584473</v>
      </c>
      <c r="R346" s="46">
        <v>105.65811920166016</v>
      </c>
      <c r="S346" s="45" t="b">
        <v>1</v>
      </c>
      <c r="T346" s="46">
        <v>0.43234856977343905</v>
      </c>
      <c r="U346" s="45" t="b">
        <v>1</v>
      </c>
      <c r="V346" s="45">
        <v>3</v>
      </c>
      <c r="W346" s="45">
        <v>19</v>
      </c>
      <c r="X346" s="45" t="s">
        <v>155</v>
      </c>
      <c r="Y346" s="45" t="s">
        <v>89</v>
      </c>
      <c r="Z346" s="46">
        <v>0.95559366008147595</v>
      </c>
      <c r="AA346" s="45" t="s">
        <v>156</v>
      </c>
      <c r="AB346" s="45" t="s">
        <v>156</v>
      </c>
      <c r="AC346" s="45" t="s">
        <v>156</v>
      </c>
      <c r="AD346" s="46">
        <v>79.085250854492188</v>
      </c>
      <c r="AE346" s="45" t="s">
        <v>89</v>
      </c>
      <c r="AF346" s="45" t="s">
        <v>89</v>
      </c>
      <c r="AG346" s="45" t="s">
        <v>89</v>
      </c>
    </row>
    <row r="347" spans="1:33" x14ac:dyDescent="0.15">
      <c r="A347" s="45">
        <v>300</v>
      </c>
      <c r="B347" s="45" t="s">
        <v>471</v>
      </c>
      <c r="C347" s="45" t="b">
        <v>0</v>
      </c>
      <c r="D347" s="45" t="s">
        <v>176</v>
      </c>
      <c r="E347" s="45" t="s">
        <v>50</v>
      </c>
      <c r="F347" s="45" t="s">
        <v>152</v>
      </c>
      <c r="G347" s="45" t="s">
        <v>153</v>
      </c>
      <c r="H347" s="45" t="s">
        <v>154</v>
      </c>
      <c r="I347" s="87">
        <v>25.110130310058594</v>
      </c>
      <c r="J347" s="46">
        <v>24.999576568603516</v>
      </c>
      <c r="K347" s="46">
        <v>0.15634660422801971</v>
      </c>
      <c r="L347" s="59">
        <v>892.69140625</v>
      </c>
      <c r="M347" s="46">
        <v>969.83795166015625</v>
      </c>
      <c r="N347" s="46">
        <v>109.10169219970703</v>
      </c>
      <c r="O347" s="46">
        <v>34.532901763916016</v>
      </c>
      <c r="P347" s="46">
        <v>0.99449998140335083</v>
      </c>
      <c r="Q347" s="46">
        <v>-3.1933999061584473</v>
      </c>
      <c r="R347" s="46">
        <v>105.65811920166016</v>
      </c>
      <c r="S347" s="45" t="b">
        <v>1</v>
      </c>
      <c r="T347" s="46">
        <v>0.43234856977343905</v>
      </c>
      <c r="U347" s="45" t="b">
        <v>1</v>
      </c>
      <c r="V347" s="45">
        <v>3</v>
      </c>
      <c r="W347" s="45">
        <v>18</v>
      </c>
      <c r="X347" s="45" t="s">
        <v>155</v>
      </c>
      <c r="Y347" s="45" t="s">
        <v>89</v>
      </c>
      <c r="Z347" s="46">
        <v>0.95179087878273316</v>
      </c>
      <c r="AA347" s="45" t="s">
        <v>156</v>
      </c>
      <c r="AB347" s="45" t="s">
        <v>156</v>
      </c>
      <c r="AC347" s="45" t="s">
        <v>156</v>
      </c>
      <c r="AD347" s="46">
        <v>79.085250854492188</v>
      </c>
      <c r="AE347" s="45" t="s">
        <v>89</v>
      </c>
      <c r="AF347" s="45" t="s">
        <v>89</v>
      </c>
      <c r="AG347" s="45" t="s">
        <v>89</v>
      </c>
    </row>
    <row r="348" spans="1:33" x14ac:dyDescent="0.15">
      <c r="A348" s="45">
        <v>301</v>
      </c>
      <c r="B348" s="45" t="s">
        <v>472</v>
      </c>
      <c r="C348" s="45" t="b">
        <v>0</v>
      </c>
      <c r="D348" s="45" t="s">
        <v>178</v>
      </c>
      <c r="E348" s="45" t="s">
        <v>50</v>
      </c>
      <c r="F348" s="45" t="s">
        <v>152</v>
      </c>
      <c r="G348" s="45" t="s">
        <v>153</v>
      </c>
      <c r="H348" s="45" t="s">
        <v>154</v>
      </c>
      <c r="I348" s="87">
        <v>24.978582382202148</v>
      </c>
      <c r="J348" s="46">
        <v>25.004955291748047</v>
      </c>
      <c r="K348" s="46">
        <v>3.7296924740076065E-2</v>
      </c>
      <c r="L348" s="59">
        <v>981.51068115234375</v>
      </c>
      <c r="M348" s="46">
        <v>963.1966552734375</v>
      </c>
      <c r="N348" s="46">
        <v>25.899900436401367</v>
      </c>
      <c r="O348" s="46">
        <v>34.532901763916016</v>
      </c>
      <c r="P348" s="46">
        <v>0.99449998140335083</v>
      </c>
      <c r="Q348" s="46">
        <v>-3.1933999061584473</v>
      </c>
      <c r="R348" s="46">
        <v>105.65811920166016</v>
      </c>
      <c r="S348" s="45" t="b">
        <v>1</v>
      </c>
      <c r="T348" s="46">
        <v>0.43234856977343905</v>
      </c>
      <c r="U348" s="45" t="b">
        <v>1</v>
      </c>
      <c r="V348" s="45">
        <v>3</v>
      </c>
      <c r="W348" s="45">
        <v>19</v>
      </c>
      <c r="X348" s="45" t="s">
        <v>155</v>
      </c>
      <c r="Y348" s="45" t="s">
        <v>89</v>
      </c>
      <c r="Z348" s="46">
        <v>0.95116958403958851</v>
      </c>
      <c r="AA348" s="45" t="s">
        <v>156</v>
      </c>
      <c r="AB348" s="45" t="s">
        <v>156</v>
      </c>
      <c r="AC348" s="45" t="s">
        <v>156</v>
      </c>
      <c r="AD348" s="46">
        <v>79.174858093261719</v>
      </c>
      <c r="AE348" s="45" t="s">
        <v>89</v>
      </c>
      <c r="AF348" s="45" t="s">
        <v>89</v>
      </c>
      <c r="AG348" s="45" t="s">
        <v>89</v>
      </c>
    </row>
    <row r="349" spans="1:33" x14ac:dyDescent="0.15">
      <c r="A349" s="45">
        <v>302</v>
      </c>
      <c r="B349" s="45" t="s">
        <v>473</v>
      </c>
      <c r="C349" s="45" t="b">
        <v>0</v>
      </c>
      <c r="D349" s="45" t="s">
        <v>180</v>
      </c>
      <c r="E349" s="45" t="s">
        <v>50</v>
      </c>
      <c r="F349" s="45" t="s">
        <v>152</v>
      </c>
      <c r="G349" s="45" t="s">
        <v>153</v>
      </c>
      <c r="H349" s="45" t="s">
        <v>154</v>
      </c>
      <c r="I349" s="87">
        <v>24.755031585693359</v>
      </c>
      <c r="J349" s="46">
        <v>24.706989288330078</v>
      </c>
      <c r="K349" s="46">
        <v>6.7940719425678253E-2</v>
      </c>
      <c r="L349" s="59">
        <v>1153.1851806640625</v>
      </c>
      <c r="M349" s="46">
        <v>1194.5477294921875</v>
      </c>
      <c r="N349" s="46">
        <v>58.495475769042969</v>
      </c>
      <c r="O349" s="46">
        <v>34.532901763916016</v>
      </c>
      <c r="P349" s="46">
        <v>0.99449998140335083</v>
      </c>
      <c r="Q349" s="46">
        <v>-3.1933999061584473</v>
      </c>
      <c r="R349" s="46">
        <v>105.65811920166016</v>
      </c>
      <c r="S349" s="45" t="b">
        <v>1</v>
      </c>
      <c r="T349" s="46">
        <v>0.43234856977343905</v>
      </c>
      <c r="U349" s="45" t="b">
        <v>1</v>
      </c>
      <c r="V349" s="45">
        <v>3</v>
      </c>
      <c r="W349" s="45">
        <v>18</v>
      </c>
      <c r="X349" s="45" t="s">
        <v>155</v>
      </c>
      <c r="Y349" s="45" t="s">
        <v>89</v>
      </c>
      <c r="Z349" s="46">
        <v>0.93489306097763902</v>
      </c>
      <c r="AA349" s="45" t="s">
        <v>156</v>
      </c>
      <c r="AB349" s="45" t="s">
        <v>156</v>
      </c>
      <c r="AC349" s="45" t="s">
        <v>156</v>
      </c>
      <c r="AD349" s="46">
        <v>79.288314819335938</v>
      </c>
      <c r="AE349" s="45" t="s">
        <v>89</v>
      </c>
      <c r="AF349" s="45" t="s">
        <v>89</v>
      </c>
      <c r="AG349" s="45" t="s">
        <v>89</v>
      </c>
    </row>
    <row r="350" spans="1:33" x14ac:dyDescent="0.15">
      <c r="A350" s="45">
        <v>303</v>
      </c>
      <c r="B350" s="45" t="s">
        <v>474</v>
      </c>
      <c r="C350" s="45" t="b">
        <v>0</v>
      </c>
      <c r="D350" s="45" t="s">
        <v>182</v>
      </c>
      <c r="E350" s="45" t="s">
        <v>50</v>
      </c>
      <c r="F350" s="45" t="s">
        <v>152</v>
      </c>
      <c r="G350" s="45" t="s">
        <v>153</v>
      </c>
      <c r="H350" s="45" t="s">
        <v>154</v>
      </c>
      <c r="I350" s="87">
        <v>24.516193389892578</v>
      </c>
      <c r="J350" s="46">
        <v>24.462154388427734</v>
      </c>
      <c r="K350" s="46">
        <v>7.6424039900302887E-2</v>
      </c>
      <c r="L350" s="59">
        <v>1369.904296875</v>
      </c>
      <c r="M350" s="46">
        <v>1425.41796875</v>
      </c>
      <c r="N350" s="46">
        <v>78.508186340332031</v>
      </c>
      <c r="O350" s="46">
        <v>34.532901763916016</v>
      </c>
      <c r="P350" s="46">
        <v>0.99449998140335083</v>
      </c>
      <c r="Q350" s="46">
        <v>-3.1933999061584473</v>
      </c>
      <c r="R350" s="46">
        <v>105.65811920166016</v>
      </c>
      <c r="S350" s="45" t="b">
        <v>1</v>
      </c>
      <c r="T350" s="46">
        <v>0.43234856977343905</v>
      </c>
      <c r="U350" s="45" t="b">
        <v>1</v>
      </c>
      <c r="V350" s="45">
        <v>3</v>
      </c>
      <c r="W350" s="45">
        <v>19</v>
      </c>
      <c r="X350" s="45" t="s">
        <v>155</v>
      </c>
      <c r="Y350" s="45" t="s">
        <v>89</v>
      </c>
      <c r="Z350" s="46">
        <v>0.97342589270854729</v>
      </c>
      <c r="AA350" s="45" t="s">
        <v>156</v>
      </c>
      <c r="AB350" s="45" t="s">
        <v>156</v>
      </c>
      <c r="AC350" s="45" t="s">
        <v>156</v>
      </c>
      <c r="AD350" s="46">
        <v>79.288314819335938</v>
      </c>
      <c r="AE350" s="45" t="s">
        <v>89</v>
      </c>
      <c r="AF350" s="45" t="s">
        <v>89</v>
      </c>
      <c r="AG350" s="45" t="s">
        <v>89</v>
      </c>
    </row>
    <row r="351" spans="1:33" x14ac:dyDescent="0.15">
      <c r="A351" s="45">
        <v>304</v>
      </c>
      <c r="B351" s="45" t="s">
        <v>475</v>
      </c>
      <c r="C351" s="45" t="b">
        <v>0</v>
      </c>
      <c r="D351" s="45" t="s">
        <v>184</v>
      </c>
      <c r="E351" s="45" t="s">
        <v>50</v>
      </c>
      <c r="F351" s="45" t="s">
        <v>152</v>
      </c>
      <c r="G351" s="45" t="s">
        <v>153</v>
      </c>
      <c r="H351" s="45" t="s">
        <v>154</v>
      </c>
      <c r="I351" s="87">
        <v>24.585615158081055</v>
      </c>
      <c r="J351" s="46">
        <v>24.622402191162109</v>
      </c>
      <c r="K351" s="46">
        <v>5.2023373544216156E-2</v>
      </c>
      <c r="L351" s="59">
        <v>1303.02001953125</v>
      </c>
      <c r="M351" s="46">
        <v>1269.35888671875</v>
      </c>
      <c r="N351" s="46">
        <v>47.60394287109375</v>
      </c>
      <c r="O351" s="46">
        <v>34.532901763916016</v>
      </c>
      <c r="P351" s="46">
        <v>0.99449998140335083</v>
      </c>
      <c r="Q351" s="46">
        <v>-3.1933999061584473</v>
      </c>
      <c r="R351" s="46">
        <v>105.65811920166016</v>
      </c>
      <c r="S351" s="45" t="b">
        <v>1</v>
      </c>
      <c r="T351" s="46">
        <v>0.43234856977343905</v>
      </c>
      <c r="U351" s="45" t="b">
        <v>1</v>
      </c>
      <c r="V351" s="45">
        <v>3</v>
      </c>
      <c r="W351" s="45">
        <v>18</v>
      </c>
      <c r="X351" s="45" t="s">
        <v>155</v>
      </c>
      <c r="Y351" s="45" t="s">
        <v>89</v>
      </c>
      <c r="Z351" s="46">
        <v>0.94587137597585713</v>
      </c>
      <c r="AA351" s="45" t="s">
        <v>156</v>
      </c>
      <c r="AB351" s="45" t="s">
        <v>156</v>
      </c>
      <c r="AC351" s="45" t="s">
        <v>156</v>
      </c>
      <c r="AD351" s="46">
        <v>79.174858093261719</v>
      </c>
      <c r="AE351" s="45" t="s">
        <v>89</v>
      </c>
      <c r="AF351" s="45" t="s">
        <v>89</v>
      </c>
      <c r="AG351" s="45" t="s">
        <v>89</v>
      </c>
    </row>
    <row r="352" spans="1:33" x14ac:dyDescent="0.15">
      <c r="A352" s="45">
        <v>305</v>
      </c>
      <c r="B352" s="45" t="s">
        <v>476</v>
      </c>
      <c r="C352" s="45" t="b">
        <v>0</v>
      </c>
      <c r="D352" s="45" t="s">
        <v>186</v>
      </c>
      <c r="E352" s="45" t="s">
        <v>50</v>
      </c>
      <c r="F352" s="45" t="s">
        <v>152</v>
      </c>
      <c r="G352" s="45" t="s">
        <v>153</v>
      </c>
      <c r="H352" s="45" t="s">
        <v>154</v>
      </c>
      <c r="I352" s="87">
        <v>24.300300598144531</v>
      </c>
      <c r="J352" s="46">
        <v>24.297384262084961</v>
      </c>
      <c r="K352" s="46">
        <v>4.1243219748139381E-3</v>
      </c>
      <c r="L352" s="59">
        <v>1600.6492919921875</v>
      </c>
      <c r="M352" s="46">
        <v>1604.022216796875</v>
      </c>
      <c r="N352" s="46">
        <v>4.7700362205505371</v>
      </c>
      <c r="O352" s="46">
        <v>34.532901763916016</v>
      </c>
      <c r="P352" s="46">
        <v>0.99449998140335083</v>
      </c>
      <c r="Q352" s="46">
        <v>-3.1933999061584473</v>
      </c>
      <c r="R352" s="46">
        <v>105.65811920166016</v>
      </c>
      <c r="S352" s="45" t="b">
        <v>1</v>
      </c>
      <c r="T352" s="46">
        <v>0.43234856977343905</v>
      </c>
      <c r="U352" s="45" t="b">
        <v>1</v>
      </c>
      <c r="V352" s="45">
        <v>3</v>
      </c>
      <c r="W352" s="45">
        <v>18</v>
      </c>
      <c r="X352" s="45" t="s">
        <v>155</v>
      </c>
      <c r="Y352" s="45" t="s">
        <v>89</v>
      </c>
      <c r="Z352" s="46">
        <v>0.9486890942820001</v>
      </c>
      <c r="AA352" s="45" t="s">
        <v>156</v>
      </c>
      <c r="AB352" s="45" t="s">
        <v>156</v>
      </c>
      <c r="AC352" s="45" t="s">
        <v>156</v>
      </c>
      <c r="AD352" s="46">
        <v>79.227645874023438</v>
      </c>
      <c r="AE352" s="45" t="s">
        <v>89</v>
      </c>
      <c r="AF352" s="45" t="s">
        <v>89</v>
      </c>
      <c r="AG352" s="45" t="s">
        <v>89</v>
      </c>
    </row>
    <row r="353" spans="1:33" x14ac:dyDescent="0.15">
      <c r="A353" s="45">
        <v>306</v>
      </c>
      <c r="B353" s="45" t="s">
        <v>477</v>
      </c>
      <c r="C353" s="45" t="b">
        <v>0</v>
      </c>
      <c r="D353" s="45" t="s">
        <v>188</v>
      </c>
      <c r="E353" s="45" t="s">
        <v>50</v>
      </c>
      <c r="F353" s="45" t="s">
        <v>152</v>
      </c>
      <c r="G353" s="45" t="s">
        <v>153</v>
      </c>
      <c r="H353" s="45" t="s">
        <v>154</v>
      </c>
      <c r="I353" s="87">
        <v>24.234033584594727</v>
      </c>
      <c r="J353" s="46">
        <v>24.226829528808594</v>
      </c>
      <c r="K353" s="46">
        <v>1.0186724364757538E-2</v>
      </c>
      <c r="L353" s="59">
        <v>1678.9873046875</v>
      </c>
      <c r="M353" s="46">
        <v>1687.7529296875</v>
      </c>
      <c r="N353" s="46">
        <v>12.396552085876465</v>
      </c>
      <c r="O353" s="46">
        <v>34.532901763916016</v>
      </c>
      <c r="P353" s="46">
        <v>0.99449998140335083</v>
      </c>
      <c r="Q353" s="46">
        <v>-3.1933999061584473</v>
      </c>
      <c r="R353" s="46">
        <v>105.65811920166016</v>
      </c>
      <c r="S353" s="45" t="b">
        <v>1</v>
      </c>
      <c r="T353" s="46">
        <v>0.43234856977343905</v>
      </c>
      <c r="U353" s="45" t="b">
        <v>1</v>
      </c>
      <c r="V353" s="45">
        <v>3</v>
      </c>
      <c r="W353" s="45">
        <v>18</v>
      </c>
      <c r="X353" s="45" t="s">
        <v>155</v>
      </c>
      <c r="Y353" s="45" t="s">
        <v>89</v>
      </c>
      <c r="Z353" s="46">
        <v>0.95596212698878624</v>
      </c>
      <c r="AA353" s="45" t="s">
        <v>156</v>
      </c>
      <c r="AB353" s="45" t="s">
        <v>156</v>
      </c>
      <c r="AC353" s="45" t="s">
        <v>156</v>
      </c>
      <c r="AD353" s="46">
        <v>79.227645874023438</v>
      </c>
      <c r="AE353" s="45" t="s">
        <v>89</v>
      </c>
      <c r="AF353" s="45" t="s">
        <v>89</v>
      </c>
      <c r="AG353" s="45" t="s">
        <v>89</v>
      </c>
    </row>
    <row r="354" spans="1:33" x14ac:dyDescent="0.15">
      <c r="A354" s="45">
        <v>307</v>
      </c>
      <c r="B354" s="45" t="s">
        <v>478</v>
      </c>
      <c r="C354" s="45" t="b">
        <v>0</v>
      </c>
      <c r="D354" s="45" t="s">
        <v>190</v>
      </c>
      <c r="E354" s="45" t="s">
        <v>50</v>
      </c>
      <c r="F354" s="45" t="s">
        <v>152</v>
      </c>
      <c r="G354" s="45" t="s">
        <v>153</v>
      </c>
      <c r="H354" s="45" t="s">
        <v>154</v>
      </c>
      <c r="I354" s="87">
        <v>24.558366775512695</v>
      </c>
      <c r="J354" s="46">
        <v>24.581695556640625</v>
      </c>
      <c r="K354" s="46">
        <v>3.2993227243423462E-2</v>
      </c>
      <c r="L354" s="59">
        <v>1328.8740234375</v>
      </c>
      <c r="M354" s="46">
        <v>1306.891845703125</v>
      </c>
      <c r="N354" s="46">
        <v>31.087493896484375</v>
      </c>
      <c r="O354" s="46">
        <v>34.532901763916016</v>
      </c>
      <c r="P354" s="46">
        <v>0.99449998140335083</v>
      </c>
      <c r="Q354" s="46">
        <v>-3.1933999061584473</v>
      </c>
      <c r="R354" s="46">
        <v>105.65811920166016</v>
      </c>
      <c r="S354" s="45" t="b">
        <v>1</v>
      </c>
      <c r="T354" s="46">
        <v>0.43234856977343905</v>
      </c>
      <c r="U354" s="45" t="b">
        <v>1</v>
      </c>
      <c r="V354" s="45">
        <v>3</v>
      </c>
      <c r="W354" s="45">
        <v>17</v>
      </c>
      <c r="X354" s="45" t="s">
        <v>155</v>
      </c>
      <c r="Y354" s="45" t="s">
        <v>89</v>
      </c>
      <c r="Z354" s="46">
        <v>0.95351864788119256</v>
      </c>
      <c r="AA354" s="45" t="s">
        <v>156</v>
      </c>
      <c r="AB354" s="45" t="s">
        <v>156</v>
      </c>
      <c r="AC354" s="45" t="s">
        <v>156</v>
      </c>
      <c r="AD354" s="46">
        <v>79.227645874023438</v>
      </c>
      <c r="AE354" s="45" t="s">
        <v>89</v>
      </c>
      <c r="AF354" s="45" t="s">
        <v>89</v>
      </c>
      <c r="AG354" s="45" t="s">
        <v>89</v>
      </c>
    </row>
    <row r="355" spans="1:33" x14ac:dyDescent="0.15">
      <c r="A355" s="45">
        <v>308</v>
      </c>
      <c r="B355" s="45" t="s">
        <v>479</v>
      </c>
      <c r="C355" s="45" t="b">
        <v>0</v>
      </c>
      <c r="D355" s="45" t="s">
        <v>89</v>
      </c>
      <c r="E355" s="45" t="s">
        <v>50</v>
      </c>
      <c r="F355" s="45" t="s">
        <v>192</v>
      </c>
      <c r="G355" s="45" t="s">
        <v>153</v>
      </c>
      <c r="H355" s="45" t="s">
        <v>154</v>
      </c>
      <c r="I355" s="87">
        <v>24.939571380615234</v>
      </c>
      <c r="J355" s="46">
        <v>24.907211303710938</v>
      </c>
      <c r="K355" s="46">
        <v>4.5764058828353882E-2</v>
      </c>
      <c r="L355" s="59">
        <v>1000</v>
      </c>
      <c r="M355" s="45" t="s">
        <v>89</v>
      </c>
      <c r="N355" s="45" t="s">
        <v>89</v>
      </c>
      <c r="O355" s="46">
        <v>34.532901763916016</v>
      </c>
      <c r="P355" s="46">
        <v>0.99449998140335083</v>
      </c>
      <c r="Q355" s="46">
        <v>-3.1933999061584473</v>
      </c>
      <c r="R355" s="46">
        <v>105.65811920166016</v>
      </c>
      <c r="S355" s="45" t="b">
        <v>1</v>
      </c>
      <c r="T355" s="46">
        <v>0.43234856977343905</v>
      </c>
      <c r="U355" s="45" t="b">
        <v>1</v>
      </c>
      <c r="V355" s="45">
        <v>3</v>
      </c>
      <c r="W355" s="45">
        <v>19</v>
      </c>
      <c r="X355" s="45" t="s">
        <v>155</v>
      </c>
      <c r="Y355" s="45" t="s">
        <v>89</v>
      </c>
      <c r="Z355" s="46">
        <v>0.94818149567137733</v>
      </c>
      <c r="AA355" s="45" t="s">
        <v>156</v>
      </c>
      <c r="AB355" s="45" t="s">
        <v>156</v>
      </c>
      <c r="AC355" s="45" t="s">
        <v>156</v>
      </c>
      <c r="AD355" s="46">
        <v>79.227645874023438</v>
      </c>
      <c r="AE355" s="45" t="s">
        <v>89</v>
      </c>
      <c r="AF355" s="45" t="s">
        <v>89</v>
      </c>
      <c r="AG355" s="45" t="s">
        <v>89</v>
      </c>
    </row>
    <row r="356" spans="1:33" x14ac:dyDescent="0.15">
      <c r="A356" s="45">
        <v>309</v>
      </c>
      <c r="B356" s="45" t="s">
        <v>480</v>
      </c>
      <c r="C356" s="45" t="b">
        <v>0</v>
      </c>
      <c r="D356" s="45" t="s">
        <v>89</v>
      </c>
      <c r="E356" s="45" t="s">
        <v>50</v>
      </c>
      <c r="F356" s="45" t="s">
        <v>192</v>
      </c>
      <c r="G356" s="45" t="s">
        <v>153</v>
      </c>
      <c r="H356" s="45" t="s">
        <v>154</v>
      </c>
      <c r="I356" s="87">
        <v>28.223443984985352</v>
      </c>
      <c r="J356" s="46">
        <v>28.20936393737793</v>
      </c>
      <c r="K356" s="46">
        <v>1.9912194460630417E-2</v>
      </c>
      <c r="L356" s="59">
        <v>100</v>
      </c>
      <c r="M356" s="45" t="s">
        <v>89</v>
      </c>
      <c r="N356" s="45" t="s">
        <v>89</v>
      </c>
      <c r="O356" s="46">
        <v>34.532901763916016</v>
      </c>
      <c r="P356" s="46">
        <v>0.99449998140335083</v>
      </c>
      <c r="Q356" s="46">
        <v>-3.1933999061584473</v>
      </c>
      <c r="R356" s="46">
        <v>105.65811920166016</v>
      </c>
      <c r="S356" s="45" t="b">
        <v>1</v>
      </c>
      <c r="T356" s="46">
        <v>0.43234856977343905</v>
      </c>
      <c r="U356" s="45" t="b">
        <v>1</v>
      </c>
      <c r="V356" s="45">
        <v>3</v>
      </c>
      <c r="W356" s="45">
        <v>23</v>
      </c>
      <c r="X356" s="45" t="s">
        <v>155</v>
      </c>
      <c r="Y356" s="45" t="s">
        <v>89</v>
      </c>
      <c r="Z356" s="46">
        <v>0.96399322600606263</v>
      </c>
      <c r="AA356" s="45" t="s">
        <v>156</v>
      </c>
      <c r="AB356" s="45" t="s">
        <v>156</v>
      </c>
      <c r="AC356" s="45" t="s">
        <v>156</v>
      </c>
      <c r="AD356" s="46">
        <v>79.094345092773438</v>
      </c>
      <c r="AE356" s="45" t="s">
        <v>89</v>
      </c>
      <c r="AF356" s="45" t="s">
        <v>89</v>
      </c>
      <c r="AG356" s="45" t="s">
        <v>89</v>
      </c>
    </row>
    <row r="357" spans="1:33" x14ac:dyDescent="0.15">
      <c r="A357" s="45">
        <v>310</v>
      </c>
      <c r="B357" s="45" t="s">
        <v>481</v>
      </c>
      <c r="C357" s="45" t="b">
        <v>0</v>
      </c>
      <c r="D357" s="45" t="s">
        <v>89</v>
      </c>
      <c r="E357" s="45" t="s">
        <v>50</v>
      </c>
      <c r="F357" s="45" t="s">
        <v>192</v>
      </c>
      <c r="G357" s="45" t="s">
        <v>153</v>
      </c>
      <c r="H357" s="45" t="s">
        <v>154</v>
      </c>
      <c r="I357" s="87">
        <v>31.199954986572266</v>
      </c>
      <c r="J357" s="46">
        <v>31.349382400512695</v>
      </c>
      <c r="K357" s="46">
        <v>0.21132227778434753</v>
      </c>
      <c r="L357" s="59">
        <v>10</v>
      </c>
      <c r="M357" s="45" t="s">
        <v>89</v>
      </c>
      <c r="N357" s="45" t="s">
        <v>89</v>
      </c>
      <c r="O357" s="46">
        <v>34.532901763916016</v>
      </c>
      <c r="P357" s="46">
        <v>0.99449998140335083</v>
      </c>
      <c r="Q357" s="46">
        <v>-3.1933999061584473</v>
      </c>
      <c r="R357" s="46">
        <v>105.65811920166016</v>
      </c>
      <c r="S357" s="45" t="b">
        <v>1</v>
      </c>
      <c r="T357" s="46">
        <v>0.43234856977343905</v>
      </c>
      <c r="U357" s="45" t="b">
        <v>1</v>
      </c>
      <c r="V357" s="45">
        <v>3</v>
      </c>
      <c r="W357" s="45">
        <v>25</v>
      </c>
      <c r="X357" s="45" t="s">
        <v>155</v>
      </c>
      <c r="Y357" s="45" t="s">
        <v>89</v>
      </c>
      <c r="Z357" s="46">
        <v>0.9559206931386568</v>
      </c>
      <c r="AA357" s="45" t="s">
        <v>156</v>
      </c>
      <c r="AB357" s="45" t="s">
        <v>156</v>
      </c>
      <c r="AC357" s="45" t="s">
        <v>156</v>
      </c>
      <c r="AD357" s="46">
        <v>79.094345092773438</v>
      </c>
      <c r="AE357" s="45" t="s">
        <v>89</v>
      </c>
      <c r="AF357" s="45" t="s">
        <v>89</v>
      </c>
      <c r="AG357" s="45" t="s">
        <v>89</v>
      </c>
    </row>
    <row r="358" spans="1:33" x14ac:dyDescent="0.15">
      <c r="A358" s="45">
        <v>311</v>
      </c>
      <c r="B358" s="45" t="s">
        <v>482</v>
      </c>
      <c r="C358" s="45" t="b">
        <v>0</v>
      </c>
      <c r="D358" s="45" t="s">
        <v>89</v>
      </c>
      <c r="E358" s="45" t="s">
        <v>50</v>
      </c>
      <c r="F358" s="45" t="s">
        <v>192</v>
      </c>
      <c r="G358" s="45" t="s">
        <v>153</v>
      </c>
      <c r="H358" s="45" t="s">
        <v>154</v>
      </c>
      <c r="I358" s="87">
        <v>34.008590698242188</v>
      </c>
      <c r="J358" s="46">
        <v>34.505332946777344</v>
      </c>
      <c r="K358" s="46">
        <v>0.70249694585800171</v>
      </c>
      <c r="L358" s="59">
        <v>1</v>
      </c>
      <c r="M358" s="45" t="s">
        <v>89</v>
      </c>
      <c r="N358" s="45" t="s">
        <v>89</v>
      </c>
      <c r="O358" s="46">
        <v>34.532901763916016</v>
      </c>
      <c r="P358" s="46">
        <v>0.99449998140335083</v>
      </c>
      <c r="Q358" s="46">
        <v>-3.1933999061584473</v>
      </c>
      <c r="R358" s="46">
        <v>105.65811920166016</v>
      </c>
      <c r="S358" s="45" t="b">
        <v>1</v>
      </c>
      <c r="T358" s="46">
        <v>0.43234856977343905</v>
      </c>
      <c r="U358" s="45" t="b">
        <v>1</v>
      </c>
      <c r="V358" s="45">
        <v>3</v>
      </c>
      <c r="W358" s="45">
        <v>26</v>
      </c>
      <c r="X358" s="45" t="s">
        <v>155</v>
      </c>
      <c r="Y358" s="45" t="s">
        <v>89</v>
      </c>
      <c r="Z358" s="46">
        <v>0.94654021534597943</v>
      </c>
      <c r="AA358" s="45" t="s">
        <v>156</v>
      </c>
      <c r="AB358" s="45" t="s">
        <v>156</v>
      </c>
      <c r="AC358" s="45" t="s">
        <v>174</v>
      </c>
      <c r="AD358" s="46">
        <v>78.980697631835938</v>
      </c>
      <c r="AE358" s="45" t="s">
        <v>89</v>
      </c>
      <c r="AF358" s="45" t="s">
        <v>89</v>
      </c>
      <c r="AG358" s="45" t="s">
        <v>89</v>
      </c>
    </row>
    <row r="359" spans="1:33" x14ac:dyDescent="0.15">
      <c r="A359" s="45">
        <v>312</v>
      </c>
      <c r="B359" s="45" t="s">
        <v>483</v>
      </c>
      <c r="C359" s="45" t="b">
        <v>0</v>
      </c>
      <c r="D359" s="45" t="s">
        <v>89</v>
      </c>
      <c r="E359" s="45" t="s">
        <v>50</v>
      </c>
      <c r="F359" s="45" t="s">
        <v>197</v>
      </c>
      <c r="G359" s="45" t="s">
        <v>153</v>
      </c>
      <c r="H359" s="45" t="s">
        <v>154</v>
      </c>
      <c r="I359" s="86" t="s">
        <v>198</v>
      </c>
      <c r="J359" s="45" t="s">
        <v>89</v>
      </c>
      <c r="K359" s="45" t="s">
        <v>89</v>
      </c>
      <c r="L359" s="88" t="s">
        <v>89</v>
      </c>
      <c r="M359" s="45" t="s">
        <v>89</v>
      </c>
      <c r="N359" s="45" t="s">
        <v>89</v>
      </c>
      <c r="O359" s="46">
        <v>34.532901763916016</v>
      </c>
      <c r="P359" s="46">
        <v>0.99449998140335083</v>
      </c>
      <c r="Q359" s="46">
        <v>-3.1933999061584473</v>
      </c>
      <c r="R359" s="46">
        <v>105.65811920166016</v>
      </c>
      <c r="S359" s="45" t="b">
        <v>1</v>
      </c>
      <c r="T359" s="46">
        <v>0.43234856977343905</v>
      </c>
      <c r="U359" s="45" t="b">
        <v>1</v>
      </c>
      <c r="V359" s="45">
        <v>3</v>
      </c>
      <c r="W359" s="45">
        <v>18</v>
      </c>
      <c r="X359" s="45" t="s">
        <v>199</v>
      </c>
      <c r="Y359" s="45" t="s">
        <v>89</v>
      </c>
      <c r="Z359" s="46">
        <v>0</v>
      </c>
      <c r="AA359" s="45" t="s">
        <v>156</v>
      </c>
      <c r="AB359" s="45" t="s">
        <v>156</v>
      </c>
      <c r="AC359" s="45" t="s">
        <v>156</v>
      </c>
      <c r="AD359" s="46">
        <v>60.000301361083984</v>
      </c>
      <c r="AE359" s="45" t="s">
        <v>89</v>
      </c>
      <c r="AF359" s="45" t="s">
        <v>89</v>
      </c>
      <c r="AG359" s="45" t="s">
        <v>89</v>
      </c>
    </row>
    <row r="360" spans="1:33" x14ac:dyDescent="0.15">
      <c r="A360" s="45">
        <v>313</v>
      </c>
      <c r="B360" s="45" t="s">
        <v>484</v>
      </c>
      <c r="C360" s="45" t="b">
        <v>0</v>
      </c>
      <c r="D360" s="45" t="s">
        <v>151</v>
      </c>
      <c r="E360" s="45" t="s">
        <v>50</v>
      </c>
      <c r="F360" s="45" t="s">
        <v>152</v>
      </c>
      <c r="G360" s="45" t="s">
        <v>153</v>
      </c>
      <c r="H360" s="45" t="s">
        <v>154</v>
      </c>
      <c r="I360" s="87">
        <v>24.802927017211914</v>
      </c>
      <c r="J360" s="46">
        <v>24.794973373413086</v>
      </c>
      <c r="K360" s="46">
        <v>1.1248150840401649E-2</v>
      </c>
      <c r="L360" s="59">
        <v>1114.0400390625</v>
      </c>
      <c r="M360" s="46">
        <v>1120.4658203125</v>
      </c>
      <c r="N360" s="46">
        <v>9.0873403549194336</v>
      </c>
      <c r="O360" s="46">
        <v>34.532901763916016</v>
      </c>
      <c r="P360" s="46">
        <v>0.99449998140335083</v>
      </c>
      <c r="Q360" s="46">
        <v>-3.1933999061584473</v>
      </c>
      <c r="R360" s="46">
        <v>105.65811920166016</v>
      </c>
      <c r="S360" s="45" t="b">
        <v>1</v>
      </c>
      <c r="T360" s="46">
        <v>0.43234856977343905</v>
      </c>
      <c r="U360" s="45" t="b">
        <v>1</v>
      </c>
      <c r="V360" s="45">
        <v>3</v>
      </c>
      <c r="W360" s="45">
        <v>19</v>
      </c>
      <c r="X360" s="45" t="s">
        <v>155</v>
      </c>
      <c r="Y360" s="45" t="s">
        <v>89</v>
      </c>
      <c r="Z360" s="46">
        <v>0.95642196708132965</v>
      </c>
      <c r="AA360" s="45" t="s">
        <v>156</v>
      </c>
      <c r="AB360" s="45" t="s">
        <v>156</v>
      </c>
      <c r="AC360" s="45" t="s">
        <v>156</v>
      </c>
      <c r="AD360" s="46">
        <v>79.183181762695312</v>
      </c>
      <c r="AE360" s="45" t="s">
        <v>89</v>
      </c>
      <c r="AF360" s="45" t="s">
        <v>89</v>
      </c>
      <c r="AG360" s="45" t="s">
        <v>89</v>
      </c>
    </row>
    <row r="361" spans="1:33" x14ac:dyDescent="0.15">
      <c r="A361" s="45">
        <v>314</v>
      </c>
      <c r="B361" s="45" t="s">
        <v>485</v>
      </c>
      <c r="C361" s="45" t="b">
        <v>0</v>
      </c>
      <c r="D361" s="45" t="s">
        <v>157</v>
      </c>
      <c r="E361" s="45" t="s">
        <v>50</v>
      </c>
      <c r="F361" s="45" t="s">
        <v>152</v>
      </c>
      <c r="G361" s="45" t="s">
        <v>153</v>
      </c>
      <c r="H361" s="45" t="s">
        <v>154</v>
      </c>
      <c r="I361" s="87">
        <v>25.167146682739258</v>
      </c>
      <c r="J361" s="46">
        <v>25.162979125976562</v>
      </c>
      <c r="K361" s="46">
        <v>5.8951638638973236E-3</v>
      </c>
      <c r="L361" s="59">
        <v>856.73577880859375</v>
      </c>
      <c r="M361" s="46">
        <v>859.318603515625</v>
      </c>
      <c r="N361" s="46">
        <v>3.6526656150817871</v>
      </c>
      <c r="O361" s="46">
        <v>34.532901763916016</v>
      </c>
      <c r="P361" s="46">
        <v>0.99449998140335083</v>
      </c>
      <c r="Q361" s="46">
        <v>-3.1933999061584473</v>
      </c>
      <c r="R361" s="46">
        <v>105.65811920166016</v>
      </c>
      <c r="S361" s="45" t="b">
        <v>1</v>
      </c>
      <c r="T361" s="46">
        <v>0.43234856977343905</v>
      </c>
      <c r="U361" s="45" t="b">
        <v>1</v>
      </c>
      <c r="V361" s="45">
        <v>3</v>
      </c>
      <c r="W361" s="45">
        <v>19</v>
      </c>
      <c r="X361" s="45" t="s">
        <v>155</v>
      </c>
      <c r="Y361" s="45" t="s">
        <v>89</v>
      </c>
      <c r="Z361" s="46">
        <v>0.95555415915132536</v>
      </c>
      <c r="AA361" s="45" t="s">
        <v>156</v>
      </c>
      <c r="AB361" s="45" t="s">
        <v>156</v>
      </c>
      <c r="AC361" s="45" t="s">
        <v>156</v>
      </c>
      <c r="AD361" s="46">
        <v>79.183181762695312</v>
      </c>
      <c r="AE361" s="45" t="s">
        <v>89</v>
      </c>
      <c r="AF361" s="45" t="s">
        <v>89</v>
      </c>
      <c r="AG361" s="45" t="s">
        <v>89</v>
      </c>
    </row>
    <row r="362" spans="1:33" x14ac:dyDescent="0.15">
      <c r="A362" s="45">
        <v>315</v>
      </c>
      <c r="B362" s="45" t="s">
        <v>486</v>
      </c>
      <c r="C362" s="45" t="b">
        <v>0</v>
      </c>
      <c r="D362" s="45" t="s">
        <v>158</v>
      </c>
      <c r="E362" s="45" t="s">
        <v>50</v>
      </c>
      <c r="F362" s="45" t="s">
        <v>152</v>
      </c>
      <c r="G362" s="45" t="s">
        <v>153</v>
      </c>
      <c r="H362" s="45" t="s">
        <v>154</v>
      </c>
      <c r="I362" s="87">
        <v>25.112264633178711</v>
      </c>
      <c r="J362" s="46">
        <v>25.03563117980957</v>
      </c>
      <c r="K362" s="46">
        <v>0.10837607085704803</v>
      </c>
      <c r="L362" s="59">
        <v>891.31866455078125</v>
      </c>
      <c r="M362" s="46">
        <v>943.39404296875</v>
      </c>
      <c r="N362" s="46">
        <v>73.645660400390625</v>
      </c>
      <c r="O362" s="46">
        <v>34.532901763916016</v>
      </c>
      <c r="P362" s="46">
        <v>0.99449998140335083</v>
      </c>
      <c r="Q362" s="46">
        <v>-3.1933999061584473</v>
      </c>
      <c r="R362" s="46">
        <v>105.65811920166016</v>
      </c>
      <c r="S362" s="45" t="b">
        <v>1</v>
      </c>
      <c r="T362" s="46">
        <v>0.43234856977343905</v>
      </c>
      <c r="U362" s="45" t="b">
        <v>1</v>
      </c>
      <c r="V362" s="45">
        <v>3</v>
      </c>
      <c r="W362" s="45">
        <v>20</v>
      </c>
      <c r="X362" s="45" t="s">
        <v>155</v>
      </c>
      <c r="Y362" s="45" t="s">
        <v>89</v>
      </c>
      <c r="Z362" s="46">
        <v>0.9462469753108933</v>
      </c>
      <c r="AA362" s="45" t="s">
        <v>156</v>
      </c>
      <c r="AB362" s="45" t="s">
        <v>156</v>
      </c>
      <c r="AC362" s="45" t="s">
        <v>156</v>
      </c>
      <c r="AD362" s="46">
        <v>79.183181762695312</v>
      </c>
      <c r="AE362" s="45" t="s">
        <v>89</v>
      </c>
      <c r="AF362" s="45" t="s">
        <v>89</v>
      </c>
      <c r="AG362" s="45" t="s">
        <v>89</v>
      </c>
    </row>
    <row r="363" spans="1:33" x14ac:dyDescent="0.15">
      <c r="A363" s="45">
        <v>316</v>
      </c>
      <c r="B363" s="45" t="s">
        <v>487</v>
      </c>
      <c r="C363" s="45" t="b">
        <v>0</v>
      </c>
      <c r="D363" s="45" t="s">
        <v>160</v>
      </c>
      <c r="E363" s="45" t="s">
        <v>50</v>
      </c>
      <c r="F363" s="45" t="s">
        <v>152</v>
      </c>
      <c r="G363" s="45" t="s">
        <v>153</v>
      </c>
      <c r="H363" s="45" t="s">
        <v>154</v>
      </c>
      <c r="I363" s="87">
        <v>24.953338623046875</v>
      </c>
      <c r="J363" s="46">
        <v>24.925325393676758</v>
      </c>
      <c r="K363" s="46">
        <v>3.9616689085960388E-2</v>
      </c>
      <c r="L363" s="59">
        <v>999.53961181640625</v>
      </c>
      <c r="M363" s="46">
        <v>1020.1424560546875</v>
      </c>
      <c r="N363" s="46">
        <v>29.136865615844727</v>
      </c>
      <c r="O363" s="46">
        <v>34.532901763916016</v>
      </c>
      <c r="P363" s="46">
        <v>0.99449998140335083</v>
      </c>
      <c r="Q363" s="46">
        <v>-3.1933999061584473</v>
      </c>
      <c r="R363" s="46">
        <v>105.65811920166016</v>
      </c>
      <c r="S363" s="45" t="b">
        <v>1</v>
      </c>
      <c r="T363" s="46">
        <v>0.43234856977343905</v>
      </c>
      <c r="U363" s="45" t="b">
        <v>1</v>
      </c>
      <c r="V363" s="45">
        <v>3</v>
      </c>
      <c r="W363" s="45">
        <v>19</v>
      </c>
      <c r="X363" s="45" t="s">
        <v>155</v>
      </c>
      <c r="Y363" s="45" t="s">
        <v>89</v>
      </c>
      <c r="Z363" s="46">
        <v>0.94655321426346184</v>
      </c>
      <c r="AA363" s="45" t="s">
        <v>156</v>
      </c>
      <c r="AB363" s="45" t="s">
        <v>156</v>
      </c>
      <c r="AC363" s="45" t="s">
        <v>156</v>
      </c>
      <c r="AD363" s="46">
        <v>79.183181762695312</v>
      </c>
      <c r="AE363" s="45" t="s">
        <v>89</v>
      </c>
      <c r="AF363" s="45" t="s">
        <v>89</v>
      </c>
      <c r="AG363" s="45" t="s">
        <v>89</v>
      </c>
    </row>
    <row r="364" spans="1:33" x14ac:dyDescent="0.15">
      <c r="A364" s="45">
        <v>317</v>
      </c>
      <c r="B364" s="45" t="s">
        <v>488</v>
      </c>
      <c r="C364" s="45" t="b">
        <v>0</v>
      </c>
      <c r="D364" s="45" t="s">
        <v>162</v>
      </c>
      <c r="E364" s="45" t="s">
        <v>50</v>
      </c>
      <c r="F364" s="45" t="s">
        <v>152</v>
      </c>
      <c r="G364" s="45" t="s">
        <v>153</v>
      </c>
      <c r="H364" s="45" t="s">
        <v>154</v>
      </c>
      <c r="I364" s="87">
        <v>24.995830535888672</v>
      </c>
      <c r="J364" s="46">
        <v>24.945709228515625</v>
      </c>
      <c r="K364" s="46">
        <v>7.0882230997085571E-2</v>
      </c>
      <c r="L364" s="59">
        <v>969.3795166015625</v>
      </c>
      <c r="M364" s="46">
        <v>1005.7097778320312</v>
      </c>
      <c r="N364" s="46">
        <v>51.378749847412109</v>
      </c>
      <c r="O364" s="46">
        <v>34.532901763916016</v>
      </c>
      <c r="P364" s="46">
        <v>0.99449998140335083</v>
      </c>
      <c r="Q364" s="46">
        <v>-3.1933999061584473</v>
      </c>
      <c r="R364" s="46">
        <v>105.65811920166016</v>
      </c>
      <c r="S364" s="45" t="b">
        <v>1</v>
      </c>
      <c r="T364" s="46">
        <v>0.43234856977343905</v>
      </c>
      <c r="U364" s="45" t="b">
        <v>1</v>
      </c>
      <c r="V364" s="45">
        <v>3</v>
      </c>
      <c r="W364" s="45">
        <v>19</v>
      </c>
      <c r="X364" s="45" t="s">
        <v>155</v>
      </c>
      <c r="Y364" s="45" t="s">
        <v>89</v>
      </c>
      <c r="Z364" s="46">
        <v>0.95474646674072206</v>
      </c>
      <c r="AA364" s="45" t="s">
        <v>156</v>
      </c>
      <c r="AB364" s="45" t="s">
        <v>156</v>
      </c>
      <c r="AC364" s="45" t="s">
        <v>156</v>
      </c>
      <c r="AD364" s="46">
        <v>79.326766967773438</v>
      </c>
      <c r="AE364" s="45" t="s">
        <v>89</v>
      </c>
      <c r="AF364" s="45" t="s">
        <v>89</v>
      </c>
      <c r="AG364" s="45" t="s">
        <v>89</v>
      </c>
    </row>
    <row r="365" spans="1:33" x14ac:dyDescent="0.15">
      <c r="A365" s="45">
        <v>318</v>
      </c>
      <c r="B365" s="45" t="s">
        <v>489</v>
      </c>
      <c r="C365" s="45" t="b">
        <v>0</v>
      </c>
      <c r="D365" s="45" t="s">
        <v>164</v>
      </c>
      <c r="E365" s="45" t="s">
        <v>50</v>
      </c>
      <c r="F365" s="45" t="s">
        <v>152</v>
      </c>
      <c r="G365" s="45" t="s">
        <v>153</v>
      </c>
      <c r="H365" s="45" t="s">
        <v>154</v>
      </c>
      <c r="I365" s="87">
        <v>24.752796173095703</v>
      </c>
      <c r="J365" s="46">
        <v>24.763755798339844</v>
      </c>
      <c r="K365" s="46">
        <v>1.5499250963330269E-2</v>
      </c>
      <c r="L365" s="59">
        <v>1155.04541015625</v>
      </c>
      <c r="M365" s="46">
        <v>1145.989501953125</v>
      </c>
      <c r="N365" s="46">
        <v>12.806901931762695</v>
      </c>
      <c r="O365" s="46">
        <v>34.532901763916016</v>
      </c>
      <c r="P365" s="46">
        <v>0.99449998140335083</v>
      </c>
      <c r="Q365" s="46">
        <v>-3.1933999061584473</v>
      </c>
      <c r="R365" s="46">
        <v>105.65811920166016</v>
      </c>
      <c r="S365" s="45" t="b">
        <v>1</v>
      </c>
      <c r="T365" s="46">
        <v>0.43234856977343905</v>
      </c>
      <c r="U365" s="45" t="b">
        <v>1</v>
      </c>
      <c r="V365" s="45">
        <v>3</v>
      </c>
      <c r="W365" s="45">
        <v>17</v>
      </c>
      <c r="X365" s="45" t="s">
        <v>155</v>
      </c>
      <c r="Y365" s="45" t="s">
        <v>89</v>
      </c>
      <c r="Z365" s="46">
        <v>0.94767786878253457</v>
      </c>
      <c r="AA365" s="45" t="s">
        <v>156</v>
      </c>
      <c r="AB365" s="45" t="s">
        <v>156</v>
      </c>
      <c r="AC365" s="45" t="s">
        <v>156</v>
      </c>
      <c r="AD365" s="46">
        <v>79.326766967773438</v>
      </c>
      <c r="AE365" s="45" t="s">
        <v>89</v>
      </c>
      <c r="AF365" s="45" t="s">
        <v>89</v>
      </c>
      <c r="AG365" s="45" t="s">
        <v>89</v>
      </c>
    </row>
    <row r="366" spans="1:33" x14ac:dyDescent="0.15">
      <c r="A366" s="45">
        <v>319</v>
      </c>
      <c r="B366" s="45" t="s">
        <v>490</v>
      </c>
      <c r="C366" s="45" t="b">
        <v>0</v>
      </c>
      <c r="D366" s="45" t="s">
        <v>573</v>
      </c>
      <c r="E366" s="45" t="s">
        <v>50</v>
      </c>
      <c r="F366" s="45" t="s">
        <v>152</v>
      </c>
      <c r="G366" s="45" t="s">
        <v>153</v>
      </c>
      <c r="H366" s="45" t="s">
        <v>154</v>
      </c>
      <c r="I366" s="87">
        <v>25.427585601806641</v>
      </c>
      <c r="J366" s="46">
        <v>25.365280151367188</v>
      </c>
      <c r="K366" s="46">
        <v>8.8114559650421143E-2</v>
      </c>
      <c r="L366" s="59">
        <v>710.05426025390625</v>
      </c>
      <c r="M366" s="46">
        <v>743.43096923828125</v>
      </c>
      <c r="N366" s="46">
        <v>47.201793670654297</v>
      </c>
      <c r="O366" s="46">
        <v>34.532901763916016</v>
      </c>
      <c r="P366" s="46">
        <v>0.99449998140335083</v>
      </c>
      <c r="Q366" s="46">
        <v>-3.1933999061584473</v>
      </c>
      <c r="R366" s="46">
        <v>105.65811920166016</v>
      </c>
      <c r="S366" s="45" t="b">
        <v>1</v>
      </c>
      <c r="T366" s="46">
        <v>0.43234856977343905</v>
      </c>
      <c r="U366" s="45" t="b">
        <v>1</v>
      </c>
      <c r="V366" s="45">
        <v>3</v>
      </c>
      <c r="W366" s="45">
        <v>18</v>
      </c>
      <c r="X366" s="45" t="s">
        <v>155</v>
      </c>
      <c r="Y366" s="45" t="s">
        <v>89</v>
      </c>
      <c r="Z366" s="46">
        <v>0.96017305563468203</v>
      </c>
      <c r="AA366" s="45" t="s">
        <v>156</v>
      </c>
      <c r="AB366" s="45" t="s">
        <v>156</v>
      </c>
      <c r="AC366" s="45" t="s">
        <v>156</v>
      </c>
      <c r="AD366" s="46">
        <v>79.326766967773438</v>
      </c>
      <c r="AE366" s="45" t="s">
        <v>89</v>
      </c>
      <c r="AF366" s="45" t="s">
        <v>89</v>
      </c>
      <c r="AG366" s="45" t="s">
        <v>89</v>
      </c>
    </row>
    <row r="367" spans="1:33" x14ac:dyDescent="0.15">
      <c r="A367" s="45">
        <v>320</v>
      </c>
      <c r="B367" s="45" t="s">
        <v>491</v>
      </c>
      <c r="C367" s="45" t="b">
        <v>0</v>
      </c>
      <c r="D367" s="45" t="s">
        <v>167</v>
      </c>
      <c r="E367" s="45" t="s">
        <v>50</v>
      </c>
      <c r="F367" s="45" t="s">
        <v>152</v>
      </c>
      <c r="G367" s="45" t="s">
        <v>153</v>
      </c>
      <c r="H367" s="45" t="s">
        <v>154</v>
      </c>
      <c r="I367" s="87">
        <v>24.963691711425781</v>
      </c>
      <c r="J367" s="46">
        <v>24.907192230224609</v>
      </c>
      <c r="K367" s="46">
        <v>7.9903684556484222E-2</v>
      </c>
      <c r="L367" s="59">
        <v>992.1058349609375</v>
      </c>
      <c r="M367" s="46">
        <v>1034.2158203125</v>
      </c>
      <c r="N367" s="46">
        <v>59.552513122558594</v>
      </c>
      <c r="O367" s="46">
        <v>34.532901763916016</v>
      </c>
      <c r="P367" s="46">
        <v>0.99449998140335083</v>
      </c>
      <c r="Q367" s="46">
        <v>-3.1933999061584473</v>
      </c>
      <c r="R367" s="46">
        <v>105.65811920166016</v>
      </c>
      <c r="S367" s="45" t="b">
        <v>1</v>
      </c>
      <c r="T367" s="46">
        <v>0.43234856977343905</v>
      </c>
      <c r="U367" s="45" t="b">
        <v>1</v>
      </c>
      <c r="V367" s="45">
        <v>3</v>
      </c>
      <c r="W367" s="45">
        <v>18</v>
      </c>
      <c r="X367" s="45" t="s">
        <v>155</v>
      </c>
      <c r="Y367" s="45" t="s">
        <v>89</v>
      </c>
      <c r="Z367" s="46">
        <v>0.94939177479811865</v>
      </c>
      <c r="AA367" s="45" t="s">
        <v>156</v>
      </c>
      <c r="AB367" s="45" t="s">
        <v>156</v>
      </c>
      <c r="AC367" s="45" t="s">
        <v>156</v>
      </c>
      <c r="AD367" s="46">
        <v>79.213081359863281</v>
      </c>
      <c r="AE367" s="45" t="s">
        <v>89</v>
      </c>
      <c r="AF367" s="45" t="s">
        <v>89</v>
      </c>
      <c r="AG367" s="45" t="s">
        <v>89</v>
      </c>
    </row>
    <row r="368" spans="1:33" x14ac:dyDescent="0.15">
      <c r="A368" s="45">
        <v>321</v>
      </c>
      <c r="B368" s="45" t="s">
        <v>492</v>
      </c>
      <c r="C368" s="45" t="b">
        <v>0</v>
      </c>
      <c r="D368" s="45" t="s">
        <v>169</v>
      </c>
      <c r="E368" s="45" t="s">
        <v>50</v>
      </c>
      <c r="F368" s="45" t="s">
        <v>152</v>
      </c>
      <c r="G368" s="45" t="s">
        <v>153</v>
      </c>
      <c r="H368" s="45" t="s">
        <v>154</v>
      </c>
      <c r="I368" s="87">
        <v>25.115751266479492</v>
      </c>
      <c r="J368" s="46">
        <v>25.121299743652344</v>
      </c>
      <c r="K368" s="46">
        <v>7.8467316925525665E-3</v>
      </c>
      <c r="L368" s="59">
        <v>889.0806884765625</v>
      </c>
      <c r="M368" s="46">
        <v>885.5379638671875</v>
      </c>
      <c r="N368" s="46">
        <v>5.0102124214172363</v>
      </c>
      <c r="O368" s="46">
        <v>34.532901763916016</v>
      </c>
      <c r="P368" s="46">
        <v>0.99449998140335083</v>
      </c>
      <c r="Q368" s="46">
        <v>-3.1933999061584473</v>
      </c>
      <c r="R368" s="46">
        <v>105.65811920166016</v>
      </c>
      <c r="S368" s="45" t="b">
        <v>1</v>
      </c>
      <c r="T368" s="46">
        <v>0.43234856977343905</v>
      </c>
      <c r="U368" s="45" t="b">
        <v>1</v>
      </c>
      <c r="V368" s="45">
        <v>3</v>
      </c>
      <c r="W368" s="45">
        <v>19</v>
      </c>
      <c r="X368" s="45" t="s">
        <v>155</v>
      </c>
      <c r="Y368" s="45" t="s">
        <v>89</v>
      </c>
      <c r="Z368" s="46">
        <v>0.95065703200414431</v>
      </c>
      <c r="AA368" s="45" t="s">
        <v>156</v>
      </c>
      <c r="AB368" s="45" t="s">
        <v>156</v>
      </c>
      <c r="AC368" s="45" t="s">
        <v>156</v>
      </c>
      <c r="AD368" s="46">
        <v>79.198844909667969</v>
      </c>
      <c r="AE368" s="45" t="s">
        <v>89</v>
      </c>
      <c r="AF368" s="45" t="s">
        <v>89</v>
      </c>
      <c r="AG368" s="45" t="s">
        <v>89</v>
      </c>
    </row>
    <row r="369" spans="1:33" x14ac:dyDescent="0.15">
      <c r="A369" s="45">
        <v>322</v>
      </c>
      <c r="B369" s="45" t="s">
        <v>493</v>
      </c>
      <c r="C369" s="45" t="b">
        <v>0</v>
      </c>
      <c r="D369" s="45" t="s">
        <v>171</v>
      </c>
      <c r="E369" s="45" t="s">
        <v>50</v>
      </c>
      <c r="F369" s="45" t="s">
        <v>152</v>
      </c>
      <c r="G369" s="45" t="s">
        <v>153</v>
      </c>
      <c r="H369" s="45" t="s">
        <v>154</v>
      </c>
      <c r="I369" s="87">
        <v>25.082511901855469</v>
      </c>
      <c r="J369" s="46">
        <v>25.058418273925781</v>
      </c>
      <c r="K369" s="46">
        <v>3.4073535352945328E-2</v>
      </c>
      <c r="L369" s="59">
        <v>910.646728515625</v>
      </c>
      <c r="M369" s="46">
        <v>926.7451171875</v>
      </c>
      <c r="N369" s="46">
        <v>22.766515731811523</v>
      </c>
      <c r="O369" s="46">
        <v>34.532901763916016</v>
      </c>
      <c r="P369" s="46">
        <v>0.99449998140335083</v>
      </c>
      <c r="Q369" s="46">
        <v>-3.1933999061584473</v>
      </c>
      <c r="R369" s="46">
        <v>105.65811920166016</v>
      </c>
      <c r="S369" s="45" t="b">
        <v>1</v>
      </c>
      <c r="T369" s="46">
        <v>0.43234856977343905</v>
      </c>
      <c r="U369" s="45" t="b">
        <v>1</v>
      </c>
      <c r="V369" s="45">
        <v>3</v>
      </c>
      <c r="W369" s="45">
        <v>19</v>
      </c>
      <c r="X369" s="45" t="s">
        <v>155</v>
      </c>
      <c r="Y369" s="45" t="s">
        <v>89</v>
      </c>
      <c r="Z369" s="46">
        <v>0.96476125337519802</v>
      </c>
      <c r="AA369" s="45" t="s">
        <v>156</v>
      </c>
      <c r="AB369" s="45" t="s">
        <v>156</v>
      </c>
      <c r="AC369" s="45" t="s">
        <v>156</v>
      </c>
      <c r="AD369" s="46">
        <v>79.085250854492188</v>
      </c>
      <c r="AE369" s="45" t="s">
        <v>89</v>
      </c>
      <c r="AF369" s="45" t="s">
        <v>89</v>
      </c>
      <c r="AG369" s="45" t="s">
        <v>89</v>
      </c>
    </row>
    <row r="370" spans="1:33" x14ac:dyDescent="0.15">
      <c r="A370" s="45">
        <v>323</v>
      </c>
      <c r="B370" s="45" t="s">
        <v>494</v>
      </c>
      <c r="C370" s="45" t="b">
        <v>0</v>
      </c>
      <c r="D370" s="45" t="s">
        <v>173</v>
      </c>
      <c r="E370" s="45" t="s">
        <v>50</v>
      </c>
      <c r="F370" s="45" t="s">
        <v>152</v>
      </c>
      <c r="G370" s="45" t="s">
        <v>153</v>
      </c>
      <c r="H370" s="45" t="s">
        <v>154</v>
      </c>
      <c r="I370" s="87">
        <v>24.682699203491211</v>
      </c>
      <c r="J370" s="46">
        <v>24.681735992431641</v>
      </c>
      <c r="K370" s="46">
        <v>1.3635348295792937E-3</v>
      </c>
      <c r="L370" s="59">
        <v>1214.9254150390625</v>
      </c>
      <c r="M370" s="46">
        <v>1215.7706298828125</v>
      </c>
      <c r="N370" s="46">
        <v>1.1953142881393433</v>
      </c>
      <c r="O370" s="46">
        <v>34.532901763916016</v>
      </c>
      <c r="P370" s="46">
        <v>0.99449998140335083</v>
      </c>
      <c r="Q370" s="46">
        <v>-3.1933999061584473</v>
      </c>
      <c r="R370" s="46">
        <v>105.65811920166016</v>
      </c>
      <c r="S370" s="45" t="b">
        <v>1</v>
      </c>
      <c r="T370" s="46">
        <v>0.43234856977343905</v>
      </c>
      <c r="U370" s="45" t="b">
        <v>1</v>
      </c>
      <c r="V370" s="45">
        <v>3</v>
      </c>
      <c r="W370" s="45">
        <v>18</v>
      </c>
      <c r="X370" s="45" t="s">
        <v>155</v>
      </c>
      <c r="Y370" s="45" t="s">
        <v>89</v>
      </c>
      <c r="Z370" s="46">
        <v>0.96806376021463569</v>
      </c>
      <c r="AA370" s="45" t="s">
        <v>156</v>
      </c>
      <c r="AB370" s="45" t="s">
        <v>156</v>
      </c>
      <c r="AC370" s="45" t="s">
        <v>156</v>
      </c>
      <c r="AD370" s="46">
        <v>79.085250854492188</v>
      </c>
      <c r="AE370" s="45" t="s">
        <v>89</v>
      </c>
      <c r="AF370" s="45" t="s">
        <v>89</v>
      </c>
      <c r="AG370" s="45" t="s">
        <v>89</v>
      </c>
    </row>
    <row r="371" spans="1:33" x14ac:dyDescent="0.15">
      <c r="A371" s="45">
        <v>324</v>
      </c>
      <c r="B371" s="45" t="s">
        <v>495</v>
      </c>
      <c r="C371" s="45" t="b">
        <v>0</v>
      </c>
      <c r="D371" s="45" t="s">
        <v>176</v>
      </c>
      <c r="E371" s="45" t="s">
        <v>50</v>
      </c>
      <c r="F371" s="45" t="s">
        <v>152</v>
      </c>
      <c r="G371" s="45" t="s">
        <v>153</v>
      </c>
      <c r="H371" s="45" t="s">
        <v>154</v>
      </c>
      <c r="I371" s="87">
        <v>24.889022827148438</v>
      </c>
      <c r="J371" s="46">
        <v>24.999576568603516</v>
      </c>
      <c r="K371" s="46">
        <v>0.15634660422801971</v>
      </c>
      <c r="L371" s="59">
        <v>1046.9844970703125</v>
      </c>
      <c r="M371" s="46">
        <v>969.83795166015625</v>
      </c>
      <c r="N371" s="46">
        <v>109.10169219970703</v>
      </c>
      <c r="O371" s="46">
        <v>34.532901763916016</v>
      </c>
      <c r="P371" s="46">
        <v>0.99449998140335083</v>
      </c>
      <c r="Q371" s="46">
        <v>-3.1933999061584473</v>
      </c>
      <c r="R371" s="46">
        <v>105.65811920166016</v>
      </c>
      <c r="S371" s="45" t="b">
        <v>1</v>
      </c>
      <c r="T371" s="46">
        <v>0.43234856977343905</v>
      </c>
      <c r="U371" s="45" t="b">
        <v>1</v>
      </c>
      <c r="V371" s="45">
        <v>3</v>
      </c>
      <c r="W371" s="45">
        <v>18</v>
      </c>
      <c r="X371" s="45" t="s">
        <v>155</v>
      </c>
      <c r="Y371" s="45" t="s">
        <v>89</v>
      </c>
      <c r="Z371" s="46">
        <v>0.96388284010945813</v>
      </c>
      <c r="AA371" s="45" t="s">
        <v>156</v>
      </c>
      <c r="AB371" s="45" t="s">
        <v>156</v>
      </c>
      <c r="AC371" s="45" t="s">
        <v>156</v>
      </c>
      <c r="AD371" s="46">
        <v>79.198844909667969</v>
      </c>
      <c r="AE371" s="45" t="s">
        <v>89</v>
      </c>
      <c r="AF371" s="45" t="s">
        <v>89</v>
      </c>
      <c r="AG371" s="45" t="s">
        <v>89</v>
      </c>
    </row>
    <row r="372" spans="1:33" x14ac:dyDescent="0.15">
      <c r="A372" s="45">
        <v>325</v>
      </c>
      <c r="B372" s="45" t="s">
        <v>496</v>
      </c>
      <c r="C372" s="45" t="b">
        <v>0</v>
      </c>
      <c r="D372" s="45" t="s">
        <v>178</v>
      </c>
      <c r="E372" s="45" t="s">
        <v>50</v>
      </c>
      <c r="F372" s="45" t="s">
        <v>152</v>
      </c>
      <c r="G372" s="45" t="s">
        <v>153</v>
      </c>
      <c r="H372" s="45" t="s">
        <v>154</v>
      </c>
      <c r="I372" s="87">
        <v>25.031328201293945</v>
      </c>
      <c r="J372" s="46">
        <v>25.004955291748047</v>
      </c>
      <c r="K372" s="46">
        <v>3.7296924740076065E-2</v>
      </c>
      <c r="L372" s="59">
        <v>944.8826904296875</v>
      </c>
      <c r="M372" s="46">
        <v>963.1966552734375</v>
      </c>
      <c r="N372" s="46">
        <v>25.899900436401367</v>
      </c>
      <c r="O372" s="46">
        <v>34.532901763916016</v>
      </c>
      <c r="P372" s="46">
        <v>0.99449998140335083</v>
      </c>
      <c r="Q372" s="46">
        <v>-3.1933999061584473</v>
      </c>
      <c r="R372" s="46">
        <v>105.65811920166016</v>
      </c>
      <c r="S372" s="45" t="b">
        <v>1</v>
      </c>
      <c r="T372" s="46">
        <v>0.43234856977343905</v>
      </c>
      <c r="U372" s="45" t="b">
        <v>1</v>
      </c>
      <c r="V372" s="45">
        <v>3</v>
      </c>
      <c r="W372" s="45">
        <v>19</v>
      </c>
      <c r="X372" s="45" t="s">
        <v>155</v>
      </c>
      <c r="Y372" s="45" t="s">
        <v>89</v>
      </c>
      <c r="Z372" s="46">
        <v>0.9537842534357428</v>
      </c>
      <c r="AA372" s="45" t="s">
        <v>156</v>
      </c>
      <c r="AB372" s="45" t="s">
        <v>156</v>
      </c>
      <c r="AC372" s="45" t="s">
        <v>156</v>
      </c>
      <c r="AD372" s="46">
        <v>79.174858093261719</v>
      </c>
      <c r="AE372" s="45" t="s">
        <v>89</v>
      </c>
      <c r="AF372" s="45" t="s">
        <v>89</v>
      </c>
      <c r="AG372" s="45" t="s">
        <v>89</v>
      </c>
    </row>
    <row r="373" spans="1:33" x14ac:dyDescent="0.15">
      <c r="A373" s="45">
        <v>326</v>
      </c>
      <c r="B373" s="45" t="s">
        <v>497</v>
      </c>
      <c r="C373" s="45" t="b">
        <v>0</v>
      </c>
      <c r="D373" s="45" t="s">
        <v>180</v>
      </c>
      <c r="E373" s="45" t="s">
        <v>50</v>
      </c>
      <c r="F373" s="45" t="s">
        <v>152</v>
      </c>
      <c r="G373" s="45" t="s">
        <v>153</v>
      </c>
      <c r="H373" s="45" t="s">
        <v>154</v>
      </c>
      <c r="I373" s="87">
        <v>24.65894889831543</v>
      </c>
      <c r="J373" s="46">
        <v>24.706989288330078</v>
      </c>
      <c r="K373" s="46">
        <v>6.7940719425678253E-2</v>
      </c>
      <c r="L373" s="59">
        <v>1235.9102783203125</v>
      </c>
      <c r="M373" s="46">
        <v>1194.5477294921875</v>
      </c>
      <c r="N373" s="46">
        <v>58.495475769042969</v>
      </c>
      <c r="O373" s="46">
        <v>34.532901763916016</v>
      </c>
      <c r="P373" s="46">
        <v>0.99449998140335083</v>
      </c>
      <c r="Q373" s="46">
        <v>-3.1933999061584473</v>
      </c>
      <c r="R373" s="46">
        <v>105.65811920166016</v>
      </c>
      <c r="S373" s="45" t="b">
        <v>1</v>
      </c>
      <c r="T373" s="46">
        <v>0.43234856977343905</v>
      </c>
      <c r="U373" s="45" t="b">
        <v>1</v>
      </c>
      <c r="V373" s="45">
        <v>3</v>
      </c>
      <c r="W373" s="45">
        <v>19</v>
      </c>
      <c r="X373" s="45" t="s">
        <v>155</v>
      </c>
      <c r="Y373" s="45" t="s">
        <v>89</v>
      </c>
      <c r="Z373" s="46">
        <v>0.96594845122623041</v>
      </c>
      <c r="AA373" s="45" t="s">
        <v>156</v>
      </c>
      <c r="AB373" s="45" t="s">
        <v>156</v>
      </c>
      <c r="AC373" s="45" t="s">
        <v>156</v>
      </c>
      <c r="AD373" s="46">
        <v>79.288314819335938</v>
      </c>
      <c r="AE373" s="45" t="s">
        <v>89</v>
      </c>
      <c r="AF373" s="45" t="s">
        <v>89</v>
      </c>
      <c r="AG373" s="45" t="s">
        <v>89</v>
      </c>
    </row>
    <row r="374" spans="1:33" x14ac:dyDescent="0.15">
      <c r="A374" s="45">
        <v>327</v>
      </c>
      <c r="B374" s="45" t="s">
        <v>498</v>
      </c>
      <c r="C374" s="45" t="b">
        <v>0</v>
      </c>
      <c r="D374" s="45" t="s">
        <v>182</v>
      </c>
      <c r="E374" s="45" t="s">
        <v>50</v>
      </c>
      <c r="F374" s="45" t="s">
        <v>152</v>
      </c>
      <c r="G374" s="45" t="s">
        <v>153</v>
      </c>
      <c r="H374" s="45" t="s">
        <v>154</v>
      </c>
      <c r="I374" s="87">
        <v>24.408113479614258</v>
      </c>
      <c r="J374" s="46">
        <v>24.462154388427734</v>
      </c>
      <c r="K374" s="46">
        <v>7.6424039900302887E-2</v>
      </c>
      <c r="L374" s="59">
        <v>1480.931640625</v>
      </c>
      <c r="M374" s="46">
        <v>1425.41796875</v>
      </c>
      <c r="N374" s="46">
        <v>78.508186340332031</v>
      </c>
      <c r="O374" s="46">
        <v>34.532901763916016</v>
      </c>
      <c r="P374" s="46">
        <v>0.99449998140335083</v>
      </c>
      <c r="Q374" s="46">
        <v>-3.1933999061584473</v>
      </c>
      <c r="R374" s="46">
        <v>105.65811920166016</v>
      </c>
      <c r="S374" s="45" t="b">
        <v>1</v>
      </c>
      <c r="T374" s="46">
        <v>0.43234856977343905</v>
      </c>
      <c r="U374" s="45" t="b">
        <v>1</v>
      </c>
      <c r="V374" s="45">
        <v>3</v>
      </c>
      <c r="W374" s="45">
        <v>19</v>
      </c>
      <c r="X374" s="45" t="s">
        <v>155</v>
      </c>
      <c r="Y374" s="45" t="s">
        <v>89</v>
      </c>
      <c r="Z374" s="46">
        <v>0.96156645897658755</v>
      </c>
      <c r="AA374" s="45" t="s">
        <v>156</v>
      </c>
      <c r="AB374" s="45" t="s">
        <v>156</v>
      </c>
      <c r="AC374" s="45" t="s">
        <v>156</v>
      </c>
      <c r="AD374" s="46">
        <v>79.288314819335938</v>
      </c>
      <c r="AE374" s="45" t="s">
        <v>89</v>
      </c>
      <c r="AF374" s="45" t="s">
        <v>89</v>
      </c>
      <c r="AG374" s="45" t="s">
        <v>89</v>
      </c>
    </row>
    <row r="375" spans="1:33" x14ac:dyDescent="0.15">
      <c r="A375" s="45">
        <v>328</v>
      </c>
      <c r="B375" s="45" t="s">
        <v>499</v>
      </c>
      <c r="C375" s="45" t="b">
        <v>0</v>
      </c>
      <c r="D375" s="45" t="s">
        <v>184</v>
      </c>
      <c r="E375" s="45" t="s">
        <v>50</v>
      </c>
      <c r="F375" s="45" t="s">
        <v>152</v>
      </c>
      <c r="G375" s="45" t="s">
        <v>153</v>
      </c>
      <c r="H375" s="45" t="s">
        <v>154</v>
      </c>
      <c r="I375" s="87">
        <v>24.659187316894531</v>
      </c>
      <c r="J375" s="46">
        <v>24.622402191162109</v>
      </c>
      <c r="K375" s="46">
        <v>5.2023373544216156E-2</v>
      </c>
      <c r="L375" s="59">
        <v>1235.6978759765625</v>
      </c>
      <c r="M375" s="46">
        <v>1269.35888671875</v>
      </c>
      <c r="N375" s="46">
        <v>47.60394287109375</v>
      </c>
      <c r="O375" s="46">
        <v>34.532901763916016</v>
      </c>
      <c r="P375" s="46">
        <v>0.99449998140335083</v>
      </c>
      <c r="Q375" s="46">
        <v>-3.1933999061584473</v>
      </c>
      <c r="R375" s="46">
        <v>105.65811920166016</v>
      </c>
      <c r="S375" s="45" t="b">
        <v>1</v>
      </c>
      <c r="T375" s="46">
        <v>0.43234856977343905</v>
      </c>
      <c r="U375" s="45" t="b">
        <v>1</v>
      </c>
      <c r="V375" s="45">
        <v>3</v>
      </c>
      <c r="W375" s="45">
        <v>19</v>
      </c>
      <c r="X375" s="45" t="s">
        <v>155</v>
      </c>
      <c r="Y375" s="45" t="s">
        <v>89</v>
      </c>
      <c r="Z375" s="46">
        <v>0.94078968343115488</v>
      </c>
      <c r="AA375" s="45" t="s">
        <v>156</v>
      </c>
      <c r="AB375" s="45" t="s">
        <v>156</v>
      </c>
      <c r="AC375" s="45" t="s">
        <v>156</v>
      </c>
      <c r="AD375" s="46">
        <v>79.174858093261719</v>
      </c>
      <c r="AE375" s="45" t="s">
        <v>89</v>
      </c>
      <c r="AF375" s="45" t="s">
        <v>89</v>
      </c>
      <c r="AG375" s="45" t="s">
        <v>89</v>
      </c>
    </row>
    <row r="376" spans="1:33" x14ac:dyDescent="0.15">
      <c r="A376" s="45">
        <v>329</v>
      </c>
      <c r="B376" s="45" t="s">
        <v>500</v>
      </c>
      <c r="C376" s="45" t="b">
        <v>0</v>
      </c>
      <c r="D376" s="45" t="s">
        <v>186</v>
      </c>
      <c r="E376" s="45" t="s">
        <v>50</v>
      </c>
      <c r="F376" s="45" t="s">
        <v>152</v>
      </c>
      <c r="G376" s="45" t="s">
        <v>153</v>
      </c>
      <c r="H376" s="45" t="s">
        <v>154</v>
      </c>
      <c r="I376" s="87">
        <v>24.294467926025391</v>
      </c>
      <c r="J376" s="46">
        <v>24.297384262084961</v>
      </c>
      <c r="K376" s="46">
        <v>4.1243219748139381E-3</v>
      </c>
      <c r="L376" s="59">
        <v>1607.3951416015625</v>
      </c>
      <c r="M376" s="46">
        <v>1604.022216796875</v>
      </c>
      <c r="N376" s="46">
        <v>4.7700362205505371</v>
      </c>
      <c r="O376" s="46">
        <v>34.532901763916016</v>
      </c>
      <c r="P376" s="46">
        <v>0.99449998140335083</v>
      </c>
      <c r="Q376" s="46">
        <v>-3.1933999061584473</v>
      </c>
      <c r="R376" s="46">
        <v>105.65811920166016</v>
      </c>
      <c r="S376" s="45" t="b">
        <v>1</v>
      </c>
      <c r="T376" s="46">
        <v>0.43234856977343905</v>
      </c>
      <c r="U376" s="45" t="b">
        <v>1</v>
      </c>
      <c r="V376" s="45">
        <v>3</v>
      </c>
      <c r="W376" s="45">
        <v>19</v>
      </c>
      <c r="X376" s="45" t="s">
        <v>155</v>
      </c>
      <c r="Y376" s="45" t="s">
        <v>89</v>
      </c>
      <c r="Z376" s="46">
        <v>0.95985633164408257</v>
      </c>
      <c r="AA376" s="45" t="s">
        <v>156</v>
      </c>
      <c r="AB376" s="45" t="s">
        <v>156</v>
      </c>
      <c r="AC376" s="45" t="s">
        <v>156</v>
      </c>
      <c r="AD376" s="46">
        <v>79.227645874023438</v>
      </c>
      <c r="AE376" s="45" t="s">
        <v>89</v>
      </c>
      <c r="AF376" s="45" t="s">
        <v>89</v>
      </c>
      <c r="AG376" s="45" t="s">
        <v>89</v>
      </c>
    </row>
    <row r="377" spans="1:33" x14ac:dyDescent="0.15">
      <c r="A377" s="45">
        <v>330</v>
      </c>
      <c r="B377" s="45" t="s">
        <v>501</v>
      </c>
      <c r="C377" s="45" t="b">
        <v>0</v>
      </c>
      <c r="D377" s="45" t="s">
        <v>188</v>
      </c>
      <c r="E377" s="45" t="s">
        <v>50</v>
      </c>
      <c r="F377" s="45" t="s">
        <v>152</v>
      </c>
      <c r="G377" s="45" t="s">
        <v>153</v>
      </c>
      <c r="H377" s="45" t="s">
        <v>154</v>
      </c>
      <c r="I377" s="87">
        <v>24.219627380371094</v>
      </c>
      <c r="J377" s="46">
        <v>24.226829528808594</v>
      </c>
      <c r="K377" s="46">
        <v>1.0186724364757538E-2</v>
      </c>
      <c r="L377" s="59">
        <v>1696.5186767578125</v>
      </c>
      <c r="M377" s="46">
        <v>1687.7529296875</v>
      </c>
      <c r="N377" s="46">
        <v>12.396552085876465</v>
      </c>
      <c r="O377" s="46">
        <v>34.532901763916016</v>
      </c>
      <c r="P377" s="46">
        <v>0.99449998140335083</v>
      </c>
      <c r="Q377" s="46">
        <v>-3.1933999061584473</v>
      </c>
      <c r="R377" s="46">
        <v>105.65811920166016</v>
      </c>
      <c r="S377" s="45" t="b">
        <v>1</v>
      </c>
      <c r="T377" s="46">
        <v>0.43234856977343905</v>
      </c>
      <c r="U377" s="45" t="b">
        <v>1</v>
      </c>
      <c r="V377" s="45">
        <v>3</v>
      </c>
      <c r="W377" s="45">
        <v>18</v>
      </c>
      <c r="X377" s="45" t="s">
        <v>155</v>
      </c>
      <c r="Y377" s="45" t="s">
        <v>89</v>
      </c>
      <c r="Z377" s="46">
        <v>0.9511237047466875</v>
      </c>
      <c r="AA377" s="45" t="s">
        <v>156</v>
      </c>
      <c r="AB377" s="45" t="s">
        <v>156</v>
      </c>
      <c r="AC377" s="45" t="s">
        <v>156</v>
      </c>
      <c r="AD377" s="46">
        <v>79.227645874023438</v>
      </c>
      <c r="AE377" s="45" t="s">
        <v>89</v>
      </c>
      <c r="AF377" s="45" t="s">
        <v>89</v>
      </c>
      <c r="AG377" s="45" t="s">
        <v>89</v>
      </c>
    </row>
    <row r="378" spans="1:33" x14ac:dyDescent="0.15">
      <c r="A378" s="45">
        <v>331</v>
      </c>
      <c r="B378" s="45" t="s">
        <v>502</v>
      </c>
      <c r="C378" s="45" t="b">
        <v>0</v>
      </c>
      <c r="D378" s="45" t="s">
        <v>190</v>
      </c>
      <c r="E378" s="45" t="s">
        <v>50</v>
      </c>
      <c r="F378" s="45" t="s">
        <v>152</v>
      </c>
      <c r="G378" s="45" t="s">
        <v>153</v>
      </c>
      <c r="H378" s="45" t="s">
        <v>154</v>
      </c>
      <c r="I378" s="87">
        <v>24.605026245117188</v>
      </c>
      <c r="J378" s="46">
        <v>24.581695556640625</v>
      </c>
      <c r="K378" s="46">
        <v>3.2993227243423462E-2</v>
      </c>
      <c r="L378" s="59">
        <v>1284.90966796875</v>
      </c>
      <c r="M378" s="46">
        <v>1306.891845703125</v>
      </c>
      <c r="N378" s="46">
        <v>31.087493896484375</v>
      </c>
      <c r="O378" s="46">
        <v>34.532901763916016</v>
      </c>
      <c r="P378" s="46">
        <v>0.99449998140335083</v>
      </c>
      <c r="Q378" s="46">
        <v>-3.1933999061584473</v>
      </c>
      <c r="R378" s="46">
        <v>105.65811920166016</v>
      </c>
      <c r="S378" s="45" t="b">
        <v>1</v>
      </c>
      <c r="T378" s="46">
        <v>0.43234856977343905</v>
      </c>
      <c r="U378" s="45" t="b">
        <v>1</v>
      </c>
      <c r="V378" s="45">
        <v>3</v>
      </c>
      <c r="W378" s="45">
        <v>19</v>
      </c>
      <c r="X378" s="45" t="s">
        <v>155</v>
      </c>
      <c r="Y378" s="45" t="s">
        <v>89</v>
      </c>
      <c r="Z378" s="46">
        <v>0.93572670216639042</v>
      </c>
      <c r="AA378" s="45" t="s">
        <v>156</v>
      </c>
      <c r="AB378" s="45" t="s">
        <v>156</v>
      </c>
      <c r="AC378" s="45" t="s">
        <v>156</v>
      </c>
      <c r="AD378" s="46">
        <v>79.227645874023438</v>
      </c>
      <c r="AE378" s="45" t="s">
        <v>89</v>
      </c>
      <c r="AF378" s="45" t="s">
        <v>89</v>
      </c>
      <c r="AG378" s="45" t="s">
        <v>89</v>
      </c>
    </row>
    <row r="379" spans="1:33" x14ac:dyDescent="0.15">
      <c r="A379" s="45">
        <v>332</v>
      </c>
      <c r="B379" s="45" t="s">
        <v>503</v>
      </c>
      <c r="C379" s="45" t="b">
        <v>0</v>
      </c>
      <c r="D379" s="45" t="s">
        <v>89</v>
      </c>
      <c r="E379" s="45" t="s">
        <v>50</v>
      </c>
      <c r="F379" s="45" t="s">
        <v>192</v>
      </c>
      <c r="G379" s="45" t="s">
        <v>153</v>
      </c>
      <c r="H379" s="45" t="s">
        <v>154</v>
      </c>
      <c r="I379" s="87">
        <v>24.874851226806641</v>
      </c>
      <c r="J379" s="46">
        <v>24.907211303710938</v>
      </c>
      <c r="K379" s="46">
        <v>4.5764058828353882E-2</v>
      </c>
      <c r="L379" s="59">
        <v>1000</v>
      </c>
      <c r="M379" s="45" t="s">
        <v>89</v>
      </c>
      <c r="N379" s="45" t="s">
        <v>89</v>
      </c>
      <c r="O379" s="46">
        <v>34.532901763916016</v>
      </c>
      <c r="P379" s="46">
        <v>0.99449998140335083</v>
      </c>
      <c r="Q379" s="46">
        <v>-3.1933999061584473</v>
      </c>
      <c r="R379" s="46">
        <v>105.65811920166016</v>
      </c>
      <c r="S379" s="45" t="b">
        <v>1</v>
      </c>
      <c r="T379" s="46">
        <v>0.43234856977343905</v>
      </c>
      <c r="U379" s="45" t="b">
        <v>1</v>
      </c>
      <c r="V379" s="45">
        <v>3</v>
      </c>
      <c r="W379" s="45">
        <v>19</v>
      </c>
      <c r="X379" s="45" t="s">
        <v>155</v>
      </c>
      <c r="Y379" s="45" t="s">
        <v>89</v>
      </c>
      <c r="Z379" s="46">
        <v>0.94326126381427378</v>
      </c>
      <c r="AA379" s="45" t="s">
        <v>156</v>
      </c>
      <c r="AB379" s="45" t="s">
        <v>156</v>
      </c>
      <c r="AC379" s="45" t="s">
        <v>156</v>
      </c>
      <c r="AD379" s="46">
        <v>79.227645874023438</v>
      </c>
      <c r="AE379" s="45" t="s">
        <v>89</v>
      </c>
      <c r="AF379" s="45" t="s">
        <v>89</v>
      </c>
      <c r="AG379" s="45" t="s">
        <v>89</v>
      </c>
    </row>
    <row r="380" spans="1:33" x14ac:dyDescent="0.15">
      <c r="A380" s="45">
        <v>333</v>
      </c>
      <c r="B380" s="45" t="s">
        <v>504</v>
      </c>
      <c r="C380" s="45" t="b">
        <v>0</v>
      </c>
      <c r="D380" s="45" t="s">
        <v>89</v>
      </c>
      <c r="E380" s="45" t="s">
        <v>50</v>
      </c>
      <c r="F380" s="45" t="s">
        <v>192</v>
      </c>
      <c r="G380" s="45" t="s">
        <v>153</v>
      </c>
      <c r="H380" s="45" t="s">
        <v>154</v>
      </c>
      <c r="I380" s="87">
        <v>28.195283889770508</v>
      </c>
      <c r="J380" s="46">
        <v>28.20936393737793</v>
      </c>
      <c r="K380" s="46">
        <v>1.9912194460630417E-2</v>
      </c>
      <c r="L380" s="59">
        <v>100</v>
      </c>
      <c r="M380" s="45" t="s">
        <v>89</v>
      </c>
      <c r="N380" s="45" t="s">
        <v>89</v>
      </c>
      <c r="O380" s="46">
        <v>34.532901763916016</v>
      </c>
      <c r="P380" s="46">
        <v>0.99449998140335083</v>
      </c>
      <c r="Q380" s="46">
        <v>-3.1933999061584473</v>
      </c>
      <c r="R380" s="46">
        <v>105.65811920166016</v>
      </c>
      <c r="S380" s="45" t="b">
        <v>1</v>
      </c>
      <c r="T380" s="46">
        <v>0.43234856977343905</v>
      </c>
      <c r="U380" s="45" t="b">
        <v>1</v>
      </c>
      <c r="V380" s="45">
        <v>3</v>
      </c>
      <c r="W380" s="45">
        <v>23</v>
      </c>
      <c r="X380" s="45" t="s">
        <v>155</v>
      </c>
      <c r="Y380" s="45" t="s">
        <v>89</v>
      </c>
      <c r="Z380" s="46">
        <v>0.95767442242663703</v>
      </c>
      <c r="AA380" s="45" t="s">
        <v>156</v>
      </c>
      <c r="AB380" s="45" t="s">
        <v>156</v>
      </c>
      <c r="AC380" s="45" t="s">
        <v>156</v>
      </c>
      <c r="AD380" s="46">
        <v>79.094345092773438</v>
      </c>
      <c r="AE380" s="45" t="s">
        <v>89</v>
      </c>
      <c r="AF380" s="45" t="s">
        <v>89</v>
      </c>
      <c r="AG380" s="45" t="s">
        <v>89</v>
      </c>
    </row>
    <row r="381" spans="1:33" x14ac:dyDescent="0.15">
      <c r="A381" s="45">
        <v>334</v>
      </c>
      <c r="B381" s="45" t="s">
        <v>505</v>
      </c>
      <c r="C381" s="45" t="b">
        <v>0</v>
      </c>
      <c r="D381" s="45" t="s">
        <v>89</v>
      </c>
      <c r="E381" s="45" t="s">
        <v>50</v>
      </c>
      <c r="F381" s="45" t="s">
        <v>192</v>
      </c>
      <c r="G381" s="45" t="s">
        <v>153</v>
      </c>
      <c r="H381" s="45" t="s">
        <v>154</v>
      </c>
      <c r="I381" s="87">
        <v>31.498809814453125</v>
      </c>
      <c r="J381" s="46">
        <v>31.349382400512695</v>
      </c>
      <c r="K381" s="46">
        <v>0.21132227778434753</v>
      </c>
      <c r="L381" s="59">
        <v>10</v>
      </c>
      <c r="M381" s="45" t="s">
        <v>89</v>
      </c>
      <c r="N381" s="45" t="s">
        <v>89</v>
      </c>
      <c r="O381" s="46">
        <v>34.532901763916016</v>
      </c>
      <c r="P381" s="46">
        <v>0.99449998140335083</v>
      </c>
      <c r="Q381" s="46">
        <v>-3.1933999061584473</v>
      </c>
      <c r="R381" s="46">
        <v>105.65811920166016</v>
      </c>
      <c r="S381" s="45" t="b">
        <v>1</v>
      </c>
      <c r="T381" s="46">
        <v>0.43234856977343905</v>
      </c>
      <c r="U381" s="45" t="b">
        <v>1</v>
      </c>
      <c r="V381" s="45">
        <v>3</v>
      </c>
      <c r="W381" s="45">
        <v>25</v>
      </c>
      <c r="X381" s="45" t="s">
        <v>155</v>
      </c>
      <c r="Y381" s="45" t="s">
        <v>89</v>
      </c>
      <c r="Z381" s="46">
        <v>0.95171356114471539</v>
      </c>
      <c r="AA381" s="45" t="s">
        <v>156</v>
      </c>
      <c r="AB381" s="45" t="s">
        <v>156</v>
      </c>
      <c r="AC381" s="45" t="s">
        <v>156</v>
      </c>
      <c r="AD381" s="46">
        <v>79.094345092773438</v>
      </c>
      <c r="AE381" s="45" t="s">
        <v>89</v>
      </c>
      <c r="AF381" s="45" t="s">
        <v>89</v>
      </c>
      <c r="AG381" s="45" t="s">
        <v>89</v>
      </c>
    </row>
    <row r="382" spans="1:33" x14ac:dyDescent="0.15">
      <c r="A382" s="45">
        <v>335</v>
      </c>
      <c r="B382" s="45" t="s">
        <v>506</v>
      </c>
      <c r="C382" s="45" t="b">
        <v>0</v>
      </c>
      <c r="D382" s="45" t="s">
        <v>89</v>
      </c>
      <c r="E382" s="45" t="s">
        <v>50</v>
      </c>
      <c r="F382" s="45" t="s">
        <v>192</v>
      </c>
      <c r="G382" s="45" t="s">
        <v>153</v>
      </c>
      <c r="H382" s="45" t="s">
        <v>154</v>
      </c>
      <c r="I382" s="87">
        <v>35.002071380615234</v>
      </c>
      <c r="J382" s="46">
        <v>34.505332946777344</v>
      </c>
      <c r="K382" s="46">
        <v>0.70249694585800171</v>
      </c>
      <c r="L382" s="59">
        <v>1</v>
      </c>
      <c r="M382" s="45" t="s">
        <v>89</v>
      </c>
      <c r="N382" s="45" t="s">
        <v>89</v>
      </c>
      <c r="O382" s="46">
        <v>34.532901763916016</v>
      </c>
      <c r="P382" s="46">
        <v>0.99449998140335083</v>
      </c>
      <c r="Q382" s="46">
        <v>-3.1933999061584473</v>
      </c>
      <c r="R382" s="46">
        <v>105.65811920166016</v>
      </c>
      <c r="S382" s="45" t="b">
        <v>1</v>
      </c>
      <c r="T382" s="46">
        <v>0.43234856977343905</v>
      </c>
      <c r="U382" s="45" t="b">
        <v>1</v>
      </c>
      <c r="V382" s="45">
        <v>3</v>
      </c>
      <c r="W382" s="45">
        <v>29</v>
      </c>
      <c r="X382" s="45" t="s">
        <v>155</v>
      </c>
      <c r="Y382" s="45" t="s">
        <v>89</v>
      </c>
      <c r="Z382" s="46">
        <v>0.94841210628726491</v>
      </c>
      <c r="AA382" s="45" t="s">
        <v>156</v>
      </c>
      <c r="AB382" s="45" t="s">
        <v>156</v>
      </c>
      <c r="AC382" s="45" t="s">
        <v>174</v>
      </c>
      <c r="AD382" s="46">
        <v>78.980697631835938</v>
      </c>
      <c r="AE382" s="45" t="s">
        <v>89</v>
      </c>
      <c r="AF382" s="45" t="s">
        <v>89</v>
      </c>
      <c r="AG382" s="45" t="s">
        <v>89</v>
      </c>
    </row>
    <row r="383" spans="1:33" x14ac:dyDescent="0.15">
      <c r="A383" s="45">
        <v>336</v>
      </c>
      <c r="B383" s="45" t="s">
        <v>507</v>
      </c>
      <c r="C383" s="45" t="b">
        <v>0</v>
      </c>
      <c r="D383" s="45" t="s">
        <v>89</v>
      </c>
      <c r="E383" s="45" t="s">
        <v>50</v>
      </c>
      <c r="F383" s="45" t="s">
        <v>197</v>
      </c>
      <c r="G383" s="45" t="s">
        <v>153</v>
      </c>
      <c r="H383" s="45" t="s">
        <v>154</v>
      </c>
      <c r="I383" s="86" t="s">
        <v>198</v>
      </c>
      <c r="J383" s="45" t="s">
        <v>89</v>
      </c>
      <c r="K383" s="45" t="s">
        <v>89</v>
      </c>
      <c r="L383" s="88" t="s">
        <v>89</v>
      </c>
      <c r="M383" s="45" t="s">
        <v>89</v>
      </c>
      <c r="N383" s="45" t="s">
        <v>89</v>
      </c>
      <c r="O383" s="46">
        <v>34.532901763916016</v>
      </c>
      <c r="P383" s="46">
        <v>0.99449998140335083</v>
      </c>
      <c r="Q383" s="46">
        <v>-3.1933999061584473</v>
      </c>
      <c r="R383" s="46">
        <v>105.65811920166016</v>
      </c>
      <c r="S383" s="45" t="b">
        <v>1</v>
      </c>
      <c r="T383" s="46">
        <v>0.43234856977343905</v>
      </c>
      <c r="U383" s="45" t="b">
        <v>1</v>
      </c>
      <c r="V383" s="45">
        <v>3</v>
      </c>
      <c r="W383" s="45">
        <v>14</v>
      </c>
      <c r="X383" s="45" t="s">
        <v>199</v>
      </c>
      <c r="Y383" s="45" t="s">
        <v>89</v>
      </c>
      <c r="Z383" s="46">
        <v>0</v>
      </c>
      <c r="AA383" s="45" t="s">
        <v>156</v>
      </c>
      <c r="AB383" s="45" t="s">
        <v>156</v>
      </c>
      <c r="AC383" s="45" t="s">
        <v>156</v>
      </c>
      <c r="AD383" s="46">
        <v>60.568576812744141</v>
      </c>
      <c r="AE383" s="45" t="s">
        <v>89</v>
      </c>
      <c r="AF383" s="45" t="s">
        <v>89</v>
      </c>
      <c r="AG383" s="45" t="s">
        <v>89</v>
      </c>
    </row>
    <row r="384" spans="1:33" x14ac:dyDescent="0.15">
      <c r="A384" s="45">
        <v>337</v>
      </c>
      <c r="B384" s="45" t="s">
        <v>508</v>
      </c>
      <c r="C384" s="45" t="b">
        <v>0</v>
      </c>
      <c r="D384" s="45" t="s">
        <v>151</v>
      </c>
      <c r="E384" s="45" t="s">
        <v>51</v>
      </c>
      <c r="F384" s="45" t="s">
        <v>152</v>
      </c>
      <c r="G384" s="45" t="s">
        <v>153</v>
      </c>
      <c r="H384" s="45" t="s">
        <v>154</v>
      </c>
      <c r="I384" s="87">
        <v>23.989950180053711</v>
      </c>
      <c r="J384" s="46">
        <v>24.042949676513672</v>
      </c>
      <c r="K384" s="46">
        <v>7.4952609837055206E-2</v>
      </c>
      <c r="L384" s="59">
        <v>893.5029296875</v>
      </c>
      <c r="M384" s="46">
        <v>859.7950439453125</v>
      </c>
      <c r="N384" s="46">
        <v>47.670192718505859</v>
      </c>
      <c r="O384" s="46">
        <v>33.171398162841797</v>
      </c>
      <c r="P384" s="46">
        <v>0.99580001831054688</v>
      </c>
      <c r="Q384" s="46">
        <v>-3.1112000942230225</v>
      </c>
      <c r="R384" s="46">
        <v>109.61356353759766</v>
      </c>
      <c r="S384" s="45" t="b">
        <v>1</v>
      </c>
      <c r="T384" s="46">
        <v>0.29143852878643906</v>
      </c>
      <c r="U384" s="45" t="b">
        <v>1</v>
      </c>
      <c r="V384" s="45">
        <v>3</v>
      </c>
      <c r="W384" s="45">
        <v>18</v>
      </c>
      <c r="X384" s="45" t="s">
        <v>155</v>
      </c>
      <c r="Y384" s="45" t="s">
        <v>89</v>
      </c>
      <c r="Z384" s="46">
        <v>0.96762040487897261</v>
      </c>
      <c r="AA384" s="45" t="s">
        <v>156</v>
      </c>
      <c r="AB384" s="45" t="s">
        <v>156</v>
      </c>
      <c r="AC384" s="45" t="s">
        <v>156</v>
      </c>
      <c r="AD384" s="46">
        <v>78.388626098632812</v>
      </c>
      <c r="AE384" s="45" t="s">
        <v>89</v>
      </c>
      <c r="AF384" s="45" t="s">
        <v>89</v>
      </c>
      <c r="AG384" s="45" t="s">
        <v>89</v>
      </c>
    </row>
    <row r="385" spans="1:33" x14ac:dyDescent="0.15">
      <c r="A385" s="45">
        <v>338</v>
      </c>
      <c r="B385" s="45" t="s">
        <v>509</v>
      </c>
      <c r="C385" s="45" t="b">
        <v>0</v>
      </c>
      <c r="D385" s="45" t="s">
        <v>157</v>
      </c>
      <c r="E385" s="45" t="s">
        <v>51</v>
      </c>
      <c r="F385" s="45" t="s">
        <v>152</v>
      </c>
      <c r="G385" s="45" t="s">
        <v>153</v>
      </c>
      <c r="H385" s="45" t="s">
        <v>154</v>
      </c>
      <c r="I385" s="87">
        <v>24.337350845336914</v>
      </c>
      <c r="J385" s="46">
        <v>24.386716842651367</v>
      </c>
      <c r="K385" s="46">
        <v>6.9814063608646393E-2</v>
      </c>
      <c r="L385" s="59">
        <v>690.93096923828125</v>
      </c>
      <c r="M385" s="46">
        <v>666.587646484375</v>
      </c>
      <c r="N385" s="46">
        <v>34.426612854003906</v>
      </c>
      <c r="O385" s="46">
        <v>33.171398162841797</v>
      </c>
      <c r="P385" s="46">
        <v>0.99580001831054688</v>
      </c>
      <c r="Q385" s="46">
        <v>-3.1112000942230225</v>
      </c>
      <c r="R385" s="46">
        <v>109.61356353759766</v>
      </c>
      <c r="S385" s="45" t="b">
        <v>1</v>
      </c>
      <c r="T385" s="46">
        <v>0.29143852878643906</v>
      </c>
      <c r="U385" s="45" t="b">
        <v>1</v>
      </c>
      <c r="V385" s="45">
        <v>3</v>
      </c>
      <c r="W385" s="45">
        <v>19</v>
      </c>
      <c r="X385" s="45" t="s">
        <v>155</v>
      </c>
      <c r="Y385" s="45" t="s">
        <v>89</v>
      </c>
      <c r="Z385" s="46">
        <v>0.94238769251761123</v>
      </c>
      <c r="AA385" s="45" t="s">
        <v>156</v>
      </c>
      <c r="AB385" s="45" t="s">
        <v>156</v>
      </c>
      <c r="AC385" s="45" t="s">
        <v>156</v>
      </c>
      <c r="AD385" s="46">
        <v>78.388626098632812</v>
      </c>
      <c r="AE385" s="45" t="s">
        <v>89</v>
      </c>
      <c r="AF385" s="45" t="s">
        <v>89</v>
      </c>
      <c r="AG385" s="45" t="s">
        <v>89</v>
      </c>
    </row>
    <row r="386" spans="1:33" x14ac:dyDescent="0.15">
      <c r="A386" s="45">
        <v>339</v>
      </c>
      <c r="B386" s="45" t="s">
        <v>510</v>
      </c>
      <c r="C386" s="45" t="b">
        <v>0</v>
      </c>
      <c r="D386" s="45" t="s">
        <v>158</v>
      </c>
      <c r="E386" s="45" t="s">
        <v>51</v>
      </c>
      <c r="F386" s="45" t="s">
        <v>152</v>
      </c>
      <c r="G386" s="45" t="s">
        <v>153</v>
      </c>
      <c r="H386" s="45" t="s">
        <v>154</v>
      </c>
      <c r="I386" s="87">
        <v>23.927974700927734</v>
      </c>
      <c r="J386" s="46">
        <v>24.019990921020508</v>
      </c>
      <c r="K386" s="46">
        <v>0.1301305890083313</v>
      </c>
      <c r="L386" s="59">
        <v>935.44036865234375</v>
      </c>
      <c r="M386" s="46">
        <v>875.884033203125</v>
      </c>
      <c r="N386" s="46">
        <v>84.225418090820312</v>
      </c>
      <c r="O386" s="46">
        <v>33.171398162841797</v>
      </c>
      <c r="P386" s="46">
        <v>0.99580001831054688</v>
      </c>
      <c r="Q386" s="46">
        <v>-3.1112000942230225</v>
      </c>
      <c r="R386" s="46">
        <v>109.61356353759766</v>
      </c>
      <c r="S386" s="45" t="b">
        <v>1</v>
      </c>
      <c r="T386" s="46">
        <v>0.29143852878643906</v>
      </c>
      <c r="U386" s="45" t="b">
        <v>1</v>
      </c>
      <c r="V386" s="45">
        <v>3</v>
      </c>
      <c r="W386" s="45">
        <v>19</v>
      </c>
      <c r="X386" s="45" t="s">
        <v>155</v>
      </c>
      <c r="Y386" s="45" t="s">
        <v>89</v>
      </c>
      <c r="Z386" s="46">
        <v>0.9327131690931133</v>
      </c>
      <c r="AA386" s="45" t="s">
        <v>156</v>
      </c>
      <c r="AB386" s="45" t="s">
        <v>156</v>
      </c>
      <c r="AC386" s="45" t="s">
        <v>156</v>
      </c>
      <c r="AD386" s="46">
        <v>78.388626098632812</v>
      </c>
      <c r="AE386" s="45" t="s">
        <v>89</v>
      </c>
      <c r="AF386" s="45" t="s">
        <v>89</v>
      </c>
      <c r="AG386" s="45" t="s">
        <v>89</v>
      </c>
    </row>
    <row r="387" spans="1:33" x14ac:dyDescent="0.15">
      <c r="A387" s="45">
        <v>340</v>
      </c>
      <c r="B387" s="45" t="s">
        <v>511</v>
      </c>
      <c r="C387" s="45" t="b">
        <v>0</v>
      </c>
      <c r="D387" s="45" t="s">
        <v>160</v>
      </c>
      <c r="E387" s="45" t="s">
        <v>51</v>
      </c>
      <c r="F387" s="45" t="s">
        <v>152</v>
      </c>
      <c r="G387" s="45" t="s">
        <v>153</v>
      </c>
      <c r="H387" s="45" t="s">
        <v>154</v>
      </c>
      <c r="I387" s="87">
        <v>24.17999267578125</v>
      </c>
      <c r="J387" s="46">
        <v>24.113935470581055</v>
      </c>
      <c r="K387" s="46">
        <v>9.3418993055820465E-2</v>
      </c>
      <c r="L387" s="59">
        <v>776.26971435546875</v>
      </c>
      <c r="M387" s="46">
        <v>816.1378173828125</v>
      </c>
      <c r="N387" s="46">
        <v>56.382011413574219</v>
      </c>
      <c r="O387" s="46">
        <v>33.171398162841797</v>
      </c>
      <c r="P387" s="46">
        <v>0.99580001831054688</v>
      </c>
      <c r="Q387" s="46">
        <v>-3.1112000942230225</v>
      </c>
      <c r="R387" s="46">
        <v>109.61356353759766</v>
      </c>
      <c r="S387" s="45" t="b">
        <v>1</v>
      </c>
      <c r="T387" s="46">
        <v>0.29143852878643906</v>
      </c>
      <c r="U387" s="45" t="b">
        <v>1</v>
      </c>
      <c r="V387" s="45">
        <v>3</v>
      </c>
      <c r="W387" s="45">
        <v>19</v>
      </c>
      <c r="X387" s="45" t="s">
        <v>155</v>
      </c>
      <c r="Y387" s="45" t="s">
        <v>89</v>
      </c>
      <c r="Z387" s="46">
        <v>0.95985549316349372</v>
      </c>
      <c r="AA387" s="45" t="s">
        <v>156</v>
      </c>
      <c r="AB387" s="45" t="s">
        <v>156</v>
      </c>
      <c r="AC387" s="45" t="s">
        <v>156</v>
      </c>
      <c r="AD387" s="46">
        <v>78.388626098632812</v>
      </c>
      <c r="AE387" s="45" t="s">
        <v>89</v>
      </c>
      <c r="AF387" s="45" t="s">
        <v>89</v>
      </c>
      <c r="AG387" s="45" t="s">
        <v>89</v>
      </c>
    </row>
    <row r="388" spans="1:33" x14ac:dyDescent="0.15">
      <c r="A388" s="45">
        <v>341</v>
      </c>
      <c r="B388" s="45" t="s">
        <v>512</v>
      </c>
      <c r="C388" s="45" t="b">
        <v>0</v>
      </c>
      <c r="D388" s="45" t="s">
        <v>162</v>
      </c>
      <c r="E388" s="45" t="s">
        <v>51</v>
      </c>
      <c r="F388" s="45" t="s">
        <v>152</v>
      </c>
      <c r="G388" s="45" t="s">
        <v>153</v>
      </c>
      <c r="H388" s="45" t="s">
        <v>154</v>
      </c>
      <c r="I388" s="87">
        <v>23.98790168762207</v>
      </c>
      <c r="J388" s="46">
        <v>23.966274261474609</v>
      </c>
      <c r="K388" s="46">
        <v>3.058445081114769E-2</v>
      </c>
      <c r="L388" s="59">
        <v>894.85858154296875</v>
      </c>
      <c r="M388" s="46">
        <v>909.4130859375</v>
      </c>
      <c r="N388" s="46">
        <v>20.58317756652832</v>
      </c>
      <c r="O388" s="46">
        <v>33.171398162841797</v>
      </c>
      <c r="P388" s="46">
        <v>0.99580001831054688</v>
      </c>
      <c r="Q388" s="46">
        <v>-3.1112000942230225</v>
      </c>
      <c r="R388" s="46">
        <v>109.61356353759766</v>
      </c>
      <c r="S388" s="45" t="b">
        <v>1</v>
      </c>
      <c r="T388" s="46">
        <v>0.29143852878643906</v>
      </c>
      <c r="U388" s="45" t="b">
        <v>1</v>
      </c>
      <c r="V388" s="45">
        <v>3</v>
      </c>
      <c r="W388" s="45">
        <v>19</v>
      </c>
      <c r="X388" s="45" t="s">
        <v>155</v>
      </c>
      <c r="Y388" s="45" t="s">
        <v>89</v>
      </c>
      <c r="Z388" s="46">
        <v>0.98017360932534459</v>
      </c>
      <c r="AA388" s="45" t="s">
        <v>156</v>
      </c>
      <c r="AB388" s="45" t="s">
        <v>156</v>
      </c>
      <c r="AC388" s="45" t="s">
        <v>156</v>
      </c>
      <c r="AD388" s="46">
        <v>78.417304992675781</v>
      </c>
      <c r="AE388" s="45" t="s">
        <v>89</v>
      </c>
      <c r="AF388" s="45" t="s">
        <v>89</v>
      </c>
      <c r="AG388" s="45" t="s">
        <v>89</v>
      </c>
    </row>
    <row r="389" spans="1:33" x14ac:dyDescent="0.15">
      <c r="A389" s="45">
        <v>342</v>
      </c>
      <c r="B389" s="45" t="s">
        <v>513</v>
      </c>
      <c r="C389" s="45" t="b">
        <v>0</v>
      </c>
      <c r="D389" s="45" t="s">
        <v>164</v>
      </c>
      <c r="E389" s="45" t="s">
        <v>51</v>
      </c>
      <c r="F389" s="45" t="s">
        <v>152</v>
      </c>
      <c r="G389" s="45" t="s">
        <v>153</v>
      </c>
      <c r="H389" s="45" t="s">
        <v>154</v>
      </c>
      <c r="I389" s="87">
        <v>23.054590225219727</v>
      </c>
      <c r="J389" s="46">
        <v>23.141883850097656</v>
      </c>
      <c r="K389" s="46">
        <v>0.12345048040151596</v>
      </c>
      <c r="L389" s="59">
        <v>1785.4134521484375</v>
      </c>
      <c r="M389" s="46">
        <v>1677.2080078125</v>
      </c>
      <c r="N389" s="46">
        <v>153.02552795410156</v>
      </c>
      <c r="O389" s="46">
        <v>33.171398162841797</v>
      </c>
      <c r="P389" s="46">
        <v>0.99580001831054688</v>
      </c>
      <c r="Q389" s="46">
        <v>-3.1112000942230225</v>
      </c>
      <c r="R389" s="46">
        <v>109.61356353759766</v>
      </c>
      <c r="S389" s="45" t="b">
        <v>1</v>
      </c>
      <c r="T389" s="46">
        <v>0.29143852878643906</v>
      </c>
      <c r="U389" s="45" t="b">
        <v>1</v>
      </c>
      <c r="V389" s="45">
        <v>3</v>
      </c>
      <c r="W389" s="45">
        <v>16</v>
      </c>
      <c r="X389" s="45" t="s">
        <v>155</v>
      </c>
      <c r="Y389" s="45" t="s">
        <v>89</v>
      </c>
      <c r="Z389" s="46">
        <v>0.97042160289823254</v>
      </c>
      <c r="AA389" s="45" t="s">
        <v>156</v>
      </c>
      <c r="AB389" s="45" t="s">
        <v>156</v>
      </c>
      <c r="AC389" s="45" t="s">
        <v>156</v>
      </c>
      <c r="AD389" s="46">
        <v>78.417304992675781</v>
      </c>
      <c r="AE389" s="45" t="s">
        <v>89</v>
      </c>
      <c r="AF389" s="45" t="s">
        <v>89</v>
      </c>
      <c r="AG389" s="45" t="s">
        <v>89</v>
      </c>
    </row>
    <row r="390" spans="1:33" x14ac:dyDescent="0.15">
      <c r="A390" s="45">
        <v>343</v>
      </c>
      <c r="B390" s="45" t="s">
        <v>514</v>
      </c>
      <c r="C390" s="45" t="b">
        <v>0</v>
      </c>
      <c r="D390" s="45" t="s">
        <v>573</v>
      </c>
      <c r="E390" s="45" t="s">
        <v>51</v>
      </c>
      <c r="F390" s="45" t="s">
        <v>152</v>
      </c>
      <c r="G390" s="45" t="s">
        <v>153</v>
      </c>
      <c r="H390" s="45" t="s">
        <v>154</v>
      </c>
      <c r="I390" s="87">
        <v>23.824886322021484</v>
      </c>
      <c r="J390" s="46">
        <v>23.81074333190918</v>
      </c>
      <c r="K390" s="46">
        <v>2.0001208409667015E-2</v>
      </c>
      <c r="L390" s="59">
        <v>1009.6031494140625</v>
      </c>
      <c r="M390" s="46">
        <v>1020.2822265625</v>
      </c>
      <c r="N390" s="46">
        <v>15.102496147155762</v>
      </c>
      <c r="O390" s="46">
        <v>33.171398162841797</v>
      </c>
      <c r="P390" s="46">
        <v>0.99580001831054688</v>
      </c>
      <c r="Q390" s="46">
        <v>-3.1112000942230225</v>
      </c>
      <c r="R390" s="46">
        <v>109.61356353759766</v>
      </c>
      <c r="S390" s="45" t="b">
        <v>1</v>
      </c>
      <c r="T390" s="46">
        <v>0.29143852878643906</v>
      </c>
      <c r="U390" s="45" t="b">
        <v>1</v>
      </c>
      <c r="V390" s="45">
        <v>3</v>
      </c>
      <c r="W390" s="45">
        <v>19</v>
      </c>
      <c r="X390" s="45" t="s">
        <v>155</v>
      </c>
      <c r="Y390" s="45" t="s">
        <v>89</v>
      </c>
      <c r="Z390" s="46">
        <v>0.97382138434897414</v>
      </c>
      <c r="AA390" s="45" t="s">
        <v>156</v>
      </c>
      <c r="AB390" s="45" t="s">
        <v>156</v>
      </c>
      <c r="AC390" s="45" t="s">
        <v>156</v>
      </c>
      <c r="AD390" s="46">
        <v>78.417304992675781</v>
      </c>
      <c r="AE390" s="45" t="s">
        <v>89</v>
      </c>
      <c r="AF390" s="45" t="s">
        <v>89</v>
      </c>
      <c r="AG390" s="45" t="s">
        <v>89</v>
      </c>
    </row>
    <row r="391" spans="1:33" x14ac:dyDescent="0.15">
      <c r="A391" s="45">
        <v>344</v>
      </c>
      <c r="B391" s="45" t="s">
        <v>515</v>
      </c>
      <c r="C391" s="45" t="b">
        <v>0</v>
      </c>
      <c r="D391" s="45" t="s">
        <v>167</v>
      </c>
      <c r="E391" s="45" t="s">
        <v>51</v>
      </c>
      <c r="F391" s="45" t="s">
        <v>152</v>
      </c>
      <c r="G391" s="45" t="s">
        <v>153</v>
      </c>
      <c r="H391" s="45" t="s">
        <v>154</v>
      </c>
      <c r="I391" s="87">
        <v>23.266750335693359</v>
      </c>
      <c r="J391" s="46">
        <v>23.301856994628906</v>
      </c>
      <c r="K391" s="46">
        <v>4.9646966159343719E-2</v>
      </c>
      <c r="L391" s="59">
        <v>1525.9715576171875</v>
      </c>
      <c r="M391" s="46">
        <v>1487.3369140625</v>
      </c>
      <c r="N391" s="46">
        <v>54.637638092041016</v>
      </c>
      <c r="O391" s="46">
        <v>33.171398162841797</v>
      </c>
      <c r="P391" s="46">
        <v>0.99580001831054688</v>
      </c>
      <c r="Q391" s="46">
        <v>-3.1112000942230225</v>
      </c>
      <c r="R391" s="46">
        <v>109.61356353759766</v>
      </c>
      <c r="S391" s="45" t="b">
        <v>1</v>
      </c>
      <c r="T391" s="46">
        <v>0.29143852878643906</v>
      </c>
      <c r="U391" s="45" t="b">
        <v>1</v>
      </c>
      <c r="V391" s="45">
        <v>3</v>
      </c>
      <c r="W391" s="45">
        <v>18</v>
      </c>
      <c r="X391" s="45" t="s">
        <v>155</v>
      </c>
      <c r="Y391" s="45" t="s">
        <v>89</v>
      </c>
      <c r="Z391" s="46">
        <v>0.96706446674629554</v>
      </c>
      <c r="AA391" s="45" t="s">
        <v>156</v>
      </c>
      <c r="AB391" s="45" t="s">
        <v>156</v>
      </c>
      <c r="AC391" s="45" t="s">
        <v>156</v>
      </c>
      <c r="AD391" s="46">
        <v>78.417304992675781</v>
      </c>
      <c r="AE391" s="45" t="s">
        <v>89</v>
      </c>
      <c r="AF391" s="45" t="s">
        <v>89</v>
      </c>
      <c r="AG391" s="45" t="s">
        <v>89</v>
      </c>
    </row>
    <row r="392" spans="1:33" x14ac:dyDescent="0.15">
      <c r="A392" s="45">
        <v>345</v>
      </c>
      <c r="B392" s="45" t="s">
        <v>516</v>
      </c>
      <c r="C392" s="45" t="b">
        <v>0</v>
      </c>
      <c r="D392" s="45" t="s">
        <v>169</v>
      </c>
      <c r="E392" s="45" t="s">
        <v>51</v>
      </c>
      <c r="F392" s="45" t="s">
        <v>152</v>
      </c>
      <c r="G392" s="45" t="s">
        <v>153</v>
      </c>
      <c r="H392" s="45" t="s">
        <v>154</v>
      </c>
      <c r="I392" s="87">
        <v>23.768383026123047</v>
      </c>
      <c r="J392" s="46">
        <v>23.688257217407227</v>
      </c>
      <c r="K392" s="46">
        <v>0.11331500858068466</v>
      </c>
      <c r="L392" s="59">
        <v>1052.7177734375</v>
      </c>
      <c r="M392" s="46">
        <v>1118.99755859375</v>
      </c>
      <c r="N392" s="46">
        <v>93.733688354492188</v>
      </c>
      <c r="O392" s="46">
        <v>33.171398162841797</v>
      </c>
      <c r="P392" s="46">
        <v>0.99580001831054688</v>
      </c>
      <c r="Q392" s="46">
        <v>-3.1112000942230225</v>
      </c>
      <c r="R392" s="46">
        <v>109.61356353759766</v>
      </c>
      <c r="S392" s="45" t="b">
        <v>1</v>
      </c>
      <c r="T392" s="46">
        <v>0.29143852878643906</v>
      </c>
      <c r="U392" s="45" t="b">
        <v>1</v>
      </c>
      <c r="V392" s="45">
        <v>3</v>
      </c>
      <c r="W392" s="45">
        <v>19</v>
      </c>
      <c r="X392" s="45" t="s">
        <v>155</v>
      </c>
      <c r="Y392" s="45" t="s">
        <v>89</v>
      </c>
      <c r="Z392" s="46">
        <v>0.97923115424136553</v>
      </c>
      <c r="AA392" s="45" t="s">
        <v>156</v>
      </c>
      <c r="AB392" s="45" t="s">
        <v>156</v>
      </c>
      <c r="AC392" s="45" t="s">
        <v>156</v>
      </c>
      <c r="AD392" s="46">
        <v>78.290046691894531</v>
      </c>
      <c r="AE392" s="45" t="s">
        <v>89</v>
      </c>
      <c r="AF392" s="45" t="s">
        <v>89</v>
      </c>
      <c r="AG392" s="45" t="s">
        <v>89</v>
      </c>
    </row>
    <row r="393" spans="1:33" x14ac:dyDescent="0.15">
      <c r="A393" s="45">
        <v>346</v>
      </c>
      <c r="B393" s="45" t="s">
        <v>517</v>
      </c>
      <c r="C393" s="45" t="b">
        <v>0</v>
      </c>
      <c r="D393" s="45" t="s">
        <v>171</v>
      </c>
      <c r="E393" s="45" t="s">
        <v>51</v>
      </c>
      <c r="F393" s="45" t="s">
        <v>152</v>
      </c>
      <c r="G393" s="45" t="s">
        <v>153</v>
      </c>
      <c r="H393" s="45" t="s">
        <v>154</v>
      </c>
      <c r="I393" s="87">
        <v>23.724292755126953</v>
      </c>
      <c r="J393" s="46">
        <v>23.897792816162109</v>
      </c>
      <c r="K393" s="46">
        <v>0.24536748230457306</v>
      </c>
      <c r="L393" s="59">
        <v>1087.6356201171875</v>
      </c>
      <c r="M393" s="46">
        <v>964.4671630859375</v>
      </c>
      <c r="N393" s="46">
        <v>174.18646240234375</v>
      </c>
      <c r="O393" s="46">
        <v>33.171398162841797</v>
      </c>
      <c r="P393" s="46">
        <v>0.99580001831054688</v>
      </c>
      <c r="Q393" s="46">
        <v>-3.1112000942230225</v>
      </c>
      <c r="R393" s="46">
        <v>109.61356353759766</v>
      </c>
      <c r="S393" s="45" t="b">
        <v>1</v>
      </c>
      <c r="T393" s="46">
        <v>0.29143852878643906</v>
      </c>
      <c r="U393" s="45" t="b">
        <v>1</v>
      </c>
      <c r="V393" s="45">
        <v>3</v>
      </c>
      <c r="W393" s="45">
        <v>18</v>
      </c>
      <c r="X393" s="45" t="s">
        <v>155</v>
      </c>
      <c r="Y393" s="45" t="s">
        <v>89</v>
      </c>
      <c r="Z393" s="46">
        <v>0.97571835672566554</v>
      </c>
      <c r="AA393" s="45" t="s">
        <v>156</v>
      </c>
      <c r="AB393" s="45" t="s">
        <v>156</v>
      </c>
      <c r="AC393" s="45" t="s">
        <v>156</v>
      </c>
      <c r="AD393" s="46">
        <v>78.290046691894531</v>
      </c>
      <c r="AE393" s="45" t="s">
        <v>89</v>
      </c>
      <c r="AF393" s="45" t="s">
        <v>89</v>
      </c>
      <c r="AG393" s="45" t="s">
        <v>89</v>
      </c>
    </row>
    <row r="394" spans="1:33" x14ac:dyDescent="0.15">
      <c r="A394" s="45">
        <v>347</v>
      </c>
      <c r="B394" s="45" t="s">
        <v>518</v>
      </c>
      <c r="C394" s="45" t="b">
        <v>0</v>
      </c>
      <c r="D394" s="45" t="s">
        <v>173</v>
      </c>
      <c r="E394" s="45" t="s">
        <v>51</v>
      </c>
      <c r="F394" s="45" t="s">
        <v>152</v>
      </c>
      <c r="G394" s="45" t="s">
        <v>153</v>
      </c>
      <c r="H394" s="45" t="s">
        <v>154</v>
      </c>
      <c r="I394" s="87">
        <v>23.372400283813477</v>
      </c>
      <c r="J394" s="46">
        <v>23.350448608398438</v>
      </c>
      <c r="K394" s="46">
        <v>3.1043007969856262E-2</v>
      </c>
      <c r="L394" s="59">
        <v>1411.19970703125</v>
      </c>
      <c r="M394" s="46">
        <v>1434.5020751953125</v>
      </c>
      <c r="N394" s="46">
        <v>32.954524993896484</v>
      </c>
      <c r="O394" s="46">
        <v>33.171398162841797</v>
      </c>
      <c r="P394" s="46">
        <v>0.99580001831054688</v>
      </c>
      <c r="Q394" s="46">
        <v>-3.1112000942230225</v>
      </c>
      <c r="R394" s="46">
        <v>109.61356353759766</v>
      </c>
      <c r="S394" s="45" t="b">
        <v>1</v>
      </c>
      <c r="T394" s="46">
        <v>0.29143852878643906</v>
      </c>
      <c r="U394" s="45" t="b">
        <v>1</v>
      </c>
      <c r="V394" s="45">
        <v>3</v>
      </c>
      <c r="W394" s="45">
        <v>17</v>
      </c>
      <c r="X394" s="45" t="s">
        <v>155</v>
      </c>
      <c r="Y394" s="45" t="s">
        <v>89</v>
      </c>
      <c r="Z394" s="46">
        <v>0.95400639038873358</v>
      </c>
      <c r="AA394" s="45" t="s">
        <v>156</v>
      </c>
      <c r="AB394" s="45" t="s">
        <v>156</v>
      </c>
      <c r="AC394" s="45" t="s">
        <v>156</v>
      </c>
      <c r="AD394" s="46">
        <v>78.290046691894531</v>
      </c>
      <c r="AE394" s="45" t="s">
        <v>89</v>
      </c>
      <c r="AF394" s="45" t="s">
        <v>89</v>
      </c>
      <c r="AG394" s="45" t="s">
        <v>89</v>
      </c>
    </row>
    <row r="395" spans="1:33" x14ac:dyDescent="0.15">
      <c r="A395" s="45">
        <v>348</v>
      </c>
      <c r="B395" s="45" t="s">
        <v>519</v>
      </c>
      <c r="C395" s="45" t="b">
        <v>0</v>
      </c>
      <c r="D395" s="45" t="s">
        <v>176</v>
      </c>
      <c r="E395" s="45" t="s">
        <v>51</v>
      </c>
      <c r="F395" s="45" t="s">
        <v>152</v>
      </c>
      <c r="G395" s="45" t="s">
        <v>153</v>
      </c>
      <c r="H395" s="45" t="s">
        <v>154</v>
      </c>
      <c r="I395" s="87">
        <v>23.637157440185547</v>
      </c>
      <c r="J395" s="46">
        <v>23.940128326416016</v>
      </c>
      <c r="K395" s="46">
        <v>0.42846554517745972</v>
      </c>
      <c r="L395" s="59">
        <v>1160.0865478515625</v>
      </c>
      <c r="M395" s="46">
        <v>950.4671630859375</v>
      </c>
      <c r="N395" s="46">
        <v>296.44656372070312</v>
      </c>
      <c r="O395" s="46">
        <v>33.171398162841797</v>
      </c>
      <c r="P395" s="46">
        <v>0.99580001831054688</v>
      </c>
      <c r="Q395" s="46">
        <v>-3.1112000942230225</v>
      </c>
      <c r="R395" s="46">
        <v>109.61356353759766</v>
      </c>
      <c r="S395" s="45" t="b">
        <v>1</v>
      </c>
      <c r="T395" s="46">
        <v>0.29143852878643906</v>
      </c>
      <c r="U395" s="45" t="b">
        <v>1</v>
      </c>
      <c r="V395" s="45">
        <v>3</v>
      </c>
      <c r="W395" s="45">
        <v>18</v>
      </c>
      <c r="X395" s="45" t="s">
        <v>155</v>
      </c>
      <c r="Y395" s="45" t="s">
        <v>89</v>
      </c>
      <c r="Z395" s="46">
        <v>0.95904806672441834</v>
      </c>
      <c r="AA395" s="45" t="s">
        <v>156</v>
      </c>
      <c r="AB395" s="45" t="s">
        <v>156</v>
      </c>
      <c r="AC395" s="45" t="s">
        <v>156</v>
      </c>
      <c r="AD395" s="46">
        <v>78.290046691894531</v>
      </c>
      <c r="AE395" s="45" t="s">
        <v>89</v>
      </c>
      <c r="AF395" s="45" t="s">
        <v>89</v>
      </c>
      <c r="AG395" s="45" t="s">
        <v>89</v>
      </c>
    </row>
    <row r="396" spans="1:33" x14ac:dyDescent="0.15">
      <c r="A396" s="45">
        <v>349</v>
      </c>
      <c r="B396" s="45" t="s">
        <v>520</v>
      </c>
      <c r="C396" s="45" t="b">
        <v>0</v>
      </c>
      <c r="D396" s="45" t="s">
        <v>178</v>
      </c>
      <c r="E396" s="45" t="s">
        <v>51</v>
      </c>
      <c r="F396" s="45" t="s">
        <v>152</v>
      </c>
      <c r="G396" s="45" t="s">
        <v>153</v>
      </c>
      <c r="H396" s="45" t="s">
        <v>154</v>
      </c>
      <c r="I396" s="87">
        <v>23.90983772277832</v>
      </c>
      <c r="J396" s="46">
        <v>24.085906982421875</v>
      </c>
      <c r="K396" s="46">
        <v>0.24899953603744507</v>
      </c>
      <c r="L396" s="59">
        <v>948.08154296875</v>
      </c>
      <c r="M396" s="46">
        <v>839.3255615234375</v>
      </c>
      <c r="N396" s="46">
        <v>153.80422973632812</v>
      </c>
      <c r="O396" s="46">
        <v>33.171398162841797</v>
      </c>
      <c r="P396" s="46">
        <v>0.99580001831054688</v>
      </c>
      <c r="Q396" s="46">
        <v>-3.1112000942230225</v>
      </c>
      <c r="R396" s="46">
        <v>109.61356353759766</v>
      </c>
      <c r="S396" s="45" t="b">
        <v>1</v>
      </c>
      <c r="T396" s="46">
        <v>0.29143852878643906</v>
      </c>
      <c r="U396" s="45" t="b">
        <v>1</v>
      </c>
      <c r="V396" s="45">
        <v>3</v>
      </c>
      <c r="W396" s="45">
        <v>18</v>
      </c>
      <c r="X396" s="45" t="s">
        <v>155</v>
      </c>
      <c r="Y396" s="45" t="s">
        <v>89</v>
      </c>
      <c r="Z396" s="46">
        <v>0.94771427422799703</v>
      </c>
      <c r="AA396" s="45" t="s">
        <v>156</v>
      </c>
      <c r="AB396" s="45" t="s">
        <v>156</v>
      </c>
      <c r="AC396" s="45" t="s">
        <v>156</v>
      </c>
      <c r="AD396" s="46">
        <v>78.380645751953125</v>
      </c>
      <c r="AE396" s="45" t="s">
        <v>89</v>
      </c>
      <c r="AF396" s="45" t="s">
        <v>89</v>
      </c>
      <c r="AG396" s="45" t="s">
        <v>89</v>
      </c>
    </row>
    <row r="397" spans="1:33" x14ac:dyDescent="0.15">
      <c r="A397" s="45">
        <v>350</v>
      </c>
      <c r="B397" s="45" t="s">
        <v>521</v>
      </c>
      <c r="C397" s="45" t="b">
        <v>0</v>
      </c>
      <c r="D397" s="45" t="s">
        <v>180</v>
      </c>
      <c r="E397" s="45" t="s">
        <v>51</v>
      </c>
      <c r="F397" s="45" t="s">
        <v>152</v>
      </c>
      <c r="G397" s="45" t="s">
        <v>153</v>
      </c>
      <c r="H397" s="45" t="s">
        <v>154</v>
      </c>
      <c r="I397" s="87">
        <v>23.812576293945312</v>
      </c>
      <c r="J397" s="46">
        <v>23.812873840332031</v>
      </c>
      <c r="K397" s="46">
        <v>4.2214282439090312E-4</v>
      </c>
      <c r="L397" s="59">
        <v>1018.84326171875</v>
      </c>
      <c r="M397" s="46">
        <v>1018.6182861328125</v>
      </c>
      <c r="N397" s="46">
        <v>0.31820669770240784</v>
      </c>
      <c r="O397" s="46">
        <v>33.171398162841797</v>
      </c>
      <c r="P397" s="46">
        <v>0.99580001831054688</v>
      </c>
      <c r="Q397" s="46">
        <v>-3.1112000942230225</v>
      </c>
      <c r="R397" s="46">
        <v>109.61356353759766</v>
      </c>
      <c r="S397" s="45" t="b">
        <v>1</v>
      </c>
      <c r="T397" s="46">
        <v>0.29143852878643906</v>
      </c>
      <c r="U397" s="45" t="b">
        <v>1</v>
      </c>
      <c r="V397" s="45">
        <v>3</v>
      </c>
      <c r="W397" s="45">
        <v>18</v>
      </c>
      <c r="X397" s="45" t="s">
        <v>155</v>
      </c>
      <c r="Y397" s="45" t="s">
        <v>89</v>
      </c>
      <c r="Z397" s="46">
        <v>0.94621749137244182</v>
      </c>
      <c r="AA397" s="45" t="s">
        <v>156</v>
      </c>
      <c r="AB397" s="45" t="s">
        <v>156</v>
      </c>
      <c r="AC397" s="45" t="s">
        <v>156</v>
      </c>
      <c r="AD397" s="46">
        <v>78.380645751953125</v>
      </c>
      <c r="AE397" s="45" t="s">
        <v>89</v>
      </c>
      <c r="AF397" s="45" t="s">
        <v>89</v>
      </c>
      <c r="AG397" s="45" t="s">
        <v>89</v>
      </c>
    </row>
    <row r="398" spans="1:33" x14ac:dyDescent="0.15">
      <c r="A398" s="45">
        <v>351</v>
      </c>
      <c r="B398" s="45" t="s">
        <v>522</v>
      </c>
      <c r="C398" s="45" t="b">
        <v>0</v>
      </c>
      <c r="D398" s="45" t="s">
        <v>182</v>
      </c>
      <c r="E398" s="45" t="s">
        <v>51</v>
      </c>
      <c r="F398" s="45" t="s">
        <v>152</v>
      </c>
      <c r="G398" s="45" t="s">
        <v>153</v>
      </c>
      <c r="H398" s="45" t="s">
        <v>154</v>
      </c>
      <c r="I398" s="87">
        <v>23.560764312744141</v>
      </c>
      <c r="J398" s="46">
        <v>23.475133895874023</v>
      </c>
      <c r="K398" s="46">
        <v>0.12109969556331635</v>
      </c>
      <c r="L398" s="59">
        <v>1227.5654296875</v>
      </c>
      <c r="M398" s="46">
        <v>1310.50732421875</v>
      </c>
      <c r="N398" s="46">
        <v>117.29763793945312</v>
      </c>
      <c r="O398" s="46">
        <v>33.171398162841797</v>
      </c>
      <c r="P398" s="46">
        <v>0.99580001831054688</v>
      </c>
      <c r="Q398" s="46">
        <v>-3.1112000942230225</v>
      </c>
      <c r="R398" s="46">
        <v>109.61356353759766</v>
      </c>
      <c r="S398" s="45" t="b">
        <v>1</v>
      </c>
      <c r="T398" s="46">
        <v>0.29143852878643906</v>
      </c>
      <c r="U398" s="45" t="b">
        <v>1</v>
      </c>
      <c r="V398" s="45">
        <v>3</v>
      </c>
      <c r="W398" s="45">
        <v>16</v>
      </c>
      <c r="X398" s="45" t="s">
        <v>155</v>
      </c>
      <c r="Y398" s="45" t="s">
        <v>89</v>
      </c>
      <c r="Z398" s="46">
        <v>0.95719979847342218</v>
      </c>
      <c r="AA398" s="45" t="s">
        <v>156</v>
      </c>
      <c r="AB398" s="45" t="s">
        <v>156</v>
      </c>
      <c r="AC398" s="45" t="s">
        <v>156</v>
      </c>
      <c r="AD398" s="46">
        <v>78.380645751953125</v>
      </c>
      <c r="AE398" s="45" t="s">
        <v>89</v>
      </c>
      <c r="AF398" s="45" t="s">
        <v>89</v>
      </c>
      <c r="AG398" s="45" t="s">
        <v>89</v>
      </c>
    </row>
    <row r="399" spans="1:33" x14ac:dyDescent="0.15">
      <c r="A399" s="45">
        <v>352</v>
      </c>
      <c r="B399" s="45" t="s">
        <v>523</v>
      </c>
      <c r="C399" s="45" t="b">
        <v>0</v>
      </c>
      <c r="D399" s="45" t="s">
        <v>184</v>
      </c>
      <c r="E399" s="45" t="s">
        <v>51</v>
      </c>
      <c r="F399" s="45" t="s">
        <v>152</v>
      </c>
      <c r="G399" s="45" t="s">
        <v>153</v>
      </c>
      <c r="H399" s="45" t="s">
        <v>154</v>
      </c>
      <c r="I399" s="87">
        <v>23.879928588867188</v>
      </c>
      <c r="J399" s="46">
        <v>23.742284774780273</v>
      </c>
      <c r="K399" s="46">
        <v>0.19465774297714233</v>
      </c>
      <c r="L399" s="59">
        <v>969.3018798828125</v>
      </c>
      <c r="M399" s="46">
        <v>1078.822509765625</v>
      </c>
      <c r="N399" s="46">
        <v>154.88546752929688</v>
      </c>
      <c r="O399" s="46">
        <v>33.171398162841797</v>
      </c>
      <c r="P399" s="46">
        <v>0.99580001831054688</v>
      </c>
      <c r="Q399" s="46">
        <v>-3.1112000942230225</v>
      </c>
      <c r="R399" s="46">
        <v>109.61356353759766</v>
      </c>
      <c r="S399" s="45" t="b">
        <v>1</v>
      </c>
      <c r="T399" s="46">
        <v>0.29143852878643906</v>
      </c>
      <c r="U399" s="45" t="b">
        <v>1</v>
      </c>
      <c r="V399" s="45">
        <v>3</v>
      </c>
      <c r="W399" s="45">
        <v>18</v>
      </c>
      <c r="X399" s="45" t="s">
        <v>155</v>
      </c>
      <c r="Y399" s="45" t="s">
        <v>89</v>
      </c>
      <c r="Z399" s="46">
        <v>0.95642585352262988</v>
      </c>
      <c r="AA399" s="45" t="s">
        <v>156</v>
      </c>
      <c r="AB399" s="45" t="s">
        <v>156</v>
      </c>
      <c r="AC399" s="45" t="s">
        <v>156</v>
      </c>
      <c r="AD399" s="46">
        <v>78.267189025878906</v>
      </c>
      <c r="AE399" s="45" t="s">
        <v>89</v>
      </c>
      <c r="AF399" s="45" t="s">
        <v>89</v>
      </c>
      <c r="AG399" s="45" t="s">
        <v>89</v>
      </c>
    </row>
    <row r="400" spans="1:33" x14ac:dyDescent="0.15">
      <c r="A400" s="45">
        <v>353</v>
      </c>
      <c r="B400" s="45" t="s">
        <v>524</v>
      </c>
      <c r="C400" s="45" t="b">
        <v>0</v>
      </c>
      <c r="D400" s="45" t="s">
        <v>186</v>
      </c>
      <c r="E400" s="45" t="s">
        <v>51</v>
      </c>
      <c r="F400" s="45" t="s">
        <v>152</v>
      </c>
      <c r="G400" s="45" t="s">
        <v>153</v>
      </c>
      <c r="H400" s="45" t="s">
        <v>154</v>
      </c>
      <c r="I400" s="87">
        <v>23.552156448364258</v>
      </c>
      <c r="J400" s="46">
        <v>23.469596862792969</v>
      </c>
      <c r="K400" s="46">
        <v>0.11675823479890823</v>
      </c>
      <c r="L400" s="59">
        <v>1235.4107666015625</v>
      </c>
      <c r="M400" s="46">
        <v>1315.703857421875</v>
      </c>
      <c r="N400" s="46">
        <v>113.55166625976562</v>
      </c>
      <c r="O400" s="46">
        <v>33.171398162841797</v>
      </c>
      <c r="P400" s="46">
        <v>0.99580001831054688</v>
      </c>
      <c r="Q400" s="46">
        <v>-3.1112000942230225</v>
      </c>
      <c r="R400" s="46">
        <v>109.61356353759766</v>
      </c>
      <c r="S400" s="45" t="b">
        <v>1</v>
      </c>
      <c r="T400" s="46">
        <v>0.29143852878643906</v>
      </c>
      <c r="U400" s="45" t="b">
        <v>1</v>
      </c>
      <c r="V400" s="45">
        <v>3</v>
      </c>
      <c r="W400" s="45">
        <v>18</v>
      </c>
      <c r="X400" s="45" t="s">
        <v>155</v>
      </c>
      <c r="Y400" s="45" t="s">
        <v>89</v>
      </c>
      <c r="Z400" s="46">
        <v>0.95252208043693176</v>
      </c>
      <c r="AA400" s="45" t="s">
        <v>156</v>
      </c>
      <c r="AB400" s="45" t="s">
        <v>156</v>
      </c>
      <c r="AC400" s="45" t="s">
        <v>156</v>
      </c>
      <c r="AD400" s="46">
        <v>78.431251525878906</v>
      </c>
      <c r="AE400" s="45" t="s">
        <v>89</v>
      </c>
      <c r="AF400" s="45" t="s">
        <v>89</v>
      </c>
      <c r="AG400" s="45" t="s">
        <v>89</v>
      </c>
    </row>
    <row r="401" spans="1:33" x14ac:dyDescent="0.15">
      <c r="A401" s="45">
        <v>354</v>
      </c>
      <c r="B401" s="45" t="s">
        <v>525</v>
      </c>
      <c r="C401" s="45" t="b">
        <v>0</v>
      </c>
      <c r="D401" s="45" t="s">
        <v>188</v>
      </c>
      <c r="E401" s="45" t="s">
        <v>51</v>
      </c>
      <c r="F401" s="45" t="s">
        <v>152</v>
      </c>
      <c r="G401" s="45" t="s">
        <v>153</v>
      </c>
      <c r="H401" s="45" t="s">
        <v>154</v>
      </c>
      <c r="I401" s="87">
        <v>23.300943374633789</v>
      </c>
      <c r="J401" s="46">
        <v>23.350044250488281</v>
      </c>
      <c r="K401" s="46">
        <v>6.9439128041267395E-2</v>
      </c>
      <c r="L401" s="59">
        <v>1487.839599609375</v>
      </c>
      <c r="M401" s="46">
        <v>1435.6905517578125</v>
      </c>
      <c r="N401" s="46">
        <v>73.749893188476562</v>
      </c>
      <c r="O401" s="46">
        <v>33.171398162841797</v>
      </c>
      <c r="P401" s="46">
        <v>0.99580001831054688</v>
      </c>
      <c r="Q401" s="46">
        <v>-3.1112000942230225</v>
      </c>
      <c r="R401" s="46">
        <v>109.61356353759766</v>
      </c>
      <c r="S401" s="45" t="b">
        <v>1</v>
      </c>
      <c r="T401" s="46">
        <v>0.29143852878643906</v>
      </c>
      <c r="U401" s="45" t="b">
        <v>1</v>
      </c>
      <c r="V401" s="45">
        <v>3</v>
      </c>
      <c r="W401" s="45">
        <v>18</v>
      </c>
      <c r="X401" s="45" t="s">
        <v>155</v>
      </c>
      <c r="Y401" s="45" t="s">
        <v>89</v>
      </c>
      <c r="Z401" s="46">
        <v>0.94053908518694396</v>
      </c>
      <c r="AA401" s="45" t="s">
        <v>156</v>
      </c>
      <c r="AB401" s="45" t="s">
        <v>156</v>
      </c>
      <c r="AC401" s="45" t="s">
        <v>156</v>
      </c>
      <c r="AD401" s="46">
        <v>78.431251525878906</v>
      </c>
      <c r="AE401" s="45" t="s">
        <v>89</v>
      </c>
      <c r="AF401" s="45" t="s">
        <v>89</v>
      </c>
      <c r="AG401" s="45" t="s">
        <v>89</v>
      </c>
    </row>
    <row r="402" spans="1:33" x14ac:dyDescent="0.15">
      <c r="A402" s="45">
        <v>355</v>
      </c>
      <c r="B402" s="45" t="s">
        <v>526</v>
      </c>
      <c r="C402" s="45" t="b">
        <v>0</v>
      </c>
      <c r="D402" s="45" t="s">
        <v>190</v>
      </c>
      <c r="E402" s="45" t="s">
        <v>51</v>
      </c>
      <c r="F402" s="45" t="s">
        <v>152</v>
      </c>
      <c r="G402" s="45" t="s">
        <v>153</v>
      </c>
      <c r="H402" s="45" t="s">
        <v>154</v>
      </c>
      <c r="I402" s="87">
        <v>23.631889343261719</v>
      </c>
      <c r="J402" s="46">
        <v>23.679756164550781</v>
      </c>
      <c r="K402" s="46">
        <v>6.7695260047912598E-2</v>
      </c>
      <c r="L402" s="59">
        <v>1164.6185302734375</v>
      </c>
      <c r="M402" s="46">
        <v>1124.78759765625</v>
      </c>
      <c r="N402" s="46">
        <v>56.329444885253906</v>
      </c>
      <c r="O402" s="46">
        <v>33.171398162841797</v>
      </c>
      <c r="P402" s="46">
        <v>0.99580001831054688</v>
      </c>
      <c r="Q402" s="46">
        <v>-3.1112000942230225</v>
      </c>
      <c r="R402" s="46">
        <v>109.61356353759766</v>
      </c>
      <c r="S402" s="45" t="b">
        <v>1</v>
      </c>
      <c r="T402" s="46">
        <v>0.29143852878643906</v>
      </c>
      <c r="U402" s="45" t="b">
        <v>1</v>
      </c>
      <c r="V402" s="45">
        <v>3</v>
      </c>
      <c r="W402" s="45">
        <v>17</v>
      </c>
      <c r="X402" s="45" t="s">
        <v>155</v>
      </c>
      <c r="Y402" s="45" t="s">
        <v>89</v>
      </c>
      <c r="Z402" s="46">
        <v>0.94268156223430521</v>
      </c>
      <c r="AA402" s="45" t="s">
        <v>156</v>
      </c>
      <c r="AB402" s="45" t="s">
        <v>156</v>
      </c>
      <c r="AC402" s="45" t="s">
        <v>156</v>
      </c>
      <c r="AD402" s="46">
        <v>78.431251525878906</v>
      </c>
      <c r="AE402" s="45" t="s">
        <v>89</v>
      </c>
      <c r="AF402" s="45" t="s">
        <v>89</v>
      </c>
      <c r="AG402" s="45" t="s">
        <v>89</v>
      </c>
    </row>
    <row r="403" spans="1:33" x14ac:dyDescent="0.15">
      <c r="A403" s="45">
        <v>356</v>
      </c>
      <c r="B403" s="45" t="s">
        <v>527</v>
      </c>
      <c r="C403" s="45" t="b">
        <v>0</v>
      </c>
      <c r="D403" s="45" t="s">
        <v>89</v>
      </c>
      <c r="E403" s="45" t="s">
        <v>51</v>
      </c>
      <c r="F403" s="45" t="s">
        <v>192</v>
      </c>
      <c r="G403" s="45" t="s">
        <v>153</v>
      </c>
      <c r="H403" s="45" t="s">
        <v>154</v>
      </c>
      <c r="I403" s="87">
        <v>23.829523086547852</v>
      </c>
      <c r="J403" s="46">
        <v>23.892997741699219</v>
      </c>
      <c r="K403" s="46">
        <v>8.9768067002296448E-2</v>
      </c>
      <c r="L403" s="59">
        <v>1000</v>
      </c>
      <c r="M403" s="45" t="s">
        <v>89</v>
      </c>
      <c r="N403" s="45" t="s">
        <v>89</v>
      </c>
      <c r="O403" s="46">
        <v>33.171398162841797</v>
      </c>
      <c r="P403" s="46">
        <v>0.99580001831054688</v>
      </c>
      <c r="Q403" s="46">
        <v>-3.1112000942230225</v>
      </c>
      <c r="R403" s="46">
        <v>109.61356353759766</v>
      </c>
      <c r="S403" s="45" t="b">
        <v>1</v>
      </c>
      <c r="T403" s="46">
        <v>0.29143852878643906</v>
      </c>
      <c r="U403" s="45" t="b">
        <v>1</v>
      </c>
      <c r="V403" s="45">
        <v>3</v>
      </c>
      <c r="W403" s="45">
        <v>19</v>
      </c>
      <c r="X403" s="45" t="s">
        <v>155</v>
      </c>
      <c r="Y403" s="45" t="s">
        <v>89</v>
      </c>
      <c r="Z403" s="46">
        <v>0.95049413110268421</v>
      </c>
      <c r="AA403" s="45" t="s">
        <v>156</v>
      </c>
      <c r="AB403" s="45" t="s">
        <v>156</v>
      </c>
      <c r="AC403" s="45" t="s">
        <v>156</v>
      </c>
      <c r="AD403" s="46">
        <v>78.317481994628906</v>
      </c>
      <c r="AE403" s="45" t="s">
        <v>89</v>
      </c>
      <c r="AF403" s="45" t="s">
        <v>89</v>
      </c>
      <c r="AG403" s="45" t="s">
        <v>89</v>
      </c>
    </row>
    <row r="404" spans="1:33" x14ac:dyDescent="0.15">
      <c r="A404" s="45">
        <v>357</v>
      </c>
      <c r="B404" s="45" t="s">
        <v>528</v>
      </c>
      <c r="C404" s="45" t="b">
        <v>0</v>
      </c>
      <c r="D404" s="45" t="s">
        <v>89</v>
      </c>
      <c r="E404" s="45" t="s">
        <v>51</v>
      </c>
      <c r="F404" s="45" t="s">
        <v>192</v>
      </c>
      <c r="G404" s="45" t="s">
        <v>153</v>
      </c>
      <c r="H404" s="45" t="s">
        <v>154</v>
      </c>
      <c r="I404" s="87">
        <v>26.967613220214844</v>
      </c>
      <c r="J404" s="46">
        <v>26.954170227050781</v>
      </c>
      <c r="K404" s="46">
        <v>1.9009914249181747E-2</v>
      </c>
      <c r="L404" s="59">
        <v>100</v>
      </c>
      <c r="M404" s="45" t="s">
        <v>89</v>
      </c>
      <c r="N404" s="45" t="s">
        <v>89</v>
      </c>
      <c r="O404" s="46">
        <v>33.171398162841797</v>
      </c>
      <c r="P404" s="46">
        <v>0.99580001831054688</v>
      </c>
      <c r="Q404" s="46">
        <v>-3.1112000942230225</v>
      </c>
      <c r="R404" s="46">
        <v>109.61356353759766</v>
      </c>
      <c r="S404" s="45" t="b">
        <v>1</v>
      </c>
      <c r="T404" s="46">
        <v>0.29143852878643906</v>
      </c>
      <c r="U404" s="45" t="b">
        <v>1</v>
      </c>
      <c r="V404" s="45">
        <v>3</v>
      </c>
      <c r="W404" s="45">
        <v>21</v>
      </c>
      <c r="X404" s="45" t="s">
        <v>155</v>
      </c>
      <c r="Y404" s="45" t="s">
        <v>89</v>
      </c>
      <c r="Z404" s="46">
        <v>0.95889997896312673</v>
      </c>
      <c r="AA404" s="45" t="s">
        <v>156</v>
      </c>
      <c r="AB404" s="45" t="s">
        <v>156</v>
      </c>
      <c r="AC404" s="45" t="s">
        <v>156</v>
      </c>
      <c r="AD404" s="46">
        <v>78.185104370117188</v>
      </c>
      <c r="AE404" s="45" t="s">
        <v>89</v>
      </c>
      <c r="AF404" s="45" t="s">
        <v>89</v>
      </c>
      <c r="AG404" s="45" t="s">
        <v>89</v>
      </c>
    </row>
    <row r="405" spans="1:33" x14ac:dyDescent="0.15">
      <c r="A405" s="45">
        <v>358</v>
      </c>
      <c r="B405" s="45" t="s">
        <v>529</v>
      </c>
      <c r="C405" s="45" t="b">
        <v>0</v>
      </c>
      <c r="D405" s="45" t="s">
        <v>89</v>
      </c>
      <c r="E405" s="45" t="s">
        <v>51</v>
      </c>
      <c r="F405" s="45" t="s">
        <v>192</v>
      </c>
      <c r="G405" s="45" t="s">
        <v>153</v>
      </c>
      <c r="H405" s="45" t="s">
        <v>154</v>
      </c>
      <c r="I405" s="87">
        <v>29.921022415161133</v>
      </c>
      <c r="J405" s="46">
        <v>29.883544921875</v>
      </c>
      <c r="K405" s="46">
        <v>5.2999831736087799E-2</v>
      </c>
      <c r="L405" s="59">
        <v>10</v>
      </c>
      <c r="M405" s="45" t="s">
        <v>89</v>
      </c>
      <c r="N405" s="45" t="s">
        <v>89</v>
      </c>
      <c r="O405" s="46">
        <v>33.171398162841797</v>
      </c>
      <c r="P405" s="46">
        <v>0.99580001831054688</v>
      </c>
      <c r="Q405" s="46">
        <v>-3.1112000942230225</v>
      </c>
      <c r="R405" s="46">
        <v>109.61356353759766</v>
      </c>
      <c r="S405" s="45" t="b">
        <v>1</v>
      </c>
      <c r="T405" s="46">
        <v>0.29143852878643906</v>
      </c>
      <c r="U405" s="45" t="b">
        <v>1</v>
      </c>
      <c r="V405" s="45">
        <v>3</v>
      </c>
      <c r="W405" s="45">
        <v>24</v>
      </c>
      <c r="X405" s="45" t="s">
        <v>155</v>
      </c>
      <c r="Y405" s="45" t="s">
        <v>89</v>
      </c>
      <c r="Z405" s="46">
        <v>0.96096162692170872</v>
      </c>
      <c r="AA405" s="45" t="s">
        <v>156</v>
      </c>
      <c r="AB405" s="45" t="s">
        <v>156</v>
      </c>
      <c r="AC405" s="45" t="s">
        <v>156</v>
      </c>
      <c r="AD405" s="46">
        <v>78.185104370117188</v>
      </c>
      <c r="AE405" s="45" t="s">
        <v>89</v>
      </c>
      <c r="AF405" s="45" t="s">
        <v>89</v>
      </c>
      <c r="AG405" s="45" t="s">
        <v>89</v>
      </c>
    </row>
    <row r="406" spans="1:33" x14ac:dyDescent="0.15">
      <c r="A406" s="45">
        <v>359</v>
      </c>
      <c r="B406" s="45" t="s">
        <v>530</v>
      </c>
      <c r="C406" s="45" t="b">
        <v>0</v>
      </c>
      <c r="D406" s="45" t="s">
        <v>89</v>
      </c>
      <c r="E406" s="45" t="s">
        <v>51</v>
      </c>
      <c r="F406" s="45" t="s">
        <v>192</v>
      </c>
      <c r="G406" s="45" t="s">
        <v>153</v>
      </c>
      <c r="H406" s="45" t="s">
        <v>154</v>
      </c>
      <c r="I406" s="87">
        <v>33.670215606689453</v>
      </c>
      <c r="J406" s="46">
        <v>33.287460327148438</v>
      </c>
      <c r="K406" s="46">
        <v>0.54130041599273682</v>
      </c>
      <c r="L406" s="59">
        <v>1</v>
      </c>
      <c r="M406" s="45" t="s">
        <v>89</v>
      </c>
      <c r="N406" s="45" t="s">
        <v>89</v>
      </c>
      <c r="O406" s="46">
        <v>33.171398162841797</v>
      </c>
      <c r="P406" s="46">
        <v>0.99580001831054688</v>
      </c>
      <c r="Q406" s="46">
        <v>-3.1112000942230225</v>
      </c>
      <c r="R406" s="46">
        <v>109.61356353759766</v>
      </c>
      <c r="S406" s="45" t="b">
        <v>1</v>
      </c>
      <c r="T406" s="46">
        <v>0.29143852878643906</v>
      </c>
      <c r="U406" s="45" t="b">
        <v>1</v>
      </c>
      <c r="V406" s="45">
        <v>3</v>
      </c>
      <c r="W406" s="45">
        <v>28</v>
      </c>
      <c r="X406" s="45" t="s">
        <v>155</v>
      </c>
      <c r="Y406" s="45" t="s">
        <v>89</v>
      </c>
      <c r="Z406" s="46">
        <v>0.94488490794594437</v>
      </c>
      <c r="AA406" s="45" t="s">
        <v>156</v>
      </c>
      <c r="AB406" s="45" t="s">
        <v>156</v>
      </c>
      <c r="AC406" s="45" t="s">
        <v>174</v>
      </c>
      <c r="AD406" s="46">
        <v>78.071456909179688</v>
      </c>
      <c r="AE406" s="45" t="s">
        <v>89</v>
      </c>
      <c r="AF406" s="45" t="s">
        <v>89</v>
      </c>
      <c r="AG406" s="45" t="s">
        <v>89</v>
      </c>
    </row>
    <row r="407" spans="1:33" x14ac:dyDescent="0.15">
      <c r="A407" s="45">
        <v>360</v>
      </c>
      <c r="B407" s="45" t="s">
        <v>531</v>
      </c>
      <c r="C407" s="45" t="b">
        <v>0</v>
      </c>
      <c r="D407" s="45" t="s">
        <v>89</v>
      </c>
      <c r="E407" s="45" t="s">
        <v>51</v>
      </c>
      <c r="F407" s="45" t="s">
        <v>197</v>
      </c>
      <c r="G407" s="45" t="s">
        <v>153</v>
      </c>
      <c r="H407" s="45" t="s">
        <v>154</v>
      </c>
      <c r="I407" s="86" t="s">
        <v>198</v>
      </c>
      <c r="J407" s="45" t="s">
        <v>89</v>
      </c>
      <c r="K407" s="45" t="s">
        <v>89</v>
      </c>
      <c r="L407" s="88" t="s">
        <v>89</v>
      </c>
      <c r="M407" s="45" t="s">
        <v>89</v>
      </c>
      <c r="N407" s="45" t="s">
        <v>89</v>
      </c>
      <c r="O407" s="46">
        <v>33.171398162841797</v>
      </c>
      <c r="P407" s="46">
        <v>0.99580001831054688</v>
      </c>
      <c r="Q407" s="46">
        <v>-3.1112000942230225</v>
      </c>
      <c r="R407" s="46">
        <v>109.61356353759766</v>
      </c>
      <c r="S407" s="45" t="b">
        <v>1</v>
      </c>
      <c r="T407" s="46">
        <v>0.29143852878643906</v>
      </c>
      <c r="U407" s="45" t="b">
        <v>1</v>
      </c>
      <c r="V407" s="45">
        <v>3</v>
      </c>
      <c r="W407" s="45">
        <v>39</v>
      </c>
      <c r="X407" s="45" t="s">
        <v>199</v>
      </c>
      <c r="Y407" s="45" t="s">
        <v>89</v>
      </c>
      <c r="Z407" s="46">
        <v>0</v>
      </c>
      <c r="AA407" s="45" t="s">
        <v>156</v>
      </c>
      <c r="AB407" s="45" t="s">
        <v>156</v>
      </c>
      <c r="AC407" s="45" t="s">
        <v>156</v>
      </c>
      <c r="AD407" s="46">
        <v>60.000301361083984</v>
      </c>
      <c r="AE407" s="45" t="s">
        <v>89</v>
      </c>
      <c r="AF407" s="45" t="s">
        <v>89</v>
      </c>
      <c r="AG407" s="45" t="s">
        <v>89</v>
      </c>
    </row>
    <row r="408" spans="1:33" x14ac:dyDescent="0.15">
      <c r="A408" s="45">
        <v>361</v>
      </c>
      <c r="B408" s="45" t="s">
        <v>532</v>
      </c>
      <c r="C408" s="45" t="b">
        <v>0</v>
      </c>
      <c r="D408" s="45" t="s">
        <v>151</v>
      </c>
      <c r="E408" s="45" t="s">
        <v>51</v>
      </c>
      <c r="F408" s="45" t="s">
        <v>152</v>
      </c>
      <c r="G408" s="45" t="s">
        <v>153</v>
      </c>
      <c r="H408" s="45" t="s">
        <v>154</v>
      </c>
      <c r="I408" s="87">
        <v>24.095949172973633</v>
      </c>
      <c r="J408" s="46">
        <v>24.042949676513672</v>
      </c>
      <c r="K408" s="46">
        <v>7.4952609837055206E-2</v>
      </c>
      <c r="L408" s="59">
        <v>826.08709716796875</v>
      </c>
      <c r="M408" s="46">
        <v>859.7950439453125</v>
      </c>
      <c r="N408" s="46">
        <v>47.670192718505859</v>
      </c>
      <c r="O408" s="46">
        <v>33.171398162841797</v>
      </c>
      <c r="P408" s="46">
        <v>0.99580001831054688</v>
      </c>
      <c r="Q408" s="46">
        <v>-3.1112000942230225</v>
      </c>
      <c r="R408" s="46">
        <v>109.61356353759766</v>
      </c>
      <c r="S408" s="45" t="b">
        <v>1</v>
      </c>
      <c r="T408" s="46">
        <v>0.29143852878643906</v>
      </c>
      <c r="U408" s="45" t="b">
        <v>1</v>
      </c>
      <c r="V408" s="45">
        <v>3</v>
      </c>
      <c r="W408" s="45">
        <v>19</v>
      </c>
      <c r="X408" s="45" t="s">
        <v>155</v>
      </c>
      <c r="Y408" s="45" t="s">
        <v>89</v>
      </c>
      <c r="Z408" s="46">
        <v>0.96793911430105894</v>
      </c>
      <c r="AA408" s="45" t="s">
        <v>156</v>
      </c>
      <c r="AB408" s="45" t="s">
        <v>156</v>
      </c>
      <c r="AC408" s="45" t="s">
        <v>156</v>
      </c>
      <c r="AD408" s="46">
        <v>78.388626098632812</v>
      </c>
      <c r="AE408" s="45" t="s">
        <v>89</v>
      </c>
      <c r="AF408" s="45" t="s">
        <v>89</v>
      </c>
      <c r="AG408" s="45" t="s">
        <v>89</v>
      </c>
    </row>
    <row r="409" spans="1:33" x14ac:dyDescent="0.15">
      <c r="A409" s="45">
        <v>362</v>
      </c>
      <c r="B409" s="45" t="s">
        <v>533</v>
      </c>
      <c r="C409" s="45" t="b">
        <v>0</v>
      </c>
      <c r="D409" s="45" t="s">
        <v>157</v>
      </c>
      <c r="E409" s="45" t="s">
        <v>51</v>
      </c>
      <c r="F409" s="45" t="s">
        <v>152</v>
      </c>
      <c r="G409" s="45" t="s">
        <v>153</v>
      </c>
      <c r="H409" s="45" t="s">
        <v>154</v>
      </c>
      <c r="I409" s="87">
        <v>24.43608283996582</v>
      </c>
      <c r="J409" s="46">
        <v>24.386716842651367</v>
      </c>
      <c r="K409" s="46">
        <v>6.9814063608646393E-2</v>
      </c>
      <c r="L409" s="59">
        <v>642.244384765625</v>
      </c>
      <c r="M409" s="46">
        <v>666.587646484375</v>
      </c>
      <c r="N409" s="46">
        <v>34.426612854003906</v>
      </c>
      <c r="O409" s="46">
        <v>33.171398162841797</v>
      </c>
      <c r="P409" s="46">
        <v>0.99580001831054688</v>
      </c>
      <c r="Q409" s="46">
        <v>-3.1112000942230225</v>
      </c>
      <c r="R409" s="46">
        <v>109.61356353759766</v>
      </c>
      <c r="S409" s="45" t="b">
        <v>1</v>
      </c>
      <c r="T409" s="46">
        <v>0.29143852878643906</v>
      </c>
      <c r="U409" s="45" t="b">
        <v>1</v>
      </c>
      <c r="V409" s="45">
        <v>3</v>
      </c>
      <c r="W409" s="45">
        <v>17</v>
      </c>
      <c r="X409" s="45" t="s">
        <v>155</v>
      </c>
      <c r="Y409" s="45" t="s">
        <v>89</v>
      </c>
      <c r="Z409" s="46">
        <v>0.96564584647051299</v>
      </c>
      <c r="AA409" s="45" t="s">
        <v>156</v>
      </c>
      <c r="AB409" s="45" t="s">
        <v>156</v>
      </c>
      <c r="AC409" s="45" t="s">
        <v>156</v>
      </c>
      <c r="AD409" s="46">
        <v>78.388626098632812</v>
      </c>
      <c r="AE409" s="45" t="s">
        <v>89</v>
      </c>
      <c r="AF409" s="45" t="s">
        <v>89</v>
      </c>
      <c r="AG409" s="45" t="s">
        <v>89</v>
      </c>
    </row>
    <row r="410" spans="1:33" x14ac:dyDescent="0.15">
      <c r="A410" s="45">
        <v>363</v>
      </c>
      <c r="B410" s="45" t="s">
        <v>534</v>
      </c>
      <c r="C410" s="45" t="b">
        <v>0</v>
      </c>
      <c r="D410" s="45" t="s">
        <v>158</v>
      </c>
      <c r="E410" s="45" t="s">
        <v>51</v>
      </c>
      <c r="F410" s="45" t="s">
        <v>152</v>
      </c>
      <c r="G410" s="45" t="s">
        <v>153</v>
      </c>
      <c r="H410" s="45" t="s">
        <v>154</v>
      </c>
      <c r="I410" s="87">
        <v>24.112007141113281</v>
      </c>
      <c r="J410" s="46">
        <v>24.019990921020508</v>
      </c>
      <c r="K410" s="46">
        <v>0.1301305890083313</v>
      </c>
      <c r="L410" s="59">
        <v>816.32763671875</v>
      </c>
      <c r="M410" s="46">
        <v>875.884033203125</v>
      </c>
      <c r="N410" s="46">
        <v>84.225418090820312</v>
      </c>
      <c r="O410" s="46">
        <v>33.171398162841797</v>
      </c>
      <c r="P410" s="46">
        <v>0.99580001831054688</v>
      </c>
      <c r="Q410" s="46">
        <v>-3.1112000942230225</v>
      </c>
      <c r="R410" s="46">
        <v>109.61356353759766</v>
      </c>
      <c r="S410" s="45" t="b">
        <v>1</v>
      </c>
      <c r="T410" s="46">
        <v>0.29143852878643906</v>
      </c>
      <c r="U410" s="45" t="b">
        <v>1</v>
      </c>
      <c r="V410" s="45">
        <v>3</v>
      </c>
      <c r="W410" s="45">
        <v>19</v>
      </c>
      <c r="X410" s="45" t="s">
        <v>155</v>
      </c>
      <c r="Y410" s="45" t="s">
        <v>89</v>
      </c>
      <c r="Z410" s="46">
        <v>0.95843112241672856</v>
      </c>
      <c r="AA410" s="45" t="s">
        <v>156</v>
      </c>
      <c r="AB410" s="45" t="s">
        <v>156</v>
      </c>
      <c r="AC410" s="45" t="s">
        <v>156</v>
      </c>
      <c r="AD410" s="46">
        <v>78.388626098632812</v>
      </c>
      <c r="AE410" s="45" t="s">
        <v>89</v>
      </c>
      <c r="AF410" s="45" t="s">
        <v>89</v>
      </c>
      <c r="AG410" s="45" t="s">
        <v>89</v>
      </c>
    </row>
    <row r="411" spans="1:33" x14ac:dyDescent="0.15">
      <c r="A411" s="45">
        <v>364</v>
      </c>
      <c r="B411" s="45" t="s">
        <v>535</v>
      </c>
      <c r="C411" s="45" t="b">
        <v>0</v>
      </c>
      <c r="D411" s="45" t="s">
        <v>160</v>
      </c>
      <c r="E411" s="45" t="s">
        <v>51</v>
      </c>
      <c r="F411" s="45" t="s">
        <v>152</v>
      </c>
      <c r="G411" s="45" t="s">
        <v>153</v>
      </c>
      <c r="H411" s="45" t="s">
        <v>154</v>
      </c>
      <c r="I411" s="87">
        <v>24.047878265380859</v>
      </c>
      <c r="J411" s="46">
        <v>24.113935470581055</v>
      </c>
      <c r="K411" s="46">
        <v>9.3418993055820465E-2</v>
      </c>
      <c r="L411" s="59">
        <v>856.00592041015625</v>
      </c>
      <c r="M411" s="46">
        <v>816.1378173828125</v>
      </c>
      <c r="N411" s="46">
        <v>56.382011413574219</v>
      </c>
      <c r="O411" s="46">
        <v>33.171398162841797</v>
      </c>
      <c r="P411" s="46">
        <v>0.99580001831054688</v>
      </c>
      <c r="Q411" s="46">
        <v>-3.1112000942230225</v>
      </c>
      <c r="R411" s="46">
        <v>109.61356353759766</v>
      </c>
      <c r="S411" s="45" t="b">
        <v>1</v>
      </c>
      <c r="T411" s="46">
        <v>0.29143852878643906</v>
      </c>
      <c r="U411" s="45" t="b">
        <v>1</v>
      </c>
      <c r="V411" s="45">
        <v>3</v>
      </c>
      <c r="W411" s="45">
        <v>18</v>
      </c>
      <c r="X411" s="45" t="s">
        <v>155</v>
      </c>
      <c r="Y411" s="45" t="s">
        <v>89</v>
      </c>
      <c r="Z411" s="46">
        <v>0.96535103799010946</v>
      </c>
      <c r="AA411" s="45" t="s">
        <v>156</v>
      </c>
      <c r="AB411" s="45" t="s">
        <v>156</v>
      </c>
      <c r="AC411" s="45" t="s">
        <v>156</v>
      </c>
      <c r="AD411" s="46">
        <v>78.388626098632812</v>
      </c>
      <c r="AE411" s="45" t="s">
        <v>89</v>
      </c>
      <c r="AF411" s="45" t="s">
        <v>89</v>
      </c>
      <c r="AG411" s="45" t="s">
        <v>89</v>
      </c>
    </row>
    <row r="412" spans="1:33" x14ac:dyDescent="0.15">
      <c r="A412" s="45">
        <v>365</v>
      </c>
      <c r="B412" s="45" t="s">
        <v>536</v>
      </c>
      <c r="C412" s="45" t="b">
        <v>0</v>
      </c>
      <c r="D412" s="45" t="s">
        <v>162</v>
      </c>
      <c r="E412" s="45" t="s">
        <v>51</v>
      </c>
      <c r="F412" s="45" t="s">
        <v>152</v>
      </c>
      <c r="G412" s="45" t="s">
        <v>153</v>
      </c>
      <c r="H412" s="45" t="s">
        <v>154</v>
      </c>
      <c r="I412" s="87">
        <v>23.944648742675781</v>
      </c>
      <c r="J412" s="46">
        <v>23.966274261474609</v>
      </c>
      <c r="K412" s="46">
        <v>3.058445081114769E-2</v>
      </c>
      <c r="L412" s="59">
        <v>923.96759033203125</v>
      </c>
      <c r="M412" s="46">
        <v>909.4130859375</v>
      </c>
      <c r="N412" s="46">
        <v>20.58317756652832</v>
      </c>
      <c r="O412" s="46">
        <v>33.171398162841797</v>
      </c>
      <c r="P412" s="46">
        <v>0.99580001831054688</v>
      </c>
      <c r="Q412" s="46">
        <v>-3.1112000942230225</v>
      </c>
      <c r="R412" s="46">
        <v>109.61356353759766</v>
      </c>
      <c r="S412" s="45" t="b">
        <v>1</v>
      </c>
      <c r="T412" s="46">
        <v>0.29143852878643906</v>
      </c>
      <c r="U412" s="45" t="b">
        <v>1</v>
      </c>
      <c r="V412" s="45">
        <v>3</v>
      </c>
      <c r="W412" s="45">
        <v>19</v>
      </c>
      <c r="X412" s="45" t="s">
        <v>155</v>
      </c>
      <c r="Y412" s="45" t="s">
        <v>89</v>
      </c>
      <c r="Z412" s="46">
        <v>0.9673179115213657</v>
      </c>
      <c r="AA412" s="45" t="s">
        <v>156</v>
      </c>
      <c r="AB412" s="45" t="s">
        <v>156</v>
      </c>
      <c r="AC412" s="45" t="s">
        <v>156</v>
      </c>
      <c r="AD412" s="46">
        <v>78.417304992675781</v>
      </c>
      <c r="AE412" s="45" t="s">
        <v>89</v>
      </c>
      <c r="AF412" s="45" t="s">
        <v>89</v>
      </c>
      <c r="AG412" s="45" t="s">
        <v>89</v>
      </c>
    </row>
    <row r="413" spans="1:33" x14ac:dyDescent="0.15">
      <c r="A413" s="45">
        <v>366</v>
      </c>
      <c r="B413" s="45" t="s">
        <v>537</v>
      </c>
      <c r="C413" s="45" t="b">
        <v>0</v>
      </c>
      <c r="D413" s="45" t="s">
        <v>164</v>
      </c>
      <c r="E413" s="45" t="s">
        <v>51</v>
      </c>
      <c r="F413" s="45" t="s">
        <v>152</v>
      </c>
      <c r="G413" s="45" t="s">
        <v>153</v>
      </c>
      <c r="H413" s="45" t="s">
        <v>154</v>
      </c>
      <c r="I413" s="87">
        <v>23.229175567626953</v>
      </c>
      <c r="J413" s="46">
        <v>23.141883850097656</v>
      </c>
      <c r="K413" s="46">
        <v>0.12345048040151596</v>
      </c>
      <c r="L413" s="59">
        <v>1569.002685546875</v>
      </c>
      <c r="M413" s="46">
        <v>1677.2080078125</v>
      </c>
      <c r="N413" s="46">
        <v>153.02552795410156</v>
      </c>
      <c r="O413" s="46">
        <v>33.171398162841797</v>
      </c>
      <c r="P413" s="46">
        <v>0.99580001831054688</v>
      </c>
      <c r="Q413" s="46">
        <v>-3.1112000942230225</v>
      </c>
      <c r="R413" s="46">
        <v>109.61356353759766</v>
      </c>
      <c r="S413" s="45" t="b">
        <v>1</v>
      </c>
      <c r="T413" s="46">
        <v>0.29143852878643906</v>
      </c>
      <c r="U413" s="45" t="b">
        <v>1</v>
      </c>
      <c r="V413" s="45">
        <v>3</v>
      </c>
      <c r="W413" s="45">
        <v>16</v>
      </c>
      <c r="X413" s="45" t="s">
        <v>155</v>
      </c>
      <c r="Y413" s="45" t="s">
        <v>89</v>
      </c>
      <c r="Z413" s="46">
        <v>0.97614880252612413</v>
      </c>
      <c r="AA413" s="45" t="s">
        <v>156</v>
      </c>
      <c r="AB413" s="45" t="s">
        <v>156</v>
      </c>
      <c r="AC413" s="45" t="s">
        <v>156</v>
      </c>
      <c r="AD413" s="46">
        <v>78.417304992675781</v>
      </c>
      <c r="AE413" s="45" t="s">
        <v>89</v>
      </c>
      <c r="AF413" s="45" t="s">
        <v>89</v>
      </c>
      <c r="AG413" s="45" t="s">
        <v>89</v>
      </c>
    </row>
    <row r="414" spans="1:33" x14ac:dyDescent="0.15">
      <c r="A414" s="45">
        <v>367</v>
      </c>
      <c r="B414" s="45" t="s">
        <v>538</v>
      </c>
      <c r="C414" s="45" t="b">
        <v>0</v>
      </c>
      <c r="D414" s="45" t="s">
        <v>573</v>
      </c>
      <c r="E414" s="45" t="s">
        <v>51</v>
      </c>
      <c r="F414" s="45" t="s">
        <v>152</v>
      </c>
      <c r="G414" s="45" t="s">
        <v>153</v>
      </c>
      <c r="H414" s="45" t="s">
        <v>154</v>
      </c>
      <c r="I414" s="87">
        <v>23.796600341796875</v>
      </c>
      <c r="J414" s="46">
        <v>23.81074333190918</v>
      </c>
      <c r="K414" s="46">
        <v>2.0001208409667015E-2</v>
      </c>
      <c r="L414" s="59">
        <v>1030.9613037109375</v>
      </c>
      <c r="M414" s="46">
        <v>1020.2822265625</v>
      </c>
      <c r="N414" s="46">
        <v>15.102496147155762</v>
      </c>
      <c r="O414" s="46">
        <v>33.171398162841797</v>
      </c>
      <c r="P414" s="46">
        <v>0.99580001831054688</v>
      </c>
      <c r="Q414" s="46">
        <v>-3.1112000942230225</v>
      </c>
      <c r="R414" s="46">
        <v>109.61356353759766</v>
      </c>
      <c r="S414" s="45" t="b">
        <v>1</v>
      </c>
      <c r="T414" s="46">
        <v>0.29143852878643906</v>
      </c>
      <c r="U414" s="45" t="b">
        <v>1</v>
      </c>
      <c r="V414" s="45">
        <v>3</v>
      </c>
      <c r="W414" s="45">
        <v>19</v>
      </c>
      <c r="X414" s="45" t="s">
        <v>155</v>
      </c>
      <c r="Y414" s="45" t="s">
        <v>89</v>
      </c>
      <c r="Z414" s="46">
        <v>0.95997400728455706</v>
      </c>
      <c r="AA414" s="45" t="s">
        <v>156</v>
      </c>
      <c r="AB414" s="45" t="s">
        <v>156</v>
      </c>
      <c r="AC414" s="45" t="s">
        <v>156</v>
      </c>
      <c r="AD414" s="46">
        <v>78.417304992675781</v>
      </c>
      <c r="AE414" s="45" t="s">
        <v>89</v>
      </c>
      <c r="AF414" s="45" t="s">
        <v>89</v>
      </c>
      <c r="AG414" s="45" t="s">
        <v>89</v>
      </c>
    </row>
    <row r="415" spans="1:33" x14ac:dyDescent="0.15">
      <c r="A415" s="45">
        <v>368</v>
      </c>
      <c r="B415" s="45" t="s">
        <v>539</v>
      </c>
      <c r="C415" s="45" t="b">
        <v>0</v>
      </c>
      <c r="D415" s="45" t="s">
        <v>167</v>
      </c>
      <c r="E415" s="45" t="s">
        <v>51</v>
      </c>
      <c r="F415" s="45" t="s">
        <v>152</v>
      </c>
      <c r="G415" s="45" t="s">
        <v>153</v>
      </c>
      <c r="H415" s="45" t="s">
        <v>154</v>
      </c>
      <c r="I415" s="87">
        <v>23.33696174621582</v>
      </c>
      <c r="J415" s="46">
        <v>23.301856994628906</v>
      </c>
      <c r="K415" s="46">
        <v>4.9646966159343719E-2</v>
      </c>
      <c r="L415" s="59">
        <v>1448.7022705078125</v>
      </c>
      <c r="M415" s="46">
        <v>1487.3369140625</v>
      </c>
      <c r="N415" s="46">
        <v>54.637638092041016</v>
      </c>
      <c r="O415" s="46">
        <v>33.171398162841797</v>
      </c>
      <c r="P415" s="46">
        <v>0.99580001831054688</v>
      </c>
      <c r="Q415" s="46">
        <v>-3.1112000942230225</v>
      </c>
      <c r="R415" s="46">
        <v>109.61356353759766</v>
      </c>
      <c r="S415" s="45" t="b">
        <v>1</v>
      </c>
      <c r="T415" s="46">
        <v>0.29143852878643906</v>
      </c>
      <c r="U415" s="45" t="b">
        <v>1</v>
      </c>
      <c r="V415" s="45">
        <v>3</v>
      </c>
      <c r="W415" s="45">
        <v>18</v>
      </c>
      <c r="X415" s="45" t="s">
        <v>155</v>
      </c>
      <c r="Y415" s="45" t="s">
        <v>89</v>
      </c>
      <c r="Z415" s="46">
        <v>0.95156318510340532</v>
      </c>
      <c r="AA415" s="45" t="s">
        <v>156</v>
      </c>
      <c r="AB415" s="45" t="s">
        <v>156</v>
      </c>
      <c r="AC415" s="45" t="s">
        <v>156</v>
      </c>
      <c r="AD415" s="46">
        <v>78.417304992675781</v>
      </c>
      <c r="AE415" s="45" t="s">
        <v>89</v>
      </c>
      <c r="AF415" s="45" t="s">
        <v>89</v>
      </c>
      <c r="AG415" s="45" t="s">
        <v>89</v>
      </c>
    </row>
    <row r="416" spans="1:33" x14ac:dyDescent="0.15">
      <c r="A416" s="45">
        <v>369</v>
      </c>
      <c r="B416" s="45" t="s">
        <v>540</v>
      </c>
      <c r="C416" s="45" t="b">
        <v>0</v>
      </c>
      <c r="D416" s="45" t="s">
        <v>169</v>
      </c>
      <c r="E416" s="45" t="s">
        <v>51</v>
      </c>
      <c r="F416" s="45" t="s">
        <v>152</v>
      </c>
      <c r="G416" s="45" t="s">
        <v>153</v>
      </c>
      <c r="H416" s="45" t="s">
        <v>154</v>
      </c>
      <c r="I416" s="87">
        <v>23.608131408691406</v>
      </c>
      <c r="J416" s="46">
        <v>23.688257217407227</v>
      </c>
      <c r="K416" s="46">
        <v>0.11331500858068466</v>
      </c>
      <c r="L416" s="59">
        <v>1185.2772216796875</v>
      </c>
      <c r="M416" s="46">
        <v>1118.99755859375</v>
      </c>
      <c r="N416" s="46">
        <v>93.733688354492188</v>
      </c>
      <c r="O416" s="46">
        <v>33.171398162841797</v>
      </c>
      <c r="P416" s="46">
        <v>0.99580001831054688</v>
      </c>
      <c r="Q416" s="46">
        <v>-3.1112000942230225</v>
      </c>
      <c r="R416" s="46">
        <v>109.61356353759766</v>
      </c>
      <c r="S416" s="45" t="b">
        <v>1</v>
      </c>
      <c r="T416" s="46">
        <v>0.29143852878643906</v>
      </c>
      <c r="U416" s="45" t="b">
        <v>1</v>
      </c>
      <c r="V416" s="45">
        <v>3</v>
      </c>
      <c r="W416" s="45">
        <v>18</v>
      </c>
      <c r="X416" s="45" t="s">
        <v>155</v>
      </c>
      <c r="Y416" s="45" t="s">
        <v>89</v>
      </c>
      <c r="Z416" s="46">
        <v>0.95946229515946369</v>
      </c>
      <c r="AA416" s="45" t="s">
        <v>156</v>
      </c>
      <c r="AB416" s="45" t="s">
        <v>156</v>
      </c>
      <c r="AC416" s="45" t="s">
        <v>156</v>
      </c>
      <c r="AD416" s="46">
        <v>78.290046691894531</v>
      </c>
      <c r="AE416" s="45" t="s">
        <v>89</v>
      </c>
      <c r="AF416" s="45" t="s">
        <v>89</v>
      </c>
      <c r="AG416" s="45" t="s">
        <v>89</v>
      </c>
    </row>
    <row r="417" spans="1:33" x14ac:dyDescent="0.15">
      <c r="A417" s="45">
        <v>370</v>
      </c>
      <c r="B417" s="45" t="s">
        <v>541</v>
      </c>
      <c r="C417" s="45" t="b">
        <v>0</v>
      </c>
      <c r="D417" s="45" t="s">
        <v>171</v>
      </c>
      <c r="E417" s="45" t="s">
        <v>51</v>
      </c>
      <c r="F417" s="45" t="s">
        <v>152</v>
      </c>
      <c r="G417" s="45" t="s">
        <v>153</v>
      </c>
      <c r="H417" s="45" t="s">
        <v>154</v>
      </c>
      <c r="I417" s="87">
        <v>24.071294784545898</v>
      </c>
      <c r="J417" s="46">
        <v>23.897792816162109</v>
      </c>
      <c r="K417" s="46">
        <v>0.24536748230457306</v>
      </c>
      <c r="L417" s="59">
        <v>841.29876708984375</v>
      </c>
      <c r="M417" s="46">
        <v>964.4671630859375</v>
      </c>
      <c r="N417" s="46">
        <v>174.18646240234375</v>
      </c>
      <c r="O417" s="46">
        <v>33.171398162841797</v>
      </c>
      <c r="P417" s="46">
        <v>0.99580001831054688</v>
      </c>
      <c r="Q417" s="46">
        <v>-3.1112000942230225</v>
      </c>
      <c r="R417" s="46">
        <v>109.61356353759766</v>
      </c>
      <c r="S417" s="45" t="b">
        <v>1</v>
      </c>
      <c r="T417" s="46">
        <v>0.29143852878643906</v>
      </c>
      <c r="U417" s="45" t="b">
        <v>1</v>
      </c>
      <c r="V417" s="45">
        <v>3</v>
      </c>
      <c r="W417" s="45">
        <v>18</v>
      </c>
      <c r="X417" s="45" t="s">
        <v>155</v>
      </c>
      <c r="Y417" s="45" t="s">
        <v>89</v>
      </c>
      <c r="Z417" s="46">
        <v>0.94605117182715781</v>
      </c>
      <c r="AA417" s="45" t="s">
        <v>156</v>
      </c>
      <c r="AB417" s="45" t="s">
        <v>156</v>
      </c>
      <c r="AC417" s="45" t="s">
        <v>156</v>
      </c>
      <c r="AD417" s="46">
        <v>78.290046691894531</v>
      </c>
      <c r="AE417" s="45" t="s">
        <v>89</v>
      </c>
      <c r="AF417" s="45" t="s">
        <v>89</v>
      </c>
      <c r="AG417" s="45" t="s">
        <v>89</v>
      </c>
    </row>
    <row r="418" spans="1:33" x14ac:dyDescent="0.15">
      <c r="A418" s="45">
        <v>371</v>
      </c>
      <c r="B418" s="45" t="s">
        <v>542</v>
      </c>
      <c r="C418" s="45" t="b">
        <v>0</v>
      </c>
      <c r="D418" s="45" t="s">
        <v>173</v>
      </c>
      <c r="E418" s="45" t="s">
        <v>51</v>
      </c>
      <c r="F418" s="45" t="s">
        <v>152</v>
      </c>
      <c r="G418" s="45" t="s">
        <v>153</v>
      </c>
      <c r="H418" s="45" t="s">
        <v>154</v>
      </c>
      <c r="I418" s="87">
        <v>23.328498840332031</v>
      </c>
      <c r="J418" s="46">
        <v>23.350448608398438</v>
      </c>
      <c r="K418" s="46">
        <v>3.1043007969856262E-2</v>
      </c>
      <c r="L418" s="59">
        <v>1457.804443359375</v>
      </c>
      <c r="M418" s="46">
        <v>1434.5020751953125</v>
      </c>
      <c r="N418" s="46">
        <v>32.954524993896484</v>
      </c>
      <c r="O418" s="46">
        <v>33.171398162841797</v>
      </c>
      <c r="P418" s="46">
        <v>0.99580001831054688</v>
      </c>
      <c r="Q418" s="46">
        <v>-3.1112000942230225</v>
      </c>
      <c r="R418" s="46">
        <v>109.61356353759766</v>
      </c>
      <c r="S418" s="45" t="b">
        <v>1</v>
      </c>
      <c r="T418" s="46">
        <v>0.29143852878643906</v>
      </c>
      <c r="U418" s="45" t="b">
        <v>1</v>
      </c>
      <c r="V418" s="45">
        <v>3</v>
      </c>
      <c r="W418" s="45">
        <v>18</v>
      </c>
      <c r="X418" s="45" t="s">
        <v>155</v>
      </c>
      <c r="Y418" s="45" t="s">
        <v>89</v>
      </c>
      <c r="Z418" s="46">
        <v>0.95478699772949216</v>
      </c>
      <c r="AA418" s="45" t="s">
        <v>156</v>
      </c>
      <c r="AB418" s="45" t="s">
        <v>156</v>
      </c>
      <c r="AC418" s="45" t="s">
        <v>156</v>
      </c>
      <c r="AD418" s="46">
        <v>78.290046691894531</v>
      </c>
      <c r="AE418" s="45" t="s">
        <v>89</v>
      </c>
      <c r="AF418" s="45" t="s">
        <v>89</v>
      </c>
      <c r="AG418" s="45" t="s">
        <v>89</v>
      </c>
    </row>
    <row r="419" spans="1:33" x14ac:dyDescent="0.15">
      <c r="A419" s="45">
        <v>372</v>
      </c>
      <c r="B419" s="45" t="s">
        <v>543</v>
      </c>
      <c r="C419" s="45" t="b">
        <v>0</v>
      </c>
      <c r="D419" s="45" t="s">
        <v>176</v>
      </c>
      <c r="E419" s="45" t="s">
        <v>51</v>
      </c>
      <c r="F419" s="45" t="s">
        <v>152</v>
      </c>
      <c r="G419" s="45" t="s">
        <v>153</v>
      </c>
      <c r="H419" s="45" t="s">
        <v>154</v>
      </c>
      <c r="I419" s="87">
        <v>24.243099212646484</v>
      </c>
      <c r="J419" s="46">
        <v>23.940128326416016</v>
      </c>
      <c r="K419" s="46">
        <v>0.42846554517745972</v>
      </c>
      <c r="L419" s="59">
        <v>740.8477783203125</v>
      </c>
      <c r="M419" s="46">
        <v>950.4671630859375</v>
      </c>
      <c r="N419" s="46">
        <v>296.44656372070312</v>
      </c>
      <c r="O419" s="46">
        <v>33.171398162841797</v>
      </c>
      <c r="P419" s="46">
        <v>0.99580001831054688</v>
      </c>
      <c r="Q419" s="46">
        <v>-3.1112000942230225</v>
      </c>
      <c r="R419" s="46">
        <v>109.61356353759766</v>
      </c>
      <c r="S419" s="45" t="b">
        <v>1</v>
      </c>
      <c r="T419" s="46">
        <v>0.29143852878643906</v>
      </c>
      <c r="U419" s="45" t="b">
        <v>1</v>
      </c>
      <c r="V419" s="45">
        <v>3</v>
      </c>
      <c r="W419" s="45">
        <v>21</v>
      </c>
      <c r="X419" s="45" t="s">
        <v>155</v>
      </c>
      <c r="Y419" s="45" t="s">
        <v>89</v>
      </c>
      <c r="Z419" s="46">
        <v>0.95716618681019239</v>
      </c>
      <c r="AA419" s="45" t="s">
        <v>156</v>
      </c>
      <c r="AB419" s="45" t="s">
        <v>156</v>
      </c>
      <c r="AC419" s="45" t="s">
        <v>156</v>
      </c>
      <c r="AD419" s="46">
        <v>78.290046691894531</v>
      </c>
      <c r="AE419" s="45" t="s">
        <v>89</v>
      </c>
      <c r="AF419" s="45" t="s">
        <v>89</v>
      </c>
      <c r="AG419" s="45" t="s">
        <v>89</v>
      </c>
    </row>
    <row r="420" spans="1:33" x14ac:dyDescent="0.15">
      <c r="A420" s="45">
        <v>373</v>
      </c>
      <c r="B420" s="45" t="s">
        <v>544</v>
      </c>
      <c r="C420" s="45" t="b">
        <v>0</v>
      </c>
      <c r="D420" s="45" t="s">
        <v>178</v>
      </c>
      <c r="E420" s="45" t="s">
        <v>51</v>
      </c>
      <c r="F420" s="45" t="s">
        <v>152</v>
      </c>
      <c r="G420" s="45" t="s">
        <v>153</v>
      </c>
      <c r="H420" s="45" t="s">
        <v>154</v>
      </c>
      <c r="I420" s="87">
        <v>24.26197624206543</v>
      </c>
      <c r="J420" s="46">
        <v>24.085906982421875</v>
      </c>
      <c r="K420" s="46">
        <v>0.24899953603744507</v>
      </c>
      <c r="L420" s="59">
        <v>730.56951904296875</v>
      </c>
      <c r="M420" s="46">
        <v>839.3255615234375</v>
      </c>
      <c r="N420" s="46">
        <v>153.80422973632812</v>
      </c>
      <c r="O420" s="46">
        <v>33.171398162841797</v>
      </c>
      <c r="P420" s="46">
        <v>0.99580001831054688</v>
      </c>
      <c r="Q420" s="46">
        <v>-3.1112000942230225</v>
      </c>
      <c r="R420" s="46">
        <v>109.61356353759766</v>
      </c>
      <c r="S420" s="45" t="b">
        <v>1</v>
      </c>
      <c r="T420" s="46">
        <v>0.29143852878643906</v>
      </c>
      <c r="U420" s="45" t="b">
        <v>1</v>
      </c>
      <c r="V420" s="45">
        <v>3</v>
      </c>
      <c r="W420" s="45">
        <v>19</v>
      </c>
      <c r="X420" s="45" t="s">
        <v>155</v>
      </c>
      <c r="Y420" s="45" t="s">
        <v>89</v>
      </c>
      <c r="Z420" s="46">
        <v>0.94865850801997254</v>
      </c>
      <c r="AA420" s="45" t="s">
        <v>156</v>
      </c>
      <c r="AB420" s="45" t="s">
        <v>156</v>
      </c>
      <c r="AC420" s="45" t="s">
        <v>156</v>
      </c>
      <c r="AD420" s="46">
        <v>78.380645751953125</v>
      </c>
      <c r="AE420" s="45" t="s">
        <v>89</v>
      </c>
      <c r="AF420" s="45" t="s">
        <v>89</v>
      </c>
      <c r="AG420" s="45" t="s">
        <v>89</v>
      </c>
    </row>
    <row r="421" spans="1:33" x14ac:dyDescent="0.15">
      <c r="A421" s="45">
        <v>374</v>
      </c>
      <c r="B421" s="45" t="s">
        <v>545</v>
      </c>
      <c r="C421" s="45" t="b">
        <v>0</v>
      </c>
      <c r="D421" s="45" t="s">
        <v>180</v>
      </c>
      <c r="E421" s="45" t="s">
        <v>51</v>
      </c>
      <c r="F421" s="45" t="s">
        <v>152</v>
      </c>
      <c r="G421" s="45" t="s">
        <v>153</v>
      </c>
      <c r="H421" s="45" t="s">
        <v>154</v>
      </c>
      <c r="I421" s="87">
        <v>23.813173294067383</v>
      </c>
      <c r="J421" s="46">
        <v>23.812873840332031</v>
      </c>
      <c r="K421" s="46">
        <v>4.2214282439090312E-4</v>
      </c>
      <c r="L421" s="59">
        <v>1018.3932495117188</v>
      </c>
      <c r="M421" s="46">
        <v>1018.6182861328125</v>
      </c>
      <c r="N421" s="46">
        <v>0.31820669770240784</v>
      </c>
      <c r="O421" s="46">
        <v>33.171398162841797</v>
      </c>
      <c r="P421" s="46">
        <v>0.99580001831054688</v>
      </c>
      <c r="Q421" s="46">
        <v>-3.1112000942230225</v>
      </c>
      <c r="R421" s="46">
        <v>109.61356353759766</v>
      </c>
      <c r="S421" s="45" t="b">
        <v>1</v>
      </c>
      <c r="T421" s="46">
        <v>0.29143852878643906</v>
      </c>
      <c r="U421" s="45" t="b">
        <v>1</v>
      </c>
      <c r="V421" s="45">
        <v>3</v>
      </c>
      <c r="W421" s="45">
        <v>18</v>
      </c>
      <c r="X421" s="45" t="s">
        <v>155</v>
      </c>
      <c r="Y421" s="45" t="s">
        <v>89</v>
      </c>
      <c r="Z421" s="46">
        <v>0.96786106968241303</v>
      </c>
      <c r="AA421" s="45" t="s">
        <v>156</v>
      </c>
      <c r="AB421" s="45" t="s">
        <v>156</v>
      </c>
      <c r="AC421" s="45" t="s">
        <v>156</v>
      </c>
      <c r="AD421" s="46">
        <v>78.380645751953125</v>
      </c>
      <c r="AE421" s="45" t="s">
        <v>89</v>
      </c>
      <c r="AF421" s="45" t="s">
        <v>89</v>
      </c>
      <c r="AG421" s="45" t="s">
        <v>89</v>
      </c>
    </row>
    <row r="422" spans="1:33" x14ac:dyDescent="0.15">
      <c r="A422" s="45">
        <v>375</v>
      </c>
      <c r="B422" s="45" t="s">
        <v>546</v>
      </c>
      <c r="C422" s="45" t="b">
        <v>0</v>
      </c>
      <c r="D422" s="45" t="s">
        <v>182</v>
      </c>
      <c r="E422" s="45" t="s">
        <v>51</v>
      </c>
      <c r="F422" s="45" t="s">
        <v>152</v>
      </c>
      <c r="G422" s="45" t="s">
        <v>153</v>
      </c>
      <c r="H422" s="45" t="s">
        <v>154</v>
      </c>
      <c r="I422" s="87">
        <v>23.389503479003906</v>
      </c>
      <c r="J422" s="46">
        <v>23.475133895874023</v>
      </c>
      <c r="K422" s="46">
        <v>0.12109969556331635</v>
      </c>
      <c r="L422" s="59">
        <v>1393.4493408203125</v>
      </c>
      <c r="M422" s="46">
        <v>1310.50732421875</v>
      </c>
      <c r="N422" s="46">
        <v>117.29763793945312</v>
      </c>
      <c r="O422" s="46">
        <v>33.171398162841797</v>
      </c>
      <c r="P422" s="46">
        <v>0.99580001831054688</v>
      </c>
      <c r="Q422" s="46">
        <v>-3.1112000942230225</v>
      </c>
      <c r="R422" s="46">
        <v>109.61356353759766</v>
      </c>
      <c r="S422" s="45" t="b">
        <v>1</v>
      </c>
      <c r="T422" s="46">
        <v>0.29143852878643906</v>
      </c>
      <c r="U422" s="45" t="b">
        <v>1</v>
      </c>
      <c r="V422" s="45">
        <v>3</v>
      </c>
      <c r="W422" s="45">
        <v>17</v>
      </c>
      <c r="X422" s="45" t="s">
        <v>155</v>
      </c>
      <c r="Y422" s="45" t="s">
        <v>89</v>
      </c>
      <c r="Z422" s="46">
        <v>0.95764200702354962</v>
      </c>
      <c r="AA422" s="45" t="s">
        <v>156</v>
      </c>
      <c r="AB422" s="45" t="s">
        <v>156</v>
      </c>
      <c r="AC422" s="45" t="s">
        <v>156</v>
      </c>
      <c r="AD422" s="46">
        <v>78.380645751953125</v>
      </c>
      <c r="AE422" s="45" t="s">
        <v>89</v>
      </c>
      <c r="AF422" s="45" t="s">
        <v>89</v>
      </c>
      <c r="AG422" s="45" t="s">
        <v>89</v>
      </c>
    </row>
    <row r="423" spans="1:33" x14ac:dyDescent="0.15">
      <c r="A423" s="45">
        <v>376</v>
      </c>
      <c r="B423" s="45" t="s">
        <v>547</v>
      </c>
      <c r="C423" s="45" t="b">
        <v>0</v>
      </c>
      <c r="D423" s="45" t="s">
        <v>184</v>
      </c>
      <c r="E423" s="45" t="s">
        <v>51</v>
      </c>
      <c r="F423" s="45" t="s">
        <v>152</v>
      </c>
      <c r="G423" s="45" t="s">
        <v>153</v>
      </c>
      <c r="H423" s="45" t="s">
        <v>154</v>
      </c>
      <c r="I423" s="87">
        <v>23.604640960693359</v>
      </c>
      <c r="J423" s="46">
        <v>23.742284774780273</v>
      </c>
      <c r="K423" s="46">
        <v>0.19465774297714233</v>
      </c>
      <c r="L423" s="59">
        <v>1188.343017578125</v>
      </c>
      <c r="M423" s="46">
        <v>1078.822509765625</v>
      </c>
      <c r="N423" s="46">
        <v>154.88546752929688</v>
      </c>
      <c r="O423" s="46">
        <v>33.171398162841797</v>
      </c>
      <c r="P423" s="46">
        <v>0.99580001831054688</v>
      </c>
      <c r="Q423" s="46">
        <v>-3.1112000942230225</v>
      </c>
      <c r="R423" s="46">
        <v>109.61356353759766</v>
      </c>
      <c r="S423" s="45" t="b">
        <v>1</v>
      </c>
      <c r="T423" s="46">
        <v>0.29143852878643906</v>
      </c>
      <c r="U423" s="45" t="b">
        <v>1</v>
      </c>
      <c r="V423" s="45">
        <v>3</v>
      </c>
      <c r="W423" s="45">
        <v>18</v>
      </c>
      <c r="X423" s="45" t="s">
        <v>155</v>
      </c>
      <c r="Y423" s="45" t="s">
        <v>89</v>
      </c>
      <c r="Z423" s="46">
        <v>0.95640553489376212</v>
      </c>
      <c r="AA423" s="45" t="s">
        <v>156</v>
      </c>
      <c r="AB423" s="45" t="s">
        <v>156</v>
      </c>
      <c r="AC423" s="45" t="s">
        <v>156</v>
      </c>
      <c r="AD423" s="46">
        <v>78.380645751953125</v>
      </c>
      <c r="AE423" s="45" t="s">
        <v>89</v>
      </c>
      <c r="AF423" s="45" t="s">
        <v>89</v>
      </c>
      <c r="AG423" s="45" t="s">
        <v>89</v>
      </c>
    </row>
    <row r="424" spans="1:33" x14ac:dyDescent="0.15">
      <c r="A424" s="45">
        <v>377</v>
      </c>
      <c r="B424" s="45" t="s">
        <v>548</v>
      </c>
      <c r="C424" s="45" t="b">
        <v>0</v>
      </c>
      <c r="D424" s="45" t="s">
        <v>186</v>
      </c>
      <c r="E424" s="45" t="s">
        <v>51</v>
      </c>
      <c r="F424" s="45" t="s">
        <v>152</v>
      </c>
      <c r="G424" s="45" t="s">
        <v>153</v>
      </c>
      <c r="H424" s="45" t="s">
        <v>154</v>
      </c>
      <c r="I424" s="87">
        <v>23.387035369873047</v>
      </c>
      <c r="J424" s="46">
        <v>23.469596862792969</v>
      </c>
      <c r="K424" s="46">
        <v>0.11675823479890823</v>
      </c>
      <c r="L424" s="59">
        <v>1395.9970703125</v>
      </c>
      <c r="M424" s="46">
        <v>1315.703857421875</v>
      </c>
      <c r="N424" s="46">
        <v>113.55166625976562</v>
      </c>
      <c r="O424" s="46">
        <v>33.171398162841797</v>
      </c>
      <c r="P424" s="46">
        <v>0.99580001831054688</v>
      </c>
      <c r="Q424" s="46">
        <v>-3.1112000942230225</v>
      </c>
      <c r="R424" s="46">
        <v>109.61356353759766</v>
      </c>
      <c r="S424" s="45" t="b">
        <v>1</v>
      </c>
      <c r="T424" s="46">
        <v>0.29143852878643906</v>
      </c>
      <c r="U424" s="45" t="b">
        <v>1</v>
      </c>
      <c r="V424" s="45">
        <v>3</v>
      </c>
      <c r="W424" s="45">
        <v>18</v>
      </c>
      <c r="X424" s="45" t="s">
        <v>155</v>
      </c>
      <c r="Y424" s="45" t="s">
        <v>89</v>
      </c>
      <c r="Z424" s="46">
        <v>0.96610349548525254</v>
      </c>
      <c r="AA424" s="45" t="s">
        <v>156</v>
      </c>
      <c r="AB424" s="45" t="s">
        <v>156</v>
      </c>
      <c r="AC424" s="45" t="s">
        <v>156</v>
      </c>
      <c r="AD424" s="46">
        <v>78.431251525878906</v>
      </c>
      <c r="AE424" s="45" t="s">
        <v>89</v>
      </c>
      <c r="AF424" s="45" t="s">
        <v>89</v>
      </c>
      <c r="AG424" s="45" t="s">
        <v>89</v>
      </c>
    </row>
    <row r="425" spans="1:33" x14ac:dyDescent="0.15">
      <c r="A425" s="45">
        <v>378</v>
      </c>
      <c r="B425" s="45" t="s">
        <v>549</v>
      </c>
      <c r="C425" s="45" t="b">
        <v>0</v>
      </c>
      <c r="D425" s="45" t="s">
        <v>188</v>
      </c>
      <c r="E425" s="45" t="s">
        <v>51</v>
      </c>
      <c r="F425" s="45" t="s">
        <v>152</v>
      </c>
      <c r="G425" s="45" t="s">
        <v>153</v>
      </c>
      <c r="H425" s="45" t="s">
        <v>154</v>
      </c>
      <c r="I425" s="87">
        <v>23.399145126342773</v>
      </c>
      <c r="J425" s="46">
        <v>23.350044250488281</v>
      </c>
      <c r="K425" s="46">
        <v>6.9439128041267395E-2</v>
      </c>
      <c r="L425" s="59">
        <v>1383.54150390625</v>
      </c>
      <c r="M425" s="46">
        <v>1435.6905517578125</v>
      </c>
      <c r="N425" s="46">
        <v>73.749893188476562</v>
      </c>
      <c r="O425" s="46">
        <v>33.171398162841797</v>
      </c>
      <c r="P425" s="46">
        <v>0.99580001831054688</v>
      </c>
      <c r="Q425" s="46">
        <v>-3.1112000942230225</v>
      </c>
      <c r="R425" s="46">
        <v>109.61356353759766</v>
      </c>
      <c r="S425" s="45" t="b">
        <v>1</v>
      </c>
      <c r="T425" s="46">
        <v>0.29143852878643906</v>
      </c>
      <c r="U425" s="45" t="b">
        <v>1</v>
      </c>
      <c r="V425" s="45">
        <v>3</v>
      </c>
      <c r="W425" s="45">
        <v>18</v>
      </c>
      <c r="X425" s="45" t="s">
        <v>155</v>
      </c>
      <c r="Y425" s="45" t="s">
        <v>89</v>
      </c>
      <c r="Z425" s="46">
        <v>0.94877517564761826</v>
      </c>
      <c r="AA425" s="45" t="s">
        <v>156</v>
      </c>
      <c r="AB425" s="45" t="s">
        <v>156</v>
      </c>
      <c r="AC425" s="45" t="s">
        <v>156</v>
      </c>
      <c r="AD425" s="46">
        <v>78.431251525878906</v>
      </c>
      <c r="AE425" s="45" t="s">
        <v>89</v>
      </c>
      <c r="AF425" s="45" t="s">
        <v>89</v>
      </c>
      <c r="AG425" s="45" t="s">
        <v>89</v>
      </c>
    </row>
    <row r="426" spans="1:33" x14ac:dyDescent="0.15">
      <c r="A426" s="45">
        <v>379</v>
      </c>
      <c r="B426" s="45" t="s">
        <v>550</v>
      </c>
      <c r="C426" s="45" t="b">
        <v>0</v>
      </c>
      <c r="D426" s="45" t="s">
        <v>190</v>
      </c>
      <c r="E426" s="45" t="s">
        <v>51</v>
      </c>
      <c r="F426" s="45" t="s">
        <v>152</v>
      </c>
      <c r="G426" s="45" t="s">
        <v>153</v>
      </c>
      <c r="H426" s="45" t="s">
        <v>154</v>
      </c>
      <c r="I426" s="87">
        <v>23.727624893188477</v>
      </c>
      <c r="J426" s="46">
        <v>23.679756164550781</v>
      </c>
      <c r="K426" s="46">
        <v>6.7695260047912598E-2</v>
      </c>
      <c r="L426" s="59">
        <v>1084.9566650390625</v>
      </c>
      <c r="M426" s="46">
        <v>1124.78759765625</v>
      </c>
      <c r="N426" s="46">
        <v>56.329444885253906</v>
      </c>
      <c r="O426" s="46">
        <v>33.171398162841797</v>
      </c>
      <c r="P426" s="46">
        <v>0.99580001831054688</v>
      </c>
      <c r="Q426" s="46">
        <v>-3.1112000942230225</v>
      </c>
      <c r="R426" s="46">
        <v>109.61356353759766</v>
      </c>
      <c r="S426" s="45" t="b">
        <v>1</v>
      </c>
      <c r="T426" s="46">
        <v>0.29143852878643906</v>
      </c>
      <c r="U426" s="45" t="b">
        <v>1</v>
      </c>
      <c r="V426" s="45">
        <v>3</v>
      </c>
      <c r="W426" s="45">
        <v>18</v>
      </c>
      <c r="X426" s="45" t="s">
        <v>155</v>
      </c>
      <c r="Y426" s="45" t="s">
        <v>89</v>
      </c>
      <c r="Z426" s="46">
        <v>0.94740523949440125</v>
      </c>
      <c r="AA426" s="45" t="s">
        <v>156</v>
      </c>
      <c r="AB426" s="45" t="s">
        <v>156</v>
      </c>
      <c r="AC426" s="45" t="s">
        <v>156</v>
      </c>
      <c r="AD426" s="46">
        <v>78.317481994628906</v>
      </c>
      <c r="AE426" s="45" t="s">
        <v>89</v>
      </c>
      <c r="AF426" s="45" t="s">
        <v>89</v>
      </c>
      <c r="AG426" s="45" t="s">
        <v>89</v>
      </c>
    </row>
    <row r="427" spans="1:33" x14ac:dyDescent="0.15">
      <c r="A427" s="45">
        <v>380</v>
      </c>
      <c r="B427" s="45" t="s">
        <v>551</v>
      </c>
      <c r="C427" s="45" t="b">
        <v>0</v>
      </c>
      <c r="D427" s="45" t="s">
        <v>89</v>
      </c>
      <c r="E427" s="45" t="s">
        <v>51</v>
      </c>
      <c r="F427" s="45" t="s">
        <v>192</v>
      </c>
      <c r="G427" s="45" t="s">
        <v>153</v>
      </c>
      <c r="H427" s="45" t="s">
        <v>154</v>
      </c>
      <c r="I427" s="87">
        <v>23.956474304199219</v>
      </c>
      <c r="J427" s="46">
        <v>23.892997741699219</v>
      </c>
      <c r="K427" s="46">
        <v>8.9768067002296448E-2</v>
      </c>
      <c r="L427" s="59">
        <v>1000</v>
      </c>
      <c r="M427" s="45" t="s">
        <v>89</v>
      </c>
      <c r="N427" s="45" t="s">
        <v>89</v>
      </c>
      <c r="O427" s="46">
        <v>33.171398162841797</v>
      </c>
      <c r="P427" s="46">
        <v>0.99580001831054688</v>
      </c>
      <c r="Q427" s="46">
        <v>-3.1112000942230225</v>
      </c>
      <c r="R427" s="46">
        <v>109.61356353759766</v>
      </c>
      <c r="S427" s="45" t="b">
        <v>1</v>
      </c>
      <c r="T427" s="46">
        <v>0.29143852878643906</v>
      </c>
      <c r="U427" s="45" t="b">
        <v>1</v>
      </c>
      <c r="V427" s="45">
        <v>3</v>
      </c>
      <c r="W427" s="45">
        <v>18</v>
      </c>
      <c r="X427" s="45" t="s">
        <v>155</v>
      </c>
      <c r="Y427" s="45" t="s">
        <v>89</v>
      </c>
      <c r="Z427" s="46">
        <v>0.95084706410208963</v>
      </c>
      <c r="AA427" s="45" t="s">
        <v>156</v>
      </c>
      <c r="AB427" s="45" t="s">
        <v>156</v>
      </c>
      <c r="AC427" s="45" t="s">
        <v>156</v>
      </c>
      <c r="AD427" s="46">
        <v>78.317481994628906</v>
      </c>
      <c r="AE427" s="45" t="s">
        <v>89</v>
      </c>
      <c r="AF427" s="45" t="s">
        <v>89</v>
      </c>
      <c r="AG427" s="45" t="s">
        <v>89</v>
      </c>
    </row>
    <row r="428" spans="1:33" x14ac:dyDescent="0.15">
      <c r="A428" s="45">
        <v>381</v>
      </c>
      <c r="B428" s="45" t="s">
        <v>552</v>
      </c>
      <c r="C428" s="45" t="b">
        <v>0</v>
      </c>
      <c r="D428" s="45" t="s">
        <v>89</v>
      </c>
      <c r="E428" s="45" t="s">
        <v>51</v>
      </c>
      <c r="F428" s="45" t="s">
        <v>192</v>
      </c>
      <c r="G428" s="45" t="s">
        <v>153</v>
      </c>
      <c r="H428" s="45" t="s">
        <v>154</v>
      </c>
      <c r="I428" s="87">
        <v>26.940729141235352</v>
      </c>
      <c r="J428" s="46">
        <v>26.954170227050781</v>
      </c>
      <c r="K428" s="46">
        <v>1.9009914249181747E-2</v>
      </c>
      <c r="L428" s="59">
        <v>100</v>
      </c>
      <c r="M428" s="45" t="s">
        <v>89</v>
      </c>
      <c r="N428" s="45" t="s">
        <v>89</v>
      </c>
      <c r="O428" s="46">
        <v>33.171398162841797</v>
      </c>
      <c r="P428" s="46">
        <v>0.99580001831054688</v>
      </c>
      <c r="Q428" s="46">
        <v>-3.1112000942230225</v>
      </c>
      <c r="R428" s="46">
        <v>109.61356353759766</v>
      </c>
      <c r="S428" s="45" t="b">
        <v>1</v>
      </c>
      <c r="T428" s="46">
        <v>0.29143852878643906</v>
      </c>
      <c r="U428" s="45" t="b">
        <v>1</v>
      </c>
      <c r="V428" s="45">
        <v>3</v>
      </c>
      <c r="W428" s="45">
        <v>21</v>
      </c>
      <c r="X428" s="45" t="s">
        <v>155</v>
      </c>
      <c r="Y428" s="45" t="s">
        <v>89</v>
      </c>
      <c r="Z428" s="46">
        <v>0.9603205614360365</v>
      </c>
      <c r="AA428" s="45" t="s">
        <v>156</v>
      </c>
      <c r="AB428" s="45" t="s">
        <v>156</v>
      </c>
      <c r="AC428" s="45" t="s">
        <v>156</v>
      </c>
      <c r="AD428" s="46">
        <v>78.185104370117188</v>
      </c>
      <c r="AE428" s="45" t="s">
        <v>89</v>
      </c>
      <c r="AF428" s="45" t="s">
        <v>89</v>
      </c>
      <c r="AG428" s="45" t="s">
        <v>89</v>
      </c>
    </row>
    <row r="429" spans="1:33" x14ac:dyDescent="0.15">
      <c r="A429" s="45">
        <v>382</v>
      </c>
      <c r="B429" s="45" t="s">
        <v>553</v>
      </c>
      <c r="C429" s="45" t="b">
        <v>0</v>
      </c>
      <c r="D429" s="45" t="s">
        <v>89</v>
      </c>
      <c r="E429" s="45" t="s">
        <v>51</v>
      </c>
      <c r="F429" s="45" t="s">
        <v>192</v>
      </c>
      <c r="G429" s="45" t="s">
        <v>153</v>
      </c>
      <c r="H429" s="45" t="s">
        <v>154</v>
      </c>
      <c r="I429" s="87">
        <v>29.8460693359375</v>
      </c>
      <c r="J429" s="46">
        <v>29.883544921875</v>
      </c>
      <c r="K429" s="46">
        <v>5.2999831736087799E-2</v>
      </c>
      <c r="L429" s="59">
        <v>10</v>
      </c>
      <c r="M429" s="45" t="s">
        <v>89</v>
      </c>
      <c r="N429" s="45" t="s">
        <v>89</v>
      </c>
      <c r="O429" s="46">
        <v>33.171398162841797</v>
      </c>
      <c r="P429" s="46">
        <v>0.99580001831054688</v>
      </c>
      <c r="Q429" s="46">
        <v>-3.1112000942230225</v>
      </c>
      <c r="R429" s="46">
        <v>109.61356353759766</v>
      </c>
      <c r="S429" s="45" t="b">
        <v>1</v>
      </c>
      <c r="T429" s="46">
        <v>0.29143852878643906</v>
      </c>
      <c r="U429" s="45" t="b">
        <v>1</v>
      </c>
      <c r="V429" s="45">
        <v>3</v>
      </c>
      <c r="W429" s="45">
        <v>22</v>
      </c>
      <c r="X429" s="45" t="s">
        <v>155</v>
      </c>
      <c r="Y429" s="45" t="s">
        <v>89</v>
      </c>
      <c r="Z429" s="46">
        <v>0.96969797773924304</v>
      </c>
      <c r="AA429" s="45" t="s">
        <v>156</v>
      </c>
      <c r="AB429" s="45" t="s">
        <v>156</v>
      </c>
      <c r="AC429" s="45" t="s">
        <v>156</v>
      </c>
      <c r="AD429" s="46">
        <v>78.185104370117188</v>
      </c>
      <c r="AE429" s="45" t="s">
        <v>89</v>
      </c>
      <c r="AF429" s="45" t="s">
        <v>89</v>
      </c>
      <c r="AG429" s="45" t="s">
        <v>89</v>
      </c>
    </row>
    <row r="430" spans="1:33" x14ac:dyDescent="0.15">
      <c r="A430" s="45">
        <v>383</v>
      </c>
      <c r="B430" s="45" t="s">
        <v>554</v>
      </c>
      <c r="C430" s="45" t="b">
        <v>0</v>
      </c>
      <c r="D430" s="45" t="s">
        <v>89</v>
      </c>
      <c r="E430" s="45" t="s">
        <v>51</v>
      </c>
      <c r="F430" s="45" t="s">
        <v>192</v>
      </c>
      <c r="G430" s="45" t="s">
        <v>153</v>
      </c>
      <c r="H430" s="45" t="s">
        <v>154</v>
      </c>
      <c r="I430" s="87">
        <v>32.904701232910156</v>
      </c>
      <c r="J430" s="46">
        <v>33.287460327148438</v>
      </c>
      <c r="K430" s="46">
        <v>0.54130041599273682</v>
      </c>
      <c r="L430" s="59">
        <v>1</v>
      </c>
      <c r="M430" s="45" t="s">
        <v>89</v>
      </c>
      <c r="N430" s="45" t="s">
        <v>89</v>
      </c>
      <c r="O430" s="46">
        <v>33.171398162841797</v>
      </c>
      <c r="P430" s="46">
        <v>0.99580001831054688</v>
      </c>
      <c r="Q430" s="46">
        <v>-3.1112000942230225</v>
      </c>
      <c r="R430" s="46">
        <v>109.61356353759766</v>
      </c>
      <c r="S430" s="45" t="b">
        <v>1</v>
      </c>
      <c r="T430" s="46">
        <v>0.29143852878643906</v>
      </c>
      <c r="U430" s="45" t="b">
        <v>1</v>
      </c>
      <c r="V430" s="45">
        <v>3</v>
      </c>
      <c r="W430" s="45">
        <v>26</v>
      </c>
      <c r="X430" s="45" t="s">
        <v>155</v>
      </c>
      <c r="Y430" s="45" t="s">
        <v>89</v>
      </c>
      <c r="Z430" s="46">
        <v>0.96259798940408836</v>
      </c>
      <c r="AA430" s="45" t="s">
        <v>156</v>
      </c>
      <c r="AB430" s="45" t="s">
        <v>156</v>
      </c>
      <c r="AC430" s="45" t="s">
        <v>174</v>
      </c>
      <c r="AD430" s="46">
        <v>78.071456909179688</v>
      </c>
      <c r="AE430" s="45" t="s">
        <v>89</v>
      </c>
      <c r="AF430" s="45" t="s">
        <v>89</v>
      </c>
      <c r="AG430" s="45" t="s">
        <v>89</v>
      </c>
    </row>
    <row r="431" spans="1:33" x14ac:dyDescent="0.15">
      <c r="A431" s="45">
        <v>384</v>
      </c>
      <c r="B431" s="45" t="s">
        <v>555</v>
      </c>
      <c r="C431" s="45" t="b">
        <v>0</v>
      </c>
      <c r="D431" s="45" t="s">
        <v>89</v>
      </c>
      <c r="E431" s="45" t="s">
        <v>51</v>
      </c>
      <c r="F431" s="45" t="s">
        <v>197</v>
      </c>
      <c r="G431" s="45" t="s">
        <v>153</v>
      </c>
      <c r="H431" s="45" t="s">
        <v>154</v>
      </c>
      <c r="I431" s="86" t="s">
        <v>198</v>
      </c>
      <c r="J431" s="45" t="s">
        <v>89</v>
      </c>
      <c r="K431" s="45" t="s">
        <v>89</v>
      </c>
      <c r="L431" s="88" t="s">
        <v>89</v>
      </c>
      <c r="M431" s="45" t="s">
        <v>89</v>
      </c>
      <c r="N431" s="45" t="s">
        <v>89</v>
      </c>
      <c r="O431" s="46">
        <v>33.171398162841797</v>
      </c>
      <c r="P431" s="46">
        <v>0.99580001831054688</v>
      </c>
      <c r="Q431" s="46">
        <v>-3.1112000942230225</v>
      </c>
      <c r="R431" s="46">
        <v>109.61356353759766</v>
      </c>
      <c r="S431" s="45" t="b">
        <v>1</v>
      </c>
      <c r="T431" s="46">
        <v>0.29143852878643906</v>
      </c>
      <c r="U431" s="45" t="b">
        <v>1</v>
      </c>
      <c r="V431" s="45">
        <v>3</v>
      </c>
      <c r="W431" s="45">
        <v>18</v>
      </c>
      <c r="X431" s="45" t="s">
        <v>199</v>
      </c>
      <c r="Y431" s="45" t="s">
        <v>89</v>
      </c>
      <c r="Z431" s="46">
        <v>0</v>
      </c>
      <c r="AA431" s="45" t="s">
        <v>156</v>
      </c>
      <c r="AB431" s="45" t="s">
        <v>156</v>
      </c>
      <c r="AC431" s="45" t="s">
        <v>156</v>
      </c>
      <c r="AD431" s="46">
        <v>63.75091552734375</v>
      </c>
      <c r="AE431" s="45" t="s">
        <v>89</v>
      </c>
      <c r="AF431" s="45" t="s">
        <v>89</v>
      </c>
      <c r="AG431" s="45" t="s">
        <v>89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54DA-767F-FC4A-8C84-3FF84162C08D}">
  <dimension ref="A1:T62"/>
  <sheetViews>
    <sheetView topLeftCell="A29" zoomScale="90" workbookViewId="0">
      <selection activeCell="K38" sqref="K38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23.977827072143555</v>
      </c>
      <c r="C3" s="87">
        <v>23.700418472290039</v>
      </c>
      <c r="D3" s="87">
        <v>24.440723419189453</v>
      </c>
      <c r="E3" s="87">
        <v>24.369556427001953</v>
      </c>
      <c r="F3" s="87">
        <v>23.926656723022461</v>
      </c>
      <c r="G3" s="87">
        <v>23.819816589355469</v>
      </c>
      <c r="H3" s="87">
        <v>24.421512603759766</v>
      </c>
      <c r="I3" s="87">
        <v>23.694761276245117</v>
      </c>
      <c r="J3" s="87">
        <v>24.341768264770508</v>
      </c>
      <c r="K3" s="87">
        <v>24.591379165649414</v>
      </c>
      <c r="L3" s="87">
        <v>24.354866027832031</v>
      </c>
      <c r="M3" s="87">
        <v>23.913164138793945</v>
      </c>
      <c r="N3" s="87">
        <v>24.641439437866211</v>
      </c>
      <c r="O3" s="87">
        <v>22.783357620239258</v>
      </c>
      <c r="P3" s="87">
        <v>22.780807495117188</v>
      </c>
      <c r="Q3" s="87">
        <v>23.00126838684082</v>
      </c>
      <c r="R3" s="87">
        <v>22.994054794311523</v>
      </c>
      <c r="S3" s="87">
        <v>22.297027587890625</v>
      </c>
      <c r="T3" s="87">
        <v>23.088762283325195</v>
      </c>
    </row>
    <row r="4" spans="1:20" ht="14" x14ac:dyDescent="0.2">
      <c r="A4" s="52" t="s">
        <v>558</v>
      </c>
      <c r="B4" s="87">
        <v>23.599868774414062</v>
      </c>
      <c r="C4" s="87">
        <v>23.694446563720703</v>
      </c>
      <c r="D4" s="87">
        <v>24.553169250488281</v>
      </c>
      <c r="E4" s="87">
        <v>24.285909652709961</v>
      </c>
      <c r="F4" s="87">
        <v>23.910324096679688</v>
      </c>
      <c r="G4" s="87">
        <v>23.909399032592773</v>
      </c>
      <c r="H4" s="87">
        <v>24.211553573608398</v>
      </c>
      <c r="I4" s="87">
        <v>23.58576774597168</v>
      </c>
      <c r="J4" s="87">
        <v>24.493982315063477</v>
      </c>
      <c r="K4" s="87">
        <v>25.286497116088867</v>
      </c>
      <c r="L4" s="87">
        <v>24.027118682861328</v>
      </c>
      <c r="M4" s="87">
        <v>23.861726760864258</v>
      </c>
      <c r="N4" s="87">
        <v>24.617401123046875</v>
      </c>
      <c r="O4" s="87">
        <v>22.907207489013672</v>
      </c>
      <c r="P4" s="87">
        <v>22.935041427612305</v>
      </c>
      <c r="Q4" s="87">
        <v>23.047021865844727</v>
      </c>
      <c r="R4" s="87">
        <v>22.981227874755859</v>
      </c>
      <c r="S4" s="87">
        <v>22.579608917236328</v>
      </c>
      <c r="T4" s="87">
        <v>22.976465225219727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1607.165771484375</v>
      </c>
      <c r="C11" s="59">
        <v>2016.217041015625</v>
      </c>
      <c r="D11" s="59">
        <v>1100.87548828125</v>
      </c>
      <c r="E11" s="59">
        <v>1166.81396484375</v>
      </c>
      <c r="F11" s="59">
        <v>1675.8128662109375</v>
      </c>
      <c r="G11" s="59">
        <v>1828.741943359375</v>
      </c>
      <c r="H11" s="59">
        <v>1118.2987060546875</v>
      </c>
      <c r="I11" s="59">
        <v>2025.5618896484375</v>
      </c>
      <c r="J11" s="59">
        <v>1193.6199951171875</v>
      </c>
      <c r="K11" s="59">
        <v>973.32373046875</v>
      </c>
      <c r="L11" s="59">
        <v>1180.9093017578125</v>
      </c>
      <c r="M11" s="59">
        <v>1694.397216796875</v>
      </c>
      <c r="N11" s="59">
        <v>934.3004150390625</v>
      </c>
      <c r="O11" s="59">
        <v>4266.60546875</v>
      </c>
      <c r="P11" s="59">
        <v>4275.50830078125</v>
      </c>
      <c r="Q11" s="59">
        <v>3570.482177734375</v>
      </c>
      <c r="R11" s="59">
        <v>3591.59716796875</v>
      </c>
      <c r="S11" s="59">
        <v>6349.26708984375</v>
      </c>
      <c r="T11" s="59">
        <v>3324.050537109375</v>
      </c>
    </row>
    <row r="12" spans="1:20" ht="14" x14ac:dyDescent="0.2">
      <c r="A12" s="52">
        <v>2</v>
      </c>
      <c r="B12" s="59">
        <v>2188.926513671875</v>
      </c>
      <c r="C12" s="59">
        <v>2026.0830078125</v>
      </c>
      <c r="D12" s="59">
        <v>1004.20263671875</v>
      </c>
      <c r="E12" s="59">
        <v>1249.3818359375</v>
      </c>
      <c r="F12" s="59">
        <v>1698.3350830078125</v>
      </c>
      <c r="G12" s="59">
        <v>1699.6197509765625</v>
      </c>
      <c r="H12" s="59">
        <v>1327.671630859375</v>
      </c>
      <c r="I12" s="59">
        <v>2214.302001953125</v>
      </c>
      <c r="J12" s="59">
        <v>1053.97900390625</v>
      </c>
      <c r="K12" s="59">
        <v>551.4410400390625</v>
      </c>
      <c r="L12" s="59">
        <v>1543.699462890625</v>
      </c>
      <c r="M12" s="59">
        <v>1767.15576171875</v>
      </c>
      <c r="N12" s="59">
        <v>952.83966064453125</v>
      </c>
      <c r="O12" s="59">
        <v>3855.8251953125</v>
      </c>
      <c r="P12" s="59">
        <v>3769.091064453125</v>
      </c>
      <c r="Q12" s="59">
        <v>3439.41796875</v>
      </c>
      <c r="R12" s="59">
        <v>3629.45166015625</v>
      </c>
      <c r="S12" s="59">
        <v>5039.7705078125</v>
      </c>
      <c r="T12" s="59">
        <v>3643.6083984375</v>
      </c>
    </row>
    <row r="13" spans="1:20" ht="14" x14ac:dyDescent="0.2">
      <c r="A13" s="60" t="s">
        <v>561</v>
      </c>
      <c r="B13" s="61">
        <f t="shared" ref="B13:M13" si="0">AVERAGE(B11:B12)</f>
        <v>1898.046142578125</v>
      </c>
      <c r="C13" s="61">
        <f t="shared" si="0"/>
        <v>2021.1500244140625</v>
      </c>
      <c r="D13" s="61">
        <f t="shared" si="0"/>
        <v>1052.5390625</v>
      </c>
      <c r="E13" s="61">
        <f t="shared" si="0"/>
        <v>1208.097900390625</v>
      </c>
      <c r="F13" s="61">
        <f t="shared" si="0"/>
        <v>1687.073974609375</v>
      </c>
      <c r="G13" s="61">
        <f t="shared" si="0"/>
        <v>1764.1808471679688</v>
      </c>
      <c r="H13" s="62">
        <f t="shared" si="0"/>
        <v>1222.9851684570312</v>
      </c>
      <c r="I13" s="62">
        <f t="shared" si="0"/>
        <v>2119.9319458007812</v>
      </c>
      <c r="J13" s="62">
        <f t="shared" si="0"/>
        <v>1123.7994995117188</v>
      </c>
      <c r="K13" s="62">
        <f t="shared" si="0"/>
        <v>762.38238525390625</v>
      </c>
      <c r="L13" s="62">
        <f t="shared" si="0"/>
        <v>1362.3043823242188</v>
      </c>
      <c r="M13" s="63">
        <f t="shared" si="0"/>
        <v>1730.7764892578125</v>
      </c>
      <c r="N13" s="61">
        <f>AVERAGE(N11:N12)</f>
        <v>943.57003784179688</v>
      </c>
      <c r="O13" s="61">
        <f>AVERAGE(O11:O12)</f>
        <v>4061.21533203125</v>
      </c>
      <c r="P13" s="61">
        <f t="shared" ref="P13:R13" si="1">AVERAGE(P11:P12)</f>
        <v>4022.2996826171875</v>
      </c>
      <c r="Q13" s="62">
        <f t="shared" si="1"/>
        <v>3504.9500732421875</v>
      </c>
      <c r="R13" s="63">
        <f t="shared" si="1"/>
        <v>3610.5244140625</v>
      </c>
      <c r="S13" s="61">
        <f>AVERAGE(S11:S12)</f>
        <v>5694.518798828125</v>
      </c>
      <c r="T13" s="61">
        <f>AVERAGE(T11:T12)</f>
        <v>3483.8294677734375</v>
      </c>
    </row>
    <row r="14" spans="1:20" ht="14" x14ac:dyDescent="0.2">
      <c r="A14" s="52" t="s">
        <v>562</v>
      </c>
      <c r="B14" s="64">
        <f t="shared" ref="B14:P14" si="2">STDEV(B11:B12)</f>
        <v>411.36696582890005</v>
      </c>
      <c r="C14" s="64">
        <f t="shared" si="2"/>
        <v>6.9762920250316336</v>
      </c>
      <c r="D14" s="64">
        <f t="shared" si="2"/>
        <v>68.358028896484271</v>
      </c>
      <c r="E14" s="64">
        <f t="shared" si="2"/>
        <v>58.384301558527341</v>
      </c>
      <c r="F14" s="64">
        <f t="shared" si="2"/>
        <v>15.925612224423876</v>
      </c>
      <c r="G14" s="64">
        <f t="shared" si="2"/>
        <v>91.303177835560689</v>
      </c>
      <c r="H14" s="64">
        <f t="shared" si="2"/>
        <v>148.04901492625564</v>
      </c>
      <c r="I14" s="64">
        <f t="shared" si="2"/>
        <v>133.45941329255507</v>
      </c>
      <c r="J14" s="64">
        <f t="shared" si="2"/>
        <v>98.741091816864994</v>
      </c>
      <c r="K14" s="64">
        <f t="shared" si="2"/>
        <v>298.316111268057</v>
      </c>
      <c r="L14" s="64">
        <f t="shared" si="2"/>
        <v>256.53138308477196</v>
      </c>
      <c r="M14" s="65">
        <f t="shared" si="2"/>
        <v>51.448060503523855</v>
      </c>
      <c r="N14" s="64">
        <f t="shared" si="2"/>
        <v>13.109226285709854</v>
      </c>
      <c r="O14" s="64">
        <f t="shared" si="2"/>
        <v>290.46551692532046</v>
      </c>
      <c r="P14" s="64">
        <f t="shared" si="2"/>
        <v>358.0910619173676</v>
      </c>
      <c r="Q14" s="64">
        <f t="shared" ref="Q14:T14" si="3">STDEV(Q11:Q12)</f>
        <v>92.676390943702387</v>
      </c>
      <c r="R14" s="65">
        <f t="shared" si="3"/>
        <v>26.767168124154434</v>
      </c>
      <c r="S14" s="64">
        <f t="shared" si="3"/>
        <v>925.95391309490299</v>
      </c>
      <c r="T14" s="64">
        <f t="shared" si="3"/>
        <v>225.96153072658757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P16" si="4">B11/B24</f>
        <v>2.001822423071578</v>
      </c>
      <c r="C16" s="67">
        <f t="shared" si="4"/>
        <v>2.5981651127924104</v>
      </c>
      <c r="D16" s="67">
        <f t="shared" si="4"/>
        <v>0.87346107021202202</v>
      </c>
      <c r="E16" s="67">
        <f t="shared" si="4"/>
        <v>1.2737742264787348</v>
      </c>
      <c r="F16" s="67">
        <f t="shared" si="4"/>
        <v>1.632952060653128</v>
      </c>
      <c r="G16" s="67">
        <f t="shared" si="4"/>
        <v>1.2878586171709852</v>
      </c>
      <c r="H16" s="67">
        <f t="shared" si="4"/>
        <v>1.217672089949613</v>
      </c>
      <c r="I16" s="67">
        <f t="shared" si="4"/>
        <v>1.3077607287091708</v>
      </c>
      <c r="J16" s="67">
        <f t="shared" si="4"/>
        <v>1.040714381275744</v>
      </c>
      <c r="K16" s="67">
        <f t="shared" si="4"/>
        <v>0.75959833296386103</v>
      </c>
      <c r="L16" s="67">
        <f t="shared" si="4"/>
        <v>0.79070860224607131</v>
      </c>
      <c r="M16" s="68">
        <f t="shared" si="4"/>
        <v>1.0282774212890622</v>
      </c>
      <c r="N16" s="67">
        <f t="shared" si="4"/>
        <v>1.081666901147349</v>
      </c>
      <c r="O16" s="67">
        <f>O11/O24</f>
        <v>3.5972722014437655</v>
      </c>
      <c r="P16" s="67">
        <f t="shared" si="4"/>
        <v>3.4403222089749628</v>
      </c>
      <c r="Q16" s="67">
        <f t="shared" ref="Q16:S16" si="5">Q11/Q24</f>
        <v>2.7581162681993501</v>
      </c>
      <c r="R16" s="68">
        <f t="shared" si="5"/>
        <v>3.0152303012241548</v>
      </c>
      <c r="S16" s="67">
        <f t="shared" si="5"/>
        <v>4.6862095696231911</v>
      </c>
      <c r="T16" s="67">
        <f>T11/T24</f>
        <v>4.5355078178676269</v>
      </c>
    </row>
    <row r="17" spans="1:20" ht="14" x14ac:dyDescent="0.2">
      <c r="A17" s="52">
        <v>2</v>
      </c>
      <c r="B17" s="67">
        <f t="shared" ref="B17:P17" si="6">B11/B25</f>
        <v>1.470781982373274</v>
      </c>
      <c r="C17" s="67">
        <f t="shared" si="6"/>
        <v>2.1794241726158678</v>
      </c>
      <c r="D17" s="67">
        <f t="shared" si="6"/>
        <v>0.94885435665372719</v>
      </c>
      <c r="E17" s="67">
        <f t="shared" si="6"/>
        <v>1.0891070043581188</v>
      </c>
      <c r="F17" s="67">
        <f t="shared" si="6"/>
        <v>1.5826505437952922</v>
      </c>
      <c r="G17" s="67">
        <f t="shared" si="6"/>
        <v>1.3614465287691673</v>
      </c>
      <c r="H17" s="67">
        <f t="shared" si="6"/>
        <v>1.2271822158233059</v>
      </c>
      <c r="I17" s="67">
        <f t="shared" si="6"/>
        <v>1.4170707920390446</v>
      </c>
      <c r="J17" s="67">
        <f t="shared" si="6"/>
        <v>1.0183821798701804</v>
      </c>
      <c r="K17" s="67">
        <f t="shared" si="6"/>
        <v>0.69241329602122359</v>
      </c>
      <c r="L17" s="67">
        <f t="shared" si="6"/>
        <v>0.81909297687271032</v>
      </c>
      <c r="M17" s="68">
        <f t="shared" si="6"/>
        <v>0.99764634414291009</v>
      </c>
      <c r="N17" s="67">
        <f t="shared" si="6"/>
        <v>1.0421055469346425</v>
      </c>
      <c r="O17" s="67">
        <f t="shared" si="6"/>
        <v>3.434910558458435</v>
      </c>
      <c r="P17" s="67">
        <f t="shared" si="6"/>
        <v>3.338779990902113</v>
      </c>
      <c r="Q17" s="67">
        <f t="shared" ref="Q17:T17" si="7">Q11/Q25</f>
        <v>3.3135794564211598</v>
      </c>
      <c r="R17" s="68">
        <f t="shared" si="7"/>
        <v>2.8837069534486344</v>
      </c>
      <c r="S17" s="67">
        <f t="shared" si="7"/>
        <v>5.1990200734215257</v>
      </c>
      <c r="T17" s="67">
        <f t="shared" si="7"/>
        <v>3.8648170942221025</v>
      </c>
    </row>
    <row r="18" spans="1:20" ht="14" x14ac:dyDescent="0.2">
      <c r="A18" s="52">
        <v>3</v>
      </c>
      <c r="B18" s="67">
        <f t="shared" ref="B18:P18" si="8">B12/B24</f>
        <v>2.726440704045852</v>
      </c>
      <c r="C18" s="67">
        <f t="shared" si="8"/>
        <v>2.6108787295381037</v>
      </c>
      <c r="D18" s="67">
        <f t="shared" si="8"/>
        <v>0.7967585064025019</v>
      </c>
      <c r="E18" s="67">
        <f t="shared" si="8"/>
        <v>1.3639109828969025</v>
      </c>
      <c r="F18" s="67">
        <f t="shared" si="8"/>
        <v>1.6548982463344022</v>
      </c>
      <c r="G18" s="67">
        <f t="shared" si="8"/>
        <v>1.1969266359080957</v>
      </c>
      <c r="H18" s="67">
        <f t="shared" si="8"/>
        <v>1.4456501476415793</v>
      </c>
      <c r="I18" s="67">
        <f t="shared" si="8"/>
        <v>1.4296167470641907</v>
      </c>
      <c r="J18" s="67">
        <f t="shared" si="8"/>
        <v>0.91896173942715098</v>
      </c>
      <c r="K18" s="67">
        <f t="shared" si="8"/>
        <v>0.43035393223157237</v>
      </c>
      <c r="L18" s="67">
        <f t="shared" si="8"/>
        <v>1.0336242104057776</v>
      </c>
      <c r="M18" s="68">
        <f t="shared" si="8"/>
        <v>1.0724323385701726</v>
      </c>
      <c r="N18" s="67">
        <f t="shared" si="8"/>
        <v>1.1031303277078932</v>
      </c>
      <c r="O18" s="67">
        <f t="shared" si="8"/>
        <v>3.2509340013544308</v>
      </c>
      <c r="P18" s="67">
        <f t="shared" si="8"/>
        <v>3.0328294987329976</v>
      </c>
      <c r="Q18" s="67">
        <f t="shared" ref="Q18:T18" si="9">Q12/Q24</f>
        <v>2.6568721479422184</v>
      </c>
      <c r="R18" s="68">
        <f t="shared" si="9"/>
        <v>3.0470100377990548</v>
      </c>
      <c r="S18" s="67">
        <f t="shared" si="9"/>
        <v>3.7197081880826768</v>
      </c>
      <c r="T18" s="67">
        <f t="shared" si="9"/>
        <v>4.9715292207116235</v>
      </c>
    </row>
    <row r="19" spans="1:20" ht="14" x14ac:dyDescent="0.2">
      <c r="A19" s="52">
        <v>4</v>
      </c>
      <c r="B19" s="67">
        <f t="shared" ref="B19:P19" si="10">B12/B25</f>
        <v>2.0031746159416257</v>
      </c>
      <c r="C19" s="67">
        <f t="shared" si="10"/>
        <v>2.1900887618371274</v>
      </c>
      <c r="D19" s="67">
        <f t="shared" si="10"/>
        <v>0.8655311676540075</v>
      </c>
      <c r="E19" s="67">
        <f t="shared" si="10"/>
        <v>1.1661760568828574</v>
      </c>
      <c r="F19" s="67">
        <f t="shared" si="10"/>
        <v>1.6039206983452114</v>
      </c>
      <c r="G19" s="67">
        <f t="shared" si="10"/>
        <v>1.2653187173822225</v>
      </c>
      <c r="H19" s="67">
        <f t="shared" si="10"/>
        <v>1.4569408021510075</v>
      </c>
      <c r="I19" s="67">
        <f t="shared" si="10"/>
        <v>1.549112227948743</v>
      </c>
      <c r="J19" s="67">
        <f t="shared" si="10"/>
        <v>0.89924217081339053</v>
      </c>
      <c r="K19" s="67">
        <f t="shared" si="10"/>
        <v>0.39228994027601988</v>
      </c>
      <c r="L19" s="67">
        <f t="shared" si="10"/>
        <v>1.0707286212190437</v>
      </c>
      <c r="M19" s="68">
        <f t="shared" si="10"/>
        <v>1.040485942571717</v>
      </c>
      <c r="N19" s="67">
        <f t="shared" si="10"/>
        <v>1.0627839608264258</v>
      </c>
      <c r="O19" s="67">
        <f t="shared" si="10"/>
        <v>3.1042042138546311</v>
      </c>
      <c r="P19" s="67">
        <f t="shared" si="10"/>
        <v>2.943314559250084</v>
      </c>
      <c r="Q19" s="67">
        <f t="shared" ref="Q19:T19" si="11">Q12/Q25</f>
        <v>3.1919455569240642</v>
      </c>
      <c r="R19" s="68">
        <f t="shared" si="11"/>
        <v>2.9141004684324145</v>
      </c>
      <c r="S19" s="67">
        <f>S12/S25</f>
        <v>4.1267547363800992</v>
      </c>
      <c r="T19" s="67">
        <f t="shared" si="11"/>
        <v>4.2363615912946377</v>
      </c>
    </row>
    <row r="20" spans="1:20" ht="14" x14ac:dyDescent="0.2">
      <c r="A20" s="52" t="s">
        <v>562</v>
      </c>
      <c r="B20" s="67">
        <f t="shared" ref="B20:P20" si="12">STDEV(B16:B19)</f>
        <v>0.51561549037667631</v>
      </c>
      <c r="C20" s="67">
        <f t="shared" si="12"/>
        <v>0.24244636594335667</v>
      </c>
      <c r="D20" s="67">
        <f t="shared" si="12"/>
        <v>6.2206574354025351E-2</v>
      </c>
      <c r="E20" s="67">
        <f t="shared" si="12"/>
        <v>0.1205404324722972</v>
      </c>
      <c r="F20" s="67">
        <f t="shared" si="12"/>
        <v>3.1787783367929562E-2</v>
      </c>
      <c r="G20" s="67">
        <f t="shared" si="12"/>
        <v>6.7808972556298377E-2</v>
      </c>
      <c r="H20" s="67">
        <f t="shared" si="12"/>
        <v>0.13227454971420796</v>
      </c>
      <c r="I20" s="67">
        <f t="shared" si="12"/>
        <v>9.8708171341978068E-2</v>
      </c>
      <c r="J20" s="67">
        <f t="shared" si="12"/>
        <v>7.0595353052972265E-2</v>
      </c>
      <c r="K20" s="67">
        <f t="shared" si="12"/>
        <v>0.1843974797004794</v>
      </c>
      <c r="L20" s="67">
        <f t="shared" si="12"/>
        <v>0.14403291331173287</v>
      </c>
      <c r="M20" s="68">
        <f t="shared" si="12"/>
        <v>3.0937727739835681E-2</v>
      </c>
      <c r="N20" s="67">
        <f t="shared" si="12"/>
        <v>2.6079677356235037E-2</v>
      </c>
      <c r="O20" s="67">
        <f t="shared" si="12"/>
        <v>0.21489749161014807</v>
      </c>
      <c r="P20" s="67">
        <f t="shared" si="12"/>
        <v>0.23829066118877862</v>
      </c>
      <c r="Q20" s="67">
        <f t="shared" ref="Q20:T20" si="13">STDEV(Q16:Q19)</f>
        <v>0.32137211357805928</v>
      </c>
      <c r="R20" s="68">
        <f t="shared" si="13"/>
        <v>7.8417792670621753E-2</v>
      </c>
      <c r="S20" s="67">
        <f t="shared" si="13"/>
        <v>0.64639337502862959</v>
      </c>
      <c r="T20" s="67">
        <f t="shared" si="13"/>
        <v>0.46839777103809727</v>
      </c>
    </row>
    <row r="21" spans="1:20" ht="14" x14ac:dyDescent="0.2">
      <c r="A21" s="52" t="s">
        <v>563</v>
      </c>
      <c r="B21" s="67">
        <f>B20/SQRT(4)</f>
        <v>0.25780774518833816</v>
      </c>
      <c r="C21" s="67">
        <f t="shared" ref="C21:M21" si="14">C20/SQRT(4)</f>
        <v>0.12122318297167833</v>
      </c>
      <c r="D21" s="67">
        <f t="shared" si="14"/>
        <v>3.1103287177012676E-2</v>
      </c>
      <c r="E21" s="67">
        <f t="shared" si="14"/>
        <v>6.0270216236148602E-2</v>
      </c>
      <c r="F21" s="67">
        <f t="shared" si="14"/>
        <v>1.5893891683964781E-2</v>
      </c>
      <c r="G21" s="67">
        <f t="shared" si="14"/>
        <v>3.3904486278149189E-2</v>
      </c>
      <c r="H21" s="67">
        <f t="shared" si="14"/>
        <v>6.6137274857103981E-2</v>
      </c>
      <c r="I21" s="67">
        <f t="shared" si="14"/>
        <v>4.9354085670989034E-2</v>
      </c>
      <c r="J21" s="67">
        <f t="shared" si="14"/>
        <v>3.5297676526486133E-2</v>
      </c>
      <c r="K21" s="67">
        <f t="shared" si="14"/>
        <v>9.21987398502397E-2</v>
      </c>
      <c r="L21" s="67">
        <f t="shared" si="14"/>
        <v>7.2016456655866437E-2</v>
      </c>
      <c r="M21" s="68">
        <f t="shared" si="14"/>
        <v>1.546886386991784E-2</v>
      </c>
      <c r="N21" s="67">
        <f>N20/SQRT(4)</f>
        <v>1.3039838678117519E-2</v>
      </c>
      <c r="O21" s="67">
        <f>O20/SQRT(4)</f>
        <v>0.10744874580507403</v>
      </c>
      <c r="P21" s="67">
        <f t="shared" ref="P21:R21" si="15">P20/SQRT(4)</f>
        <v>0.11914533059438931</v>
      </c>
      <c r="Q21" s="67">
        <f t="shared" si="15"/>
        <v>0.16068605678902964</v>
      </c>
      <c r="R21" s="68">
        <f t="shared" si="15"/>
        <v>3.9208896335310876E-2</v>
      </c>
      <c r="S21" s="67">
        <f>S20/SQRT(4)</f>
        <v>0.3231966875143148</v>
      </c>
      <c r="T21" s="67">
        <f>T20/SQRT(4)</f>
        <v>0.23419888551904863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P26" si="16">AVERAGE(B24:B25)</f>
        <v>947.7900390625</v>
      </c>
      <c r="C26" s="62">
        <f t="shared" si="16"/>
        <v>850.56515502929688</v>
      </c>
      <c r="D26" s="62">
        <f t="shared" si="16"/>
        <v>1210.2877807617188</v>
      </c>
      <c r="E26" s="62">
        <f t="shared" si="16"/>
        <v>993.68905639648438</v>
      </c>
      <c r="F26" s="62">
        <f t="shared" si="16"/>
        <v>1042.5560913085938</v>
      </c>
      <c r="G26" s="62">
        <f t="shared" si="16"/>
        <v>1381.6105346679688</v>
      </c>
      <c r="H26" s="62">
        <f t="shared" si="16"/>
        <v>914.83212280273438</v>
      </c>
      <c r="I26" s="62">
        <f t="shared" si="16"/>
        <v>1489.1393432617188</v>
      </c>
      <c r="J26" s="62">
        <f t="shared" si="16"/>
        <v>1159.4992065429688</v>
      </c>
      <c r="K26" s="62">
        <f t="shared" si="16"/>
        <v>1343.531982421875</v>
      </c>
      <c r="L26" s="62">
        <f t="shared" si="16"/>
        <v>1467.6051635742188</v>
      </c>
      <c r="M26" s="63">
        <f t="shared" si="16"/>
        <v>1673.09814453125</v>
      </c>
      <c r="N26" s="62">
        <f t="shared" si="16"/>
        <v>880.15524291992188</v>
      </c>
      <c r="O26" s="62">
        <f t="shared" si="16"/>
        <v>1214.0984497070312</v>
      </c>
      <c r="P26" s="62">
        <f t="shared" si="16"/>
        <v>1261.6619873046875</v>
      </c>
      <c r="Q26" s="62">
        <f t="shared" ref="Q26:T26" si="17">AVERAGE(Q24:Q25)</f>
        <v>1186.0333862304688</v>
      </c>
      <c r="R26" s="62">
        <f t="shared" si="17"/>
        <v>1218.3155517578125</v>
      </c>
      <c r="S26" s="62">
        <f t="shared" si="17"/>
        <v>1288.0631713867188</v>
      </c>
      <c r="T26" s="62">
        <f t="shared" si="17"/>
        <v>796.48727416992188</v>
      </c>
    </row>
    <row r="27" spans="1:20" ht="14" x14ac:dyDescent="0.2">
      <c r="A27" s="52" t="s">
        <v>562</v>
      </c>
      <c r="B27" s="64">
        <f t="shared" ref="B27:P27" si="18">STDEV(B24:B25)</f>
        <v>204.97430453136548</v>
      </c>
      <c r="C27" s="64">
        <f t="shared" si="18"/>
        <v>105.42878380248045</v>
      </c>
      <c r="D27" s="64">
        <f t="shared" si="18"/>
        <v>70.81296346236887</v>
      </c>
      <c r="E27" s="64">
        <f t="shared" si="18"/>
        <v>109.82808938313656</v>
      </c>
      <c r="F27" s="64">
        <f t="shared" si="18"/>
        <v>23.063920781228845</v>
      </c>
      <c r="G27" s="64">
        <f t="shared" si="18"/>
        <v>54.27191284074528</v>
      </c>
      <c r="H27" s="64">
        <f t="shared" si="18"/>
        <v>5.0325683858532564</v>
      </c>
      <c r="I27" s="64">
        <f t="shared" si="18"/>
        <v>84.483291753828624</v>
      </c>
      <c r="J27" s="64">
        <f t="shared" si="18"/>
        <v>17.784443344156823</v>
      </c>
      <c r="K27" s="64">
        <f t="shared" si="18"/>
        <v>87.915504515098235</v>
      </c>
      <c r="L27" s="64">
        <f t="shared" si="18"/>
        <v>36.595797012505095</v>
      </c>
      <c r="M27" s="65">
        <f t="shared" si="18"/>
        <v>35.774665810182384</v>
      </c>
      <c r="N27" s="64">
        <f t="shared" si="18"/>
        <v>23.186620035312909</v>
      </c>
      <c r="O27" s="64">
        <f t="shared" si="18"/>
        <v>39.642605503999569</v>
      </c>
      <c r="P27" s="64">
        <f t="shared" si="18"/>
        <v>26.725908719685787</v>
      </c>
      <c r="Q27" s="64">
        <f t="shared" ref="Q27:T27" si="19">STDEV(Q24:Q25)</f>
        <v>153.44657367151407</v>
      </c>
      <c r="R27" s="64">
        <f t="shared" si="19"/>
        <v>38.415267696175903</v>
      </c>
      <c r="S27" s="64">
        <f t="shared" si="19"/>
        <v>94.497933229271197</v>
      </c>
      <c r="T27" s="64">
        <f t="shared" si="19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2.0026019100765864</v>
      </c>
      <c r="C31" s="102">
        <f>C13/C26</f>
        <v>2.376243621624079</v>
      </c>
      <c r="D31" s="102">
        <f>D13/D26</f>
        <v>0.8696601578820895</v>
      </c>
      <c r="E31" s="102">
        <f t="shared" ref="E31:K31" si="20">E13/E26</f>
        <v>1.2157705598285173</v>
      </c>
      <c r="F31" s="102">
        <f t="shared" si="20"/>
        <v>1.6182093113971416</v>
      </c>
      <c r="G31" s="102">
        <f t="shared" si="20"/>
        <v>1.2769017048584825</v>
      </c>
      <c r="H31" s="102">
        <f t="shared" si="20"/>
        <v>1.3368410858925905</v>
      </c>
      <c r="I31" s="102">
        <f t="shared" si="20"/>
        <v>1.4235954179797663</v>
      </c>
      <c r="J31" s="102">
        <f t="shared" si="20"/>
        <v>0.96921109835194441</v>
      </c>
      <c r="K31" s="102">
        <f t="shared" si="20"/>
        <v>0.56744639891610327</v>
      </c>
      <c r="L31" s="102">
        <f>L13/L26</f>
        <v>0.92824992452769139</v>
      </c>
      <c r="M31" s="103">
        <f>M13/M26</f>
        <v>1.0344739756690855</v>
      </c>
      <c r="N31" s="102">
        <f t="shared" ref="N31:P31" si="21">N13/N26</f>
        <v>1.0720495565208428</v>
      </c>
      <c r="O31" s="79">
        <f t="shared" si="21"/>
        <v>3.3450461393894737</v>
      </c>
      <c r="P31" s="79">
        <f t="shared" si="21"/>
        <v>3.1880961169402453</v>
      </c>
      <c r="Q31" s="102">
        <f t="shared" ref="Q31:T31" si="22">Q13/Q26</f>
        <v>2.9551866869294936</v>
      </c>
      <c r="R31" s="79">
        <f t="shared" si="22"/>
        <v>2.9635379839427936</v>
      </c>
      <c r="S31" s="79">
        <f t="shared" si="22"/>
        <v>4.4209934150181862</v>
      </c>
      <c r="T31" s="102">
        <f t="shared" si="22"/>
        <v>4.3739926308354304</v>
      </c>
    </row>
    <row r="32" spans="1:20" ht="14" x14ac:dyDescent="0.2">
      <c r="A32" s="52" t="s">
        <v>563</v>
      </c>
      <c r="B32" s="104">
        <f t="shared" ref="B32:P32" si="23">B21</f>
        <v>0.25780774518833816</v>
      </c>
      <c r="C32" s="104">
        <f t="shared" si="23"/>
        <v>0.12122318297167833</v>
      </c>
      <c r="D32" s="104">
        <f t="shared" si="23"/>
        <v>3.1103287177012676E-2</v>
      </c>
      <c r="E32" s="104">
        <f t="shared" si="23"/>
        <v>6.0270216236148602E-2</v>
      </c>
      <c r="F32" s="104">
        <f t="shared" si="23"/>
        <v>1.5893891683964781E-2</v>
      </c>
      <c r="G32" s="104">
        <f t="shared" si="23"/>
        <v>3.3904486278149189E-2</v>
      </c>
      <c r="H32" s="104">
        <f>H21</f>
        <v>6.6137274857103981E-2</v>
      </c>
      <c r="I32" s="104">
        <f t="shared" si="23"/>
        <v>4.9354085670989034E-2</v>
      </c>
      <c r="J32" s="104">
        <f t="shared" si="23"/>
        <v>3.5297676526486133E-2</v>
      </c>
      <c r="K32" s="104">
        <f t="shared" si="23"/>
        <v>9.21987398502397E-2</v>
      </c>
      <c r="L32" s="104">
        <f t="shared" si="23"/>
        <v>7.2016456655866437E-2</v>
      </c>
      <c r="M32" s="105">
        <f t="shared" si="23"/>
        <v>1.546886386991784E-2</v>
      </c>
      <c r="N32" s="104">
        <f t="shared" si="23"/>
        <v>1.3039838678117519E-2</v>
      </c>
      <c r="O32" s="67">
        <f t="shared" si="23"/>
        <v>0.10744874580507403</v>
      </c>
      <c r="P32" s="67">
        <f t="shared" si="23"/>
        <v>0.11914533059438931</v>
      </c>
      <c r="Q32" s="104">
        <f t="shared" ref="Q32:T32" si="24">Q21</f>
        <v>0.16068605678902964</v>
      </c>
      <c r="R32" s="67">
        <f t="shared" si="24"/>
        <v>3.9208896335310876E-2</v>
      </c>
      <c r="S32" s="67">
        <f t="shared" si="24"/>
        <v>0.3231966875143148</v>
      </c>
      <c r="T32" s="104">
        <f t="shared" si="24"/>
        <v>0.23419888551904863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P33" si="25">C31/$B$31</f>
        <v>1.1865781260206645</v>
      </c>
      <c r="D33" s="106">
        <f t="shared" si="25"/>
        <v>0.43426511954581665</v>
      </c>
      <c r="E33" s="106">
        <f t="shared" si="25"/>
        <v>0.60709547599603664</v>
      </c>
      <c r="F33" s="106">
        <f t="shared" si="25"/>
        <v>0.80805341453771795</v>
      </c>
      <c r="G33" s="106">
        <f t="shared" si="25"/>
        <v>0.63762133573998714</v>
      </c>
      <c r="H33" s="106">
        <f t="shared" si="25"/>
        <v>0.66755208769448604</v>
      </c>
      <c r="I33" s="106">
        <f>I31/$B$31</f>
        <v>0.71087289531513687</v>
      </c>
      <c r="J33" s="106">
        <f t="shared" si="25"/>
        <v>0.48397591826669056</v>
      </c>
      <c r="K33" s="106">
        <f t="shared" si="25"/>
        <v>0.28335456790531183</v>
      </c>
      <c r="L33" s="106">
        <f t="shared" si="25"/>
        <v>0.4635219410592652</v>
      </c>
      <c r="M33" s="106">
        <f t="shared" si="25"/>
        <v>0.51656496004716368</v>
      </c>
      <c r="N33" s="106">
        <f t="shared" si="25"/>
        <v>0.53532834015915021</v>
      </c>
      <c r="O33" s="80">
        <f t="shared" si="25"/>
        <v>1.6703500194212577</v>
      </c>
      <c r="P33" s="80">
        <f t="shared" si="25"/>
        <v>1.5919769680127398</v>
      </c>
      <c r="Q33" s="106">
        <f t="shared" ref="Q33:T33" si="26">Q31/$B$31</f>
        <v>1.475673558513922</v>
      </c>
      <c r="R33" s="80">
        <f t="shared" si="26"/>
        <v>1.4798437817476453</v>
      </c>
      <c r="S33" s="80">
        <f t="shared" si="26"/>
        <v>2.2076246870498153</v>
      </c>
      <c r="T33" s="106">
        <f t="shared" si="26"/>
        <v>2.1841548281895697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1.6164971121616827</v>
      </c>
      <c r="C38" s="82">
        <f>AVERAGE(G31:I31)</f>
        <v>1.3457794029102796</v>
      </c>
      <c r="D38" s="69">
        <f>AVERAGE(J31:N31)</f>
        <v>0.91428619079713336</v>
      </c>
      <c r="F38" s="69">
        <f>AVERAGE(O31:Q31)</f>
        <v>3.1627763144197374</v>
      </c>
      <c r="G38" s="69">
        <f>AVERAGE(R31:T31)</f>
        <v>3.9195080099321369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0.6009662659546442</v>
      </c>
      <c r="C39" s="50">
        <f>STDEV(G31:I31)</f>
        <v>7.3754196495242966E-2</v>
      </c>
      <c r="D39" s="69">
        <f>STDEV(J31:N31)</f>
        <v>0.20176964325597913</v>
      </c>
      <c r="F39" s="69">
        <f>STDEV(O31:Q31)</f>
        <v>0.19615916360919008</v>
      </c>
      <c r="G39" s="69">
        <f>STDEV(R31:T31)</f>
        <v>0.82822779859830431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0.34696803542279808</v>
      </c>
      <c r="C40" s="48">
        <f>C39/SQRT(3)</f>
        <v>4.2582005200393083E-2</v>
      </c>
      <c r="D40" s="48">
        <f>D39/SQRT(3)</f>
        <v>0.11649175784813431</v>
      </c>
      <c r="F40" s="48">
        <f t="shared" ref="F40:G40" si="27">F39/SQRT(3)</f>
        <v>0.11325254591377774</v>
      </c>
      <c r="G40" s="48">
        <f t="shared" si="27"/>
        <v>0.4781775424710622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D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C42" s="83" t="s">
        <v>568</v>
      </c>
      <c r="D42" s="84">
        <f>_xlfn.T.TEST(G31:I31,J31:N31,2,2)</f>
        <v>1.3266001235229788E-2</v>
      </c>
      <c r="E42" s="58"/>
      <c r="F42" s="50"/>
      <c r="G42" s="84">
        <f>_xlfn.T.TEST(O31:Q31,R31:T31,2,2)</f>
        <v>0.19841837203429025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/>
      <c r="C43" s="120"/>
      <c r="D43" s="120"/>
      <c r="E43" s="120"/>
      <c r="F43" s="120"/>
      <c r="G43" s="120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D44" s="48"/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1.6164971121616827</v>
      </c>
      <c r="C48" s="82">
        <f>D38</f>
        <v>0.91428619079713336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1.3457794029102796</v>
      </c>
      <c r="C49" s="82">
        <f>F38</f>
        <v>3.1627763144197374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0.34696803542279808</v>
      </c>
      <c r="C52" s="50">
        <f>D40</f>
        <v>0.11649175784813431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4.2582005200393083E-2</v>
      </c>
      <c r="C53" s="50">
        <f>F40</f>
        <v>0.11325254591377774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2">
    <mergeCell ref="B36:C36"/>
    <mergeCell ref="C43:G43"/>
  </mergeCells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8164-2301-EF4B-9F91-82414F65206D}">
  <dimension ref="A1:T62"/>
  <sheetViews>
    <sheetView topLeftCell="A34" zoomScale="90" workbookViewId="0">
      <selection activeCell="N42" sqref="N42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21.943363189697266</v>
      </c>
      <c r="C3" s="87">
        <v>22.275737762451172</v>
      </c>
      <c r="D3" s="87">
        <v>21.924587249755859</v>
      </c>
      <c r="E3" s="87">
        <v>22.007854461669922</v>
      </c>
      <c r="F3" s="87">
        <v>21.962270736694336</v>
      </c>
      <c r="G3" s="87">
        <v>21.73060417175293</v>
      </c>
      <c r="H3" s="87">
        <v>22.258489608764648</v>
      </c>
      <c r="I3" s="87">
        <v>21.705921173095703</v>
      </c>
      <c r="J3" s="87">
        <v>21.890491485595703</v>
      </c>
      <c r="K3" s="87">
        <v>21.841775894165039</v>
      </c>
      <c r="L3" s="87">
        <v>21.685024261474609</v>
      </c>
      <c r="M3" s="87">
        <v>21.639801025390625</v>
      </c>
      <c r="N3" s="87">
        <v>22.081386566162109</v>
      </c>
      <c r="O3" s="87">
        <v>21.447551727294922</v>
      </c>
      <c r="P3" s="87">
        <v>20.991912841796875</v>
      </c>
      <c r="Q3" s="87">
        <v>21.088134765625</v>
      </c>
      <c r="R3" s="87">
        <v>21.129837036132812</v>
      </c>
      <c r="S3" s="87">
        <v>21.076324462890625</v>
      </c>
      <c r="T3" s="87">
        <v>21.576593399047852</v>
      </c>
    </row>
    <row r="4" spans="1:20" ht="14" x14ac:dyDescent="0.2">
      <c r="A4" s="52" t="s">
        <v>558</v>
      </c>
      <c r="B4" s="87">
        <v>21.84901237487793</v>
      </c>
      <c r="C4" s="87">
        <v>22.362653732299805</v>
      </c>
      <c r="D4" s="87">
        <v>21.927806854248047</v>
      </c>
      <c r="E4" s="87">
        <v>21.955568313598633</v>
      </c>
      <c r="F4" s="87">
        <v>21.954006195068359</v>
      </c>
      <c r="G4" s="87">
        <v>21.794866561889648</v>
      </c>
      <c r="H4" s="87">
        <v>22.262477874755859</v>
      </c>
      <c r="I4" s="87">
        <v>21.634862899780273</v>
      </c>
      <c r="J4" s="87">
        <v>21.970165252685547</v>
      </c>
      <c r="K4" s="87">
        <v>21.930599212646484</v>
      </c>
      <c r="L4" s="87">
        <v>21.623523712158203</v>
      </c>
      <c r="M4" s="87">
        <v>21.740478515625</v>
      </c>
      <c r="N4" s="87">
        <v>22.025999069213867</v>
      </c>
      <c r="O4" s="87">
        <v>21.490976333618164</v>
      </c>
      <c r="P4" s="87">
        <v>20.923843383789062</v>
      </c>
      <c r="Q4" s="87">
        <v>21.202302932739258</v>
      </c>
      <c r="R4" s="87">
        <v>21.080902099609375</v>
      </c>
      <c r="S4" s="87">
        <v>21.218759536743164</v>
      </c>
      <c r="T4" s="87">
        <v>21.476470947265625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1176.0079345703125</v>
      </c>
      <c r="C11" s="59">
        <v>917.1351318359375</v>
      </c>
      <c r="D11" s="59">
        <v>1192.6414794921875</v>
      </c>
      <c r="E11" s="59">
        <v>1120.622314453125</v>
      </c>
      <c r="F11" s="59">
        <v>1159.4921875</v>
      </c>
      <c r="G11" s="59">
        <v>1378.8856201171875</v>
      </c>
      <c r="H11" s="59">
        <v>929.04473876953125</v>
      </c>
      <c r="I11" s="59">
        <v>1404.581298828125</v>
      </c>
      <c r="J11" s="59">
        <v>1223.4505615234375</v>
      </c>
      <c r="K11" s="59">
        <v>1268.856201171875</v>
      </c>
      <c r="L11" s="59">
        <v>1426.7095947265625</v>
      </c>
      <c r="M11" s="59">
        <v>1475.79833984375</v>
      </c>
      <c r="N11" s="59">
        <v>1060.64794921875</v>
      </c>
      <c r="O11" s="59">
        <v>1704.0491943359375</v>
      </c>
      <c r="P11" s="59">
        <v>2396.091064453125</v>
      </c>
      <c r="Q11" s="59">
        <v>2229.6884765625</v>
      </c>
      <c r="R11" s="59">
        <v>2161.2080078125</v>
      </c>
      <c r="S11" s="59">
        <v>2249.473876953125</v>
      </c>
      <c r="T11" s="59">
        <v>1547.251708984375</v>
      </c>
    </row>
    <row r="12" spans="1:20" ht="14" x14ac:dyDescent="0.2">
      <c r="A12" s="52">
        <v>2</v>
      </c>
      <c r="B12" s="59">
        <v>1262.00634765625</v>
      </c>
      <c r="C12" s="59">
        <v>859.4039306640625</v>
      </c>
      <c r="D12" s="59">
        <v>1189.7725830078125</v>
      </c>
      <c r="E12" s="59">
        <v>1165.320068359375</v>
      </c>
      <c r="F12" s="59">
        <v>1166.6824951171875</v>
      </c>
      <c r="G12" s="59">
        <v>1314.1702880859375</v>
      </c>
      <c r="H12" s="59">
        <v>926.2772216796875</v>
      </c>
      <c r="I12" s="59">
        <v>1481.2598876953125</v>
      </c>
      <c r="J12" s="59">
        <v>1152.6651611328125</v>
      </c>
      <c r="K12" s="59">
        <v>1187.2900390625</v>
      </c>
      <c r="L12" s="59">
        <v>1493.87744140625</v>
      </c>
      <c r="M12" s="59">
        <v>1368.73828125</v>
      </c>
      <c r="N12" s="59">
        <v>1105.5152587890625</v>
      </c>
      <c r="O12" s="59">
        <v>1649.5860595703125</v>
      </c>
      <c r="P12" s="59">
        <v>2521.254638671875</v>
      </c>
      <c r="Q12" s="59">
        <v>2047.1748046875</v>
      </c>
      <c r="R12" s="59">
        <v>2241.7841796875</v>
      </c>
      <c r="S12" s="59">
        <v>2022.12841796875</v>
      </c>
      <c r="T12" s="59">
        <v>1667.582275390625</v>
      </c>
    </row>
    <row r="13" spans="1:20" ht="14" x14ac:dyDescent="0.2">
      <c r="A13" s="60" t="s">
        <v>561</v>
      </c>
      <c r="B13" s="61">
        <f t="shared" ref="B13:M13" si="0">AVERAGE(B11:B12)</f>
        <v>1219.0071411132812</v>
      </c>
      <c r="C13" s="61">
        <f t="shared" si="0"/>
        <v>888.26953125</v>
      </c>
      <c r="D13" s="61">
        <f t="shared" si="0"/>
        <v>1191.20703125</v>
      </c>
      <c r="E13" s="61">
        <f t="shared" si="0"/>
        <v>1142.97119140625</v>
      </c>
      <c r="F13" s="61">
        <f t="shared" si="0"/>
        <v>1163.0873413085938</v>
      </c>
      <c r="G13" s="61">
        <f t="shared" si="0"/>
        <v>1346.5279541015625</v>
      </c>
      <c r="H13" s="62">
        <f t="shared" si="0"/>
        <v>927.66098022460938</v>
      </c>
      <c r="I13" s="62">
        <f t="shared" si="0"/>
        <v>1442.9205932617188</v>
      </c>
      <c r="J13" s="62">
        <f t="shared" si="0"/>
        <v>1188.057861328125</v>
      </c>
      <c r="K13" s="62">
        <f t="shared" si="0"/>
        <v>1228.0731201171875</v>
      </c>
      <c r="L13" s="62">
        <f t="shared" si="0"/>
        <v>1460.2935180664062</v>
      </c>
      <c r="M13" s="63">
        <f t="shared" si="0"/>
        <v>1422.268310546875</v>
      </c>
      <c r="N13" s="61">
        <f>AVERAGE(N11:N12)</f>
        <v>1083.0816040039062</v>
      </c>
      <c r="O13" s="61">
        <f>AVERAGE(O11:O12)</f>
        <v>1676.817626953125</v>
      </c>
      <c r="P13" s="61">
        <f t="shared" ref="P13:R13" si="1">AVERAGE(P11:P12)</f>
        <v>2458.6728515625</v>
      </c>
      <c r="Q13" s="62">
        <f t="shared" si="1"/>
        <v>2138.431640625</v>
      </c>
      <c r="R13" s="63">
        <f t="shared" si="1"/>
        <v>2201.49609375</v>
      </c>
      <c r="S13" s="61">
        <f>AVERAGE(S11:S12)</f>
        <v>2135.8011474609375</v>
      </c>
      <c r="T13" s="61">
        <f>AVERAGE(T11:T12)</f>
        <v>1607.4169921875</v>
      </c>
    </row>
    <row r="14" spans="1:20" ht="14" x14ac:dyDescent="0.2">
      <c r="A14" s="52" t="s">
        <v>562</v>
      </c>
      <c r="B14" s="64">
        <f t="shared" ref="B14:T14" si="2">STDEV(B11:B12)</f>
        <v>60.810061064348332</v>
      </c>
      <c r="C14" s="64">
        <f t="shared" si="2"/>
        <v>40.822123834677569</v>
      </c>
      <c r="D14" s="64">
        <f t="shared" si="2"/>
        <v>2.0286161586238087</v>
      </c>
      <c r="E14" s="64">
        <f t="shared" si="2"/>
        <v>31.606084890916868</v>
      </c>
      <c r="F14" s="64">
        <f t="shared" si="2"/>
        <v>5.0843152749305673</v>
      </c>
      <c r="G14" s="64">
        <f t="shared" si="2"/>
        <v>45.760650126035863</v>
      </c>
      <c r="H14" s="64">
        <f t="shared" si="2"/>
        <v>1.9569301012781752</v>
      </c>
      <c r="I14" s="64">
        <f t="shared" si="2"/>
        <v>54.219950159803588</v>
      </c>
      <c r="J14" s="64">
        <f t="shared" si="2"/>
        <v>50.052836625215825</v>
      </c>
      <c r="K14" s="64">
        <f t="shared" si="2"/>
        <v>57.675986342900295</v>
      </c>
      <c r="L14" s="64">
        <f t="shared" si="2"/>
        <v>47.494839864905359</v>
      </c>
      <c r="M14" s="65">
        <f t="shared" si="2"/>
        <v>75.702893425869732</v>
      </c>
      <c r="N14" s="64">
        <f t="shared" si="2"/>
        <v>31.725978850764051</v>
      </c>
      <c r="O14" s="64">
        <f t="shared" si="2"/>
        <v>38.511251917450245</v>
      </c>
      <c r="P14" s="64">
        <f t="shared" si="2"/>
        <v>88.504012087623863</v>
      </c>
      <c r="Q14" s="64">
        <f t="shared" si="2"/>
        <v>129.05665504206897</v>
      </c>
      <c r="R14" s="65">
        <f t="shared" si="2"/>
        <v>56.975957534865273</v>
      </c>
      <c r="S14" s="64">
        <f t="shared" si="2"/>
        <v>160.75751571981968</v>
      </c>
      <c r="T14" s="64">
        <f t="shared" si="2"/>
        <v>85.086559489877544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S16" si="3">B11/B24</f>
        <v>1.4647891928152803</v>
      </c>
      <c r="C16" s="67">
        <f t="shared" si="3"/>
        <v>1.1818511870389128</v>
      </c>
      <c r="D16" s="67">
        <f t="shared" si="3"/>
        <v>0.94627041308994686</v>
      </c>
      <c r="E16" s="67">
        <f t="shared" si="3"/>
        <v>1.2233482498287438</v>
      </c>
      <c r="F16" s="67">
        <f t="shared" si="3"/>
        <v>1.1298368660758349</v>
      </c>
      <c r="G16" s="67">
        <f t="shared" si="3"/>
        <v>0.97105539379653438</v>
      </c>
      <c r="H16" s="67">
        <f t="shared" si="3"/>
        <v>1.0116007848254323</v>
      </c>
      <c r="I16" s="67">
        <f t="shared" si="3"/>
        <v>0.90683788645211549</v>
      </c>
      <c r="J16" s="67">
        <f t="shared" si="3"/>
        <v>1.0667235798377517</v>
      </c>
      <c r="K16" s="67">
        <f t="shared" si="3"/>
        <v>0.99023688112159791</v>
      </c>
      <c r="L16" s="67">
        <f t="shared" si="3"/>
        <v>0.95529059494922886</v>
      </c>
      <c r="M16" s="68">
        <f t="shared" si="3"/>
        <v>0.89561650372985258</v>
      </c>
      <c r="N16" s="67">
        <f t="shared" si="3"/>
        <v>1.2279431347483341</v>
      </c>
      <c r="O16" s="67">
        <f>O11/O24</f>
        <v>1.4367226690105039</v>
      </c>
      <c r="P16" s="67">
        <f t="shared" si="3"/>
        <v>1.928033984230195</v>
      </c>
      <c r="Q16" s="67">
        <f t="shared" si="3"/>
        <v>1.7223836317048729</v>
      </c>
      <c r="R16" s="68">
        <f t="shared" si="3"/>
        <v>1.8143849567879042</v>
      </c>
      <c r="S16" s="67">
        <f t="shared" si="3"/>
        <v>1.6602713131500242</v>
      </c>
      <c r="T16" s="67">
        <f>T11/T24</f>
        <v>2.1111508817222209</v>
      </c>
    </row>
    <row r="17" spans="1:20" ht="14" x14ac:dyDescent="0.2">
      <c r="A17" s="52">
        <v>2</v>
      </c>
      <c r="B17" s="67">
        <f t="shared" ref="B17:T17" si="4">B11/B25</f>
        <v>1.0762121194856715</v>
      </c>
      <c r="C17" s="67">
        <f t="shared" si="4"/>
        <v>0.99137465620844967</v>
      </c>
      <c r="D17" s="67">
        <f t="shared" si="4"/>
        <v>1.0279482791545256</v>
      </c>
      <c r="E17" s="67">
        <f t="shared" si="4"/>
        <v>1.0459916050750568</v>
      </c>
      <c r="F17" s="67">
        <f t="shared" si="4"/>
        <v>1.0950333286451117</v>
      </c>
      <c r="G17" s="67">
        <f t="shared" si="4"/>
        <v>1.0265412503361346</v>
      </c>
      <c r="H17" s="67">
        <f t="shared" si="4"/>
        <v>1.0195014757232705</v>
      </c>
      <c r="I17" s="67">
        <f t="shared" si="4"/>
        <v>0.98263654336380679</v>
      </c>
      <c r="J17" s="67">
        <f t="shared" si="4"/>
        <v>1.0438332592487363</v>
      </c>
      <c r="K17" s="67">
        <f t="shared" si="4"/>
        <v>0.90265230049129541</v>
      </c>
      <c r="L17" s="67">
        <f t="shared" si="4"/>
        <v>0.98958303346238086</v>
      </c>
      <c r="M17" s="68">
        <f t="shared" si="4"/>
        <v>0.86893722666790485</v>
      </c>
      <c r="N17" s="67">
        <f t="shared" si="4"/>
        <v>1.1830318101480242</v>
      </c>
      <c r="O17" s="67">
        <f t="shared" si="4"/>
        <v>1.3718766857231697</v>
      </c>
      <c r="P17" s="67">
        <f t="shared" si="4"/>
        <v>1.8711274401955016</v>
      </c>
      <c r="Q17" s="67">
        <f t="shared" si="4"/>
        <v>2.0692583136893448</v>
      </c>
      <c r="R17" s="68">
        <f t="shared" si="4"/>
        <v>1.7352420854876904</v>
      </c>
      <c r="S17" s="67">
        <f t="shared" si="4"/>
        <v>1.8419543036115127</v>
      </c>
      <c r="T17" s="67">
        <f t="shared" si="4"/>
        <v>1.798963279044278</v>
      </c>
    </row>
    <row r="18" spans="1:20" ht="14" x14ac:dyDescent="0.2">
      <c r="A18" s="52">
        <v>3</v>
      </c>
      <c r="B18" s="67">
        <f t="shared" ref="B18:T18" si="5">B12/B24</f>
        <v>1.5719054310518632</v>
      </c>
      <c r="C18" s="67">
        <f t="shared" si="5"/>
        <v>1.1074568188964784</v>
      </c>
      <c r="D18" s="67">
        <f t="shared" si="5"/>
        <v>0.94399416166983219</v>
      </c>
      <c r="E18" s="67">
        <f t="shared" si="5"/>
        <v>1.2721433865195313</v>
      </c>
      <c r="F18" s="67">
        <f t="shared" si="5"/>
        <v>1.1368432734599505</v>
      </c>
      <c r="G18" s="67">
        <f t="shared" si="5"/>
        <v>0.92548078534936085</v>
      </c>
      <c r="H18" s="67">
        <f t="shared" si="5"/>
        <v>1.008587342799151</v>
      </c>
      <c r="I18" s="67">
        <f t="shared" si="5"/>
        <v>0.95634377801030845</v>
      </c>
      <c r="J18" s="67">
        <f t="shared" si="5"/>
        <v>1.005005960769505</v>
      </c>
      <c r="K18" s="67">
        <f t="shared" si="5"/>
        <v>0.92658126601119395</v>
      </c>
      <c r="L18" s="67">
        <f t="shared" si="5"/>
        <v>1.0002645773583083</v>
      </c>
      <c r="M18" s="68">
        <f t="shared" si="5"/>
        <v>0.83064505554608559</v>
      </c>
      <c r="N18" s="67">
        <f t="shared" si="5"/>
        <v>1.2798873305600311</v>
      </c>
      <c r="O18" s="67">
        <f t="shared" si="5"/>
        <v>1.3908035602176145</v>
      </c>
      <c r="P18" s="67">
        <f t="shared" si="5"/>
        <v>2.0287478628725939</v>
      </c>
      <c r="Q18" s="67">
        <f t="shared" si="5"/>
        <v>1.5813959716329604</v>
      </c>
      <c r="R18" s="68">
        <f t="shared" si="5"/>
        <v>1.8820305483260975</v>
      </c>
      <c r="S18" s="67">
        <f t="shared" si="5"/>
        <v>1.492474235089291</v>
      </c>
      <c r="T18" s="67">
        <f t="shared" si="5"/>
        <v>2.2753361787179114</v>
      </c>
    </row>
    <row r="19" spans="1:20" ht="14" x14ac:dyDescent="0.2">
      <c r="A19" s="52">
        <v>4</v>
      </c>
      <c r="B19" s="67">
        <f t="shared" ref="B19:T19" si="6">B12/B25</f>
        <v>1.1549127231966811</v>
      </c>
      <c r="C19" s="67">
        <f t="shared" si="6"/>
        <v>0.92897027573324331</v>
      </c>
      <c r="D19" s="67">
        <f t="shared" si="6"/>
        <v>1.0254755518052794</v>
      </c>
      <c r="E19" s="67">
        <f t="shared" si="6"/>
        <v>1.087712597731235</v>
      </c>
      <c r="F19" s="67">
        <f t="shared" si="6"/>
        <v>1.1018239103919429</v>
      </c>
      <c r="G19" s="67">
        <f t="shared" si="6"/>
        <v>0.97836252043275684</v>
      </c>
      <c r="H19" s="67">
        <f t="shared" si="6"/>
        <v>1.0164644984503333</v>
      </c>
      <c r="I19" s="67">
        <f t="shared" si="6"/>
        <v>1.0362804182874807</v>
      </c>
      <c r="J19" s="67">
        <f t="shared" si="6"/>
        <v>0.98344000959836431</v>
      </c>
      <c r="K19" s="67">
        <f t="shared" si="6"/>
        <v>0.84462690423104558</v>
      </c>
      <c r="L19" s="67">
        <f t="shared" si="6"/>
        <v>1.0361714644325675</v>
      </c>
      <c r="M19" s="68">
        <f t="shared" si="6"/>
        <v>0.80590119532828031</v>
      </c>
      <c r="N19" s="67">
        <f t="shared" si="6"/>
        <v>1.2330761764210516</v>
      </c>
      <c r="O19" s="67">
        <f t="shared" si="6"/>
        <v>1.3280301201048121</v>
      </c>
      <c r="P19" s="67">
        <f t="shared" si="6"/>
        <v>1.9688687162713763</v>
      </c>
      <c r="Q19" s="67">
        <f t="shared" si="6"/>
        <v>1.8998768342319268</v>
      </c>
      <c r="R19" s="68">
        <f t="shared" si="6"/>
        <v>1.7999369987119431</v>
      </c>
      <c r="S19" s="67">
        <f>S12/S25</f>
        <v>1.6557952417645676</v>
      </c>
      <c r="T19" s="67">
        <f t="shared" si="6"/>
        <v>1.9388695845629418</v>
      </c>
    </row>
    <row r="20" spans="1:20" ht="14" x14ac:dyDescent="0.2">
      <c r="A20" s="52" t="s">
        <v>562</v>
      </c>
      <c r="B20" s="67">
        <f t="shared" ref="B20:T20" si="7">STDEV(B16:B19)</f>
        <v>0.23879524342606984</v>
      </c>
      <c r="C20" s="67">
        <f t="shared" si="7"/>
        <v>0.11364836389733464</v>
      </c>
      <c r="D20" s="67">
        <f t="shared" si="7"/>
        <v>4.7120001313922119E-2</v>
      </c>
      <c r="E20" s="67">
        <f t="shared" si="7"/>
        <v>0.10767751245218056</v>
      </c>
      <c r="F20" s="67">
        <f t="shared" si="7"/>
        <v>2.0545966603044072E-2</v>
      </c>
      <c r="G20" s="67">
        <f t="shared" si="7"/>
        <v>4.1372298315217423E-2</v>
      </c>
      <c r="H20" s="67">
        <f t="shared" si="7"/>
        <v>4.878085086457532E-3</v>
      </c>
      <c r="I20" s="67">
        <f t="shared" si="7"/>
        <v>5.3937062104904836E-2</v>
      </c>
      <c r="J20" s="67">
        <f t="shared" si="7"/>
        <v>3.7515750372769628E-2</v>
      </c>
      <c r="K20" s="67">
        <f t="shared" si="7"/>
        <v>6.0264293523155141E-2</v>
      </c>
      <c r="L20" s="67">
        <f t="shared" si="7"/>
        <v>3.3309442231044414E-2</v>
      </c>
      <c r="M20" s="68">
        <f t="shared" si="7"/>
        <v>3.9826707642803813E-2</v>
      </c>
      <c r="N20" s="67">
        <f t="shared" si="7"/>
        <v>3.9600388523415089E-2</v>
      </c>
      <c r="O20" s="67">
        <f t="shared" si="7"/>
        <v>4.5045244816276704E-2</v>
      </c>
      <c r="P20" s="67">
        <f t="shared" si="7"/>
        <v>6.6478180842526019E-2</v>
      </c>
      <c r="Q20" s="67">
        <f t="shared" si="7"/>
        <v>0.21209927165901035</v>
      </c>
      <c r="R20" s="68">
        <f t="shared" si="7"/>
        <v>6.0221742427857571E-2</v>
      </c>
      <c r="S20" s="67">
        <f t="shared" si="7"/>
        <v>0.14278476502159174</v>
      </c>
      <c r="T20" s="67">
        <f t="shared" si="7"/>
        <v>0.20692459158186111</v>
      </c>
    </row>
    <row r="21" spans="1:20" ht="14" x14ac:dyDescent="0.2">
      <c r="A21" s="52" t="s">
        <v>563</v>
      </c>
      <c r="B21" s="67">
        <f>B20/SQRT(4)</f>
        <v>0.11939762171303492</v>
      </c>
      <c r="C21" s="67">
        <f t="shared" ref="C21:M21" si="8">C20/SQRT(4)</f>
        <v>5.682418194866732E-2</v>
      </c>
      <c r="D21" s="67">
        <f t="shared" si="8"/>
        <v>2.356000065696106E-2</v>
      </c>
      <c r="E21" s="67">
        <f t="shared" si="8"/>
        <v>5.383875622609028E-2</v>
      </c>
      <c r="F21" s="67">
        <f t="shared" si="8"/>
        <v>1.0272983301522036E-2</v>
      </c>
      <c r="G21" s="67">
        <f t="shared" si="8"/>
        <v>2.0686149157608712E-2</v>
      </c>
      <c r="H21" s="67">
        <f t="shared" si="8"/>
        <v>2.439042543228766E-3</v>
      </c>
      <c r="I21" s="67">
        <f t="shared" si="8"/>
        <v>2.6968531052452418E-2</v>
      </c>
      <c r="J21" s="67">
        <f t="shared" si="8"/>
        <v>1.8757875186384814E-2</v>
      </c>
      <c r="K21" s="67">
        <f t="shared" si="8"/>
        <v>3.013214676157757E-2</v>
      </c>
      <c r="L21" s="67">
        <f t="shared" si="8"/>
        <v>1.6654721115522207E-2</v>
      </c>
      <c r="M21" s="68">
        <f t="shared" si="8"/>
        <v>1.9913353821401907E-2</v>
      </c>
      <c r="N21" s="67">
        <f>N20/SQRT(4)</f>
        <v>1.9800194261707545E-2</v>
      </c>
      <c r="O21" s="67">
        <f>O20/SQRT(4)</f>
        <v>2.2522622408138352E-2</v>
      </c>
      <c r="P21" s="67">
        <f t="shared" ref="P21:R21" si="9">P20/SQRT(4)</f>
        <v>3.323909042126301E-2</v>
      </c>
      <c r="Q21" s="67">
        <f t="shared" si="9"/>
        <v>0.10604963582950518</v>
      </c>
      <c r="R21" s="68">
        <f t="shared" si="9"/>
        <v>3.0110871213928785E-2</v>
      </c>
      <c r="S21" s="67">
        <f>S20/SQRT(4)</f>
        <v>7.1392382510795868E-2</v>
      </c>
      <c r="T21" s="67">
        <f>T20/SQRT(4)</f>
        <v>0.10346229579093055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T26" si="10">AVERAGE(B24:B25)</f>
        <v>947.7900390625</v>
      </c>
      <c r="C26" s="62">
        <f t="shared" si="10"/>
        <v>850.56515502929688</v>
      </c>
      <c r="D26" s="62">
        <f t="shared" si="10"/>
        <v>1210.2877807617188</v>
      </c>
      <c r="E26" s="62">
        <f t="shared" si="10"/>
        <v>993.68905639648438</v>
      </c>
      <c r="F26" s="62">
        <f t="shared" si="10"/>
        <v>1042.5560913085938</v>
      </c>
      <c r="G26" s="62">
        <f t="shared" si="10"/>
        <v>1381.6105346679688</v>
      </c>
      <c r="H26" s="62">
        <f t="shared" si="10"/>
        <v>914.83212280273438</v>
      </c>
      <c r="I26" s="62">
        <f t="shared" si="10"/>
        <v>1489.1393432617188</v>
      </c>
      <c r="J26" s="62">
        <f t="shared" si="10"/>
        <v>1159.4992065429688</v>
      </c>
      <c r="K26" s="62">
        <f t="shared" si="10"/>
        <v>1343.531982421875</v>
      </c>
      <c r="L26" s="62">
        <f t="shared" si="10"/>
        <v>1467.6051635742188</v>
      </c>
      <c r="M26" s="63">
        <f t="shared" si="10"/>
        <v>1673.09814453125</v>
      </c>
      <c r="N26" s="62">
        <f t="shared" si="10"/>
        <v>880.15524291992188</v>
      </c>
      <c r="O26" s="62">
        <f t="shared" si="10"/>
        <v>1214.0984497070312</v>
      </c>
      <c r="P26" s="62">
        <f t="shared" si="10"/>
        <v>1261.6619873046875</v>
      </c>
      <c r="Q26" s="62">
        <f t="shared" si="10"/>
        <v>1186.0333862304688</v>
      </c>
      <c r="R26" s="62">
        <f t="shared" si="10"/>
        <v>1218.3155517578125</v>
      </c>
      <c r="S26" s="62">
        <f t="shared" si="10"/>
        <v>1288.0631713867188</v>
      </c>
      <c r="T26" s="62">
        <f t="shared" si="10"/>
        <v>796.48727416992188</v>
      </c>
    </row>
    <row r="27" spans="1:20" ht="14" x14ac:dyDescent="0.2">
      <c r="A27" s="52" t="s">
        <v>562</v>
      </c>
      <c r="B27" s="64">
        <f t="shared" ref="B27:T27" si="11">STDEV(B24:B25)</f>
        <v>204.97430453136548</v>
      </c>
      <c r="C27" s="64">
        <f t="shared" si="11"/>
        <v>105.42878380248045</v>
      </c>
      <c r="D27" s="64">
        <f t="shared" si="11"/>
        <v>70.81296346236887</v>
      </c>
      <c r="E27" s="64">
        <f t="shared" si="11"/>
        <v>109.82808938313656</v>
      </c>
      <c r="F27" s="64">
        <f t="shared" si="11"/>
        <v>23.063920781228845</v>
      </c>
      <c r="G27" s="64">
        <f t="shared" si="11"/>
        <v>54.27191284074528</v>
      </c>
      <c r="H27" s="64">
        <f t="shared" si="11"/>
        <v>5.0325683858532564</v>
      </c>
      <c r="I27" s="64">
        <f t="shared" si="11"/>
        <v>84.483291753828624</v>
      </c>
      <c r="J27" s="64">
        <f t="shared" si="11"/>
        <v>17.784443344156823</v>
      </c>
      <c r="K27" s="64">
        <f t="shared" si="11"/>
        <v>87.915504515098235</v>
      </c>
      <c r="L27" s="64">
        <f t="shared" si="11"/>
        <v>36.595797012505095</v>
      </c>
      <c r="M27" s="65">
        <f t="shared" si="11"/>
        <v>35.774665810182384</v>
      </c>
      <c r="N27" s="64">
        <f t="shared" si="11"/>
        <v>23.186620035312909</v>
      </c>
      <c r="O27" s="64">
        <f t="shared" si="11"/>
        <v>39.642605503999569</v>
      </c>
      <c r="P27" s="64">
        <f t="shared" si="11"/>
        <v>26.725908719685787</v>
      </c>
      <c r="Q27" s="64">
        <f t="shared" si="11"/>
        <v>153.44657367151407</v>
      </c>
      <c r="R27" s="64">
        <f t="shared" si="11"/>
        <v>38.415267696175903</v>
      </c>
      <c r="S27" s="64">
        <f t="shared" si="11"/>
        <v>94.497933229271197</v>
      </c>
      <c r="T27" s="64">
        <f t="shared" si="11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1.28615736700404</v>
      </c>
      <c r="C31" s="102">
        <f>C13/C26</f>
        <v>1.0443286160945595</v>
      </c>
      <c r="D31" s="102">
        <f>D13/D26</f>
        <v>0.98423453511221115</v>
      </c>
      <c r="E31" s="102">
        <f t="shared" ref="E31:K31" si="12">E13/E26</f>
        <v>1.1502302295157829</v>
      </c>
      <c r="F31" s="102">
        <f t="shared" si="12"/>
        <v>1.115611285574776</v>
      </c>
      <c r="G31" s="102">
        <f t="shared" si="12"/>
        <v>0.97460747462030795</v>
      </c>
      <c r="H31" s="102">
        <f t="shared" si="12"/>
        <v>1.0140231820703582</v>
      </c>
      <c r="I31" s="102">
        <f t="shared" si="12"/>
        <v>0.96896277691598331</v>
      </c>
      <c r="J31" s="102">
        <f t="shared" si="12"/>
        <v>1.0246301632842885</v>
      </c>
      <c r="K31" s="102">
        <f t="shared" si="12"/>
        <v>0.91406318285288657</v>
      </c>
      <c r="L31" s="102">
        <f>L13/L26</f>
        <v>0.99501797507307366</v>
      </c>
      <c r="M31" s="103">
        <f>M13/M26</f>
        <v>0.8500806215079213</v>
      </c>
      <c r="N31" s="102">
        <f t="shared" ref="N31:T31" si="13">N13/N26</f>
        <v>1.2305574643977291</v>
      </c>
      <c r="O31" s="79">
        <f t="shared" si="13"/>
        <v>1.3811216276223319</v>
      </c>
      <c r="P31" s="79">
        <f t="shared" si="13"/>
        <v>1.9487571760919973</v>
      </c>
      <c r="Q31" s="102">
        <f t="shared" si="13"/>
        <v>1.803011336317865</v>
      </c>
      <c r="R31" s="79">
        <f t="shared" si="13"/>
        <v>1.8069999111261716</v>
      </c>
      <c r="S31" s="79">
        <f t="shared" si="13"/>
        <v>1.6581493787774015</v>
      </c>
      <c r="T31" s="102">
        <f t="shared" si="13"/>
        <v>2.0181326736986573</v>
      </c>
    </row>
    <row r="32" spans="1:20" ht="14" x14ac:dyDescent="0.2">
      <c r="A32" s="52" t="s">
        <v>563</v>
      </c>
      <c r="B32" s="104">
        <f t="shared" ref="B32:T32" si="14">B21</f>
        <v>0.11939762171303492</v>
      </c>
      <c r="C32" s="104">
        <f t="shared" si="14"/>
        <v>5.682418194866732E-2</v>
      </c>
      <c r="D32" s="104">
        <f t="shared" si="14"/>
        <v>2.356000065696106E-2</v>
      </c>
      <c r="E32" s="104">
        <f t="shared" si="14"/>
        <v>5.383875622609028E-2</v>
      </c>
      <c r="F32" s="104">
        <f t="shared" si="14"/>
        <v>1.0272983301522036E-2</v>
      </c>
      <c r="G32" s="104">
        <f t="shared" si="14"/>
        <v>2.0686149157608712E-2</v>
      </c>
      <c r="H32" s="104">
        <f>H21</f>
        <v>2.439042543228766E-3</v>
      </c>
      <c r="I32" s="104">
        <f t="shared" si="14"/>
        <v>2.6968531052452418E-2</v>
      </c>
      <c r="J32" s="104">
        <f t="shared" si="14"/>
        <v>1.8757875186384814E-2</v>
      </c>
      <c r="K32" s="104">
        <f t="shared" si="14"/>
        <v>3.013214676157757E-2</v>
      </c>
      <c r="L32" s="104">
        <f t="shared" si="14"/>
        <v>1.6654721115522207E-2</v>
      </c>
      <c r="M32" s="105">
        <f t="shared" si="14"/>
        <v>1.9913353821401907E-2</v>
      </c>
      <c r="N32" s="104">
        <f t="shared" si="14"/>
        <v>1.9800194261707545E-2</v>
      </c>
      <c r="O32" s="67">
        <f t="shared" si="14"/>
        <v>2.2522622408138352E-2</v>
      </c>
      <c r="P32" s="67">
        <f t="shared" si="14"/>
        <v>3.323909042126301E-2</v>
      </c>
      <c r="Q32" s="104">
        <f t="shared" si="14"/>
        <v>0.10604963582950518</v>
      </c>
      <c r="R32" s="67">
        <f t="shared" si="14"/>
        <v>3.0110871213928785E-2</v>
      </c>
      <c r="S32" s="67">
        <f t="shared" si="14"/>
        <v>7.1392382510795868E-2</v>
      </c>
      <c r="T32" s="104">
        <f t="shared" si="14"/>
        <v>0.10346229579093055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T33" si="15">C31/$B$31</f>
        <v>0.81197576819639605</v>
      </c>
      <c r="D33" s="106">
        <f t="shared" si="15"/>
        <v>0.76525202931028224</v>
      </c>
      <c r="E33" s="106">
        <f t="shared" si="15"/>
        <v>0.89431531399234276</v>
      </c>
      <c r="F33" s="106">
        <f t="shared" si="15"/>
        <v>0.86739874466020273</v>
      </c>
      <c r="G33" s="106">
        <f t="shared" si="15"/>
        <v>0.75776689511217998</v>
      </c>
      <c r="H33" s="106">
        <f t="shared" si="15"/>
        <v>0.78841299524055286</v>
      </c>
      <c r="I33" s="106">
        <f>I31/$B$31</f>
        <v>0.75337808714113574</v>
      </c>
      <c r="J33" s="106">
        <f t="shared" si="15"/>
        <v>0.79666002743587283</v>
      </c>
      <c r="K33" s="106">
        <f t="shared" si="15"/>
        <v>0.71069311291362014</v>
      </c>
      <c r="L33" s="106">
        <f t="shared" si="15"/>
        <v>0.77363625991651153</v>
      </c>
      <c r="M33" s="106">
        <f t="shared" si="15"/>
        <v>0.66094604230902876</v>
      </c>
      <c r="N33" s="106">
        <f t="shared" si="15"/>
        <v>0.95677052899380055</v>
      </c>
      <c r="O33" s="80">
        <f t="shared" si="15"/>
        <v>1.0738356464415397</v>
      </c>
      <c r="P33" s="80">
        <f t="shared" si="15"/>
        <v>1.5151778670998943</v>
      </c>
      <c r="Q33" s="106">
        <f t="shared" si="15"/>
        <v>1.4018590435148528</v>
      </c>
      <c r="R33" s="80">
        <f t="shared" si="15"/>
        <v>1.4049601996491115</v>
      </c>
      <c r="S33" s="80">
        <f t="shared" si="15"/>
        <v>1.2892274470579563</v>
      </c>
      <c r="T33" s="106">
        <f t="shared" si="15"/>
        <v>1.5691179986782426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1.1161124066602739</v>
      </c>
      <c r="C38" s="82">
        <f>AVERAGE(G31:I31)</f>
        <v>0.98586447786888309</v>
      </c>
      <c r="D38" s="69">
        <f>AVERAGE(J31:N31)</f>
        <v>1.0028698814231798</v>
      </c>
      <c r="F38" s="69">
        <f>AVERAGE(O31:Q31)</f>
        <v>1.7109633800107316</v>
      </c>
      <c r="G38" s="69">
        <f>AVERAGE(R31:T31)</f>
        <v>1.827760654534077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0.1146998813088803</v>
      </c>
      <c r="C39" s="50">
        <f>STDEV(G31:I31)</f>
        <v>2.4548933169751579E-2</v>
      </c>
      <c r="D39" s="69">
        <f>STDEV(J31:N31)</f>
        <v>0.14457522730157168</v>
      </c>
      <c r="F39" s="69">
        <f>STDEV(O31:Q31)</f>
        <v>0.29480018430600413</v>
      </c>
      <c r="G39" s="69">
        <f>STDEV(R31:T31)</f>
        <v>0.18088739454624145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6.6222007349700171E-2</v>
      </c>
      <c r="C40" s="48">
        <f>C39/SQRT(3)</f>
        <v>1.4173333173874208E-2</v>
      </c>
      <c r="D40" s="48">
        <f>D39/SQRT(3)</f>
        <v>8.3470546400713747E-2</v>
      </c>
      <c r="F40" s="48">
        <f t="shared" ref="F40:G40" si="16">F39/SQRT(3)</f>
        <v>0.17020296576622279</v>
      </c>
      <c r="G40" s="48">
        <f t="shared" si="16"/>
        <v>0.10443538593428255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D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C42" s="83" t="s">
        <v>568</v>
      </c>
      <c r="D42" s="84">
        <f>_xlfn.T.TEST(G31:I31,J31:N31,2,2)</f>
        <v>0.85118953836804434</v>
      </c>
      <c r="E42" s="58"/>
      <c r="F42" s="50"/>
      <c r="G42" s="84">
        <f>_xlfn.T.TEST(O31:Q31,R31:T31,2,2)</f>
        <v>0.59002141495002536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/>
      <c r="C43" s="120"/>
      <c r="D43" s="120"/>
      <c r="E43" s="120"/>
      <c r="F43" s="120"/>
      <c r="G43" s="120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D44" s="48"/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1.1161124066602739</v>
      </c>
      <c r="C48" s="82">
        <f>D38</f>
        <v>1.0028698814231798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0.98586447786888309</v>
      </c>
      <c r="C49" s="82">
        <f>F38</f>
        <v>1.7109633800107316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6.6222007349700171E-2</v>
      </c>
      <c r="C52" s="50">
        <f>D40</f>
        <v>8.3470546400713747E-2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1.4173333173874208E-2</v>
      </c>
      <c r="C53" s="50">
        <f>F40</f>
        <v>0.17020296576622279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93D-C72A-FB42-9E28-AD4A22AEB997}">
  <dimension ref="A1:T62"/>
  <sheetViews>
    <sheetView topLeftCell="B28" zoomScale="90" workbookViewId="0">
      <selection activeCell="O50" sqref="O50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24.855159759521484</v>
      </c>
      <c r="C3" s="87">
        <v>25.27741813659668</v>
      </c>
      <c r="D3" s="87">
        <v>25.441200256347656</v>
      </c>
      <c r="E3" s="87">
        <v>25.194551467895508</v>
      </c>
      <c r="F3" s="87">
        <v>25.352998733520508</v>
      </c>
      <c r="G3" s="87">
        <v>25.691619873046875</v>
      </c>
      <c r="H3" s="87">
        <v>26.353660583496094</v>
      </c>
      <c r="I3" s="87">
        <v>25.468725204467773</v>
      </c>
      <c r="J3" s="87">
        <v>25.852638244628906</v>
      </c>
      <c r="K3" s="87">
        <v>25.6878662109375</v>
      </c>
      <c r="L3" s="87">
        <v>25.859519958496094</v>
      </c>
      <c r="M3" s="87">
        <v>25.364910125732422</v>
      </c>
      <c r="N3" s="87">
        <v>25.896774291992188</v>
      </c>
      <c r="O3" s="87">
        <v>24.766384124755859</v>
      </c>
      <c r="P3" s="87">
        <v>24.76861572265625</v>
      </c>
      <c r="Q3" s="87">
        <v>24.79425048828125</v>
      </c>
      <c r="R3" s="87">
        <v>24.95802116394043</v>
      </c>
      <c r="S3" s="87">
        <v>23.978658676147461</v>
      </c>
      <c r="T3" s="87">
        <v>24.906425476074219</v>
      </c>
    </row>
    <row r="4" spans="1:20" ht="14" x14ac:dyDescent="0.2">
      <c r="A4" s="52" t="s">
        <v>558</v>
      </c>
      <c r="B4" s="87">
        <v>24.965003967285156</v>
      </c>
      <c r="C4" s="87">
        <v>25.320974349975586</v>
      </c>
      <c r="D4" s="87">
        <v>25.715600967407227</v>
      </c>
      <c r="E4" s="87">
        <v>25.404073715209961</v>
      </c>
      <c r="F4" s="87">
        <v>25.414493560791016</v>
      </c>
      <c r="G4" s="87">
        <v>25.801986694335938</v>
      </c>
      <c r="H4" s="87">
        <v>26.198869705200195</v>
      </c>
      <c r="I4" s="87">
        <v>25.702508926391602</v>
      </c>
      <c r="J4" s="87">
        <v>25.725059509277344</v>
      </c>
      <c r="K4" s="87">
        <v>25.776405334472656</v>
      </c>
      <c r="L4" s="87">
        <v>25.774900436401367</v>
      </c>
      <c r="M4" s="87">
        <v>25.33575439453125</v>
      </c>
      <c r="N4" s="87">
        <v>26.118227005004883</v>
      </c>
      <c r="O4" s="87">
        <v>24.697103500366211</v>
      </c>
      <c r="P4" s="87">
        <v>24.634653091430664</v>
      </c>
      <c r="Q4" s="87">
        <v>24.941320419311523</v>
      </c>
      <c r="R4" s="87">
        <v>24.963788986206055</v>
      </c>
      <c r="S4" s="87">
        <v>23.996265411376953</v>
      </c>
      <c r="T4" s="87">
        <v>24.816518783569336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3136.060546875</v>
      </c>
      <c r="C11" s="59">
        <v>2162.6953125</v>
      </c>
      <c r="D11" s="59">
        <v>1872.393310546875</v>
      </c>
      <c r="E11" s="59">
        <v>2326.308837890625</v>
      </c>
      <c r="F11" s="59">
        <v>2023.5228271484375</v>
      </c>
      <c r="G11" s="59">
        <v>1502.0540771484375</v>
      </c>
      <c r="H11" s="59">
        <v>838.784912109375</v>
      </c>
      <c r="I11" s="59">
        <v>1827.582275390625</v>
      </c>
      <c r="J11" s="59">
        <v>1303.5977783203125</v>
      </c>
      <c r="K11" s="59">
        <v>1507.0242919921875</v>
      </c>
      <c r="L11" s="59">
        <v>1295.7266845703125</v>
      </c>
      <c r="M11" s="59">
        <v>2002.421630859375</v>
      </c>
      <c r="N11" s="59">
        <v>1253.933837890625</v>
      </c>
      <c r="O11" s="59">
        <v>3390.899169921875</v>
      </c>
      <c r="P11" s="59">
        <v>3384.246337890625</v>
      </c>
      <c r="Q11" s="59">
        <v>3308.752197265625</v>
      </c>
      <c r="R11" s="59">
        <v>2864.641845703125</v>
      </c>
      <c r="S11" s="59">
        <v>6782.45849609375</v>
      </c>
      <c r="T11" s="59">
        <v>2997.7158203125</v>
      </c>
    </row>
    <row r="12" spans="1:20" ht="14" x14ac:dyDescent="0.2">
      <c r="A12" s="52">
        <v>2</v>
      </c>
      <c r="B12" s="59">
        <v>2847.091796875</v>
      </c>
      <c r="C12" s="59">
        <v>2081.36376953125</v>
      </c>
      <c r="D12" s="59">
        <v>1470.685791015625</v>
      </c>
      <c r="E12" s="59">
        <v>1934.5814208984375</v>
      </c>
      <c r="F12" s="59">
        <v>1916.9222412109375</v>
      </c>
      <c r="G12" s="59">
        <v>1363.02197265625</v>
      </c>
      <c r="H12" s="59">
        <v>961.1968994140625</v>
      </c>
      <c r="I12" s="59">
        <v>1487.7286376953125</v>
      </c>
      <c r="J12" s="59">
        <v>1458.4945068359375</v>
      </c>
      <c r="K12" s="59">
        <v>1394.055908203125</v>
      </c>
      <c r="L12" s="59">
        <v>1395.9034423828125</v>
      </c>
      <c r="M12" s="59">
        <v>2054.466064453125</v>
      </c>
      <c r="N12" s="59">
        <v>1031.892333984375</v>
      </c>
      <c r="O12" s="59">
        <v>3604.07861328125</v>
      </c>
      <c r="P12" s="59">
        <v>3807.703125</v>
      </c>
      <c r="Q12" s="59">
        <v>2907.056396484375</v>
      </c>
      <c r="R12" s="59">
        <v>2850.1376953125</v>
      </c>
      <c r="S12" s="59">
        <v>6678.1748046875</v>
      </c>
      <c r="T12" s="59">
        <v>3244.54052734375</v>
      </c>
    </row>
    <row r="13" spans="1:20" ht="14" x14ac:dyDescent="0.2">
      <c r="A13" s="60" t="s">
        <v>561</v>
      </c>
      <c r="B13" s="61">
        <f t="shared" ref="B13:M13" si="0">AVERAGE(B11:B12)</f>
        <v>2991.576171875</v>
      </c>
      <c r="C13" s="61">
        <f t="shared" si="0"/>
        <v>2122.029541015625</v>
      </c>
      <c r="D13" s="61">
        <f t="shared" si="0"/>
        <v>1671.53955078125</v>
      </c>
      <c r="E13" s="61">
        <f t="shared" si="0"/>
        <v>2130.4451293945312</v>
      </c>
      <c r="F13" s="61">
        <f t="shared" si="0"/>
        <v>1970.2225341796875</v>
      </c>
      <c r="G13" s="61">
        <f t="shared" si="0"/>
        <v>1432.5380249023438</v>
      </c>
      <c r="H13" s="62">
        <f t="shared" si="0"/>
        <v>899.99090576171875</v>
      </c>
      <c r="I13" s="62">
        <f t="shared" si="0"/>
        <v>1657.6554565429688</v>
      </c>
      <c r="J13" s="62">
        <f t="shared" si="0"/>
        <v>1381.046142578125</v>
      </c>
      <c r="K13" s="62">
        <f t="shared" si="0"/>
        <v>1450.5401000976562</v>
      </c>
      <c r="L13" s="62">
        <f t="shared" si="0"/>
        <v>1345.8150634765625</v>
      </c>
      <c r="M13" s="63">
        <f t="shared" si="0"/>
        <v>2028.44384765625</v>
      </c>
      <c r="N13" s="61">
        <f>AVERAGE(N11:N12)</f>
        <v>1142.9130859375</v>
      </c>
      <c r="O13" s="61">
        <f>AVERAGE(O11:O12)</f>
        <v>3497.4888916015625</v>
      </c>
      <c r="P13" s="61">
        <f t="shared" ref="P13:R13" si="1">AVERAGE(P11:P12)</f>
        <v>3595.9747314453125</v>
      </c>
      <c r="Q13" s="62">
        <f t="shared" si="1"/>
        <v>3107.904296875</v>
      </c>
      <c r="R13" s="63">
        <f t="shared" si="1"/>
        <v>2857.3897705078125</v>
      </c>
      <c r="S13" s="61">
        <f>AVERAGE(S11:S12)</f>
        <v>6730.316650390625</v>
      </c>
      <c r="T13" s="61">
        <f>AVERAGE(T11:T12)</f>
        <v>3121.128173828125</v>
      </c>
    </row>
    <row r="14" spans="1:20" ht="14" x14ac:dyDescent="0.2">
      <c r="A14" s="52" t="s">
        <v>562</v>
      </c>
      <c r="B14" s="64">
        <f t="shared" ref="B14:T14" si="2">STDEV(B11:B12)</f>
        <v>204.33176267600015</v>
      </c>
      <c r="C14" s="64">
        <f t="shared" si="2"/>
        <v>57.510085557568196</v>
      </c>
      <c r="D14" s="64">
        <f t="shared" si="2"/>
        <v>284.05011111417434</v>
      </c>
      <c r="E14" s="64">
        <f t="shared" si="2"/>
        <v>276.99311293186616</v>
      </c>
      <c r="F14" s="64">
        <f t="shared" si="2"/>
        <v>75.377997194865571</v>
      </c>
      <c r="G14" s="64">
        <f t="shared" si="2"/>
        <v>98.310543889062444</v>
      </c>
      <c r="H14" s="64">
        <f t="shared" si="2"/>
        <v>86.558346321666093</v>
      </c>
      <c r="I14" s="64">
        <f t="shared" si="2"/>
        <v>240.31281182527152</v>
      </c>
      <c r="J14" s="64">
        <f t="shared" si="2"/>
        <v>109.5285271170101</v>
      </c>
      <c r="K14" s="64">
        <f t="shared" si="2"/>
        <v>79.88071023693054</v>
      </c>
      <c r="L14" s="64">
        <f t="shared" si="2"/>
        <v>70.835664766501196</v>
      </c>
      <c r="M14" s="65">
        <f t="shared" si="2"/>
        <v>36.800971917153582</v>
      </c>
      <c r="N14" s="64">
        <f t="shared" si="2"/>
        <v>157.00705311696865</v>
      </c>
      <c r="O14" s="64">
        <f t="shared" si="2"/>
        <v>150.74063000898758</v>
      </c>
      <c r="P14" s="64">
        <f t="shared" si="2"/>
        <v>299.42916570450728</v>
      </c>
      <c r="Q14" s="64">
        <f t="shared" si="2"/>
        <v>284.0418247065823</v>
      </c>
      <c r="R14" s="65">
        <f t="shared" si="2"/>
        <v>10.255983096560449</v>
      </c>
      <c r="S14" s="64">
        <f t="shared" si="2"/>
        <v>73.739705360524667</v>
      </c>
      <c r="T14" s="64">
        <f t="shared" si="2"/>
        <v>174.5314241061798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S16" si="3">B11/B24</f>
        <v>3.9061535743424241</v>
      </c>
      <c r="C16" s="67">
        <f t="shared" si="3"/>
        <v>2.786921941551844</v>
      </c>
      <c r="D16" s="67">
        <f t="shared" si="3"/>
        <v>1.485601852614125</v>
      </c>
      <c r="E16" s="67">
        <f t="shared" si="3"/>
        <v>2.539558429892105</v>
      </c>
      <c r="F16" s="67">
        <f t="shared" si="3"/>
        <v>1.9717689468764137</v>
      </c>
      <c r="G16" s="67">
        <f t="shared" si="3"/>
        <v>1.0577945640372302</v>
      </c>
      <c r="H16" s="67">
        <f t="shared" si="3"/>
        <v>0.91332036012968243</v>
      </c>
      <c r="I16" s="67">
        <f t="shared" si="3"/>
        <v>1.1799394234533265</v>
      </c>
      <c r="J16" s="67">
        <f t="shared" si="3"/>
        <v>1.1366037439443724</v>
      </c>
      <c r="K16" s="67">
        <f t="shared" si="3"/>
        <v>1.1761072951360265</v>
      </c>
      <c r="L16" s="67">
        <f t="shared" si="3"/>
        <v>0.86758757351176052</v>
      </c>
      <c r="M16" s="68">
        <f t="shared" si="3"/>
        <v>1.2152079397332693</v>
      </c>
      <c r="N16" s="67">
        <f t="shared" si="3"/>
        <v>1.451715858028648</v>
      </c>
      <c r="O16" s="67">
        <f>O11/O24</f>
        <v>2.8589442851467539</v>
      </c>
      <c r="P16" s="67">
        <f t="shared" si="3"/>
        <v>2.7231610881821546</v>
      </c>
      <c r="Q16" s="67">
        <f t="shared" si="3"/>
        <v>2.5559358115909872</v>
      </c>
      <c r="R16" s="68">
        <f t="shared" si="3"/>
        <v>2.4049342093127262</v>
      </c>
      <c r="S16" s="67">
        <f t="shared" si="3"/>
        <v>5.0059355607843585</v>
      </c>
      <c r="T16" s="67">
        <f>T11/T24</f>
        <v>4.0902397201807164</v>
      </c>
    </row>
    <row r="17" spans="1:20" ht="14" x14ac:dyDescent="0.2">
      <c r="A17" s="52">
        <v>2</v>
      </c>
      <c r="B17" s="67">
        <f t="shared" ref="B17:T17" si="4">B11/B25</f>
        <v>2.8699350308558191</v>
      </c>
      <c r="C17" s="67">
        <f t="shared" si="4"/>
        <v>2.3377594505853603</v>
      </c>
      <c r="D17" s="67">
        <f t="shared" si="4"/>
        <v>1.6138324170115477</v>
      </c>
      <c r="E17" s="67">
        <f t="shared" si="4"/>
        <v>2.1713823505584746</v>
      </c>
      <c r="F17" s="67">
        <f t="shared" si="4"/>
        <v>1.9110305018779787</v>
      </c>
      <c r="G17" s="67">
        <f t="shared" si="4"/>
        <v>1.1182366745527468</v>
      </c>
      <c r="H17" s="67">
        <f t="shared" si="4"/>
        <v>0.92045347228650232</v>
      </c>
      <c r="I17" s="67">
        <f t="shared" si="4"/>
        <v>1.278565456695973</v>
      </c>
      <c r="J17" s="67">
        <f t="shared" si="4"/>
        <v>1.1122138977149312</v>
      </c>
      <c r="K17" s="67">
        <f t="shared" si="4"/>
        <v>1.0720828276731962</v>
      </c>
      <c r="L17" s="67">
        <f t="shared" si="4"/>
        <v>0.89873170250950074</v>
      </c>
      <c r="M17" s="68">
        <f t="shared" si="4"/>
        <v>1.1790084400846992</v>
      </c>
      <c r="N17" s="67">
        <f t="shared" si="4"/>
        <v>1.3986201728276355</v>
      </c>
      <c r="O17" s="67">
        <f t="shared" si="4"/>
        <v>2.7299068186037307</v>
      </c>
      <c r="P17" s="67">
        <f t="shared" si="4"/>
        <v>2.6427861115760889</v>
      </c>
      <c r="Q17" s="67">
        <f t="shared" si="4"/>
        <v>3.0706814266203004</v>
      </c>
      <c r="R17" s="68">
        <f t="shared" si="4"/>
        <v>2.3000317750740322</v>
      </c>
      <c r="S17" s="67">
        <f t="shared" si="4"/>
        <v>5.5537335836359576</v>
      </c>
      <c r="T17" s="67">
        <f t="shared" si="4"/>
        <v>3.485393262413738</v>
      </c>
    </row>
    <row r="18" spans="1:20" ht="14" x14ac:dyDescent="0.2">
      <c r="A18" s="52">
        <v>3</v>
      </c>
      <c r="B18" s="67">
        <f t="shared" ref="B18:T18" si="5">B12/B24</f>
        <v>3.5462254738436827</v>
      </c>
      <c r="C18" s="67">
        <f t="shared" si="5"/>
        <v>2.6821153789584939</v>
      </c>
      <c r="D18" s="67">
        <f t="shared" si="5"/>
        <v>1.166877452210052</v>
      </c>
      <c r="E18" s="67">
        <f t="shared" si="5"/>
        <v>2.1119218891891021</v>
      </c>
      <c r="F18" s="67">
        <f t="shared" si="5"/>
        <v>1.8678947912452677</v>
      </c>
      <c r="G18" s="67">
        <f t="shared" si="5"/>
        <v>0.95988370543639256</v>
      </c>
      <c r="H18" s="67">
        <f t="shared" si="5"/>
        <v>1.0466100255912958</v>
      </c>
      <c r="I18" s="67">
        <f t="shared" si="5"/>
        <v>0.96052018814967266</v>
      </c>
      <c r="J18" s="67">
        <f t="shared" si="5"/>
        <v>1.2716578261801084</v>
      </c>
      <c r="K18" s="67">
        <f t="shared" si="5"/>
        <v>1.0879448540924208</v>
      </c>
      <c r="L18" s="67">
        <f t="shared" si="5"/>
        <v>0.93466353271502711</v>
      </c>
      <c r="M18" s="68">
        <f t="shared" si="5"/>
        <v>1.2467921016037657</v>
      </c>
      <c r="N18" s="67">
        <f t="shared" si="5"/>
        <v>1.1946519184323792</v>
      </c>
      <c r="O18" s="67">
        <f t="shared" si="5"/>
        <v>3.0386807269463767</v>
      </c>
      <c r="P18" s="67">
        <f t="shared" si="5"/>
        <v>3.0638990044124572</v>
      </c>
      <c r="Q18" s="67">
        <f t="shared" si="5"/>
        <v>2.2456349424503501</v>
      </c>
      <c r="R18" s="68">
        <f t="shared" si="5"/>
        <v>2.3927576339046164</v>
      </c>
      <c r="S18" s="67">
        <f t="shared" si="5"/>
        <v>4.9289667979793865</v>
      </c>
      <c r="T18" s="67">
        <f t="shared" si="5"/>
        <v>4.4270202161104288</v>
      </c>
    </row>
    <row r="19" spans="1:20" ht="14" x14ac:dyDescent="0.2">
      <c r="A19" s="52">
        <v>4</v>
      </c>
      <c r="B19" s="67">
        <f t="shared" ref="B19:T19" si="6">B12/B25</f>
        <v>2.6054881153541354</v>
      </c>
      <c r="C19" s="67">
        <f t="shared" si="6"/>
        <v>2.2498443466375475</v>
      </c>
      <c r="D19" s="67">
        <f t="shared" si="6"/>
        <v>1.267597139666168</v>
      </c>
      <c r="E19" s="67">
        <f t="shared" si="6"/>
        <v>1.805743022868018</v>
      </c>
      <c r="F19" s="67">
        <f t="shared" si="6"/>
        <v>1.8103560896541706</v>
      </c>
      <c r="G19" s="67">
        <f t="shared" si="6"/>
        <v>1.0147312145638721</v>
      </c>
      <c r="H19" s="67">
        <f t="shared" si="6"/>
        <v>1.0547841417315895</v>
      </c>
      <c r="I19" s="67">
        <f t="shared" si="6"/>
        <v>1.0408059164876833</v>
      </c>
      <c r="J19" s="67">
        <f t="shared" si="6"/>
        <v>1.2443699177931762</v>
      </c>
      <c r="K19" s="67">
        <f t="shared" si="6"/>
        <v>0.99171818791669475</v>
      </c>
      <c r="L19" s="67">
        <f t="shared" si="6"/>
        <v>0.96821551354220048</v>
      </c>
      <c r="M19" s="68">
        <f t="shared" si="6"/>
        <v>1.2096517499255566</v>
      </c>
      <c r="N19" s="67">
        <f t="shared" si="6"/>
        <v>1.1509582012114301</v>
      </c>
      <c r="O19" s="67">
        <f t="shared" si="6"/>
        <v>2.9015309179503102</v>
      </c>
      <c r="P19" s="67">
        <f t="shared" si="6"/>
        <v>2.9734670384624038</v>
      </c>
      <c r="Q19" s="67">
        <f t="shared" si="6"/>
        <v>2.6978883732058718</v>
      </c>
      <c r="R19" s="68">
        <f t="shared" si="6"/>
        <v>2.2883863378550902</v>
      </c>
      <c r="S19" s="67">
        <f>S12/S25</f>
        <v>5.4683421522660529</v>
      </c>
      <c r="T19" s="67">
        <f t="shared" si="6"/>
        <v>3.7723721564952601</v>
      </c>
    </row>
    <row r="20" spans="1:20" ht="14" x14ac:dyDescent="0.2">
      <c r="A20" s="52" t="s">
        <v>562</v>
      </c>
      <c r="B20" s="67">
        <f t="shared" ref="B20:T20" si="7">STDEV(B16:B19)</f>
        <v>0.59911848130206513</v>
      </c>
      <c r="C20" s="67">
        <f t="shared" si="7"/>
        <v>0.26050464137011548</v>
      </c>
      <c r="D20" s="67">
        <f t="shared" si="7"/>
        <v>0.2031720205487908</v>
      </c>
      <c r="E20" s="67">
        <f t="shared" si="7"/>
        <v>0.30109312658568183</v>
      </c>
      <c r="F20" s="67">
        <f t="shared" si="7"/>
        <v>6.8215246569680213E-2</v>
      </c>
      <c r="G20" s="67">
        <f t="shared" si="7"/>
        <v>6.7014631086769791E-2</v>
      </c>
      <c r="H20" s="67">
        <f t="shared" si="7"/>
        <v>7.738218926374904E-2</v>
      </c>
      <c r="I20" s="67">
        <f t="shared" si="7"/>
        <v>0.14182096048495094</v>
      </c>
      <c r="J20" s="67">
        <f t="shared" si="7"/>
        <v>7.857068360458784E-2</v>
      </c>
      <c r="K20" s="67">
        <f t="shared" si="7"/>
        <v>7.5588082830257253E-2</v>
      </c>
      <c r="L20" s="67">
        <f t="shared" si="7"/>
        <v>4.3627165871554636E-2</v>
      </c>
      <c r="M20" s="68">
        <f t="shared" si="7"/>
        <v>2.776670252713237E-2</v>
      </c>
      <c r="N20" s="67">
        <f t="shared" si="7"/>
        <v>0.14838149897936542</v>
      </c>
      <c r="O20" s="67">
        <f t="shared" si="7"/>
        <v>0.12727126725802082</v>
      </c>
      <c r="P20" s="67">
        <f t="shared" si="7"/>
        <v>0.20001654463903967</v>
      </c>
      <c r="Q20" s="67">
        <f t="shared" si="7"/>
        <v>0.34224865895473205</v>
      </c>
      <c r="R20" s="68">
        <f t="shared" si="7"/>
        <v>6.0802456489661476E-2</v>
      </c>
      <c r="S20" s="67">
        <f t="shared" si="7"/>
        <v>0.31732970839444991</v>
      </c>
      <c r="T20" s="67">
        <f t="shared" si="7"/>
        <v>0.40598464826163899</v>
      </c>
    </row>
    <row r="21" spans="1:20" ht="14" x14ac:dyDescent="0.2">
      <c r="A21" s="52" t="s">
        <v>563</v>
      </c>
      <c r="B21" s="67">
        <f>B20/SQRT(4)</f>
        <v>0.29955924065103257</v>
      </c>
      <c r="C21" s="67">
        <f t="shared" ref="C21:M21" si="8">C20/SQRT(4)</f>
        <v>0.13025232068505774</v>
      </c>
      <c r="D21" s="67">
        <f t="shared" si="8"/>
        <v>0.1015860102743954</v>
      </c>
      <c r="E21" s="67">
        <f t="shared" si="8"/>
        <v>0.15054656329284091</v>
      </c>
      <c r="F21" s="67">
        <f t="shared" si="8"/>
        <v>3.4107623284840106E-2</v>
      </c>
      <c r="G21" s="67">
        <f t="shared" si="8"/>
        <v>3.3507315543384895E-2</v>
      </c>
      <c r="H21" s="67">
        <f t="shared" si="8"/>
        <v>3.869109463187452E-2</v>
      </c>
      <c r="I21" s="67">
        <f t="shared" si="8"/>
        <v>7.0910480242475468E-2</v>
      </c>
      <c r="J21" s="67">
        <f t="shared" si="8"/>
        <v>3.928534180229392E-2</v>
      </c>
      <c r="K21" s="67">
        <f t="shared" si="8"/>
        <v>3.7794041415128626E-2</v>
      </c>
      <c r="L21" s="67">
        <f t="shared" si="8"/>
        <v>2.1813582935777318E-2</v>
      </c>
      <c r="M21" s="68">
        <f t="shared" si="8"/>
        <v>1.3883351263566185E-2</v>
      </c>
      <c r="N21" s="67">
        <f>N20/SQRT(4)</f>
        <v>7.4190749489682711E-2</v>
      </c>
      <c r="O21" s="67">
        <f>O20/SQRT(4)</f>
        <v>6.363563362901041E-2</v>
      </c>
      <c r="P21" s="67">
        <f t="shared" ref="P21:R21" si="9">P20/SQRT(4)</f>
        <v>0.10000827231951984</v>
      </c>
      <c r="Q21" s="67">
        <f t="shared" si="9"/>
        <v>0.17112432947736603</v>
      </c>
      <c r="R21" s="68">
        <f t="shared" si="9"/>
        <v>3.0401228244830738E-2</v>
      </c>
      <c r="S21" s="67">
        <f>S20/SQRT(4)</f>
        <v>0.15866485419722495</v>
      </c>
      <c r="T21" s="67">
        <f>T20/SQRT(4)</f>
        <v>0.2029923241308195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T26" si="10">AVERAGE(B24:B25)</f>
        <v>947.7900390625</v>
      </c>
      <c r="C26" s="62">
        <f t="shared" si="10"/>
        <v>850.56515502929688</v>
      </c>
      <c r="D26" s="62">
        <f t="shared" si="10"/>
        <v>1210.2877807617188</v>
      </c>
      <c r="E26" s="62">
        <f t="shared" si="10"/>
        <v>993.68905639648438</v>
      </c>
      <c r="F26" s="62">
        <f t="shared" si="10"/>
        <v>1042.5560913085938</v>
      </c>
      <c r="G26" s="62">
        <f t="shared" si="10"/>
        <v>1381.6105346679688</v>
      </c>
      <c r="H26" s="62">
        <f t="shared" si="10"/>
        <v>914.83212280273438</v>
      </c>
      <c r="I26" s="62">
        <f t="shared" si="10"/>
        <v>1489.1393432617188</v>
      </c>
      <c r="J26" s="62">
        <f t="shared" si="10"/>
        <v>1159.4992065429688</v>
      </c>
      <c r="K26" s="62">
        <f t="shared" si="10"/>
        <v>1343.531982421875</v>
      </c>
      <c r="L26" s="62">
        <f t="shared" si="10"/>
        <v>1467.6051635742188</v>
      </c>
      <c r="M26" s="63">
        <f t="shared" si="10"/>
        <v>1673.09814453125</v>
      </c>
      <c r="N26" s="62">
        <f t="shared" si="10"/>
        <v>880.15524291992188</v>
      </c>
      <c r="O26" s="62">
        <f t="shared" si="10"/>
        <v>1214.0984497070312</v>
      </c>
      <c r="P26" s="62">
        <f t="shared" si="10"/>
        <v>1261.6619873046875</v>
      </c>
      <c r="Q26" s="62">
        <f t="shared" si="10"/>
        <v>1186.0333862304688</v>
      </c>
      <c r="R26" s="62">
        <f t="shared" si="10"/>
        <v>1218.3155517578125</v>
      </c>
      <c r="S26" s="62">
        <f t="shared" si="10"/>
        <v>1288.0631713867188</v>
      </c>
      <c r="T26" s="62">
        <f t="shared" si="10"/>
        <v>796.48727416992188</v>
      </c>
    </row>
    <row r="27" spans="1:20" ht="14" x14ac:dyDescent="0.2">
      <c r="A27" s="52" t="s">
        <v>562</v>
      </c>
      <c r="B27" s="64">
        <f t="shared" ref="B27:T27" si="11">STDEV(B24:B25)</f>
        <v>204.97430453136548</v>
      </c>
      <c r="C27" s="64">
        <f t="shared" si="11"/>
        <v>105.42878380248045</v>
      </c>
      <c r="D27" s="64">
        <f t="shared" si="11"/>
        <v>70.81296346236887</v>
      </c>
      <c r="E27" s="64">
        <f t="shared" si="11"/>
        <v>109.82808938313656</v>
      </c>
      <c r="F27" s="64">
        <f t="shared" si="11"/>
        <v>23.063920781228845</v>
      </c>
      <c r="G27" s="64">
        <f t="shared" si="11"/>
        <v>54.27191284074528</v>
      </c>
      <c r="H27" s="64">
        <f t="shared" si="11"/>
        <v>5.0325683858532564</v>
      </c>
      <c r="I27" s="64">
        <f t="shared" si="11"/>
        <v>84.483291753828624</v>
      </c>
      <c r="J27" s="64">
        <f t="shared" si="11"/>
        <v>17.784443344156823</v>
      </c>
      <c r="K27" s="64">
        <f t="shared" si="11"/>
        <v>87.915504515098235</v>
      </c>
      <c r="L27" s="64">
        <f t="shared" si="11"/>
        <v>36.595797012505095</v>
      </c>
      <c r="M27" s="65">
        <f t="shared" si="11"/>
        <v>35.774665810182384</v>
      </c>
      <c r="N27" s="64">
        <f t="shared" si="11"/>
        <v>23.186620035312909</v>
      </c>
      <c r="O27" s="64">
        <f t="shared" si="11"/>
        <v>39.642605503999569</v>
      </c>
      <c r="P27" s="64">
        <f t="shared" si="11"/>
        <v>26.725908719685787</v>
      </c>
      <c r="Q27" s="64">
        <f t="shared" si="11"/>
        <v>153.44657367151407</v>
      </c>
      <c r="R27" s="64">
        <f t="shared" si="11"/>
        <v>38.415267696175903</v>
      </c>
      <c r="S27" s="64">
        <f t="shared" si="11"/>
        <v>94.497933229271197</v>
      </c>
      <c r="T27" s="64">
        <f t="shared" si="11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3.1563701332355181</v>
      </c>
      <c r="C31" s="102">
        <f>C13/C26</f>
        <v>2.4948465481665938</v>
      </c>
      <c r="D31" s="102">
        <f>D13/D26</f>
        <v>1.3811091687046806</v>
      </c>
      <c r="E31" s="102">
        <f t="shared" ref="E31:K31" si="12">E13/E26</f>
        <v>2.1439756387379179</v>
      </c>
      <c r="F31" s="102">
        <f t="shared" si="12"/>
        <v>1.8898000314848356</v>
      </c>
      <c r="G31" s="102">
        <f t="shared" si="12"/>
        <v>1.0368609596962968</v>
      </c>
      <c r="H31" s="102">
        <f t="shared" si="12"/>
        <v>0.98377711421463077</v>
      </c>
      <c r="I31" s="102">
        <f t="shared" si="12"/>
        <v>1.1131634282874716</v>
      </c>
      <c r="J31" s="102">
        <f t="shared" si="12"/>
        <v>1.1910712269443422</v>
      </c>
      <c r="K31" s="102">
        <f t="shared" si="12"/>
        <v>1.0796468703952149</v>
      </c>
      <c r="L31" s="102">
        <f>L13/L26</f>
        <v>0.91701439656900119</v>
      </c>
      <c r="M31" s="103">
        <f>M13/M26</f>
        <v>1.2123878412551565</v>
      </c>
      <c r="N31" s="102">
        <f t="shared" ref="N31:T31" si="13">N13/N26</f>
        <v>1.2985357925561825</v>
      </c>
      <c r="O31" s="79">
        <f t="shared" si="13"/>
        <v>2.8807292295328488</v>
      </c>
      <c r="P31" s="79">
        <f t="shared" si="13"/>
        <v>2.8501886936670431</v>
      </c>
      <c r="Q31" s="102">
        <f t="shared" si="13"/>
        <v>2.620418896261218</v>
      </c>
      <c r="R31" s="79">
        <f t="shared" si="13"/>
        <v>2.3453609915633988</v>
      </c>
      <c r="S31" s="79">
        <f t="shared" si="13"/>
        <v>5.2251448530624618</v>
      </c>
      <c r="T31" s="102">
        <f t="shared" si="13"/>
        <v>3.918616499028039</v>
      </c>
    </row>
    <row r="32" spans="1:20" ht="14" x14ac:dyDescent="0.2">
      <c r="A32" s="52" t="s">
        <v>563</v>
      </c>
      <c r="B32" s="104">
        <f t="shared" ref="B32:T32" si="14">B21</f>
        <v>0.29955924065103257</v>
      </c>
      <c r="C32" s="104">
        <f t="shared" si="14"/>
        <v>0.13025232068505774</v>
      </c>
      <c r="D32" s="104">
        <f t="shared" si="14"/>
        <v>0.1015860102743954</v>
      </c>
      <c r="E32" s="104">
        <f t="shared" si="14"/>
        <v>0.15054656329284091</v>
      </c>
      <c r="F32" s="104">
        <f t="shared" si="14"/>
        <v>3.4107623284840106E-2</v>
      </c>
      <c r="G32" s="104">
        <f t="shared" si="14"/>
        <v>3.3507315543384895E-2</v>
      </c>
      <c r="H32" s="104">
        <f>H21</f>
        <v>3.869109463187452E-2</v>
      </c>
      <c r="I32" s="104">
        <f t="shared" si="14"/>
        <v>7.0910480242475468E-2</v>
      </c>
      <c r="J32" s="104">
        <f t="shared" si="14"/>
        <v>3.928534180229392E-2</v>
      </c>
      <c r="K32" s="104">
        <f t="shared" si="14"/>
        <v>3.7794041415128626E-2</v>
      </c>
      <c r="L32" s="104">
        <f t="shared" si="14"/>
        <v>2.1813582935777318E-2</v>
      </c>
      <c r="M32" s="105">
        <f t="shared" si="14"/>
        <v>1.3883351263566185E-2</v>
      </c>
      <c r="N32" s="104">
        <f t="shared" si="14"/>
        <v>7.4190749489682711E-2</v>
      </c>
      <c r="O32" s="67">
        <f t="shared" si="14"/>
        <v>6.363563362901041E-2</v>
      </c>
      <c r="P32" s="67">
        <f t="shared" si="14"/>
        <v>0.10000827231951984</v>
      </c>
      <c r="Q32" s="104">
        <f t="shared" si="14"/>
        <v>0.17112432947736603</v>
      </c>
      <c r="R32" s="67">
        <f t="shared" si="14"/>
        <v>3.0401228244830738E-2</v>
      </c>
      <c r="S32" s="67">
        <f t="shared" si="14"/>
        <v>0.15866485419722495</v>
      </c>
      <c r="T32" s="104">
        <f t="shared" si="14"/>
        <v>0.2029923241308195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T33" si="15">C31/$B$31</f>
        <v>0.7904163462632906</v>
      </c>
      <c r="D33" s="106">
        <f t="shared" si="15"/>
        <v>0.43756248804982173</v>
      </c>
      <c r="E33" s="106">
        <f t="shared" si="15"/>
        <v>0.67925355653399899</v>
      </c>
      <c r="F33" s="106">
        <f t="shared" si="15"/>
        <v>0.59872573611880164</v>
      </c>
      <c r="G33" s="106">
        <f t="shared" si="15"/>
        <v>0.32849789978003496</v>
      </c>
      <c r="H33" s="106">
        <f t="shared" si="15"/>
        <v>0.31167989579415545</v>
      </c>
      <c r="I33" s="106">
        <f>I31/$B$31</f>
        <v>0.3526720192179727</v>
      </c>
      <c r="J33" s="106">
        <f t="shared" si="15"/>
        <v>0.37735473872432196</v>
      </c>
      <c r="K33" s="106">
        <f t="shared" si="15"/>
        <v>0.34205331593620653</v>
      </c>
      <c r="L33" s="106">
        <f t="shared" si="15"/>
        <v>0.29052815666741594</v>
      </c>
      <c r="M33" s="106">
        <f t="shared" si="15"/>
        <v>0.38410826046321994</v>
      </c>
      <c r="N33" s="106">
        <f t="shared" si="15"/>
        <v>0.41140162203508279</v>
      </c>
      <c r="O33" s="80">
        <f t="shared" si="15"/>
        <v>0.91267155242654752</v>
      </c>
      <c r="P33" s="80">
        <f t="shared" si="15"/>
        <v>0.90299571132533307</v>
      </c>
      <c r="Q33" s="106">
        <f t="shared" si="15"/>
        <v>0.83020013041851037</v>
      </c>
      <c r="R33" s="80">
        <f t="shared" si="15"/>
        <v>0.74305638837078547</v>
      </c>
      <c r="S33" s="80">
        <f t="shared" si="15"/>
        <v>1.6554284296519728</v>
      </c>
      <c r="T33" s="106">
        <f t="shared" si="15"/>
        <v>1.2414946072915602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2.2132203040659091</v>
      </c>
      <c r="C38" s="82">
        <f>AVERAGE(G31:I31)</f>
        <v>1.0446005007327999</v>
      </c>
      <c r="D38" s="69">
        <f>AVERAGE(J31:N31)</f>
        <v>1.1397312255439795</v>
      </c>
      <c r="F38" s="69">
        <f>AVERAGE(O31:Q31)</f>
        <v>2.7837789398203703</v>
      </c>
      <c r="G38" s="69">
        <f>AVERAGE(R31:T31)</f>
        <v>3.8297074478846334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0.66532874949416387</v>
      </c>
      <c r="C39" s="50">
        <f>STDEV(G31:I31)</f>
        <v>6.5039449097687912E-2</v>
      </c>
      <c r="D39" s="69">
        <f>STDEV(J31:N31)</f>
        <v>0.14692394775583378</v>
      </c>
      <c r="F39" s="69">
        <f>STDEV(O31:Q31)</f>
        <v>0.14229567441239616</v>
      </c>
      <c r="G39" s="69">
        <f>STDEV(R31:T31)</f>
        <v>1.4419491623386129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0.38412773262005262</v>
      </c>
      <c r="C40" s="48">
        <f>C39/SQRT(3)</f>
        <v>3.7550543444495078E-2</v>
      </c>
      <c r="D40" s="48">
        <f>D39/SQRT(3)</f>
        <v>8.4826580787233152E-2</v>
      </c>
      <c r="F40" s="48">
        <f t="shared" ref="F40:G40" si="16">F39/SQRT(3)</f>
        <v>8.2154445926516273E-2</v>
      </c>
      <c r="G40" s="48">
        <f t="shared" si="16"/>
        <v>0.83250973703395359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D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C42" s="83" t="s">
        <v>568</v>
      </c>
      <c r="D42" s="84">
        <f>_xlfn.T.TEST(G31:I31,J31:N31,2,2)</f>
        <v>0.34001900989882339</v>
      </c>
      <c r="E42" s="58"/>
      <c r="F42" s="50"/>
      <c r="G42" s="84">
        <f>_xlfn.T.TEST(O31:Q31,R31:T31,2,2)</f>
        <v>0.27934664595327335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/>
      <c r="C43" s="120"/>
      <c r="D43" s="120"/>
      <c r="E43" s="120"/>
      <c r="F43" s="120"/>
      <c r="G43" s="120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D44" s="48"/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2.2132203040659091</v>
      </c>
      <c r="C48" s="82">
        <f>D38</f>
        <v>1.1397312255439795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1.0446005007327999</v>
      </c>
      <c r="C49" s="82">
        <f>F38</f>
        <v>2.7837789398203703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0.38412773262005262</v>
      </c>
      <c r="C52" s="50">
        <f>D40</f>
        <v>8.4826580787233152E-2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3.7550543444495078E-2</v>
      </c>
      <c r="C53" s="50">
        <f>F40</f>
        <v>8.2154445926516273E-2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BDC7-96C1-944D-876F-F1823EA4638C}">
  <dimension ref="A1:T62"/>
  <sheetViews>
    <sheetView tabSelected="1" topLeftCell="A27" zoomScale="90" workbookViewId="0">
      <selection activeCell="D45" sqref="D45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23.878545761108398</v>
      </c>
      <c r="C3" s="87">
        <v>24.316291809082031</v>
      </c>
      <c r="D3" s="87">
        <v>24.342857360839844</v>
      </c>
      <c r="E3" s="87">
        <v>23.911516189575195</v>
      </c>
      <c r="F3" s="87">
        <v>24.263086318969727</v>
      </c>
      <c r="G3" s="87">
        <v>23.89122200012207</v>
      </c>
      <c r="H3" s="87">
        <v>24.399555206298828</v>
      </c>
      <c r="I3" s="87">
        <v>23.660774230957031</v>
      </c>
      <c r="J3" s="87">
        <v>24.482397079467773</v>
      </c>
      <c r="K3" s="87">
        <v>24.598716735839844</v>
      </c>
      <c r="L3" s="87">
        <v>24.396596908569336</v>
      </c>
      <c r="M3" s="87">
        <v>24.239370346069336</v>
      </c>
      <c r="N3" s="87">
        <v>24.697263717651367</v>
      </c>
      <c r="O3" s="87">
        <v>23.757059097290039</v>
      </c>
      <c r="P3" s="87">
        <v>22.099119186401367</v>
      </c>
      <c r="Q3" s="87">
        <v>22.393444061279297</v>
      </c>
      <c r="R3" s="87">
        <v>22.726810455322266</v>
      </c>
      <c r="S3" s="87">
        <v>22.367242813110352</v>
      </c>
      <c r="T3" s="87">
        <v>22.929937362670898</v>
      </c>
    </row>
    <row r="4" spans="1:20" ht="14" x14ac:dyDescent="0.2">
      <c r="A4" s="52" t="s">
        <v>558</v>
      </c>
      <c r="B4" s="87">
        <v>23.804754257202148</v>
      </c>
      <c r="C4" s="87">
        <v>24.248842239379883</v>
      </c>
      <c r="D4" s="87">
        <v>24.341196060180664</v>
      </c>
      <c r="E4" s="87">
        <v>23.497987747192383</v>
      </c>
      <c r="F4" s="87">
        <v>24.163846969604492</v>
      </c>
      <c r="G4" s="87">
        <v>23.764806747436523</v>
      </c>
      <c r="H4" s="87">
        <v>24.262485504150391</v>
      </c>
      <c r="I4" s="87">
        <v>23.539148330688477</v>
      </c>
      <c r="J4" s="87">
        <v>24.84161376953125</v>
      </c>
      <c r="K4" s="87">
        <v>24.661289215087891</v>
      </c>
      <c r="L4" s="87">
        <v>24.055164337158203</v>
      </c>
      <c r="M4" s="87">
        <v>24.385587692260742</v>
      </c>
      <c r="N4" s="87">
        <v>24.681585311889648</v>
      </c>
      <c r="O4" s="87">
        <v>23.182180404663086</v>
      </c>
      <c r="P4" s="87">
        <v>22.244319915771484</v>
      </c>
      <c r="Q4" s="87">
        <v>22.351112365722656</v>
      </c>
      <c r="R4" s="87">
        <v>22.63176155090332</v>
      </c>
      <c r="S4" s="87">
        <v>22.413047790527344</v>
      </c>
      <c r="T4" s="87">
        <v>23.19917106628418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1558.557373046875</v>
      </c>
      <c r="C11" s="59">
        <v>1113.013427734375</v>
      </c>
      <c r="D11" s="59">
        <v>1090.502197265625</v>
      </c>
      <c r="E11" s="59">
        <v>1519.5308837890625</v>
      </c>
      <c r="F11" s="59">
        <v>1159.505615234375</v>
      </c>
      <c r="G11" s="59">
        <v>1543.435546875</v>
      </c>
      <c r="H11" s="59">
        <v>1043.96875</v>
      </c>
      <c r="I11" s="59">
        <v>1842.74853515625</v>
      </c>
      <c r="J11" s="59">
        <v>979.5247802734375</v>
      </c>
      <c r="K11" s="59">
        <v>895.69598388671875</v>
      </c>
      <c r="L11" s="59">
        <v>1046.346923828125</v>
      </c>
      <c r="M11" s="59">
        <v>1180.8502197265625</v>
      </c>
      <c r="N11" s="59">
        <v>830.31427001953125</v>
      </c>
      <c r="O11" s="59">
        <v>1711.2110595703125</v>
      </c>
      <c r="P11" s="59">
        <v>6125.1005859375</v>
      </c>
      <c r="Q11" s="59">
        <v>4884.25634765625</v>
      </c>
      <c r="R11" s="59">
        <v>3779.57080078125</v>
      </c>
      <c r="S11" s="59">
        <v>4983.68505859375</v>
      </c>
      <c r="T11" s="59">
        <v>3232.890625</v>
      </c>
    </row>
    <row r="12" spans="1:20" ht="14" x14ac:dyDescent="0.2">
      <c r="A12" s="52">
        <v>2</v>
      </c>
      <c r="B12" s="59">
        <v>1649.57373046875</v>
      </c>
      <c r="C12" s="59">
        <v>1172.2786865234375</v>
      </c>
      <c r="D12" s="59">
        <v>1091.8966064453125</v>
      </c>
      <c r="E12" s="59">
        <v>2088.5380859375</v>
      </c>
      <c r="F12" s="59">
        <v>1251.4752197265625</v>
      </c>
      <c r="G12" s="59">
        <v>1701.044189453125</v>
      </c>
      <c r="H12" s="59">
        <v>1160.0416259765625</v>
      </c>
      <c r="I12" s="59">
        <v>2023.4541015625</v>
      </c>
      <c r="J12" s="59">
        <v>743.0611572265625</v>
      </c>
      <c r="K12" s="59">
        <v>853.6094970703125</v>
      </c>
      <c r="L12" s="59">
        <v>1360.586181640625</v>
      </c>
      <c r="M12" s="59">
        <v>1055.24462890625</v>
      </c>
      <c r="N12" s="59">
        <v>840.3875732421875</v>
      </c>
      <c r="O12" s="59">
        <v>2662.766357421875</v>
      </c>
      <c r="P12" s="59">
        <v>5477.8623046875</v>
      </c>
      <c r="Q12" s="59">
        <v>5045.90087890625</v>
      </c>
      <c r="R12" s="59">
        <v>4066.231689453125</v>
      </c>
      <c r="S12" s="59">
        <v>4811.16357421875</v>
      </c>
      <c r="T12" s="59">
        <v>2628.195068359375</v>
      </c>
    </row>
    <row r="13" spans="1:20" ht="14" x14ac:dyDescent="0.2">
      <c r="A13" s="60" t="s">
        <v>561</v>
      </c>
      <c r="B13" s="61">
        <f t="shared" ref="B13:M13" si="0">AVERAGE(B11:B12)</f>
        <v>1604.0655517578125</v>
      </c>
      <c r="C13" s="61">
        <f t="shared" si="0"/>
        <v>1142.6460571289062</v>
      </c>
      <c r="D13" s="61">
        <f t="shared" si="0"/>
        <v>1091.1994018554688</v>
      </c>
      <c r="E13" s="61">
        <f t="shared" si="0"/>
        <v>1804.0344848632812</v>
      </c>
      <c r="F13" s="61">
        <f t="shared" si="0"/>
        <v>1205.4904174804688</v>
      </c>
      <c r="G13" s="61">
        <f t="shared" si="0"/>
        <v>1622.2398681640625</v>
      </c>
      <c r="H13" s="62">
        <f t="shared" si="0"/>
        <v>1102.0051879882812</v>
      </c>
      <c r="I13" s="62">
        <f t="shared" si="0"/>
        <v>1933.101318359375</v>
      </c>
      <c r="J13" s="62">
        <f t="shared" si="0"/>
        <v>861.29296875</v>
      </c>
      <c r="K13" s="62">
        <f t="shared" si="0"/>
        <v>874.65274047851562</v>
      </c>
      <c r="L13" s="62">
        <f t="shared" si="0"/>
        <v>1203.466552734375</v>
      </c>
      <c r="M13" s="63">
        <f t="shared" si="0"/>
        <v>1118.0474243164062</v>
      </c>
      <c r="N13" s="61">
        <f>AVERAGE(N11:N12)</f>
        <v>835.35092163085938</v>
      </c>
      <c r="O13" s="61">
        <f>AVERAGE(O11:O12)</f>
        <v>2186.9887084960938</v>
      </c>
      <c r="P13" s="61">
        <f t="shared" ref="P13:R13" si="1">AVERAGE(P11:P12)</f>
        <v>5801.4814453125</v>
      </c>
      <c r="Q13" s="62">
        <f t="shared" si="1"/>
        <v>4965.07861328125</v>
      </c>
      <c r="R13" s="63">
        <f t="shared" si="1"/>
        <v>3922.9012451171875</v>
      </c>
      <c r="S13" s="61">
        <f>AVERAGE(S11:S12)</f>
        <v>4897.42431640625</v>
      </c>
      <c r="T13" s="61">
        <f>AVERAGE(T11:T12)</f>
        <v>2930.5428466796875</v>
      </c>
    </row>
    <row r="14" spans="1:20" ht="14" x14ac:dyDescent="0.2">
      <c r="A14" s="52" t="s">
        <v>562</v>
      </c>
      <c r="B14" s="64">
        <f t="shared" ref="B14:T14" si="2">STDEV(B11:B12)</f>
        <v>64.358283531906366</v>
      </c>
      <c r="C14" s="64">
        <f t="shared" si="2"/>
        <v>41.906866378521727</v>
      </c>
      <c r="D14" s="64">
        <f t="shared" si="2"/>
        <v>0.98599618670580225</v>
      </c>
      <c r="E14" s="64">
        <f t="shared" si="2"/>
        <v>402.3488511831448</v>
      </c>
      <c r="F14" s="64">
        <f t="shared" si="2"/>
        <v>65.032330999470545</v>
      </c>
      <c r="G14" s="64">
        <f t="shared" si="2"/>
        <v>111.44613994059901</v>
      </c>
      <c r="H14" s="64">
        <f t="shared" si="2"/>
        <v>82.075917714852451</v>
      </c>
      <c r="I14" s="64">
        <f t="shared" si="2"/>
        <v>127.77813140401535</v>
      </c>
      <c r="J14" s="64">
        <f t="shared" si="2"/>
        <v>167.20503136038491</v>
      </c>
      <c r="K14" s="64">
        <f t="shared" si="2"/>
        <v>29.759640224199092</v>
      </c>
      <c r="L14" s="64">
        <f t="shared" si="2"/>
        <v>222.20071011424653</v>
      </c>
      <c r="M14" s="65">
        <f t="shared" si="2"/>
        <v>88.816565023985731</v>
      </c>
      <c r="N14" s="64">
        <f t="shared" si="2"/>
        <v>7.1229010176885366</v>
      </c>
      <c r="O14" s="64">
        <f t="shared" si="2"/>
        <v>672.85120378482486</v>
      </c>
      <c r="P14" s="64">
        <f t="shared" si="2"/>
        <v>457.66657771540088</v>
      </c>
      <c r="Q14" s="64">
        <f t="shared" si="2"/>
        <v>114.29994418859579</v>
      </c>
      <c r="R14" s="65">
        <f t="shared" si="2"/>
        <v>202.69985828084478</v>
      </c>
      <c r="S14" s="64">
        <f t="shared" si="2"/>
        <v>121.9911115019315</v>
      </c>
      <c r="T14" s="64">
        <f t="shared" si="2"/>
        <v>427.58432865395997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S16" si="3">B11/B24</f>
        <v>1.9412777153206695</v>
      </c>
      <c r="C16" s="67">
        <f t="shared" si="3"/>
        <v>1.4342665492760009</v>
      </c>
      <c r="D16" s="67">
        <f t="shared" si="3"/>
        <v>0.86523065181450232</v>
      </c>
      <c r="E16" s="67">
        <f t="shared" si="3"/>
        <v>1.6588242294204567</v>
      </c>
      <c r="F16" s="67">
        <f t="shared" si="3"/>
        <v>1.1298499503807473</v>
      </c>
      <c r="G16" s="67">
        <f t="shared" si="3"/>
        <v>1.0869367196989821</v>
      </c>
      <c r="H16" s="67">
        <f t="shared" si="3"/>
        <v>1.1367370835466384</v>
      </c>
      <c r="I16" s="67">
        <f t="shared" si="3"/>
        <v>1.1897311948251352</v>
      </c>
      <c r="J16" s="67">
        <f t="shared" si="3"/>
        <v>0.85404528226460075</v>
      </c>
      <c r="K16" s="67">
        <f t="shared" si="3"/>
        <v>0.69901632407042313</v>
      </c>
      <c r="L16" s="67">
        <f t="shared" si="3"/>
        <v>0.70060885486554658</v>
      </c>
      <c r="M16" s="68">
        <f t="shared" si="3"/>
        <v>0.71662158485156191</v>
      </c>
      <c r="N16" s="67">
        <f t="shared" si="3"/>
        <v>0.9612791014257438</v>
      </c>
      <c r="O16" s="67">
        <f>O11/O24</f>
        <v>1.4427610006319305</v>
      </c>
      <c r="P16" s="67">
        <f t="shared" si="3"/>
        <v>4.9286115464109521</v>
      </c>
      <c r="Q16" s="67">
        <f t="shared" si="3"/>
        <v>3.7729769313888002</v>
      </c>
      <c r="R16" s="68">
        <f t="shared" si="3"/>
        <v>3.1730385873377061</v>
      </c>
      <c r="S16" s="67">
        <f t="shared" si="3"/>
        <v>3.6783131475013886</v>
      </c>
      <c r="T16" s="67">
        <f>T11/T24</f>
        <v>4.4111244821053068</v>
      </c>
    </row>
    <row r="17" spans="1:20" ht="14" x14ac:dyDescent="0.2">
      <c r="A17" s="52">
        <v>2</v>
      </c>
      <c r="B17" s="67">
        <f t="shared" ref="B17:T17" si="4">B11/B25</f>
        <v>1.4262984836064567</v>
      </c>
      <c r="C17" s="67">
        <f t="shared" si="4"/>
        <v>1.2031087524329394</v>
      </c>
      <c r="D17" s="67">
        <f t="shared" si="4"/>
        <v>0.93991352503581205</v>
      </c>
      <c r="E17" s="67">
        <f t="shared" si="4"/>
        <v>1.4183338379008563</v>
      </c>
      <c r="F17" s="67">
        <f t="shared" si="4"/>
        <v>1.0950460099006021</v>
      </c>
      <c r="G17" s="67">
        <f t="shared" si="4"/>
        <v>1.1490440055264661</v>
      </c>
      <c r="H17" s="67">
        <f t="shared" si="4"/>
        <v>1.1456150999182468</v>
      </c>
      <c r="I17" s="67">
        <f t="shared" si="4"/>
        <v>1.2891756798879557</v>
      </c>
      <c r="J17" s="67">
        <f t="shared" si="4"/>
        <v>0.83571872543387393</v>
      </c>
      <c r="K17" s="67">
        <f t="shared" si="4"/>
        <v>0.63718965131703209</v>
      </c>
      <c r="L17" s="67">
        <f t="shared" si="4"/>
        <v>0.7257588837722202</v>
      </c>
      <c r="M17" s="68">
        <f t="shared" si="4"/>
        <v>0.69527433886937551</v>
      </c>
      <c r="N17" s="67">
        <f t="shared" si="4"/>
        <v>0.92612086279568384</v>
      </c>
      <c r="O17" s="67">
        <f t="shared" si="4"/>
        <v>1.3776424793246622</v>
      </c>
      <c r="P17" s="67">
        <f t="shared" si="4"/>
        <v>4.7831419891885378</v>
      </c>
      <c r="Q17" s="67">
        <f t="shared" si="4"/>
        <v>4.5328251725816147</v>
      </c>
      <c r="R17" s="68">
        <f t="shared" si="4"/>
        <v>3.0346316943524068</v>
      </c>
      <c r="S17" s="67">
        <f t="shared" si="4"/>
        <v>4.0808298489578059</v>
      </c>
      <c r="T17" s="67">
        <f t="shared" si="4"/>
        <v>3.7588270129357713</v>
      </c>
    </row>
    <row r="18" spans="1:20" ht="14" x14ac:dyDescent="0.2">
      <c r="A18" s="52">
        <v>3</v>
      </c>
      <c r="B18" s="67">
        <f t="shared" ref="B18:T18" si="5">B12/B24</f>
        <v>2.0546441075038033</v>
      </c>
      <c r="C18" s="67">
        <f t="shared" si="5"/>
        <v>1.510637755675879</v>
      </c>
      <c r="D18" s="67">
        <f t="shared" si="5"/>
        <v>0.86633700957009629</v>
      </c>
      <c r="E18" s="67">
        <f t="shared" si="5"/>
        <v>2.2799915539600741</v>
      </c>
      <c r="F18" s="67">
        <f t="shared" si="5"/>
        <v>1.2194673284311597</v>
      </c>
      <c r="G18" s="67">
        <f t="shared" si="5"/>
        <v>1.1979297710816135</v>
      </c>
      <c r="H18" s="67">
        <f t="shared" si="5"/>
        <v>1.2631243365333473</v>
      </c>
      <c r="I18" s="67">
        <f t="shared" si="5"/>
        <v>1.3063998803947761</v>
      </c>
      <c r="J18" s="67">
        <f t="shared" si="5"/>
        <v>0.64787322234590894</v>
      </c>
      <c r="K18" s="67">
        <f t="shared" si="5"/>
        <v>0.66617131657158035</v>
      </c>
      <c r="L18" s="67">
        <f t="shared" si="5"/>
        <v>0.91101594027499211</v>
      </c>
      <c r="M18" s="68">
        <f t="shared" si="5"/>
        <v>0.64039542504213898</v>
      </c>
      <c r="N18" s="67">
        <f t="shared" si="5"/>
        <v>0.9729412590206461</v>
      </c>
      <c r="O18" s="67">
        <f t="shared" si="5"/>
        <v>2.2450389347341466</v>
      </c>
      <c r="P18" s="67">
        <f t="shared" si="5"/>
        <v>4.4078060475475116</v>
      </c>
      <c r="Q18" s="67">
        <f t="shared" si="5"/>
        <v>3.8978436550168634</v>
      </c>
      <c r="R18" s="68">
        <f t="shared" si="5"/>
        <v>3.4136971459889591</v>
      </c>
      <c r="S18" s="67">
        <f t="shared" si="5"/>
        <v>3.5509800522632076</v>
      </c>
      <c r="T18" s="67">
        <f t="shared" si="5"/>
        <v>3.5860463450688096</v>
      </c>
    </row>
    <row r="19" spans="1:20" ht="14" x14ac:dyDescent="0.2">
      <c r="A19" s="52">
        <v>4</v>
      </c>
      <c r="B19" s="67">
        <f t="shared" ref="B19:T19" si="6">B12/B25</f>
        <v>1.5095912098282838</v>
      </c>
      <c r="C19" s="67">
        <f t="shared" si="6"/>
        <v>1.2671713681998185</v>
      </c>
      <c r="D19" s="67">
        <f t="shared" si="6"/>
        <v>0.94111537868700934</v>
      </c>
      <c r="E19" s="67">
        <f t="shared" si="6"/>
        <v>1.9494465500057938</v>
      </c>
      <c r="F19" s="67">
        <f t="shared" si="6"/>
        <v>1.1819028108579215</v>
      </c>
      <c r="G19" s="67">
        <f t="shared" si="6"/>
        <v>1.2663791714426782</v>
      </c>
      <c r="H19" s="67">
        <f t="shared" si="6"/>
        <v>1.2729894484413113</v>
      </c>
      <c r="I19" s="67">
        <f t="shared" si="6"/>
        <v>1.4155961962996333</v>
      </c>
      <c r="J19" s="67">
        <f t="shared" si="6"/>
        <v>0.63397081497361496</v>
      </c>
      <c r="K19" s="67">
        <f t="shared" si="6"/>
        <v>0.60724972265581745</v>
      </c>
      <c r="L19" s="67">
        <f t="shared" si="6"/>
        <v>0.94371903426707926</v>
      </c>
      <c r="M19" s="68">
        <f t="shared" si="6"/>
        <v>0.62131885945547294</v>
      </c>
      <c r="N19" s="67">
        <f t="shared" si="6"/>
        <v>0.93735648358243662</v>
      </c>
      <c r="O19" s="67">
        <f t="shared" si="6"/>
        <v>2.1437098749362318</v>
      </c>
      <c r="P19" s="67">
        <f t="shared" si="6"/>
        <v>4.2777082323675062</v>
      </c>
      <c r="Q19" s="67">
        <f t="shared" si="6"/>
        <v>4.6828390842412162</v>
      </c>
      <c r="R19" s="68">
        <f t="shared" si="6"/>
        <v>3.2647928063271014</v>
      </c>
      <c r="S19" s="67">
        <f>S12/S25</f>
        <v>3.9395627314039001</v>
      </c>
      <c r="T19" s="67">
        <f t="shared" si="6"/>
        <v>3.0557577611255544</v>
      </c>
    </row>
    <row r="20" spans="1:20" ht="14" x14ac:dyDescent="0.2">
      <c r="A20" s="52" t="s">
        <v>562</v>
      </c>
      <c r="B20" s="67">
        <f t="shared" ref="B20:T20" si="7">STDEV(B16:B19)</f>
        <v>0.31134752147917305</v>
      </c>
      <c r="C20" s="67">
        <f t="shared" si="7"/>
        <v>0.14292809268775888</v>
      </c>
      <c r="D20" s="67">
        <f t="shared" si="7"/>
        <v>4.3150897944161673E-2</v>
      </c>
      <c r="E20" s="67">
        <f t="shared" si="7"/>
        <v>0.37214922398530254</v>
      </c>
      <c r="F20" s="67">
        <f t="shared" si="7"/>
        <v>5.5066588753499297E-2</v>
      </c>
      <c r="G20" s="67">
        <f t="shared" si="7"/>
        <v>7.5949021027353236E-2</v>
      </c>
      <c r="H20" s="67">
        <f t="shared" si="7"/>
        <v>7.3454764774035966E-2</v>
      </c>
      <c r="I20" s="67">
        <f t="shared" si="7"/>
        <v>9.2519566467999997E-2</v>
      </c>
      <c r="J20" s="67">
        <f t="shared" si="7"/>
        <v>0.11813021821489908</v>
      </c>
      <c r="K20" s="67">
        <f t="shared" si="7"/>
        <v>3.9296449792231479E-2</v>
      </c>
      <c r="L20" s="67">
        <f t="shared" si="7"/>
        <v>0.12480068156117982</v>
      </c>
      <c r="M20" s="68">
        <f t="shared" si="7"/>
        <v>4.4901526784562856E-2</v>
      </c>
      <c r="N20" s="67">
        <f t="shared" si="7"/>
        <v>2.1465212608480933E-2</v>
      </c>
      <c r="O20" s="67">
        <f t="shared" si="7"/>
        <v>0.45540486324337409</v>
      </c>
      <c r="P20" s="67">
        <f t="shared" si="7"/>
        <v>0.30677634050097086</v>
      </c>
      <c r="Q20" s="67">
        <f t="shared" si="7"/>
        <v>0.45302076026289245</v>
      </c>
      <c r="R20" s="68">
        <f t="shared" si="7"/>
        <v>0.15925061565560791</v>
      </c>
      <c r="S20" s="67">
        <f t="shared" si="7"/>
        <v>0.24120849578580011</v>
      </c>
      <c r="T20" s="67">
        <f t="shared" si="7"/>
        <v>0.55891489983792575</v>
      </c>
    </row>
    <row r="21" spans="1:20" ht="14" x14ac:dyDescent="0.2">
      <c r="A21" s="52" t="s">
        <v>563</v>
      </c>
      <c r="B21" s="67">
        <f>B20/SQRT(4)</f>
        <v>0.15567376073958653</v>
      </c>
      <c r="C21" s="67">
        <f t="shared" ref="C21:M21" si="8">C20/SQRT(4)</f>
        <v>7.1464046343879442E-2</v>
      </c>
      <c r="D21" s="67">
        <f t="shared" si="8"/>
        <v>2.1575448972080837E-2</v>
      </c>
      <c r="E21" s="67">
        <f t="shared" si="8"/>
        <v>0.18607461199265127</v>
      </c>
      <c r="F21" s="67">
        <f t="shared" si="8"/>
        <v>2.7533294376749649E-2</v>
      </c>
      <c r="G21" s="67">
        <f t="shared" si="8"/>
        <v>3.7974510513676618E-2</v>
      </c>
      <c r="H21" s="67">
        <f t="shared" si="8"/>
        <v>3.6727382387017983E-2</v>
      </c>
      <c r="I21" s="67">
        <f t="shared" si="8"/>
        <v>4.6259783233999999E-2</v>
      </c>
      <c r="J21" s="67">
        <f t="shared" si="8"/>
        <v>5.906510910744954E-2</v>
      </c>
      <c r="K21" s="67">
        <f t="shared" si="8"/>
        <v>1.9648224896115739E-2</v>
      </c>
      <c r="L21" s="67">
        <f t="shared" si="8"/>
        <v>6.2400340780589911E-2</v>
      </c>
      <c r="M21" s="68">
        <f t="shared" si="8"/>
        <v>2.2450763392281428E-2</v>
      </c>
      <c r="N21" s="67">
        <f>N20/SQRT(4)</f>
        <v>1.0732606304240467E-2</v>
      </c>
      <c r="O21" s="67">
        <f>O20/SQRT(4)</f>
        <v>0.22770243162168705</v>
      </c>
      <c r="P21" s="67">
        <f t="shared" ref="P21:R21" si="9">P20/SQRT(4)</f>
        <v>0.15338817025048543</v>
      </c>
      <c r="Q21" s="67">
        <f t="shared" si="9"/>
        <v>0.22651038013144623</v>
      </c>
      <c r="R21" s="68">
        <f t="shared" si="9"/>
        <v>7.9625307827803957E-2</v>
      </c>
      <c r="S21" s="67">
        <f>S20/SQRT(4)</f>
        <v>0.12060424789290006</v>
      </c>
      <c r="T21" s="67">
        <f>T20/SQRT(4)</f>
        <v>0.27945744991896287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T26" si="10">AVERAGE(B24:B25)</f>
        <v>947.7900390625</v>
      </c>
      <c r="C26" s="62">
        <f t="shared" si="10"/>
        <v>850.56515502929688</v>
      </c>
      <c r="D26" s="62">
        <f t="shared" si="10"/>
        <v>1210.2877807617188</v>
      </c>
      <c r="E26" s="62">
        <f t="shared" si="10"/>
        <v>993.68905639648438</v>
      </c>
      <c r="F26" s="62">
        <f t="shared" si="10"/>
        <v>1042.5560913085938</v>
      </c>
      <c r="G26" s="62">
        <f t="shared" si="10"/>
        <v>1381.6105346679688</v>
      </c>
      <c r="H26" s="62">
        <f t="shared" si="10"/>
        <v>914.83212280273438</v>
      </c>
      <c r="I26" s="62">
        <f t="shared" si="10"/>
        <v>1489.1393432617188</v>
      </c>
      <c r="J26" s="62">
        <f t="shared" si="10"/>
        <v>1159.4992065429688</v>
      </c>
      <c r="K26" s="62">
        <f t="shared" si="10"/>
        <v>1343.531982421875</v>
      </c>
      <c r="L26" s="62">
        <f t="shared" si="10"/>
        <v>1467.6051635742188</v>
      </c>
      <c r="M26" s="63">
        <f t="shared" si="10"/>
        <v>1673.09814453125</v>
      </c>
      <c r="N26" s="62">
        <f t="shared" si="10"/>
        <v>880.15524291992188</v>
      </c>
      <c r="O26" s="62">
        <f t="shared" si="10"/>
        <v>1214.0984497070312</v>
      </c>
      <c r="P26" s="62">
        <f t="shared" si="10"/>
        <v>1261.6619873046875</v>
      </c>
      <c r="Q26" s="62">
        <f t="shared" si="10"/>
        <v>1186.0333862304688</v>
      </c>
      <c r="R26" s="62">
        <f t="shared" si="10"/>
        <v>1218.3155517578125</v>
      </c>
      <c r="S26" s="62">
        <f t="shared" si="10"/>
        <v>1288.0631713867188</v>
      </c>
      <c r="T26" s="62">
        <f t="shared" si="10"/>
        <v>796.48727416992188</v>
      </c>
    </row>
    <row r="27" spans="1:20" ht="14" x14ac:dyDescent="0.2">
      <c r="A27" s="52" t="s">
        <v>562</v>
      </c>
      <c r="B27" s="64">
        <f t="shared" ref="B27:T27" si="11">STDEV(B24:B25)</f>
        <v>204.97430453136548</v>
      </c>
      <c r="C27" s="64">
        <f t="shared" si="11"/>
        <v>105.42878380248045</v>
      </c>
      <c r="D27" s="64">
        <f t="shared" si="11"/>
        <v>70.81296346236887</v>
      </c>
      <c r="E27" s="64">
        <f t="shared" si="11"/>
        <v>109.82808938313656</v>
      </c>
      <c r="F27" s="64">
        <f t="shared" si="11"/>
        <v>23.063920781228845</v>
      </c>
      <c r="G27" s="64">
        <f t="shared" si="11"/>
        <v>54.27191284074528</v>
      </c>
      <c r="H27" s="64">
        <f t="shared" si="11"/>
        <v>5.0325683858532564</v>
      </c>
      <c r="I27" s="64">
        <f t="shared" si="11"/>
        <v>84.483291753828624</v>
      </c>
      <c r="J27" s="64">
        <f t="shared" si="11"/>
        <v>17.784443344156823</v>
      </c>
      <c r="K27" s="64">
        <f t="shared" si="11"/>
        <v>87.915504515098235</v>
      </c>
      <c r="L27" s="64">
        <f t="shared" si="11"/>
        <v>36.595797012505095</v>
      </c>
      <c r="M27" s="65">
        <f t="shared" si="11"/>
        <v>35.774665810182384</v>
      </c>
      <c r="N27" s="64">
        <f t="shared" si="11"/>
        <v>23.186620035312909</v>
      </c>
      <c r="O27" s="64">
        <f t="shared" si="11"/>
        <v>39.642605503999569</v>
      </c>
      <c r="P27" s="64">
        <f t="shared" si="11"/>
        <v>26.725908719685787</v>
      </c>
      <c r="Q27" s="64">
        <f t="shared" si="11"/>
        <v>153.44657367151407</v>
      </c>
      <c r="R27" s="64">
        <f t="shared" si="11"/>
        <v>38.415267696175903</v>
      </c>
      <c r="S27" s="64">
        <f t="shared" si="11"/>
        <v>94.497933229271197</v>
      </c>
      <c r="T27" s="64">
        <f t="shared" si="11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1.6924271047883801</v>
      </c>
      <c r="C31" s="102">
        <f>C13/C26</f>
        <v>1.3433962705532523</v>
      </c>
      <c r="D31" s="102">
        <f>D13/D26</f>
        <v>0.90160325436707345</v>
      </c>
      <c r="E31" s="102">
        <f t="shared" ref="E31:K31" si="12">E13/E26</f>
        <v>1.8154919521861645</v>
      </c>
      <c r="F31" s="102">
        <f t="shared" si="12"/>
        <v>1.1562835108155796</v>
      </c>
      <c r="G31" s="102">
        <f t="shared" si="12"/>
        <v>1.1741658213064525</v>
      </c>
      <c r="H31" s="102">
        <f t="shared" si="12"/>
        <v>1.2045982651025768</v>
      </c>
      <c r="I31" s="102">
        <f t="shared" si="12"/>
        <v>1.298133265437222</v>
      </c>
      <c r="J31" s="102">
        <f t="shared" si="12"/>
        <v>0.7428146253915372</v>
      </c>
      <c r="K31" s="102">
        <f t="shared" si="12"/>
        <v>0.65100998853920156</v>
      </c>
      <c r="L31" s="102">
        <f>L13/L26</f>
        <v>0.82002065855603956</v>
      </c>
      <c r="M31" s="103">
        <f>M13/M26</f>
        <v>0.66824975448744417</v>
      </c>
      <c r="N31" s="102">
        <f t="shared" ref="N31:T31" si="13">N13/N26</f>
        <v>0.94909497881257421</v>
      </c>
      <c r="O31" s="79">
        <f t="shared" si="13"/>
        <v>1.8013273215395558</v>
      </c>
      <c r="P31" s="79">
        <f t="shared" si="13"/>
        <v>4.5982850428158777</v>
      </c>
      <c r="Q31" s="102">
        <f t="shared" si="13"/>
        <v>4.1862890799909076</v>
      </c>
      <c r="R31" s="79">
        <f t="shared" si="13"/>
        <v>3.2199385778644452</v>
      </c>
      <c r="S31" s="79">
        <f t="shared" si="13"/>
        <v>3.8021615905171182</v>
      </c>
      <c r="T31" s="102">
        <f t="shared" si="13"/>
        <v>3.6793341735859149</v>
      </c>
    </row>
    <row r="32" spans="1:20" ht="14" x14ac:dyDescent="0.2">
      <c r="A32" s="52" t="s">
        <v>563</v>
      </c>
      <c r="B32" s="104">
        <f t="shared" ref="B32:T32" si="14">B21</f>
        <v>0.15567376073958653</v>
      </c>
      <c r="C32" s="104">
        <f t="shared" si="14"/>
        <v>7.1464046343879442E-2</v>
      </c>
      <c r="D32" s="104">
        <f t="shared" si="14"/>
        <v>2.1575448972080837E-2</v>
      </c>
      <c r="E32" s="104">
        <f t="shared" si="14"/>
        <v>0.18607461199265127</v>
      </c>
      <c r="F32" s="104">
        <f t="shared" si="14"/>
        <v>2.7533294376749649E-2</v>
      </c>
      <c r="G32" s="104">
        <f t="shared" si="14"/>
        <v>3.7974510513676618E-2</v>
      </c>
      <c r="H32" s="104">
        <f>H21</f>
        <v>3.6727382387017983E-2</v>
      </c>
      <c r="I32" s="104">
        <f t="shared" si="14"/>
        <v>4.6259783233999999E-2</v>
      </c>
      <c r="J32" s="104">
        <f t="shared" si="14"/>
        <v>5.906510910744954E-2</v>
      </c>
      <c r="K32" s="104">
        <f t="shared" si="14"/>
        <v>1.9648224896115739E-2</v>
      </c>
      <c r="L32" s="104">
        <f t="shared" si="14"/>
        <v>6.2400340780589911E-2</v>
      </c>
      <c r="M32" s="105">
        <f t="shared" si="14"/>
        <v>2.2450763392281428E-2</v>
      </c>
      <c r="N32" s="104">
        <f t="shared" si="14"/>
        <v>1.0732606304240467E-2</v>
      </c>
      <c r="O32" s="67">
        <f t="shared" si="14"/>
        <v>0.22770243162168705</v>
      </c>
      <c r="P32" s="67">
        <f t="shared" si="14"/>
        <v>0.15338817025048543</v>
      </c>
      <c r="Q32" s="104">
        <f t="shared" si="14"/>
        <v>0.22651038013144623</v>
      </c>
      <c r="R32" s="67">
        <f t="shared" si="14"/>
        <v>7.9625307827803957E-2</v>
      </c>
      <c r="S32" s="67">
        <f t="shared" si="14"/>
        <v>0.12060424789290006</v>
      </c>
      <c r="T32" s="104">
        <f t="shared" si="14"/>
        <v>0.27945744991896287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T33" si="15">C31/$B$31</f>
        <v>0.79376905909411655</v>
      </c>
      <c r="D33" s="106">
        <f t="shared" si="15"/>
        <v>0.53272796909017195</v>
      </c>
      <c r="E33" s="106">
        <f t="shared" si="15"/>
        <v>1.0727150061882118</v>
      </c>
      <c r="F33" s="106">
        <f t="shared" si="15"/>
        <v>0.68321022958336541</v>
      </c>
      <c r="G33" s="106">
        <f t="shared" si="15"/>
        <v>0.69377630385638933</v>
      </c>
      <c r="H33" s="106">
        <f t="shared" si="15"/>
        <v>0.71175784274218357</v>
      </c>
      <c r="I33" s="106">
        <f>I31/$B$31</f>
        <v>0.76702462502781743</v>
      </c>
      <c r="J33" s="106">
        <f t="shared" si="15"/>
        <v>0.43890494502829308</v>
      </c>
      <c r="K33" s="106">
        <f t="shared" si="15"/>
        <v>0.38466057811134108</v>
      </c>
      <c r="L33" s="106">
        <f t="shared" si="15"/>
        <v>0.48452347296728882</v>
      </c>
      <c r="M33" s="106">
        <f t="shared" si="15"/>
        <v>0.39484699376225224</v>
      </c>
      <c r="N33" s="106">
        <f t="shared" si="15"/>
        <v>0.56078928074792822</v>
      </c>
      <c r="O33" s="80">
        <f t="shared" si="15"/>
        <v>1.0643455877320001</v>
      </c>
      <c r="P33" s="80">
        <f t="shared" si="15"/>
        <v>2.7169767192961873</v>
      </c>
      <c r="Q33" s="106">
        <f t="shared" si="15"/>
        <v>2.4735417366849357</v>
      </c>
      <c r="R33" s="80">
        <f t="shared" si="15"/>
        <v>1.9025567297724555</v>
      </c>
      <c r="S33" s="80">
        <f t="shared" si="15"/>
        <v>2.2465733264136878</v>
      </c>
      <c r="T33" s="106">
        <f t="shared" si="15"/>
        <v>2.1739986101475113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1.3818404185420898</v>
      </c>
      <c r="C38" s="82">
        <f>AVERAGE(G31:I31)</f>
        <v>1.2256324506154173</v>
      </c>
      <c r="D38" s="69">
        <f>AVERAGE(J31:N31)</f>
        <v>0.76623800115735929</v>
      </c>
      <c r="F38" s="69">
        <f>AVERAGE(O31:Q31)</f>
        <v>3.5286338147821135</v>
      </c>
      <c r="G38" s="69">
        <f>AVERAGE(R31:T31)</f>
        <v>3.5671447806558256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0.37666276272612409</v>
      </c>
      <c r="C39" s="50">
        <f>STDEV(G31:I31)</f>
        <v>6.4605027058428632E-2</v>
      </c>
      <c r="D39" s="69">
        <f>STDEV(J31:N31)</f>
        <v>0.12222632124843766</v>
      </c>
      <c r="F39" s="69">
        <f>STDEV(O31:Q31)</f>
        <v>1.5100085958511777</v>
      </c>
      <c r="G39" s="69">
        <f>STDEV(R31:T31)</f>
        <v>0.30689697624790158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0.21746634745363588</v>
      </c>
      <c r="C40" s="48">
        <f>C39/SQRT(3)</f>
        <v>3.729972976318683E-2</v>
      </c>
      <c r="D40" s="48">
        <f>D39/SQRT(3)</f>
        <v>7.0567399474843168E-2</v>
      </c>
      <c r="F40" s="48">
        <f t="shared" ref="F40:G40" si="16">F39/SQRT(3)</f>
        <v>0.87180386929332632</v>
      </c>
      <c r="G40" s="48">
        <f t="shared" si="16"/>
        <v>0.17718705185020817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D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C42" s="83" t="s">
        <v>568</v>
      </c>
      <c r="D42" s="84">
        <f>_xlfn.T.TEST(G31:I31,J31:N31,2,2)</f>
        <v>1.0491991112971254E-3</v>
      </c>
      <c r="E42" s="58"/>
      <c r="F42" s="50"/>
      <c r="G42" s="84">
        <f>_xlfn.T.TEST(O31:Q31,R31:T31,2,2)</f>
        <v>0.96754602214392516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/>
      <c r="C43" s="83" t="s">
        <v>568</v>
      </c>
      <c r="D43" s="84">
        <f>_xlfn.T.TEST(B31:F31,J31:N31,2,2)</f>
        <v>8.3673678640073784E-3</v>
      </c>
      <c r="E43" s="111"/>
      <c r="F43" s="111"/>
      <c r="G43" s="111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D44" s="84">
        <f>_xlfn.T.TEST(B31:F31,G31:I31,2,2)</f>
        <v>0.51572322022111527</v>
      </c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1.3818404185420898</v>
      </c>
      <c r="C48" s="82">
        <f>D38</f>
        <v>0.76623800115735929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1.2256324506154173</v>
      </c>
      <c r="C49" s="82">
        <f>F38</f>
        <v>3.5286338147821135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0.21746634745363588</v>
      </c>
      <c r="C52" s="50">
        <f>D40</f>
        <v>7.0567399474843168E-2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3.729972976318683E-2</v>
      </c>
      <c r="C53" s="50">
        <f>F40</f>
        <v>0.87180386929332632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1">
    <mergeCell ref="B36:C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F3EF-8959-AF40-87C2-C05D91871AC4}">
  <dimension ref="A1:T62"/>
  <sheetViews>
    <sheetView topLeftCell="A30" zoomScale="90" workbookViewId="0">
      <selection activeCell="B12" sqref="B12:T12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24.751684188842773</v>
      </c>
      <c r="C3" s="87">
        <v>25.097257614135742</v>
      </c>
      <c r="D3" s="87">
        <v>24.939647674560547</v>
      </c>
      <c r="E3" s="87">
        <v>24.816617965698242</v>
      </c>
      <c r="F3" s="87">
        <v>24.673368453979492</v>
      </c>
      <c r="G3" s="87">
        <v>24.725778579711914</v>
      </c>
      <c r="H3" s="87">
        <v>25.084676742553711</v>
      </c>
      <c r="I3" s="87">
        <v>24.523759841918945</v>
      </c>
      <c r="J3" s="87">
        <v>24.95970344543457</v>
      </c>
      <c r="K3" s="87">
        <v>24.822704315185547</v>
      </c>
      <c r="L3" s="87">
        <v>24.523702621459961</v>
      </c>
      <c r="M3" s="87">
        <v>24.853673934936523</v>
      </c>
      <c r="N3" s="87">
        <v>24.972362518310547</v>
      </c>
      <c r="O3" s="87">
        <v>24.780595779418945</v>
      </c>
      <c r="P3" s="87">
        <v>24.749687194824219</v>
      </c>
      <c r="Q3" s="87">
        <v>24.959794998168945</v>
      </c>
      <c r="R3" s="87">
        <v>24.667329788208008</v>
      </c>
      <c r="S3" s="87">
        <v>24.428434371948242</v>
      </c>
      <c r="T3" s="87">
        <v>25.008869171142578</v>
      </c>
    </row>
    <row r="4" spans="1:20" ht="14" x14ac:dyDescent="0.2">
      <c r="A4" s="52" t="s">
        <v>558</v>
      </c>
      <c r="B4" s="87">
        <v>24.551765441894531</v>
      </c>
      <c r="C4" s="87">
        <v>24.962127685546875</v>
      </c>
      <c r="D4" s="87">
        <v>25.020975112915039</v>
      </c>
      <c r="E4" s="87">
        <v>24.827722549438477</v>
      </c>
      <c r="F4" s="87">
        <v>24.706546783447266</v>
      </c>
      <c r="G4" s="87">
        <v>24.602109909057617</v>
      </c>
      <c r="H4" s="87">
        <v>25.0789794921875</v>
      </c>
      <c r="I4" s="87">
        <v>24.529634475708008</v>
      </c>
      <c r="J4" s="87">
        <v>24.983306884765625</v>
      </c>
      <c r="K4" s="87">
        <v>24.934942245483398</v>
      </c>
      <c r="L4" s="87">
        <v>24.474451065063477</v>
      </c>
      <c r="M4" s="87">
        <v>24.890890121459961</v>
      </c>
      <c r="N4" s="87">
        <v>24.951526641845703</v>
      </c>
      <c r="O4" s="87">
        <v>24.771595001220703</v>
      </c>
      <c r="P4" s="87">
        <v>24.774274826049805</v>
      </c>
      <c r="Q4" s="87">
        <v>25.009181976318359</v>
      </c>
      <c r="R4" s="87">
        <v>24.672061920166016</v>
      </c>
      <c r="S4" s="87">
        <v>24.386745452880859</v>
      </c>
      <c r="T4" s="87">
        <v>25.057239532470703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1157.45751953125</v>
      </c>
      <c r="C11" s="59">
        <v>891.6966552734375</v>
      </c>
      <c r="D11" s="59">
        <v>1004.3515625</v>
      </c>
      <c r="E11" s="59">
        <v>1102.092529296875</v>
      </c>
      <c r="F11" s="59">
        <v>1227.9451904296875</v>
      </c>
      <c r="G11" s="59">
        <v>1180.3140869140625</v>
      </c>
      <c r="H11" s="59">
        <v>900.20513916015625</v>
      </c>
      <c r="I11" s="59">
        <v>1374.7525634765625</v>
      </c>
      <c r="J11" s="59">
        <v>989.26116943359375</v>
      </c>
      <c r="K11" s="59">
        <v>1097.0408935546875</v>
      </c>
      <c r="L11" s="59">
        <v>1374.81201171875</v>
      </c>
      <c r="M11" s="59">
        <v>1071.6925048828125</v>
      </c>
      <c r="N11" s="59">
        <v>979.8531494140625</v>
      </c>
      <c r="O11" s="59">
        <v>1132.470947265625</v>
      </c>
      <c r="P11" s="59">
        <v>1159.20361328125</v>
      </c>
      <c r="Q11" s="59">
        <v>989.19281005859375</v>
      </c>
      <c r="R11" s="59">
        <v>1233.5552978515625</v>
      </c>
      <c r="S11" s="59">
        <v>1477.3204345703125</v>
      </c>
      <c r="T11" s="59">
        <v>953.22003173828125</v>
      </c>
    </row>
    <row r="12" spans="1:20" ht="14" x14ac:dyDescent="0.2">
      <c r="A12" s="52">
        <v>2</v>
      </c>
      <c r="B12" s="59">
        <v>1345.9954833984375</v>
      </c>
      <c r="C12" s="59">
        <v>987.4525146484375</v>
      </c>
      <c r="D12" s="59">
        <v>944.549072265625</v>
      </c>
      <c r="E12" s="59">
        <v>1092.8931884765625</v>
      </c>
      <c r="F12" s="59">
        <v>1197.57373046875</v>
      </c>
      <c r="G12" s="59">
        <v>1295.80419921875</v>
      </c>
      <c r="H12" s="59">
        <v>904.0848388671875</v>
      </c>
      <c r="I12" s="59">
        <v>1368.6697998046875</v>
      </c>
      <c r="J12" s="59">
        <v>971.7916259765625</v>
      </c>
      <c r="K12" s="59">
        <v>1007.9252319335938</v>
      </c>
      <c r="L12" s="59">
        <v>1426.8858642578125</v>
      </c>
      <c r="M12" s="59">
        <v>1042.0048828125</v>
      </c>
      <c r="N12" s="59">
        <v>995.385986328125</v>
      </c>
      <c r="O12" s="59">
        <v>1140.19140625</v>
      </c>
      <c r="P12" s="59">
        <v>1137.8873291015625</v>
      </c>
      <c r="Q12" s="59">
        <v>952.9949951171875</v>
      </c>
      <c r="R12" s="59">
        <v>1229.1568603515625</v>
      </c>
      <c r="S12" s="59">
        <v>1524.549072265625</v>
      </c>
      <c r="T12" s="59">
        <v>919.0435791015625</v>
      </c>
    </row>
    <row r="13" spans="1:20" ht="14" x14ac:dyDescent="0.2">
      <c r="A13" s="60" t="s">
        <v>561</v>
      </c>
      <c r="B13" s="61">
        <f t="shared" ref="B13:M13" si="0">AVERAGE(B11:B12)</f>
        <v>1251.7265014648438</v>
      </c>
      <c r="C13" s="61">
        <f t="shared" si="0"/>
        <v>939.5745849609375</v>
      </c>
      <c r="D13" s="61">
        <f t="shared" si="0"/>
        <v>974.4503173828125</v>
      </c>
      <c r="E13" s="61">
        <f t="shared" si="0"/>
        <v>1097.4928588867188</v>
      </c>
      <c r="F13" s="61">
        <f t="shared" si="0"/>
        <v>1212.7594604492188</v>
      </c>
      <c r="G13" s="61">
        <f t="shared" si="0"/>
        <v>1238.0591430664062</v>
      </c>
      <c r="H13" s="62">
        <f t="shared" si="0"/>
        <v>902.14498901367188</v>
      </c>
      <c r="I13" s="62">
        <f t="shared" si="0"/>
        <v>1371.711181640625</v>
      </c>
      <c r="J13" s="62">
        <f t="shared" si="0"/>
        <v>980.52639770507812</v>
      </c>
      <c r="K13" s="62">
        <f t="shared" si="0"/>
        <v>1052.4830627441406</v>
      </c>
      <c r="L13" s="62">
        <f t="shared" si="0"/>
        <v>1400.8489379882812</v>
      </c>
      <c r="M13" s="63">
        <f t="shared" si="0"/>
        <v>1056.8486938476562</v>
      </c>
      <c r="N13" s="61">
        <f>AVERAGE(N11:N12)</f>
        <v>987.61956787109375</v>
      </c>
      <c r="O13" s="61">
        <f>AVERAGE(O11:O12)</f>
        <v>1136.3311767578125</v>
      </c>
      <c r="P13" s="61">
        <f t="shared" ref="P13:R13" si="1">AVERAGE(P11:P12)</f>
        <v>1148.5454711914062</v>
      </c>
      <c r="Q13" s="62">
        <f t="shared" si="1"/>
        <v>971.09390258789062</v>
      </c>
      <c r="R13" s="63">
        <f t="shared" si="1"/>
        <v>1231.3560791015625</v>
      </c>
      <c r="S13" s="61">
        <f>AVERAGE(S11:S12)</f>
        <v>1500.9347534179688</v>
      </c>
      <c r="T13" s="61">
        <f>AVERAGE(T11:T12)</f>
        <v>936.13180541992188</v>
      </c>
    </row>
    <row r="14" spans="1:20" ht="14" x14ac:dyDescent="0.2">
      <c r="A14" s="52" t="s">
        <v>562</v>
      </c>
      <c r="B14" s="64">
        <f t="shared" ref="B14:T14" si="2">STDEV(B11:B12)</f>
        <v>133.31647276159256</v>
      </c>
      <c r="C14" s="64">
        <f t="shared" si="2"/>
        <v>67.709617502407937</v>
      </c>
      <c r="D14" s="64">
        <f t="shared" si="2"/>
        <v>42.28674637656885</v>
      </c>
      <c r="E14" s="64">
        <f t="shared" si="2"/>
        <v>6.5049162764891859</v>
      </c>
      <c r="F14" s="64">
        <f t="shared" si="2"/>
        <v>21.475865292914623</v>
      </c>
      <c r="G14" s="64">
        <f t="shared" si="2"/>
        <v>81.663841570640457</v>
      </c>
      <c r="H14" s="64">
        <f t="shared" si="2"/>
        <v>2.7433619718092586</v>
      </c>
      <c r="I14" s="64">
        <f t="shared" si="2"/>
        <v>4.3011634407379962</v>
      </c>
      <c r="J14" s="64">
        <f t="shared" si="2"/>
        <v>12.352832642699878</v>
      </c>
      <c r="K14" s="64">
        <f t="shared" si="2"/>
        <v>63.014288642201151</v>
      </c>
      <c r="L14" s="64">
        <f t="shared" si="2"/>
        <v>36.821774252879408</v>
      </c>
      <c r="M14" s="65">
        <f t="shared" si="2"/>
        <v>20.99231888322138</v>
      </c>
      <c r="N14" s="64">
        <f t="shared" si="2"/>
        <v>10.98337431299832</v>
      </c>
      <c r="O14" s="64">
        <f t="shared" si="2"/>
        <v>5.4591889017241684</v>
      </c>
      <c r="P14" s="64">
        <f t="shared" si="2"/>
        <v>15.072889093156554</v>
      </c>
      <c r="Q14" s="64">
        <f t="shared" si="2"/>
        <v>25.595720409204091</v>
      </c>
      <c r="R14" s="65">
        <f t="shared" si="2"/>
        <v>3.1101649828752049</v>
      </c>
      <c r="S14" s="64">
        <f t="shared" si="2"/>
        <v>33.395689980558068</v>
      </c>
      <c r="T14" s="64">
        <f t="shared" si="2"/>
        <v>24.166401416324689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S16" si="3">B11/B24</f>
        <v>1.4416835260313354</v>
      </c>
      <c r="C16" s="67">
        <f t="shared" si="3"/>
        <v>1.1490703102866848</v>
      </c>
      <c r="D16" s="67">
        <f t="shared" si="3"/>
        <v>0.79687666769654242</v>
      </c>
      <c r="E16" s="67">
        <f t="shared" si="3"/>
        <v>1.2031198642716854</v>
      </c>
      <c r="F16" s="67">
        <f t="shared" si="3"/>
        <v>1.1965391061920998</v>
      </c>
      <c r="G16" s="67">
        <f t="shared" si="3"/>
        <v>0.83121496355478985</v>
      </c>
      <c r="H16" s="67">
        <f t="shared" si="3"/>
        <v>0.98019846329941562</v>
      </c>
      <c r="I16" s="67">
        <f t="shared" si="3"/>
        <v>0.88757960119349877</v>
      </c>
      <c r="J16" s="67">
        <f t="shared" si="3"/>
        <v>0.86253441637941342</v>
      </c>
      <c r="K16" s="67">
        <f t="shared" si="3"/>
        <v>0.85614930351693486</v>
      </c>
      <c r="L16" s="67">
        <f t="shared" si="3"/>
        <v>0.92054121558624646</v>
      </c>
      <c r="M16" s="68">
        <f t="shared" si="3"/>
        <v>0.65037713377442474</v>
      </c>
      <c r="N16" s="67">
        <f t="shared" si="3"/>
        <v>1.1344046332911739</v>
      </c>
      <c r="O16" s="67">
        <f>O11/O24</f>
        <v>0.95481203673018222</v>
      </c>
      <c r="P16" s="67">
        <f t="shared" si="3"/>
        <v>0.93276252902299073</v>
      </c>
      <c r="Q16" s="67">
        <f t="shared" si="3"/>
        <v>0.76412894561475353</v>
      </c>
      <c r="R16" s="68">
        <f t="shared" si="3"/>
        <v>1.0355986872606815</v>
      </c>
      <c r="S16" s="67">
        <f t="shared" si="3"/>
        <v>1.0903672912039457</v>
      </c>
      <c r="T16" s="67">
        <f>T11/T24</f>
        <v>1.300623097582811</v>
      </c>
    </row>
    <row r="17" spans="1:20" ht="14" x14ac:dyDescent="0.2">
      <c r="A17" s="52">
        <v>2</v>
      </c>
      <c r="B17" s="67">
        <f t="shared" ref="B17:T17" si="4">B11/B25</f>
        <v>1.0592358892242466</v>
      </c>
      <c r="C17" s="67">
        <f t="shared" si="4"/>
        <v>0.96387700610084648</v>
      </c>
      <c r="D17" s="67">
        <f t="shared" si="4"/>
        <v>0.86565952810699365</v>
      </c>
      <c r="E17" s="67">
        <f t="shared" si="4"/>
        <v>1.0286958583570909</v>
      </c>
      <c r="F17" s="67">
        <f t="shared" si="4"/>
        <v>1.1596808704413768</v>
      </c>
      <c r="G17" s="67">
        <f t="shared" si="4"/>
        <v>0.87871037371986005</v>
      </c>
      <c r="H17" s="67">
        <f t="shared" si="4"/>
        <v>0.9878538993105701</v>
      </c>
      <c r="I17" s="67">
        <f t="shared" si="4"/>
        <v>0.96176854133129508</v>
      </c>
      <c r="J17" s="67">
        <f t="shared" si="4"/>
        <v>0.84402569520444226</v>
      </c>
      <c r="K17" s="67">
        <f t="shared" si="4"/>
        <v>0.7804245157060391</v>
      </c>
      <c r="L17" s="67">
        <f t="shared" si="4"/>
        <v>0.95358624209568388</v>
      </c>
      <c r="M17" s="68">
        <f t="shared" si="4"/>
        <v>0.6310032257742243</v>
      </c>
      <c r="N17" s="67">
        <f t="shared" si="4"/>
        <v>1.0929144263979393</v>
      </c>
      <c r="O17" s="67">
        <f t="shared" si="4"/>
        <v>0.911716924004639</v>
      </c>
      <c r="P17" s="67">
        <f t="shared" si="4"/>
        <v>0.90523174255039018</v>
      </c>
      <c r="Q17" s="67">
        <f t="shared" si="4"/>
        <v>0.91801857863622238</v>
      </c>
      <c r="R17" s="68">
        <f t="shared" si="4"/>
        <v>0.9904262152789689</v>
      </c>
      <c r="S17" s="67">
        <f t="shared" si="4"/>
        <v>1.2096858559459152</v>
      </c>
      <c r="T17" s="67">
        <f t="shared" si="4"/>
        <v>1.1082927386599553</v>
      </c>
    </row>
    <row r="18" spans="1:20" ht="14" x14ac:dyDescent="0.2">
      <c r="A18" s="52">
        <v>3</v>
      </c>
      <c r="B18" s="67">
        <f t="shared" ref="B18:T18" si="5">B12/B24</f>
        <v>1.6765189925190338</v>
      </c>
      <c r="C18" s="67">
        <f t="shared" si="5"/>
        <v>1.2724645322937851</v>
      </c>
      <c r="D18" s="67">
        <f t="shared" si="5"/>
        <v>0.74942793468586044</v>
      </c>
      <c r="E18" s="67">
        <f t="shared" si="5"/>
        <v>1.1930772322921503</v>
      </c>
      <c r="F18" s="67">
        <f t="shared" si="5"/>
        <v>1.1669444306001926</v>
      </c>
      <c r="G18" s="67">
        <f t="shared" si="5"/>
        <v>0.91254679764419266</v>
      </c>
      <c r="H18" s="67">
        <f t="shared" si="5"/>
        <v>0.98442291784367997</v>
      </c>
      <c r="I18" s="67">
        <f t="shared" si="5"/>
        <v>0.8836523948747238</v>
      </c>
      <c r="J18" s="67">
        <f t="shared" si="5"/>
        <v>0.84730276377269831</v>
      </c>
      <c r="K18" s="67">
        <f t="shared" si="5"/>
        <v>0.78660193105561205</v>
      </c>
      <c r="L18" s="67">
        <f t="shared" si="5"/>
        <v>0.95540862080817146</v>
      </c>
      <c r="M18" s="68">
        <f t="shared" si="5"/>
        <v>0.63236063140765719</v>
      </c>
      <c r="N18" s="67">
        <f t="shared" si="5"/>
        <v>1.1523874526289548</v>
      </c>
      <c r="O18" s="67">
        <f t="shared" si="5"/>
        <v>0.96132133145881238</v>
      </c>
      <c r="P18" s="67">
        <f t="shared" si="5"/>
        <v>0.91561020917769875</v>
      </c>
      <c r="Q18" s="67">
        <f t="shared" si="5"/>
        <v>0.7361669569271323</v>
      </c>
      <c r="R18" s="68">
        <f t="shared" si="5"/>
        <v>1.0319060955228554</v>
      </c>
      <c r="S18" s="67">
        <f t="shared" si="5"/>
        <v>1.1252253765224967</v>
      </c>
      <c r="T18" s="67">
        <f t="shared" si="5"/>
        <v>1.2539909641689742</v>
      </c>
    </row>
    <row r="19" spans="1:20" ht="14" x14ac:dyDescent="0.2">
      <c r="A19" s="52">
        <v>4</v>
      </c>
      <c r="B19" s="67">
        <f t="shared" ref="B19:T19" si="6">B12/B25</f>
        <v>1.2317745564664506</v>
      </c>
      <c r="C19" s="67">
        <f t="shared" si="6"/>
        <v>1.0673840345338352</v>
      </c>
      <c r="D19" s="67">
        <f t="shared" si="6"/>
        <v>0.81411523086206139</v>
      </c>
      <c r="E19" s="67">
        <f t="shared" si="6"/>
        <v>1.0201091711689396</v>
      </c>
      <c r="F19" s="67">
        <f t="shared" si="6"/>
        <v>1.1309978303524697</v>
      </c>
      <c r="G19" s="67">
        <f t="shared" si="6"/>
        <v>0.96468948798217191</v>
      </c>
      <c r="H19" s="67">
        <f t="shared" si="6"/>
        <v>0.99211134721552252</v>
      </c>
      <c r="I19" s="67">
        <f t="shared" si="6"/>
        <v>0.95751307682125431</v>
      </c>
      <c r="J19" s="67">
        <f t="shared" si="6"/>
        <v>0.82912089148140999</v>
      </c>
      <c r="K19" s="67">
        <f t="shared" si="6"/>
        <v>0.71702847689739246</v>
      </c>
      <c r="L19" s="67">
        <f t="shared" si="6"/>
        <v>0.98970529614154568</v>
      </c>
      <c r="M19" s="68">
        <f t="shared" si="6"/>
        <v>0.61352341210884676</v>
      </c>
      <c r="N19" s="67">
        <f t="shared" si="6"/>
        <v>1.110239534304585</v>
      </c>
      <c r="O19" s="67">
        <f t="shared" si="6"/>
        <v>0.91793242395555064</v>
      </c>
      <c r="P19" s="67">
        <f t="shared" si="6"/>
        <v>0.88858567894983087</v>
      </c>
      <c r="Q19" s="67">
        <f t="shared" si="6"/>
        <v>0.88442526266754029</v>
      </c>
      <c r="R19" s="68">
        <f t="shared" si="6"/>
        <v>0.98689469317059375</v>
      </c>
      <c r="S19" s="67">
        <f>S12/S25</f>
        <v>1.2483584510570975</v>
      </c>
      <c r="T19" s="67">
        <f t="shared" si="6"/>
        <v>1.0685563577308237</v>
      </c>
    </row>
    <row r="20" spans="1:20" ht="14" x14ac:dyDescent="0.2">
      <c r="A20" s="52" t="s">
        <v>562</v>
      </c>
      <c r="B20" s="67">
        <f t="shared" ref="B20:T20" si="7">STDEV(B16:B19)</f>
        <v>0.2667835110831599</v>
      </c>
      <c r="C20" s="67">
        <f t="shared" si="7"/>
        <v>0.13044581199510633</v>
      </c>
      <c r="D20" s="67">
        <f t="shared" si="7"/>
        <v>4.7984959783293271E-2</v>
      </c>
      <c r="E20" s="67">
        <f t="shared" si="7"/>
        <v>0.10042842374409666</v>
      </c>
      <c r="F20" s="67">
        <f t="shared" si="7"/>
        <v>2.6922214137871294E-2</v>
      </c>
      <c r="G20" s="67">
        <f t="shared" si="7"/>
        <v>5.6230405270941149E-2</v>
      </c>
      <c r="H20" s="67">
        <f t="shared" si="7"/>
        <v>5.0611095836405077E-3</v>
      </c>
      <c r="I20" s="67">
        <f t="shared" si="7"/>
        <v>4.2803577006527614E-2</v>
      </c>
      <c r="J20" s="67">
        <f t="shared" si="7"/>
        <v>1.3706788096942629E-2</v>
      </c>
      <c r="K20" s="67">
        <f t="shared" si="7"/>
        <v>5.687952811653648E-2</v>
      </c>
      <c r="L20" s="67">
        <f t="shared" si="7"/>
        <v>2.8248228309107806E-2</v>
      </c>
      <c r="M20" s="68">
        <f t="shared" si="7"/>
        <v>1.5056467979125935E-2</v>
      </c>
      <c r="N20" s="67">
        <f t="shared" si="7"/>
        <v>2.620817032361606E-2</v>
      </c>
      <c r="O20" s="67">
        <f t="shared" si="7"/>
        <v>2.523471892377685E-2</v>
      </c>
      <c r="P20" s="67">
        <f t="shared" si="7"/>
        <v>1.8526714044019729E-2</v>
      </c>
      <c r="Q20" s="67">
        <f t="shared" si="7"/>
        <v>8.9029089008559256E-2</v>
      </c>
      <c r="R20" s="68">
        <f t="shared" si="7"/>
        <v>2.6117275499457037E-2</v>
      </c>
      <c r="S20" s="67">
        <f t="shared" si="7"/>
        <v>7.3146034773660037E-2</v>
      </c>
      <c r="T20" s="67">
        <f t="shared" si="7"/>
        <v>0.11188291526053182</v>
      </c>
    </row>
    <row r="21" spans="1:20" ht="14" x14ac:dyDescent="0.2">
      <c r="A21" s="52" t="s">
        <v>563</v>
      </c>
      <c r="B21" s="67">
        <f>B20/SQRT(4)</f>
        <v>0.13339175554157995</v>
      </c>
      <c r="C21" s="67">
        <f t="shared" ref="C21:M21" si="8">C20/SQRT(4)</f>
        <v>6.5222905997553163E-2</v>
      </c>
      <c r="D21" s="67">
        <f t="shared" si="8"/>
        <v>2.3992479891646636E-2</v>
      </c>
      <c r="E21" s="67">
        <f t="shared" si="8"/>
        <v>5.0214211872048331E-2</v>
      </c>
      <c r="F21" s="67">
        <f t="shared" si="8"/>
        <v>1.3461107068935647E-2</v>
      </c>
      <c r="G21" s="67">
        <f t="shared" si="8"/>
        <v>2.8115202635470574E-2</v>
      </c>
      <c r="H21" s="67">
        <f t="shared" si="8"/>
        <v>2.5305547918202539E-3</v>
      </c>
      <c r="I21" s="67">
        <f t="shared" si="8"/>
        <v>2.1401788503263807E-2</v>
      </c>
      <c r="J21" s="67">
        <f t="shared" si="8"/>
        <v>6.8533940484713143E-3</v>
      </c>
      <c r="K21" s="67">
        <f t="shared" si="8"/>
        <v>2.843976405826824E-2</v>
      </c>
      <c r="L21" s="67">
        <f t="shared" si="8"/>
        <v>1.4124114154553903E-2</v>
      </c>
      <c r="M21" s="68">
        <f t="shared" si="8"/>
        <v>7.5282339895629677E-3</v>
      </c>
      <c r="N21" s="67">
        <f>N20/SQRT(4)</f>
        <v>1.310408516180803E-2</v>
      </c>
      <c r="O21" s="67">
        <f>O20/SQRT(4)</f>
        <v>1.2617359461888425E-2</v>
      </c>
      <c r="P21" s="67">
        <f t="shared" ref="P21:R21" si="9">P20/SQRT(4)</f>
        <v>9.2633570220098643E-3</v>
      </c>
      <c r="Q21" s="67">
        <f t="shared" si="9"/>
        <v>4.4514544504279628E-2</v>
      </c>
      <c r="R21" s="68">
        <f t="shared" si="9"/>
        <v>1.3058637749728519E-2</v>
      </c>
      <c r="S21" s="67">
        <f>S20/SQRT(4)</f>
        <v>3.6573017386830019E-2</v>
      </c>
      <c r="T21" s="67">
        <f>T20/SQRT(4)</f>
        <v>5.5941457630265909E-2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T26" si="10">AVERAGE(B24:B25)</f>
        <v>947.7900390625</v>
      </c>
      <c r="C26" s="62">
        <f t="shared" si="10"/>
        <v>850.56515502929688</v>
      </c>
      <c r="D26" s="62">
        <f t="shared" si="10"/>
        <v>1210.2877807617188</v>
      </c>
      <c r="E26" s="62">
        <f t="shared" si="10"/>
        <v>993.68905639648438</v>
      </c>
      <c r="F26" s="62">
        <f t="shared" si="10"/>
        <v>1042.5560913085938</v>
      </c>
      <c r="G26" s="62">
        <f t="shared" si="10"/>
        <v>1381.6105346679688</v>
      </c>
      <c r="H26" s="62">
        <f t="shared" si="10"/>
        <v>914.83212280273438</v>
      </c>
      <c r="I26" s="62">
        <f t="shared" si="10"/>
        <v>1489.1393432617188</v>
      </c>
      <c r="J26" s="62">
        <f t="shared" si="10"/>
        <v>1159.4992065429688</v>
      </c>
      <c r="K26" s="62">
        <f t="shared" si="10"/>
        <v>1343.531982421875</v>
      </c>
      <c r="L26" s="62">
        <f t="shared" si="10"/>
        <v>1467.6051635742188</v>
      </c>
      <c r="M26" s="63">
        <f t="shared" si="10"/>
        <v>1673.09814453125</v>
      </c>
      <c r="N26" s="62">
        <f t="shared" si="10"/>
        <v>880.15524291992188</v>
      </c>
      <c r="O26" s="62">
        <f t="shared" si="10"/>
        <v>1214.0984497070312</v>
      </c>
      <c r="P26" s="62">
        <f t="shared" si="10"/>
        <v>1261.6619873046875</v>
      </c>
      <c r="Q26" s="62">
        <f t="shared" si="10"/>
        <v>1186.0333862304688</v>
      </c>
      <c r="R26" s="62">
        <f t="shared" si="10"/>
        <v>1218.3155517578125</v>
      </c>
      <c r="S26" s="62">
        <f t="shared" si="10"/>
        <v>1288.0631713867188</v>
      </c>
      <c r="T26" s="62">
        <f t="shared" si="10"/>
        <v>796.48727416992188</v>
      </c>
    </row>
    <row r="27" spans="1:20" ht="14" x14ac:dyDescent="0.2">
      <c r="A27" s="52" t="s">
        <v>562</v>
      </c>
      <c r="B27" s="64">
        <f t="shared" ref="B27:T27" si="11">STDEV(B24:B25)</f>
        <v>204.97430453136548</v>
      </c>
      <c r="C27" s="64">
        <f t="shared" si="11"/>
        <v>105.42878380248045</v>
      </c>
      <c r="D27" s="64">
        <f t="shared" si="11"/>
        <v>70.81296346236887</v>
      </c>
      <c r="E27" s="64">
        <f t="shared" si="11"/>
        <v>109.82808938313656</v>
      </c>
      <c r="F27" s="64">
        <f t="shared" si="11"/>
        <v>23.063920781228845</v>
      </c>
      <c r="G27" s="64">
        <f t="shared" si="11"/>
        <v>54.27191284074528</v>
      </c>
      <c r="H27" s="64">
        <f t="shared" si="11"/>
        <v>5.0325683858532564</v>
      </c>
      <c r="I27" s="64">
        <f t="shared" si="11"/>
        <v>84.483291753828624</v>
      </c>
      <c r="J27" s="64">
        <f t="shared" si="11"/>
        <v>17.784443344156823</v>
      </c>
      <c r="K27" s="64">
        <f t="shared" si="11"/>
        <v>87.915504515098235</v>
      </c>
      <c r="L27" s="64">
        <f t="shared" si="11"/>
        <v>36.595797012505095</v>
      </c>
      <c r="M27" s="65">
        <f t="shared" si="11"/>
        <v>35.774665810182384</v>
      </c>
      <c r="N27" s="64">
        <f t="shared" si="11"/>
        <v>23.186620035312909</v>
      </c>
      <c r="O27" s="64">
        <f t="shared" si="11"/>
        <v>39.642605503999569</v>
      </c>
      <c r="P27" s="64">
        <f t="shared" si="11"/>
        <v>26.725908719685787</v>
      </c>
      <c r="Q27" s="64">
        <f t="shared" si="11"/>
        <v>153.44657367151407</v>
      </c>
      <c r="R27" s="64">
        <f t="shared" si="11"/>
        <v>38.415267696175903</v>
      </c>
      <c r="S27" s="64">
        <f t="shared" si="11"/>
        <v>94.497933229271197</v>
      </c>
      <c r="T27" s="64">
        <f t="shared" si="11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1.3206791060000804</v>
      </c>
      <c r="C31" s="102">
        <f>C13/C26</f>
        <v>1.1046473975630648</v>
      </c>
      <c r="D31" s="102">
        <f>D13/D26</f>
        <v>0.80513935022092242</v>
      </c>
      <c r="E31" s="102">
        <f t="shared" ref="E31:K31" si="12">E13/E26</f>
        <v>1.104463062989411</v>
      </c>
      <c r="F31" s="102">
        <f t="shared" si="12"/>
        <v>1.1632558387597058</v>
      </c>
      <c r="G31" s="102">
        <f t="shared" si="12"/>
        <v>0.89609851112197758</v>
      </c>
      <c r="H31" s="102">
        <f t="shared" si="12"/>
        <v>0.98613173556893319</v>
      </c>
      <c r="I31" s="102">
        <f t="shared" si="12"/>
        <v>0.92114360408752183</v>
      </c>
      <c r="J31" s="102">
        <f t="shared" si="12"/>
        <v>0.84564645855041531</v>
      </c>
      <c r="K31" s="102">
        <f t="shared" si="12"/>
        <v>0.78337030790060957</v>
      </c>
      <c r="L31" s="102">
        <f>L13/L26</f>
        <v>0.954513497742568</v>
      </c>
      <c r="M31" s="103">
        <f>M13/M26</f>
        <v>0.6316716669025727</v>
      </c>
      <c r="N31" s="102">
        <f t="shared" ref="N31:T31" si="13">N13/N26</f>
        <v>1.1220970116529194</v>
      </c>
      <c r="O31" s="79">
        <f t="shared" si="13"/>
        <v>0.93594648525580082</v>
      </c>
      <c r="P31" s="79">
        <f t="shared" si="13"/>
        <v>0.91034324783380827</v>
      </c>
      <c r="Q31" s="102">
        <f t="shared" si="13"/>
        <v>0.81877450825755138</v>
      </c>
      <c r="R31" s="79">
        <f t="shared" si="13"/>
        <v>1.0107037354361394</v>
      </c>
      <c r="S31" s="79">
        <f t="shared" si="13"/>
        <v>1.1652648618173549</v>
      </c>
      <c r="T31" s="102">
        <f t="shared" si="13"/>
        <v>1.175325502087317</v>
      </c>
    </row>
    <row r="32" spans="1:20" ht="14" x14ac:dyDescent="0.2">
      <c r="A32" s="52" t="s">
        <v>563</v>
      </c>
      <c r="B32" s="104">
        <f t="shared" ref="B32:T32" si="14">B21</f>
        <v>0.13339175554157995</v>
      </c>
      <c r="C32" s="104">
        <f t="shared" si="14"/>
        <v>6.5222905997553163E-2</v>
      </c>
      <c r="D32" s="104">
        <f t="shared" si="14"/>
        <v>2.3992479891646636E-2</v>
      </c>
      <c r="E32" s="104">
        <f t="shared" si="14"/>
        <v>5.0214211872048331E-2</v>
      </c>
      <c r="F32" s="104">
        <f t="shared" si="14"/>
        <v>1.3461107068935647E-2</v>
      </c>
      <c r="G32" s="104">
        <f t="shared" si="14"/>
        <v>2.8115202635470574E-2</v>
      </c>
      <c r="H32" s="104">
        <f>H21</f>
        <v>2.5305547918202539E-3</v>
      </c>
      <c r="I32" s="104">
        <f t="shared" si="14"/>
        <v>2.1401788503263807E-2</v>
      </c>
      <c r="J32" s="104">
        <f t="shared" si="14"/>
        <v>6.8533940484713143E-3</v>
      </c>
      <c r="K32" s="104">
        <f t="shared" si="14"/>
        <v>2.843976405826824E-2</v>
      </c>
      <c r="L32" s="104">
        <f t="shared" si="14"/>
        <v>1.4124114154553903E-2</v>
      </c>
      <c r="M32" s="105">
        <f t="shared" si="14"/>
        <v>7.5282339895629677E-3</v>
      </c>
      <c r="N32" s="104">
        <f t="shared" si="14"/>
        <v>1.310408516180803E-2</v>
      </c>
      <c r="O32" s="67">
        <f t="shared" si="14"/>
        <v>1.2617359461888425E-2</v>
      </c>
      <c r="P32" s="67">
        <f t="shared" si="14"/>
        <v>9.2633570220098643E-3</v>
      </c>
      <c r="Q32" s="104">
        <f t="shared" si="14"/>
        <v>4.4514544504279628E-2</v>
      </c>
      <c r="R32" s="67">
        <f t="shared" si="14"/>
        <v>1.3058637749728519E-2</v>
      </c>
      <c r="S32" s="67">
        <f t="shared" si="14"/>
        <v>3.6573017386830019E-2</v>
      </c>
      <c r="T32" s="104">
        <f t="shared" si="14"/>
        <v>5.5941457630265909E-2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T33" si="15">C31/$B$31</f>
        <v>0.83642377057716366</v>
      </c>
      <c r="D33" s="106">
        <f t="shared" si="15"/>
        <v>0.60964040891010618</v>
      </c>
      <c r="E33" s="106">
        <f t="shared" si="15"/>
        <v>0.83628419498092954</v>
      </c>
      <c r="F33" s="106">
        <f t="shared" si="15"/>
        <v>0.88080127373472283</v>
      </c>
      <c r="G33" s="106">
        <f t="shared" si="15"/>
        <v>0.67851343074244341</v>
      </c>
      <c r="H33" s="106">
        <f t="shared" si="15"/>
        <v>0.74668534626523664</v>
      </c>
      <c r="I33" s="106">
        <f>I31/$B$31</f>
        <v>0.69747722963330183</v>
      </c>
      <c r="J33" s="106">
        <f t="shared" si="15"/>
        <v>0.64031183253259083</v>
      </c>
      <c r="K33" s="106">
        <f t="shared" si="15"/>
        <v>0.59315719037396653</v>
      </c>
      <c r="L33" s="106">
        <f t="shared" si="15"/>
        <v>0.72274445276376609</v>
      </c>
      <c r="M33" s="106">
        <f t="shared" si="15"/>
        <v>0.47829307212688971</v>
      </c>
      <c r="N33" s="106">
        <f t="shared" si="15"/>
        <v>0.84963637764467748</v>
      </c>
      <c r="O33" s="80">
        <f t="shared" si="15"/>
        <v>0.70868576704487052</v>
      </c>
      <c r="P33" s="80">
        <f t="shared" si="15"/>
        <v>0.68929934887131683</v>
      </c>
      <c r="Q33" s="106">
        <f t="shared" si="15"/>
        <v>0.61996476247539078</v>
      </c>
      <c r="R33" s="80">
        <f t="shared" si="15"/>
        <v>0.76529092558845846</v>
      </c>
      <c r="S33" s="80">
        <f t="shared" si="15"/>
        <v>0.88232247827905286</v>
      </c>
      <c r="T33" s="106">
        <f t="shared" si="15"/>
        <v>0.88994025630268847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1.0996369511066368</v>
      </c>
      <c r="C38" s="82">
        <f>AVERAGE(G31:I31)</f>
        <v>0.93445795025947742</v>
      </c>
      <c r="D38" s="69">
        <f>AVERAGE(J31:N31)</f>
        <v>0.86745978854981698</v>
      </c>
      <c r="F38" s="69">
        <f>AVERAGE(O31:Q31)</f>
        <v>0.88835474711572016</v>
      </c>
      <c r="G38" s="69">
        <f>AVERAGE(R31:T31)</f>
        <v>1.1170980331136038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0.18687176750595072</v>
      </c>
      <c r="C39" s="50">
        <f>STDEV(G31:I31)</f>
        <v>4.646987450562972E-2</v>
      </c>
      <c r="D39" s="69">
        <f>STDEV(J31:N31)</f>
        <v>0.18409329435460656</v>
      </c>
      <c r="F39" s="69">
        <f>STDEV(O31:Q31)</f>
        <v>6.1603073553935558E-2</v>
      </c>
      <c r="G39" s="69">
        <f>STDEV(R31:T31)</f>
        <v>9.2277375636561451E-2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0.10789046527350181</v>
      </c>
      <c r="C40" s="48">
        <f>C39/SQRT(3)</f>
        <v>2.6829394555033449E-2</v>
      </c>
      <c r="D40" s="48">
        <f>D39/SQRT(3)</f>
        <v>0.10628631305163712</v>
      </c>
      <c r="F40" s="48">
        <f t="shared" ref="F40:G40" si="16">F39/SQRT(3)</f>
        <v>3.5566551099273015E-2</v>
      </c>
      <c r="G40" s="48">
        <f t="shared" si="16"/>
        <v>5.3276367663880969E-2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D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C42" s="83" t="s">
        <v>568</v>
      </c>
      <c r="D42" s="84">
        <f>_xlfn.T.TEST(G31:I31,J31:N31,2,2)</f>
        <v>0.56993024558448091</v>
      </c>
      <c r="E42" s="58"/>
      <c r="F42" s="50"/>
      <c r="G42" s="84">
        <f>_xlfn.T.TEST(O31:Q31,R31:T31,2,2)</f>
        <v>2.3356697334904884E-2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/>
      <c r="C43" s="120"/>
      <c r="D43" s="120"/>
      <c r="E43" s="120"/>
      <c r="F43" s="120"/>
      <c r="G43" s="120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D44" s="48"/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1.0996369511066368</v>
      </c>
      <c r="C48" s="82">
        <f>D38</f>
        <v>0.86745978854981698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0.93445795025947742</v>
      </c>
      <c r="C49" s="82">
        <f>F38</f>
        <v>0.88835474711572016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0.10789046527350181</v>
      </c>
      <c r="C52" s="50">
        <f>D40</f>
        <v>0.10628631305163712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2.6829394555033449E-2</v>
      </c>
      <c r="C53" s="50">
        <f>F40</f>
        <v>3.5566551099273015E-2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9547-95DF-7346-B522-AC4CFAEBE0EB}">
  <dimension ref="A1:T62"/>
  <sheetViews>
    <sheetView topLeftCell="A32" zoomScale="90" workbookViewId="0">
      <selection activeCell="D44" sqref="D44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24.787019729614258</v>
      </c>
      <c r="C3" s="87">
        <v>25.158809661865234</v>
      </c>
      <c r="D3" s="87">
        <v>24.95899772644043</v>
      </c>
      <c r="E3" s="87">
        <v>24.897312164306641</v>
      </c>
      <c r="F3" s="87">
        <v>24.895587921142578</v>
      </c>
      <c r="G3" s="87">
        <v>24.774715423583984</v>
      </c>
      <c r="H3" s="87">
        <v>25.302972793579102</v>
      </c>
      <c r="I3" s="87">
        <v>24.850690841674805</v>
      </c>
      <c r="J3" s="87">
        <v>25.126848220825195</v>
      </c>
      <c r="K3" s="87">
        <v>25.034324645996094</v>
      </c>
      <c r="L3" s="87">
        <v>24.680770874023438</v>
      </c>
      <c r="M3" s="87">
        <v>25.110130310058594</v>
      </c>
      <c r="N3" s="87">
        <v>24.978582382202148</v>
      </c>
      <c r="O3" s="87">
        <v>24.755031585693359</v>
      </c>
      <c r="P3" s="87">
        <v>24.516193389892578</v>
      </c>
      <c r="Q3" s="87">
        <v>24.585615158081055</v>
      </c>
      <c r="R3" s="87">
        <v>24.300300598144531</v>
      </c>
      <c r="S3" s="87">
        <v>24.234033584594727</v>
      </c>
      <c r="T3" s="87">
        <v>24.558366775512695</v>
      </c>
    </row>
    <row r="4" spans="1:20" ht="14" x14ac:dyDescent="0.2">
      <c r="A4" s="52" t="s">
        <v>558</v>
      </c>
      <c r="B4" s="87">
        <v>24.802927017211914</v>
      </c>
      <c r="C4" s="87">
        <v>25.167146682739258</v>
      </c>
      <c r="D4" s="87">
        <v>25.112264633178711</v>
      </c>
      <c r="E4" s="87">
        <v>24.953338623046875</v>
      </c>
      <c r="F4" s="87">
        <v>24.995830535888672</v>
      </c>
      <c r="G4" s="87">
        <v>24.752796173095703</v>
      </c>
      <c r="H4" s="87">
        <v>25.427585601806641</v>
      </c>
      <c r="I4" s="87">
        <v>24.963691711425781</v>
      </c>
      <c r="J4" s="87">
        <v>25.115751266479492</v>
      </c>
      <c r="K4" s="87">
        <v>25.082511901855469</v>
      </c>
      <c r="L4" s="87">
        <v>24.682699203491211</v>
      </c>
      <c r="M4" s="87">
        <v>24.889022827148438</v>
      </c>
      <c r="N4" s="87">
        <v>25.031328201293945</v>
      </c>
      <c r="O4" s="87">
        <v>24.65894889831543</v>
      </c>
      <c r="P4" s="87">
        <v>24.408113479614258</v>
      </c>
      <c r="Q4" s="87">
        <v>24.659187316894531</v>
      </c>
      <c r="R4" s="87">
        <v>24.294467926025391</v>
      </c>
      <c r="S4" s="87">
        <v>24.219627380371094</v>
      </c>
      <c r="T4" s="87">
        <v>24.605026245117188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1126.8914794921875</v>
      </c>
      <c r="C11" s="59">
        <v>861.90142822265625</v>
      </c>
      <c r="D11" s="59">
        <v>995.4693603515625</v>
      </c>
      <c r="E11" s="59">
        <v>1040.745361328125</v>
      </c>
      <c r="F11" s="59">
        <v>1042.0400390625</v>
      </c>
      <c r="G11" s="59">
        <v>1136.9337158203125</v>
      </c>
      <c r="H11" s="59">
        <v>776.80767822265625</v>
      </c>
      <c r="I11" s="59">
        <v>1076.3258056640625</v>
      </c>
      <c r="J11" s="59">
        <v>881.99517822265625</v>
      </c>
      <c r="K11" s="59">
        <v>942.84344482421875</v>
      </c>
      <c r="L11" s="59">
        <v>1216.6158447265625</v>
      </c>
      <c r="M11" s="59">
        <v>892.69140625</v>
      </c>
      <c r="N11" s="59">
        <v>981.51068115234375</v>
      </c>
      <c r="O11" s="59">
        <v>1153.1851806640625</v>
      </c>
      <c r="P11" s="59">
        <v>1369.904296875</v>
      </c>
      <c r="Q11" s="59">
        <v>1303.02001953125</v>
      </c>
      <c r="R11" s="59">
        <v>1600.6492919921875</v>
      </c>
      <c r="S11" s="59">
        <v>1678.9873046875</v>
      </c>
      <c r="T11" s="59">
        <v>1328.8740234375</v>
      </c>
    </row>
    <row r="12" spans="1:20" ht="14" x14ac:dyDescent="0.2">
      <c r="A12" s="52">
        <v>2</v>
      </c>
      <c r="B12" s="59">
        <v>1114.0400390625</v>
      </c>
      <c r="C12" s="59">
        <v>856.73577880859375</v>
      </c>
      <c r="D12" s="59">
        <v>891.31866455078125</v>
      </c>
      <c r="E12" s="59">
        <v>999.53961181640625</v>
      </c>
      <c r="F12" s="59">
        <v>969.3795166015625</v>
      </c>
      <c r="G12" s="59">
        <v>1155.04541015625</v>
      </c>
      <c r="H12" s="59">
        <v>710.05426025390625</v>
      </c>
      <c r="I12" s="59">
        <v>992.1058349609375</v>
      </c>
      <c r="J12" s="59">
        <v>889.0806884765625</v>
      </c>
      <c r="K12" s="59">
        <v>910.646728515625</v>
      </c>
      <c r="L12" s="59">
        <v>1214.9254150390625</v>
      </c>
      <c r="M12" s="59">
        <v>1046.9844970703125</v>
      </c>
      <c r="N12" s="59">
        <v>944.8826904296875</v>
      </c>
      <c r="O12" s="59">
        <v>1235.9102783203125</v>
      </c>
      <c r="P12" s="59">
        <v>1480.931640625</v>
      </c>
      <c r="Q12" s="59">
        <v>1235.6978759765625</v>
      </c>
      <c r="R12" s="59">
        <v>1607.3951416015625</v>
      </c>
      <c r="S12" s="59">
        <v>1696.5186767578125</v>
      </c>
      <c r="T12" s="59">
        <v>1284.90966796875</v>
      </c>
    </row>
    <row r="13" spans="1:20" ht="14" x14ac:dyDescent="0.2">
      <c r="A13" s="60" t="s">
        <v>561</v>
      </c>
      <c r="B13" s="61">
        <f t="shared" ref="B13:M13" si="0">AVERAGE(B11:B12)</f>
        <v>1120.4657592773438</v>
      </c>
      <c r="C13" s="61">
        <f t="shared" si="0"/>
        <v>859.318603515625</v>
      </c>
      <c r="D13" s="61">
        <f t="shared" si="0"/>
        <v>943.39401245117188</v>
      </c>
      <c r="E13" s="61">
        <f t="shared" si="0"/>
        <v>1020.1424865722656</v>
      </c>
      <c r="F13" s="61">
        <f t="shared" si="0"/>
        <v>1005.7097778320312</v>
      </c>
      <c r="G13" s="61">
        <f t="shared" si="0"/>
        <v>1145.9895629882812</v>
      </c>
      <c r="H13" s="62">
        <f t="shared" si="0"/>
        <v>743.43096923828125</v>
      </c>
      <c r="I13" s="62">
        <f t="shared" si="0"/>
        <v>1034.2158203125</v>
      </c>
      <c r="J13" s="62">
        <f t="shared" si="0"/>
        <v>885.53793334960938</v>
      </c>
      <c r="K13" s="62">
        <f t="shared" si="0"/>
        <v>926.74508666992188</v>
      </c>
      <c r="L13" s="62">
        <f t="shared" si="0"/>
        <v>1215.7706298828125</v>
      </c>
      <c r="M13" s="63">
        <f t="shared" si="0"/>
        <v>969.83795166015625</v>
      </c>
      <c r="N13" s="61">
        <f>AVERAGE(N11:N12)</f>
        <v>963.19668579101562</v>
      </c>
      <c r="O13" s="61">
        <f>AVERAGE(O11:O12)</f>
        <v>1194.5477294921875</v>
      </c>
      <c r="P13" s="61">
        <f t="shared" ref="P13:R13" si="1">AVERAGE(P11:P12)</f>
        <v>1425.41796875</v>
      </c>
      <c r="Q13" s="62">
        <f t="shared" si="1"/>
        <v>1269.3589477539062</v>
      </c>
      <c r="R13" s="63">
        <f t="shared" si="1"/>
        <v>1604.022216796875</v>
      </c>
      <c r="S13" s="61">
        <f>AVERAGE(S11:S12)</f>
        <v>1687.7529907226562</v>
      </c>
      <c r="T13" s="61">
        <f>AVERAGE(T11:T12)</f>
        <v>1306.891845703125</v>
      </c>
    </row>
    <row r="14" spans="1:20" ht="14" x14ac:dyDescent="0.2">
      <c r="A14" s="52" t="s">
        <v>562</v>
      </c>
      <c r="B14" s="64">
        <f t="shared" ref="B14:T14" si="2">STDEV(B11:B12)</f>
        <v>9.0873406758469901</v>
      </c>
      <c r="C14" s="64">
        <f t="shared" si="2"/>
        <v>3.6526657299159098</v>
      </c>
      <c r="D14" s="64">
        <f t="shared" si="2"/>
        <v>73.6456632660297</v>
      </c>
      <c r="E14" s="64">
        <f t="shared" si="2"/>
        <v>29.136864903610597</v>
      </c>
      <c r="F14" s="64">
        <f t="shared" si="2"/>
        <v>51.378748156686356</v>
      </c>
      <c r="G14" s="64">
        <f t="shared" si="2"/>
        <v>12.806901883719391</v>
      </c>
      <c r="H14" s="64">
        <f t="shared" si="2"/>
        <v>47.201794513083058</v>
      </c>
      <c r="I14" s="64">
        <f t="shared" si="2"/>
        <v>59.552512395512053</v>
      </c>
      <c r="J14" s="64">
        <f t="shared" si="2"/>
        <v>5.0102123487039254</v>
      </c>
      <c r="K14" s="64">
        <f t="shared" si="2"/>
        <v>22.766516433746148</v>
      </c>
      <c r="L14" s="64">
        <f t="shared" si="2"/>
        <v>1.1953142951503064</v>
      </c>
      <c r="M14" s="65">
        <f t="shared" si="2"/>
        <v>109.10169080927481</v>
      </c>
      <c r="N14" s="64">
        <f t="shared" si="2"/>
        <v>25.899900621228184</v>
      </c>
      <c r="O14" s="64">
        <f t="shared" si="2"/>
        <v>58.495477527053744</v>
      </c>
      <c r="P14" s="64">
        <f t="shared" si="2"/>
        <v>78.50818766275485</v>
      </c>
      <c r="Q14" s="64">
        <f t="shared" si="2"/>
        <v>47.603944231533752</v>
      </c>
      <c r="R14" s="65">
        <f t="shared" si="2"/>
        <v>4.7700360036536855</v>
      </c>
      <c r="S14" s="64">
        <f t="shared" si="2"/>
        <v>12.396552074422411</v>
      </c>
      <c r="T14" s="64">
        <f t="shared" si="2"/>
        <v>31.087493882448999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S16" si="3">B11/B24</f>
        <v>1.4036116697111338</v>
      </c>
      <c r="C16" s="67">
        <f t="shared" si="3"/>
        <v>1.1106751782764557</v>
      </c>
      <c r="D16" s="67">
        <f t="shared" si="3"/>
        <v>0.78982931504222331</v>
      </c>
      <c r="E16" s="67">
        <f t="shared" si="3"/>
        <v>1.1361490841983428</v>
      </c>
      <c r="F16" s="67">
        <f t="shared" si="3"/>
        <v>1.015388688903879</v>
      </c>
      <c r="G16" s="67">
        <f t="shared" si="3"/>
        <v>0.80066511756255943</v>
      </c>
      <c r="H16" s="67">
        <f t="shared" si="3"/>
        <v>0.8458357538187401</v>
      </c>
      <c r="I16" s="67">
        <f t="shared" si="3"/>
        <v>0.6949067452034372</v>
      </c>
      <c r="J16" s="67">
        <f t="shared" si="3"/>
        <v>0.76900945857736158</v>
      </c>
      <c r="K16" s="67">
        <f t="shared" si="3"/>
        <v>0.73581100153539791</v>
      </c>
      <c r="L16" s="67">
        <f t="shared" si="3"/>
        <v>0.81461684874716445</v>
      </c>
      <c r="M16" s="68">
        <f t="shared" si="3"/>
        <v>0.54174688681378946</v>
      </c>
      <c r="N16" s="67">
        <f t="shared" si="3"/>
        <v>1.1363236062361073</v>
      </c>
      <c r="O16" s="67">
        <f>O11/O24</f>
        <v>0.97227667847505106</v>
      </c>
      <c r="P16" s="67">
        <f t="shared" si="3"/>
        <v>1.1023045320361364</v>
      </c>
      <c r="Q16" s="67">
        <f t="shared" si="3"/>
        <v>1.0065533266263347</v>
      </c>
      <c r="R16" s="68">
        <f t="shared" si="3"/>
        <v>1.3437827298369858</v>
      </c>
      <c r="S16" s="67">
        <f t="shared" si="3"/>
        <v>1.2392117488785683</v>
      </c>
      <c r="T16" s="67">
        <f>T11/T24</f>
        <v>1.8131849846973829</v>
      </c>
    </row>
    <row r="17" spans="1:20" ht="14" x14ac:dyDescent="0.2">
      <c r="A17" s="52">
        <v>2</v>
      </c>
      <c r="B17" s="67">
        <f t="shared" ref="B17:T17" si="4">B11/B25</f>
        <v>1.0312636776704678</v>
      </c>
      <c r="C17" s="67">
        <f t="shared" si="4"/>
        <v>0.93166993873554904</v>
      </c>
      <c r="D17" s="67">
        <f t="shared" si="4"/>
        <v>0.85800387922123078</v>
      </c>
      <c r="E17" s="67">
        <f t="shared" si="4"/>
        <v>0.97143426195406302</v>
      </c>
      <c r="F17" s="67">
        <f t="shared" si="4"/>
        <v>0.98411061743880146</v>
      </c>
      <c r="G17" s="67">
        <f t="shared" si="4"/>
        <v>0.84641491735065155</v>
      </c>
      <c r="H17" s="67">
        <f t="shared" si="4"/>
        <v>0.85244180527847191</v>
      </c>
      <c r="I17" s="67">
        <f t="shared" si="4"/>
        <v>0.75299099460701213</v>
      </c>
      <c r="J17" s="67">
        <f t="shared" si="4"/>
        <v>0.75250764557206706</v>
      </c>
      <c r="K17" s="67">
        <f t="shared" si="4"/>
        <v>0.67072990910057984</v>
      </c>
      <c r="L17" s="67">
        <f t="shared" si="4"/>
        <v>0.84385946700922798</v>
      </c>
      <c r="M17" s="68">
        <f t="shared" si="4"/>
        <v>0.52560893577050194</v>
      </c>
      <c r="N17" s="67">
        <f t="shared" si="4"/>
        <v>1.0947632139943901</v>
      </c>
      <c r="O17" s="67">
        <f t="shared" si="4"/>
        <v>0.92839330515396301</v>
      </c>
      <c r="P17" s="67">
        <f t="shared" si="4"/>
        <v>1.0697696587377272</v>
      </c>
      <c r="Q17" s="67">
        <f t="shared" si="4"/>
        <v>1.2092653465543945</v>
      </c>
      <c r="R17" s="68">
        <f t="shared" si="4"/>
        <v>1.2851673719191066</v>
      </c>
      <c r="S17" s="67">
        <f t="shared" si="4"/>
        <v>1.3748183178580113</v>
      </c>
      <c r="T17" s="67">
        <f t="shared" si="4"/>
        <v>1.5450592536162642</v>
      </c>
    </row>
    <row r="18" spans="1:20" ht="14" x14ac:dyDescent="0.2">
      <c r="A18" s="52">
        <v>3</v>
      </c>
      <c r="B18" s="67">
        <f t="shared" ref="B18:T18" si="5">B12/B24</f>
        <v>1.3876044213753531</v>
      </c>
      <c r="C18" s="67">
        <f t="shared" si="5"/>
        <v>1.1040185486480436</v>
      </c>
      <c r="D18" s="67">
        <f t="shared" si="5"/>
        <v>0.707193649895834</v>
      </c>
      <c r="E18" s="67">
        <f t="shared" si="5"/>
        <v>1.0911660592327523</v>
      </c>
      <c r="F18" s="67">
        <f t="shared" si="5"/>
        <v>0.94458654131743958</v>
      </c>
      <c r="G18" s="67">
        <f t="shared" si="5"/>
        <v>0.81341995249528687</v>
      </c>
      <c r="H18" s="67">
        <f t="shared" si="5"/>
        <v>0.77315054589602528</v>
      </c>
      <c r="I18" s="67">
        <f t="shared" si="5"/>
        <v>0.64053192169325568</v>
      </c>
      <c r="J18" s="67">
        <f t="shared" si="5"/>
        <v>0.77518729779761775</v>
      </c>
      <c r="K18" s="67">
        <f t="shared" si="5"/>
        <v>0.71068413853048595</v>
      </c>
      <c r="L18" s="67">
        <f t="shared" si="5"/>
        <v>0.81348497749049076</v>
      </c>
      <c r="M18" s="68">
        <f t="shared" si="5"/>
        <v>0.63538260574595162</v>
      </c>
      <c r="N18" s="67">
        <f t="shared" si="5"/>
        <v>1.0939183106989401</v>
      </c>
      <c r="O18" s="67">
        <f t="shared" si="5"/>
        <v>1.04202409157433</v>
      </c>
      <c r="P18" s="67">
        <f t="shared" si="5"/>
        <v>1.1916435789131654</v>
      </c>
      <c r="Q18" s="67">
        <f t="shared" si="5"/>
        <v>0.95454850203817254</v>
      </c>
      <c r="R18" s="68">
        <f t="shared" si="5"/>
        <v>1.3494460292546073</v>
      </c>
      <c r="S18" s="67">
        <f t="shared" si="5"/>
        <v>1.2521511452532992</v>
      </c>
      <c r="T18" s="67">
        <f t="shared" si="5"/>
        <v>1.7531977264683225</v>
      </c>
    </row>
    <row r="19" spans="1:20" ht="14" x14ac:dyDescent="0.2">
      <c r="A19" s="52">
        <v>4</v>
      </c>
      <c r="B19" s="67">
        <f t="shared" ref="B19:T19" si="6">B12/B25</f>
        <v>1.0195028080906794</v>
      </c>
      <c r="C19" s="67">
        <f t="shared" si="6"/>
        <v>0.92608614444592452</v>
      </c>
      <c r="D19" s="67">
        <f t="shared" si="6"/>
        <v>0.76823546988605906</v>
      </c>
      <c r="E19" s="67">
        <f t="shared" si="6"/>
        <v>0.93297271472785315</v>
      </c>
      <c r="F19" s="67">
        <f t="shared" si="6"/>
        <v>0.91548946187668745</v>
      </c>
      <c r="G19" s="67">
        <f t="shared" si="6"/>
        <v>0.8598985602852548</v>
      </c>
      <c r="H19" s="67">
        <f t="shared" si="6"/>
        <v>0.77918891950372615</v>
      </c>
      <c r="I19" s="67">
        <f t="shared" si="6"/>
        <v>0.69407121476730727</v>
      </c>
      <c r="J19" s="67">
        <f t="shared" si="6"/>
        <v>0.7585529174403195</v>
      </c>
      <c r="K19" s="67">
        <f t="shared" si="6"/>
        <v>0.64782546963976739</v>
      </c>
      <c r="L19" s="67">
        <f t="shared" si="6"/>
        <v>0.84268696452925995</v>
      </c>
      <c r="M19" s="68">
        <f t="shared" si="6"/>
        <v>0.61645536567339521</v>
      </c>
      <c r="N19" s="67">
        <f t="shared" si="6"/>
        <v>1.0539088681215427</v>
      </c>
      <c r="O19" s="67">
        <f t="shared" si="6"/>
        <v>0.99499269276319691</v>
      </c>
      <c r="P19" s="67">
        <f t="shared" si="6"/>
        <v>1.1564718348714456</v>
      </c>
      <c r="Q19" s="67">
        <f t="shared" si="6"/>
        <v>1.1467871543269792</v>
      </c>
      <c r="R19" s="68">
        <f t="shared" si="6"/>
        <v>1.2905836400905384</v>
      </c>
      <c r="S19" s="67">
        <f>S12/S25</f>
        <v>1.3891736684864284</v>
      </c>
      <c r="T19" s="67">
        <f t="shared" si="6"/>
        <v>1.4939426443303414</v>
      </c>
    </row>
    <row r="20" spans="1:20" ht="14" x14ac:dyDescent="0.2">
      <c r="A20" s="52" t="s">
        <v>562</v>
      </c>
      <c r="B20" s="67">
        <f t="shared" ref="B20:T20" si="7">STDEV(B16:B19)</f>
        <v>0.21390315529298878</v>
      </c>
      <c r="C20" s="67">
        <f t="shared" si="7"/>
        <v>0.1031000567709917</v>
      </c>
      <c r="D20" s="67">
        <f t="shared" si="7"/>
        <v>6.2230026832763075E-2</v>
      </c>
      <c r="E20" s="67">
        <f t="shared" si="7"/>
        <v>9.6296075747964838E-2</v>
      </c>
      <c r="F20" s="67">
        <f t="shared" si="7"/>
        <v>4.3864158711835674E-2</v>
      </c>
      <c r="G20" s="67">
        <f t="shared" si="7"/>
        <v>2.768132349660261E-2</v>
      </c>
      <c r="H20" s="67">
        <f t="shared" si="7"/>
        <v>4.2286848758881675E-2</v>
      </c>
      <c r="I20" s="67">
        <f t="shared" si="7"/>
        <v>4.5931233936813864E-2</v>
      </c>
      <c r="J20" s="67">
        <f t="shared" si="7"/>
        <v>1.0195707141357648E-2</v>
      </c>
      <c r="K20" s="67">
        <f t="shared" si="7"/>
        <v>3.94551725706936E-2</v>
      </c>
      <c r="L20" s="67">
        <f t="shared" si="7"/>
        <v>1.6884617451950548E-2</v>
      </c>
      <c r="M20" s="68">
        <f t="shared" si="7"/>
        <v>5.4214858818162112E-2</v>
      </c>
      <c r="N20" s="67">
        <f t="shared" si="7"/>
        <v>3.3650422588979843E-2</v>
      </c>
      <c r="O20" s="67">
        <f t="shared" si="7"/>
        <v>4.7316184616353847E-2</v>
      </c>
      <c r="P20" s="67">
        <f t="shared" si="7"/>
        <v>5.4453077138394472E-2</v>
      </c>
      <c r="Q20" s="67">
        <f t="shared" si="7"/>
        <v>0.11874415285725914</v>
      </c>
      <c r="R20" s="68">
        <f t="shared" si="7"/>
        <v>3.406346882640205E-2</v>
      </c>
      <c r="S20" s="67">
        <f t="shared" si="7"/>
        <v>7.90957384340151E-2</v>
      </c>
      <c r="T20" s="67">
        <f t="shared" si="7"/>
        <v>0.15560454147750594</v>
      </c>
    </row>
    <row r="21" spans="1:20" ht="14" x14ac:dyDescent="0.2">
      <c r="A21" s="52" t="s">
        <v>563</v>
      </c>
      <c r="B21" s="67">
        <f>B20/SQRT(4)</f>
        <v>0.10695157764649439</v>
      </c>
      <c r="C21" s="67">
        <f t="shared" ref="C21:M21" si="8">C20/SQRT(4)</f>
        <v>5.1550028385495848E-2</v>
      </c>
      <c r="D21" s="67">
        <f t="shared" si="8"/>
        <v>3.1115013416381537E-2</v>
      </c>
      <c r="E21" s="67">
        <f t="shared" si="8"/>
        <v>4.8148037873982419E-2</v>
      </c>
      <c r="F21" s="67">
        <f t="shared" si="8"/>
        <v>2.1932079355917837E-2</v>
      </c>
      <c r="G21" s="67">
        <f t="shared" si="8"/>
        <v>1.3840661748301305E-2</v>
      </c>
      <c r="H21" s="67">
        <f t="shared" si="8"/>
        <v>2.1143424379440837E-2</v>
      </c>
      <c r="I21" s="67">
        <f t="shared" si="8"/>
        <v>2.2965616968406932E-2</v>
      </c>
      <c r="J21" s="67">
        <f t="shared" si="8"/>
        <v>5.0978535706788239E-3</v>
      </c>
      <c r="K21" s="67">
        <f t="shared" si="8"/>
        <v>1.97275862853468E-2</v>
      </c>
      <c r="L21" s="67">
        <f t="shared" si="8"/>
        <v>8.4423087259752738E-3</v>
      </c>
      <c r="M21" s="68">
        <f t="shared" si="8"/>
        <v>2.7107429409081056E-2</v>
      </c>
      <c r="N21" s="67">
        <f>N20/SQRT(4)</f>
        <v>1.6825211294489922E-2</v>
      </c>
      <c r="O21" s="67">
        <f>O20/SQRT(4)</f>
        <v>2.3658092308176924E-2</v>
      </c>
      <c r="P21" s="67">
        <f t="shared" ref="P21:R21" si="9">P20/SQRT(4)</f>
        <v>2.7226538569197236E-2</v>
      </c>
      <c r="Q21" s="67">
        <f t="shared" si="9"/>
        <v>5.9372076428629572E-2</v>
      </c>
      <c r="R21" s="68">
        <f t="shared" si="9"/>
        <v>1.7031734413201025E-2</v>
      </c>
      <c r="S21" s="67">
        <f>S20/SQRT(4)</f>
        <v>3.954786921700755E-2</v>
      </c>
      <c r="T21" s="67">
        <f>T20/SQRT(4)</f>
        <v>7.7802270738752968E-2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T26" si="10">AVERAGE(B24:B25)</f>
        <v>947.7900390625</v>
      </c>
      <c r="C26" s="62">
        <f t="shared" si="10"/>
        <v>850.56515502929688</v>
      </c>
      <c r="D26" s="62">
        <f t="shared" si="10"/>
        <v>1210.2877807617188</v>
      </c>
      <c r="E26" s="62">
        <f t="shared" si="10"/>
        <v>993.68905639648438</v>
      </c>
      <c r="F26" s="62">
        <f t="shared" si="10"/>
        <v>1042.5560913085938</v>
      </c>
      <c r="G26" s="62">
        <f t="shared" si="10"/>
        <v>1381.6105346679688</v>
      </c>
      <c r="H26" s="62">
        <f t="shared" si="10"/>
        <v>914.83212280273438</v>
      </c>
      <c r="I26" s="62">
        <f t="shared" si="10"/>
        <v>1489.1393432617188</v>
      </c>
      <c r="J26" s="62">
        <f t="shared" si="10"/>
        <v>1159.4992065429688</v>
      </c>
      <c r="K26" s="62">
        <f t="shared" si="10"/>
        <v>1343.531982421875</v>
      </c>
      <c r="L26" s="62">
        <f t="shared" si="10"/>
        <v>1467.6051635742188</v>
      </c>
      <c r="M26" s="63">
        <f t="shared" si="10"/>
        <v>1673.09814453125</v>
      </c>
      <c r="N26" s="62">
        <f t="shared" si="10"/>
        <v>880.15524291992188</v>
      </c>
      <c r="O26" s="62">
        <f t="shared" si="10"/>
        <v>1214.0984497070312</v>
      </c>
      <c r="P26" s="62">
        <f t="shared" si="10"/>
        <v>1261.6619873046875</v>
      </c>
      <c r="Q26" s="62">
        <f t="shared" si="10"/>
        <v>1186.0333862304688</v>
      </c>
      <c r="R26" s="62">
        <f t="shared" si="10"/>
        <v>1218.3155517578125</v>
      </c>
      <c r="S26" s="62">
        <f t="shared" si="10"/>
        <v>1288.0631713867188</v>
      </c>
      <c r="T26" s="62">
        <f t="shared" si="10"/>
        <v>796.48727416992188</v>
      </c>
    </row>
    <row r="27" spans="1:20" ht="14" x14ac:dyDescent="0.2">
      <c r="A27" s="52" t="s">
        <v>562</v>
      </c>
      <c r="B27" s="64">
        <f t="shared" ref="B27:T27" si="11">STDEV(B24:B25)</f>
        <v>204.97430453136548</v>
      </c>
      <c r="C27" s="64">
        <f t="shared" si="11"/>
        <v>105.42878380248045</v>
      </c>
      <c r="D27" s="64">
        <f t="shared" si="11"/>
        <v>70.81296346236887</v>
      </c>
      <c r="E27" s="64">
        <f t="shared" si="11"/>
        <v>109.82808938313656</v>
      </c>
      <c r="F27" s="64">
        <f t="shared" si="11"/>
        <v>23.063920781228845</v>
      </c>
      <c r="G27" s="64">
        <f t="shared" si="11"/>
        <v>54.27191284074528</v>
      </c>
      <c r="H27" s="64">
        <f t="shared" si="11"/>
        <v>5.0325683858532564</v>
      </c>
      <c r="I27" s="64">
        <f t="shared" si="11"/>
        <v>84.483291753828624</v>
      </c>
      <c r="J27" s="64">
        <f t="shared" si="11"/>
        <v>17.784443344156823</v>
      </c>
      <c r="K27" s="64">
        <f t="shared" si="11"/>
        <v>87.915504515098235</v>
      </c>
      <c r="L27" s="64">
        <f t="shared" si="11"/>
        <v>36.595797012505095</v>
      </c>
      <c r="M27" s="65">
        <f t="shared" si="11"/>
        <v>35.774665810182384</v>
      </c>
      <c r="N27" s="64">
        <f t="shared" si="11"/>
        <v>23.186620035312909</v>
      </c>
      <c r="O27" s="64">
        <f t="shared" si="11"/>
        <v>39.642605503999569</v>
      </c>
      <c r="P27" s="64">
        <f t="shared" si="11"/>
        <v>26.725908719685787</v>
      </c>
      <c r="Q27" s="64">
        <f t="shared" si="11"/>
        <v>153.44657367151407</v>
      </c>
      <c r="R27" s="64">
        <f t="shared" si="11"/>
        <v>38.415267696175903</v>
      </c>
      <c r="S27" s="64">
        <f t="shared" si="11"/>
        <v>94.497933229271197</v>
      </c>
      <c r="T27" s="64">
        <f t="shared" si="11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1.1821877347282999</v>
      </c>
      <c r="C31" s="102">
        <f>C13/C26</f>
        <v>1.0102913321038018</v>
      </c>
      <c r="D31" s="102">
        <f>D13/D26</f>
        <v>0.77947908542663136</v>
      </c>
      <c r="E31" s="102">
        <f t="shared" ref="E31:K31" si="12">E13/E26</f>
        <v>1.0266214365605595</v>
      </c>
      <c r="F31" s="102">
        <f t="shared" si="12"/>
        <v>0.9646577159888694</v>
      </c>
      <c r="G31" s="102">
        <f t="shared" si="12"/>
        <v>0.82945919579549787</v>
      </c>
      <c r="H31" s="102">
        <f t="shared" si="12"/>
        <v>0.81264195988293642</v>
      </c>
      <c r="I31" s="102">
        <f t="shared" si="12"/>
        <v>0.69450573916556235</v>
      </c>
      <c r="J31" s="102">
        <f t="shared" si="12"/>
        <v>0.7637244841157147</v>
      </c>
      <c r="K31" s="102">
        <f t="shared" si="12"/>
        <v>0.68978267640443847</v>
      </c>
      <c r="L31" s="102">
        <f>L13/L26</f>
        <v>0.82840443741824521</v>
      </c>
      <c r="M31" s="103">
        <f>M13/M26</f>
        <v>0.5796659059303868</v>
      </c>
      <c r="N31" s="102">
        <f t="shared" ref="N31:T31" si="13">N13/N26</f>
        <v>1.0943486317204714</v>
      </c>
      <c r="O31" s="79">
        <f t="shared" si="13"/>
        <v>0.98389692349943991</v>
      </c>
      <c r="P31" s="79">
        <f t="shared" si="13"/>
        <v>1.1297938616627006</v>
      </c>
      <c r="Q31" s="102">
        <f t="shared" si="13"/>
        <v>1.0702556626911393</v>
      </c>
      <c r="R31" s="79">
        <f t="shared" si="13"/>
        <v>1.3165901186129951</v>
      </c>
      <c r="S31" s="79">
        <f t="shared" si="13"/>
        <v>1.3103029635616665</v>
      </c>
      <c r="T31" s="102">
        <f t="shared" si="13"/>
        <v>1.640819493400109</v>
      </c>
    </row>
    <row r="32" spans="1:20" ht="14" x14ac:dyDescent="0.2">
      <c r="A32" s="52" t="s">
        <v>563</v>
      </c>
      <c r="B32" s="104">
        <f t="shared" ref="B32:T32" si="14">B21</f>
        <v>0.10695157764649439</v>
      </c>
      <c r="C32" s="104">
        <f t="shared" si="14"/>
        <v>5.1550028385495848E-2</v>
      </c>
      <c r="D32" s="104">
        <f t="shared" si="14"/>
        <v>3.1115013416381537E-2</v>
      </c>
      <c r="E32" s="104">
        <f t="shared" si="14"/>
        <v>4.8148037873982419E-2</v>
      </c>
      <c r="F32" s="104">
        <f t="shared" si="14"/>
        <v>2.1932079355917837E-2</v>
      </c>
      <c r="G32" s="104">
        <f t="shared" si="14"/>
        <v>1.3840661748301305E-2</v>
      </c>
      <c r="H32" s="104">
        <f>H21</f>
        <v>2.1143424379440837E-2</v>
      </c>
      <c r="I32" s="104">
        <f t="shared" si="14"/>
        <v>2.2965616968406932E-2</v>
      </c>
      <c r="J32" s="104">
        <f t="shared" si="14"/>
        <v>5.0978535706788239E-3</v>
      </c>
      <c r="K32" s="104">
        <f t="shared" si="14"/>
        <v>1.97275862853468E-2</v>
      </c>
      <c r="L32" s="104">
        <f t="shared" si="14"/>
        <v>8.4423087259752738E-3</v>
      </c>
      <c r="M32" s="105">
        <f t="shared" si="14"/>
        <v>2.7107429409081056E-2</v>
      </c>
      <c r="N32" s="104">
        <f t="shared" si="14"/>
        <v>1.6825211294489922E-2</v>
      </c>
      <c r="O32" s="67">
        <f t="shared" si="14"/>
        <v>2.3658092308176924E-2</v>
      </c>
      <c r="P32" s="67">
        <f t="shared" si="14"/>
        <v>2.7226538569197236E-2</v>
      </c>
      <c r="Q32" s="104">
        <f t="shared" si="14"/>
        <v>5.9372076428629572E-2</v>
      </c>
      <c r="R32" s="67">
        <f t="shared" si="14"/>
        <v>1.7031734413201025E-2</v>
      </c>
      <c r="S32" s="67">
        <f t="shared" si="14"/>
        <v>3.954786921700755E-2</v>
      </c>
      <c r="T32" s="104">
        <f t="shared" si="14"/>
        <v>7.7802270738752968E-2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T33" si="15">C31/$B$31</f>
        <v>0.85459466582606303</v>
      </c>
      <c r="D33" s="106">
        <f t="shared" si="15"/>
        <v>0.65935304734469913</v>
      </c>
      <c r="E33" s="106">
        <f t="shared" si="15"/>
        <v>0.8684081270700259</v>
      </c>
      <c r="F33" s="106">
        <f t="shared" si="15"/>
        <v>0.81599367651244914</v>
      </c>
      <c r="G33" s="106">
        <f t="shared" si="15"/>
        <v>0.70163068980421373</v>
      </c>
      <c r="H33" s="106">
        <f t="shared" si="15"/>
        <v>0.68740516925571427</v>
      </c>
      <c r="I33" s="106">
        <f>I31/$B$31</f>
        <v>0.58747499975135453</v>
      </c>
      <c r="J33" s="106">
        <f t="shared" si="15"/>
        <v>0.64602639807563234</v>
      </c>
      <c r="K33" s="106">
        <f t="shared" si="15"/>
        <v>0.58347981132029758</v>
      </c>
      <c r="L33" s="106">
        <f t="shared" si="15"/>
        <v>0.70073848093901592</v>
      </c>
      <c r="M33" s="106">
        <f t="shared" si="15"/>
        <v>0.49033320927120799</v>
      </c>
      <c r="N33" s="106">
        <f t="shared" si="15"/>
        <v>0.92569783933004823</v>
      </c>
      <c r="O33" s="80">
        <f t="shared" si="15"/>
        <v>0.83226791701198555</v>
      </c>
      <c r="P33" s="80">
        <f t="shared" si="15"/>
        <v>0.95568058141151258</v>
      </c>
      <c r="Q33" s="106">
        <f t="shared" si="15"/>
        <v>0.90531785371391482</v>
      </c>
      <c r="R33" s="80">
        <f t="shared" si="15"/>
        <v>1.1136895434933478</v>
      </c>
      <c r="S33" s="80">
        <f t="shared" si="15"/>
        <v>1.1083713060707834</v>
      </c>
      <c r="T33" s="106">
        <f t="shared" si="15"/>
        <v>1.387951714604124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0.99264746096163248</v>
      </c>
      <c r="C38" s="82">
        <f>AVERAGE(G31:I31)</f>
        <v>0.77886896494799895</v>
      </c>
      <c r="D38" s="69">
        <f>AVERAGE(J31:N31)</f>
        <v>0.79118522711785144</v>
      </c>
      <c r="F38" s="69">
        <f>AVERAGE(O31:Q31)</f>
        <v>1.06131548261776</v>
      </c>
      <c r="G38" s="69">
        <f>AVERAGE(R31:T31)</f>
        <v>1.4225708585249235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0.14458149495897799</v>
      </c>
      <c r="C39" s="50">
        <f>STDEV(G31:I31)</f>
        <v>7.3542982358947476E-2</v>
      </c>
      <c r="D39" s="69">
        <f>STDEV(J31:N31)</f>
        <v>0.1930481238180374</v>
      </c>
      <c r="F39" s="69">
        <f>STDEV(O31:Q31)</f>
        <v>7.3358191472813125E-2</v>
      </c>
      <c r="G39" s="69">
        <f>STDEV(R31:T31)</f>
        <v>0.18903500217769736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8.3474165034404468E-2</v>
      </c>
      <c r="C40" s="48">
        <f>C39/SQRT(3)</f>
        <v>4.2460060661946228E-2</v>
      </c>
      <c r="D40" s="48">
        <f>D39/SQRT(3)</f>
        <v>0.11145638625289611</v>
      </c>
      <c r="F40" s="48">
        <f t="shared" ref="F40:G40" si="16">F39/SQRT(3)</f>
        <v>4.2353371594092769E-2</v>
      </c>
      <c r="G40" s="48">
        <f t="shared" si="16"/>
        <v>0.10913940939355507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D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B42" s="45" t="s">
        <v>576</v>
      </c>
      <c r="C42" s="83" t="s">
        <v>568</v>
      </c>
      <c r="D42" s="84">
        <f>_xlfn.T.TEST(G31:I31,J31:N31,2,2)</f>
        <v>0.92108245712050918</v>
      </c>
      <c r="E42" s="58"/>
      <c r="F42" s="50" t="s">
        <v>568</v>
      </c>
      <c r="G42" s="84">
        <f>_xlfn.T.TEST(O31:Q31,R31:T31,2,2)</f>
        <v>3.6722982853409129E-2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 t="s">
        <v>577</v>
      </c>
      <c r="C43" s="112" t="s">
        <v>568</v>
      </c>
      <c r="D43" s="84">
        <f>_xlfn.T.TEST(B31:F31,G31:I31,2,2)</f>
        <v>5.8372566358556581E-2</v>
      </c>
      <c r="E43" s="111"/>
      <c r="F43" s="111"/>
      <c r="G43" s="111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D44" s="48"/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0.99264746096163248</v>
      </c>
      <c r="C48" s="82">
        <f>D38</f>
        <v>0.79118522711785144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0.77886896494799895</v>
      </c>
      <c r="C49" s="82">
        <f>F38</f>
        <v>1.06131548261776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8.3474165034404468E-2</v>
      </c>
      <c r="C52" s="50">
        <f>D40</f>
        <v>0.11145638625289611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4.2460060661946228E-2</v>
      </c>
      <c r="C53" s="50">
        <f>F40</f>
        <v>4.2353371594092769E-2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1">
    <mergeCell ref="B36:C3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5095-01CD-C445-9806-E689F24EF8B0}">
  <dimension ref="A1:T62"/>
  <sheetViews>
    <sheetView topLeftCell="A19" zoomScale="75" zoomScaleNormal="75" workbookViewId="0">
      <selection activeCell="L38" sqref="L38"/>
    </sheetView>
  </sheetViews>
  <sheetFormatPr baseColWidth="10" defaultRowHeight="13" x14ac:dyDescent="0.15"/>
  <cols>
    <col min="1" max="16384" width="10.83203125" style="45"/>
  </cols>
  <sheetData>
    <row r="1" spans="1:20" ht="14" x14ac:dyDescent="0.2">
      <c r="A1" s="47"/>
      <c r="B1" s="48"/>
      <c r="C1" s="48"/>
      <c r="D1" s="48"/>
      <c r="E1" s="48"/>
      <c r="F1" s="48"/>
      <c r="G1" s="49"/>
      <c r="H1" s="48"/>
      <c r="I1" s="4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ht="14" x14ac:dyDescent="0.2">
      <c r="A2" s="51" t="s">
        <v>556</v>
      </c>
      <c r="B2" s="48"/>
      <c r="C2" s="48"/>
      <c r="D2" s="48"/>
      <c r="E2" s="48"/>
      <c r="F2" s="48"/>
      <c r="G2" s="49"/>
      <c r="H2" s="48"/>
      <c r="I2" s="48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14" x14ac:dyDescent="0.2">
      <c r="A3" s="52" t="s">
        <v>557</v>
      </c>
      <c r="B3" s="87">
        <v>23.989950180053711</v>
      </c>
      <c r="C3" s="87">
        <v>24.337350845336914</v>
      </c>
      <c r="D3" s="87">
        <v>23.927974700927734</v>
      </c>
      <c r="E3" s="87">
        <v>24.17999267578125</v>
      </c>
      <c r="F3" s="87">
        <v>23.98790168762207</v>
      </c>
      <c r="G3" s="87">
        <v>23.054590225219727</v>
      </c>
      <c r="H3" s="87">
        <v>23.824886322021484</v>
      </c>
      <c r="I3" s="87">
        <v>23.266750335693359</v>
      </c>
      <c r="J3" s="87">
        <v>23.768383026123047</v>
      </c>
      <c r="K3" s="87">
        <v>23.724292755126953</v>
      </c>
      <c r="L3" s="87">
        <v>23.372400283813477</v>
      </c>
      <c r="M3" s="87">
        <v>23.637157440185547</v>
      </c>
      <c r="N3" s="87">
        <v>23.90983772277832</v>
      </c>
      <c r="O3" s="87">
        <v>23.812576293945312</v>
      </c>
      <c r="P3" s="87">
        <v>23.560764312744141</v>
      </c>
      <c r="Q3" s="87">
        <v>23.879928588867188</v>
      </c>
      <c r="R3" s="87">
        <v>23.552156448364258</v>
      </c>
      <c r="S3" s="87">
        <v>23.300943374633789</v>
      </c>
      <c r="T3" s="87">
        <v>23.631889343261719</v>
      </c>
    </row>
    <row r="4" spans="1:20" ht="14" x14ac:dyDescent="0.2">
      <c r="A4" s="52" t="s">
        <v>558</v>
      </c>
      <c r="B4" s="87">
        <v>24.095949172973633</v>
      </c>
      <c r="C4" s="87">
        <v>24.43608283996582</v>
      </c>
      <c r="D4" s="87">
        <v>24.112007141113281</v>
      </c>
      <c r="E4" s="87">
        <v>24.047878265380859</v>
      </c>
      <c r="F4" s="87">
        <v>23.944648742675781</v>
      </c>
      <c r="G4" s="87">
        <v>23.229175567626953</v>
      </c>
      <c r="H4" s="87">
        <v>23.796600341796875</v>
      </c>
      <c r="I4" s="87">
        <v>23.33696174621582</v>
      </c>
      <c r="J4" s="87">
        <v>23.608131408691406</v>
      </c>
      <c r="K4" s="87">
        <v>24.071294784545898</v>
      </c>
      <c r="L4" s="87">
        <v>23.328498840332031</v>
      </c>
      <c r="M4" s="87">
        <v>24.243099212646484</v>
      </c>
      <c r="N4" s="87">
        <v>24.26197624206543</v>
      </c>
      <c r="O4" s="87">
        <v>23.813173294067383</v>
      </c>
      <c r="P4" s="87">
        <v>23.389503479003906</v>
      </c>
      <c r="Q4" s="87">
        <v>23.604640960693359</v>
      </c>
      <c r="R4" s="87">
        <v>23.387035369873047</v>
      </c>
      <c r="S4" s="87">
        <v>23.399145126342773</v>
      </c>
      <c r="T4" s="87">
        <v>23.727624893188477</v>
      </c>
    </row>
    <row r="5" spans="1:20" ht="14" x14ac:dyDescent="0.2">
      <c r="A5" s="53"/>
      <c r="B5" s="54"/>
      <c r="C5" s="54"/>
      <c r="D5" s="54"/>
      <c r="E5" s="54"/>
      <c r="F5" s="54"/>
      <c r="G5" s="54"/>
      <c r="H5" s="50"/>
      <c r="I5" s="50"/>
      <c r="J5" s="50"/>
      <c r="K5" s="50"/>
      <c r="L5" s="50"/>
      <c r="M5" s="50"/>
      <c r="N5" s="54"/>
      <c r="O5" s="54"/>
      <c r="P5" s="54"/>
      <c r="Q5" s="54"/>
      <c r="R5" s="54"/>
      <c r="S5" s="50"/>
    </row>
    <row r="6" spans="1:20" ht="14" x14ac:dyDescent="0.2">
      <c r="A6" s="55" t="s">
        <v>559</v>
      </c>
      <c r="B6" s="98">
        <v>20.131387710571289</v>
      </c>
      <c r="C6" s="98">
        <v>20.177646636962891</v>
      </c>
      <c r="D6" s="98">
        <v>19.517740249633789</v>
      </c>
      <c r="E6" s="98">
        <v>19.951942443847656</v>
      </c>
      <c r="F6" s="98">
        <v>19.797346115112305</v>
      </c>
      <c r="G6" s="98">
        <v>19.355478286743164</v>
      </c>
      <c r="H6" s="98">
        <v>19.94843864440918</v>
      </c>
      <c r="I6" s="98">
        <v>19.23725700378418</v>
      </c>
      <c r="J6" s="98">
        <v>19.646072387695312</v>
      </c>
      <c r="K6" s="98">
        <v>19.495248794555664</v>
      </c>
      <c r="L6" s="98">
        <v>19.286813735961914</v>
      </c>
      <c r="M6" s="98">
        <v>19.15301513671875</v>
      </c>
      <c r="N6" s="98">
        <v>20.031887054443359</v>
      </c>
      <c r="O6" s="98">
        <v>19.600408554077148</v>
      </c>
      <c r="P6" s="98">
        <v>19.536870956420898</v>
      </c>
      <c r="Q6" s="98">
        <v>19.481334686279297</v>
      </c>
      <c r="R6" s="98">
        <v>19.594587326049805</v>
      </c>
      <c r="S6" s="98">
        <v>19.419338226318359</v>
      </c>
      <c r="T6" s="98">
        <v>20.255437850952148</v>
      </c>
    </row>
    <row r="7" spans="1:20" ht="14" x14ac:dyDescent="0.2">
      <c r="A7" s="56" t="s">
        <v>560</v>
      </c>
      <c r="B7" s="98">
        <v>19.711936950683594</v>
      </c>
      <c r="C7" s="98">
        <v>19.938512802124023</v>
      </c>
      <c r="D7" s="98">
        <v>19.630393981933594</v>
      </c>
      <c r="E7" s="98">
        <v>19.738822937011719</v>
      </c>
      <c r="F7" s="98">
        <v>19.754772186279297</v>
      </c>
      <c r="G7" s="98">
        <v>19.431087493896484</v>
      </c>
      <c r="H7" s="98">
        <v>19.959024429321289</v>
      </c>
      <c r="I7" s="98">
        <v>19.346487045288086</v>
      </c>
      <c r="J7" s="98">
        <v>19.616556167602539</v>
      </c>
      <c r="K7" s="98">
        <v>19.369239807128906</v>
      </c>
      <c r="L7" s="98">
        <v>19.334802627563477</v>
      </c>
      <c r="M7" s="98">
        <v>19.111865997314453</v>
      </c>
      <c r="N7" s="98">
        <v>19.98118782043457</v>
      </c>
      <c r="O7" s="98">
        <v>19.537565231323242</v>
      </c>
      <c r="P7" s="98">
        <v>19.496105194091797</v>
      </c>
      <c r="Q7" s="98">
        <v>19.730995178222656</v>
      </c>
      <c r="R7" s="98">
        <v>19.533901214599609</v>
      </c>
      <c r="S7" s="98">
        <v>19.560640335083008</v>
      </c>
      <c r="T7" s="98">
        <v>20.037696838378906</v>
      </c>
    </row>
    <row r="8" spans="1:20" ht="14" x14ac:dyDescent="0.2">
      <c r="A8" s="53"/>
      <c r="B8" s="57"/>
      <c r="C8" s="57"/>
      <c r="D8" s="57"/>
      <c r="E8" s="57"/>
      <c r="F8" s="57"/>
      <c r="G8" s="57"/>
      <c r="H8" s="48"/>
      <c r="I8" s="48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20" ht="14" x14ac:dyDescent="0.2">
      <c r="A9" s="53"/>
      <c r="B9" s="57"/>
      <c r="C9" s="57"/>
      <c r="D9" s="57"/>
      <c r="E9" s="57"/>
      <c r="F9" s="57"/>
      <c r="G9" s="57"/>
      <c r="H9" s="48"/>
      <c r="I9" s="48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20" ht="14" x14ac:dyDescent="0.2">
      <c r="A10" s="51" t="s">
        <v>556</v>
      </c>
      <c r="B10" s="58"/>
      <c r="C10" s="58"/>
      <c r="D10" s="58"/>
      <c r="E10" s="58"/>
      <c r="F10" s="58"/>
      <c r="G10" s="58"/>
      <c r="H10" s="48"/>
      <c r="I10" s="48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20" ht="14" x14ac:dyDescent="0.2">
      <c r="A11" s="52">
        <v>1</v>
      </c>
      <c r="B11" s="59">
        <v>893.5029296875</v>
      </c>
      <c r="C11" s="59">
        <v>690.93096923828125</v>
      </c>
      <c r="D11" s="59">
        <v>935.44036865234375</v>
      </c>
      <c r="E11" s="59">
        <v>776.26971435546875</v>
      </c>
      <c r="F11" s="59">
        <v>894.85858154296875</v>
      </c>
      <c r="G11" s="59">
        <v>1785.4134521484375</v>
      </c>
      <c r="H11" s="59">
        <v>1009.6031494140625</v>
      </c>
      <c r="I11" s="59">
        <v>1525.9715576171875</v>
      </c>
      <c r="J11" s="59">
        <v>1052.7177734375</v>
      </c>
      <c r="K11" s="59">
        <v>1087.6356201171875</v>
      </c>
      <c r="L11" s="59">
        <v>1411.19970703125</v>
      </c>
      <c r="M11" s="59">
        <v>1160.0865478515625</v>
      </c>
      <c r="N11" s="59">
        <v>948.08154296875</v>
      </c>
      <c r="O11" s="59">
        <v>1018.84326171875</v>
      </c>
      <c r="P11" s="59">
        <v>1227.5654296875</v>
      </c>
      <c r="Q11" s="59">
        <v>969.3018798828125</v>
      </c>
      <c r="R11" s="59">
        <v>1235.4107666015625</v>
      </c>
      <c r="S11" s="59">
        <v>1487.839599609375</v>
      </c>
      <c r="T11" s="59">
        <v>1164.6185302734375</v>
      </c>
    </row>
    <row r="12" spans="1:20" ht="14" x14ac:dyDescent="0.2">
      <c r="A12" s="52">
        <v>2</v>
      </c>
      <c r="B12" s="59">
        <v>826.08709716796875</v>
      </c>
      <c r="C12" s="59">
        <v>642.244384765625</v>
      </c>
      <c r="D12" s="59">
        <v>816.32763671875</v>
      </c>
      <c r="E12" s="59">
        <v>856.00592041015625</v>
      </c>
      <c r="F12" s="59">
        <v>923.96759033203125</v>
      </c>
      <c r="G12" s="59">
        <v>1569.002685546875</v>
      </c>
      <c r="H12" s="59">
        <v>1030.9613037109375</v>
      </c>
      <c r="I12" s="59">
        <v>1448.7022705078125</v>
      </c>
      <c r="J12" s="59">
        <v>1185.2772216796875</v>
      </c>
      <c r="K12" s="59">
        <v>841.29876708984375</v>
      </c>
      <c r="L12" s="59">
        <v>1457.804443359375</v>
      </c>
      <c r="M12" s="59">
        <v>740.8477783203125</v>
      </c>
      <c r="N12" s="59">
        <v>730.56951904296875</v>
      </c>
      <c r="O12" s="59">
        <v>1018.3932495117188</v>
      </c>
      <c r="P12" s="59">
        <v>1393.4493408203125</v>
      </c>
      <c r="Q12" s="59">
        <v>1188.343017578125</v>
      </c>
      <c r="R12" s="59">
        <v>1395.9970703125</v>
      </c>
      <c r="S12" s="59">
        <v>1383.54150390625</v>
      </c>
      <c r="T12" s="59">
        <v>1084.9566650390625</v>
      </c>
    </row>
    <row r="13" spans="1:20" ht="14" x14ac:dyDescent="0.2">
      <c r="A13" s="60" t="s">
        <v>561</v>
      </c>
      <c r="B13" s="61">
        <f t="shared" ref="B13:M13" si="0">AVERAGE(B11:B12)</f>
        <v>859.79501342773438</v>
      </c>
      <c r="C13" s="61">
        <f t="shared" si="0"/>
        <v>666.58767700195312</v>
      </c>
      <c r="D13" s="61">
        <f t="shared" si="0"/>
        <v>875.88400268554688</v>
      </c>
      <c r="E13" s="61">
        <f t="shared" si="0"/>
        <v>816.1378173828125</v>
      </c>
      <c r="F13" s="61">
        <f t="shared" si="0"/>
        <v>909.4130859375</v>
      </c>
      <c r="G13" s="61">
        <f t="shared" si="0"/>
        <v>1677.2080688476562</v>
      </c>
      <c r="H13" s="62">
        <f t="shared" si="0"/>
        <v>1020.2822265625</v>
      </c>
      <c r="I13" s="62">
        <f t="shared" si="0"/>
        <v>1487.3369140625</v>
      </c>
      <c r="J13" s="62">
        <f t="shared" si="0"/>
        <v>1118.9974975585938</v>
      </c>
      <c r="K13" s="62">
        <f t="shared" si="0"/>
        <v>964.46719360351562</v>
      </c>
      <c r="L13" s="62">
        <f t="shared" si="0"/>
        <v>1434.5020751953125</v>
      </c>
      <c r="M13" s="63">
        <f t="shared" si="0"/>
        <v>950.4671630859375</v>
      </c>
      <c r="N13" s="61">
        <f>AVERAGE(N11:N12)</f>
        <v>839.32553100585938</v>
      </c>
      <c r="O13" s="61">
        <f>AVERAGE(O11:O12)</f>
        <v>1018.6182556152344</v>
      </c>
      <c r="P13" s="61">
        <f t="shared" ref="P13:R13" si="1">AVERAGE(P11:P12)</f>
        <v>1310.5073852539062</v>
      </c>
      <c r="Q13" s="62">
        <f t="shared" si="1"/>
        <v>1078.8224487304688</v>
      </c>
      <c r="R13" s="63">
        <f t="shared" si="1"/>
        <v>1315.7039184570312</v>
      </c>
      <c r="S13" s="61">
        <f>AVERAGE(S11:S12)</f>
        <v>1435.6905517578125</v>
      </c>
      <c r="T13" s="61">
        <f>AVERAGE(T11:T12)</f>
        <v>1124.78759765625</v>
      </c>
    </row>
    <row r="14" spans="1:20" ht="14" x14ac:dyDescent="0.2">
      <c r="A14" s="52" t="s">
        <v>562</v>
      </c>
      <c r="B14" s="64">
        <f t="shared" ref="B14:T14" si="2">STDEV(B11:B12)</f>
        <v>47.67019233389712</v>
      </c>
      <c r="C14" s="64">
        <f t="shared" si="2"/>
        <v>34.426614033426908</v>
      </c>
      <c r="D14" s="64">
        <f t="shared" si="2"/>
        <v>84.225420475899568</v>
      </c>
      <c r="E14" s="64">
        <f t="shared" si="2"/>
        <v>56.382012007357382</v>
      </c>
      <c r="F14" s="64">
        <f t="shared" si="2"/>
        <v>20.583177508364905</v>
      </c>
      <c r="G14" s="64">
        <f t="shared" si="2"/>
        <v>153.02552058574406</v>
      </c>
      <c r="H14" s="64">
        <f t="shared" si="2"/>
        <v>15.10249573694891</v>
      </c>
      <c r="I14" s="64">
        <f t="shared" si="2"/>
        <v>54.637636892489347</v>
      </c>
      <c r="J14" s="64">
        <f t="shared" si="2"/>
        <v>93.733684762397942</v>
      </c>
      <c r="K14" s="64">
        <f t="shared" si="2"/>
        <v>174.18645923178866</v>
      </c>
      <c r="L14" s="64">
        <f t="shared" si="2"/>
        <v>32.954525093028224</v>
      </c>
      <c r="M14" s="65">
        <f t="shared" si="2"/>
        <v>296.44657687185099</v>
      </c>
      <c r="N14" s="64">
        <f t="shared" si="2"/>
        <v>153.80422710753049</v>
      </c>
      <c r="O14" s="64">
        <f t="shared" si="2"/>
        <v>0.31820668320852141</v>
      </c>
      <c r="P14" s="64">
        <f t="shared" si="2"/>
        <v>117.29763845175835</v>
      </c>
      <c r="Q14" s="64">
        <f t="shared" si="2"/>
        <v>154.88547382317176</v>
      </c>
      <c r="R14" s="65">
        <f t="shared" si="2"/>
        <v>113.55166431968635</v>
      </c>
      <c r="S14" s="64">
        <f t="shared" si="2"/>
        <v>73.749890736523199</v>
      </c>
      <c r="T14" s="64">
        <f t="shared" si="2"/>
        <v>56.32944510919544</v>
      </c>
    </row>
    <row r="15" spans="1:20" ht="14" x14ac:dyDescent="0.2">
      <c r="A15" s="53"/>
      <c r="B15" s="66"/>
      <c r="C15" s="66"/>
      <c r="D15" s="66"/>
      <c r="E15" s="66"/>
      <c r="F15" s="66"/>
      <c r="G15" s="49"/>
      <c r="H15" s="48"/>
      <c r="I15" s="48"/>
      <c r="J15" s="50"/>
      <c r="K15" s="50"/>
      <c r="L15" s="50"/>
      <c r="M15" s="50"/>
      <c r="N15" s="66"/>
      <c r="O15" s="66"/>
      <c r="P15" s="66"/>
      <c r="Q15" s="50"/>
      <c r="R15" s="50"/>
      <c r="S15" s="66"/>
      <c r="T15" s="66"/>
    </row>
    <row r="16" spans="1:20" ht="14" x14ac:dyDescent="0.2">
      <c r="A16" s="52">
        <v>1</v>
      </c>
      <c r="B16" s="67">
        <f t="shared" ref="B16:S16" si="3">B11/B24</f>
        <v>1.1129120788060376</v>
      </c>
      <c r="C16" s="67">
        <f t="shared" si="3"/>
        <v>0.89035689268774343</v>
      </c>
      <c r="D16" s="67">
        <f t="shared" si="3"/>
        <v>0.74220087032572812</v>
      </c>
      <c r="E16" s="67">
        <f t="shared" si="3"/>
        <v>0.84742931155646273</v>
      </c>
      <c r="F16" s="67">
        <f t="shared" si="3"/>
        <v>0.87197156328539283</v>
      </c>
      <c r="G16" s="67">
        <f t="shared" si="3"/>
        <v>1.2573453066529809</v>
      </c>
      <c r="H16" s="67">
        <f t="shared" si="3"/>
        <v>1.0993177138726062</v>
      </c>
      <c r="I16" s="67">
        <f t="shared" si="3"/>
        <v>0.9852109117857093</v>
      </c>
      <c r="J16" s="67">
        <f t="shared" si="3"/>
        <v>0.91786207563775335</v>
      </c>
      <c r="K16" s="67">
        <f t="shared" si="3"/>
        <v>0.84880926874684492</v>
      </c>
      <c r="L16" s="67">
        <f t="shared" si="3"/>
        <v>0.9449055453926718</v>
      </c>
      <c r="M16" s="68">
        <f t="shared" si="3"/>
        <v>0.70402075267333197</v>
      </c>
      <c r="N16" s="67">
        <f t="shared" si="3"/>
        <v>1.0976217157894863</v>
      </c>
      <c r="O16" s="67">
        <f>O11/O24</f>
        <v>0.85900994827227761</v>
      </c>
      <c r="P16" s="67">
        <f t="shared" si="3"/>
        <v>0.98777041549705413</v>
      </c>
      <c r="Q16" s="67">
        <f t="shared" si="3"/>
        <v>0.74876365449257476</v>
      </c>
      <c r="R16" s="68">
        <f t="shared" si="3"/>
        <v>1.0371563969191782</v>
      </c>
      <c r="S16" s="67">
        <f t="shared" si="3"/>
        <v>1.0981311812991275</v>
      </c>
      <c r="T16" s="67">
        <f>T11/T24</f>
        <v>1.5890662280610439</v>
      </c>
    </row>
    <row r="17" spans="1:20" ht="14" x14ac:dyDescent="0.2">
      <c r="A17" s="52">
        <v>2</v>
      </c>
      <c r="B17" s="67">
        <f t="shared" ref="B17:T17" si="4">B11/B25</f>
        <v>0.81768043689006942</v>
      </c>
      <c r="C17" s="67">
        <f t="shared" si="4"/>
        <v>0.74685989917449125</v>
      </c>
      <c r="D17" s="67">
        <f t="shared" si="4"/>
        <v>0.80626435835292498</v>
      </c>
      <c r="E17" s="67">
        <f t="shared" si="4"/>
        <v>0.72457204717191703</v>
      </c>
      <c r="F17" s="67">
        <f t="shared" si="4"/>
        <v>0.84511131836637765</v>
      </c>
      <c r="G17" s="67">
        <f t="shared" si="4"/>
        <v>1.3291896955018263</v>
      </c>
      <c r="H17" s="67">
        <f t="shared" si="4"/>
        <v>1.1079034816834967</v>
      </c>
      <c r="I17" s="67">
        <f t="shared" si="4"/>
        <v>1.0675604309266289</v>
      </c>
      <c r="J17" s="67">
        <f t="shared" si="4"/>
        <v>0.89816610419307708</v>
      </c>
      <c r="K17" s="67">
        <f t="shared" si="4"/>
        <v>0.77373369313901508</v>
      </c>
      <c r="L17" s="67">
        <f t="shared" si="4"/>
        <v>0.97882518773756133</v>
      </c>
      <c r="M17" s="68">
        <f t="shared" si="4"/>
        <v>0.68304886946248144</v>
      </c>
      <c r="N17" s="67">
        <f t="shared" si="4"/>
        <v>1.05747682326865</v>
      </c>
      <c r="O17" s="67">
        <f t="shared" si="4"/>
        <v>0.82023882984363761</v>
      </c>
      <c r="P17" s="67">
        <f t="shared" si="4"/>
        <v>0.95861605353797608</v>
      </c>
      <c r="Q17" s="67">
        <f t="shared" si="4"/>
        <v>0.89955883725714636</v>
      </c>
      <c r="R17" s="68">
        <f t="shared" si="4"/>
        <v>0.99191597815772392</v>
      </c>
      <c r="S17" s="67">
        <f t="shared" si="4"/>
        <v>1.218299346199176</v>
      </c>
      <c r="T17" s="67">
        <f t="shared" si="4"/>
        <v>1.3540821819041133</v>
      </c>
    </row>
    <row r="18" spans="1:20" ht="14" x14ac:dyDescent="0.2">
      <c r="A18" s="52">
        <v>3</v>
      </c>
      <c r="B18" s="67">
        <f t="shared" ref="B18:T18" si="5">B12/B24</f>
        <v>1.0289415714681469</v>
      </c>
      <c r="C18" s="67">
        <f t="shared" si="5"/>
        <v>0.82761772192160565</v>
      </c>
      <c r="D18" s="67">
        <f t="shared" si="5"/>
        <v>0.6476939661225759</v>
      </c>
      <c r="E18" s="67">
        <f t="shared" si="5"/>
        <v>0.93447482802254256</v>
      </c>
      <c r="F18" s="67">
        <f t="shared" si="5"/>
        <v>0.9003360763190853</v>
      </c>
      <c r="G18" s="67">
        <f t="shared" si="5"/>
        <v>1.1049419171925625</v>
      </c>
      <c r="H18" s="67">
        <f t="shared" si="5"/>
        <v>1.1225737797513682</v>
      </c>
      <c r="I18" s="67">
        <f t="shared" si="5"/>
        <v>0.93532364853623495</v>
      </c>
      <c r="J18" s="67">
        <f t="shared" si="5"/>
        <v>1.0334403373324041</v>
      </c>
      <c r="K18" s="67">
        <f t="shared" si="5"/>
        <v>0.65656381428020116</v>
      </c>
      <c r="L18" s="67">
        <f t="shared" si="5"/>
        <v>0.97611096130836084</v>
      </c>
      <c r="M18" s="68">
        <f t="shared" si="5"/>
        <v>0.44959767137664403</v>
      </c>
      <c r="N18" s="67">
        <f t="shared" si="5"/>
        <v>0.84580168756842311</v>
      </c>
      <c r="O18" s="67">
        <f t="shared" si="5"/>
        <v>0.85863053273584689</v>
      </c>
      <c r="P18" s="67">
        <f t="shared" si="5"/>
        <v>1.1212502413875951</v>
      </c>
      <c r="Q18" s="67">
        <f t="shared" si="5"/>
        <v>0.91796795105783269</v>
      </c>
      <c r="R18" s="68">
        <f t="shared" si="5"/>
        <v>1.1719723760688245</v>
      </c>
      <c r="S18" s="67">
        <f t="shared" si="5"/>
        <v>1.0211517871011291</v>
      </c>
      <c r="T18" s="67">
        <f t="shared" si="5"/>
        <v>1.4803714267868668</v>
      </c>
    </row>
    <row r="19" spans="1:20" ht="14" x14ac:dyDescent="0.2">
      <c r="A19" s="52">
        <v>4</v>
      </c>
      <c r="B19" s="67">
        <f t="shared" ref="B19:T19" si="6">B12/B25</f>
        <v>0.75598549940714732</v>
      </c>
      <c r="C19" s="67">
        <f t="shared" si="6"/>
        <v>0.69423227182919245</v>
      </c>
      <c r="D19" s="67">
        <f t="shared" si="6"/>
        <v>0.70360003724557407</v>
      </c>
      <c r="E19" s="67">
        <f t="shared" si="6"/>
        <v>0.79899801663375114</v>
      </c>
      <c r="F19" s="67">
        <f t="shared" si="6"/>
        <v>0.87260208987090482</v>
      </c>
      <c r="G19" s="67">
        <f t="shared" si="6"/>
        <v>1.1680780153941688</v>
      </c>
      <c r="H19" s="67">
        <f t="shared" si="6"/>
        <v>1.1313411794775003</v>
      </c>
      <c r="I19" s="67">
        <f t="shared" si="6"/>
        <v>1.0135033071014079</v>
      </c>
      <c r="J19" s="67">
        <f t="shared" si="6"/>
        <v>1.0112642262214482</v>
      </c>
      <c r="K19" s="67">
        <f t="shared" si="6"/>
        <v>0.5984919857843467</v>
      </c>
      <c r="L19" s="67">
        <f t="shared" si="6"/>
        <v>1.0111507966209441</v>
      </c>
      <c r="M19" s="68">
        <f t="shared" si="6"/>
        <v>0.43620472831327894</v>
      </c>
      <c r="N19" s="67">
        <f t="shared" si="6"/>
        <v>0.81486696993945029</v>
      </c>
      <c r="O19" s="67">
        <f t="shared" si="6"/>
        <v>0.81987653909688629</v>
      </c>
      <c r="P19" s="67">
        <f t="shared" si="6"/>
        <v>1.0881561793755554</v>
      </c>
      <c r="Q19" s="67">
        <f t="shared" si="6"/>
        <v>1.1028395645786488</v>
      </c>
      <c r="R19" s="68">
        <f t="shared" si="6"/>
        <v>1.1208513289174933</v>
      </c>
      <c r="S19" s="67">
        <f>S12/S25</f>
        <v>1.1328961200461036</v>
      </c>
      <c r="T19" s="67">
        <f t="shared" si="6"/>
        <v>1.2614606844033072</v>
      </c>
    </row>
    <row r="20" spans="1:20" ht="14" x14ac:dyDescent="0.2">
      <c r="A20" s="52" t="s">
        <v>562</v>
      </c>
      <c r="B20" s="67">
        <f t="shared" ref="B20:T20" si="7">STDEV(B16:B19)</f>
        <v>0.16944809951269699</v>
      </c>
      <c r="C20" s="67">
        <f t="shared" si="7"/>
        <v>8.663891975409635E-2</v>
      </c>
      <c r="D20" s="67">
        <f t="shared" si="7"/>
        <v>6.6668164981300126E-2</v>
      </c>
      <c r="E20" s="67">
        <f t="shared" si="7"/>
        <v>8.8019310589601663E-2</v>
      </c>
      <c r="F20" s="67">
        <f t="shared" si="7"/>
        <v>2.2548293234892075E-2</v>
      </c>
      <c r="G20" s="67">
        <f t="shared" si="7"/>
        <v>9.856777070314339E-2</v>
      </c>
      <c r="H20" s="67">
        <f t="shared" si="7"/>
        <v>1.4380174372055589E-2</v>
      </c>
      <c r="I20" s="67">
        <f t="shared" si="7"/>
        <v>5.5220346670218613E-2</v>
      </c>
      <c r="J20" s="67">
        <f t="shared" si="7"/>
        <v>6.7114523305906434E-2</v>
      </c>
      <c r="K20" s="67">
        <f t="shared" si="7"/>
        <v>0.11293957556251032</v>
      </c>
      <c r="L20" s="67">
        <f t="shared" si="7"/>
        <v>2.7069132948644409E-2</v>
      </c>
      <c r="M20" s="68">
        <f t="shared" si="7"/>
        <v>0.1450595308592402</v>
      </c>
      <c r="N20" s="67">
        <f t="shared" si="7"/>
        <v>0.14422148651477895</v>
      </c>
      <c r="O20" s="67">
        <f t="shared" si="7"/>
        <v>2.2380596921148323E-2</v>
      </c>
      <c r="P20" s="67">
        <f t="shared" si="7"/>
        <v>7.8033049905396959E-2</v>
      </c>
      <c r="Q20" s="67">
        <f t="shared" si="7"/>
        <v>0.14508000502064966</v>
      </c>
      <c r="R20" s="68">
        <f t="shared" si="7"/>
        <v>8.107860277333051E-2</v>
      </c>
      <c r="S20" s="67">
        <f t="shared" si="7"/>
        <v>8.1763114643057494E-2</v>
      </c>
      <c r="T20" s="67">
        <f t="shared" si="7"/>
        <v>0.14341288944595884</v>
      </c>
    </row>
    <row r="21" spans="1:20" ht="14" x14ac:dyDescent="0.2">
      <c r="A21" s="52" t="s">
        <v>563</v>
      </c>
      <c r="B21" s="67">
        <f>B20/SQRT(4)</f>
        <v>8.4724049756348493E-2</v>
      </c>
      <c r="C21" s="67">
        <f t="shared" ref="C21:M21" si="8">C20/SQRT(4)</f>
        <v>4.3319459877048175E-2</v>
      </c>
      <c r="D21" s="67">
        <f t="shared" si="8"/>
        <v>3.3334082490650063E-2</v>
      </c>
      <c r="E21" s="67">
        <f t="shared" si="8"/>
        <v>4.4009655294800831E-2</v>
      </c>
      <c r="F21" s="67">
        <f t="shared" si="8"/>
        <v>1.1274146617446038E-2</v>
      </c>
      <c r="G21" s="67">
        <f t="shared" si="8"/>
        <v>4.9283885351571695E-2</v>
      </c>
      <c r="H21" s="67">
        <f t="shared" si="8"/>
        <v>7.1900871860277943E-3</v>
      </c>
      <c r="I21" s="67">
        <f t="shared" si="8"/>
        <v>2.7610173335109307E-2</v>
      </c>
      <c r="J21" s="67">
        <f t="shared" si="8"/>
        <v>3.3557261652953217E-2</v>
      </c>
      <c r="K21" s="67">
        <f t="shared" si="8"/>
        <v>5.6469787781255158E-2</v>
      </c>
      <c r="L21" s="67">
        <f t="shared" si="8"/>
        <v>1.3534566474322204E-2</v>
      </c>
      <c r="M21" s="68">
        <f t="shared" si="8"/>
        <v>7.2529765429620099E-2</v>
      </c>
      <c r="N21" s="67">
        <f>N20/SQRT(4)</f>
        <v>7.2110743257389476E-2</v>
      </c>
      <c r="O21" s="67">
        <f>O20/SQRT(4)</f>
        <v>1.1190298460574162E-2</v>
      </c>
      <c r="P21" s="67">
        <f t="shared" ref="P21:R21" si="9">P20/SQRT(4)</f>
        <v>3.9016524952698479E-2</v>
      </c>
      <c r="Q21" s="67">
        <f t="shared" si="9"/>
        <v>7.254000251032483E-2</v>
      </c>
      <c r="R21" s="68">
        <f t="shared" si="9"/>
        <v>4.0539301386665255E-2</v>
      </c>
      <c r="S21" s="67">
        <f>S20/SQRT(4)</f>
        <v>4.0881557321528747E-2</v>
      </c>
      <c r="T21" s="67">
        <f>T20/SQRT(4)</f>
        <v>7.1706444722979421E-2</v>
      </c>
    </row>
    <row r="22" spans="1:20" ht="14" x14ac:dyDescent="0.2">
      <c r="A22" s="53"/>
      <c r="B22" s="69"/>
      <c r="C22" s="48"/>
      <c r="D22" s="48"/>
      <c r="E22" s="48"/>
      <c r="F22" s="48"/>
      <c r="G22" s="49"/>
      <c r="H22" s="48"/>
      <c r="I22" s="48"/>
      <c r="J22" s="50"/>
      <c r="K22" s="50"/>
      <c r="L22" s="50"/>
      <c r="M22" s="50"/>
      <c r="N22" s="69"/>
      <c r="O22" s="48"/>
      <c r="P22" s="48"/>
      <c r="Q22" s="50"/>
      <c r="R22" s="50"/>
      <c r="S22" s="69"/>
      <c r="T22" s="48"/>
    </row>
    <row r="23" spans="1:20" ht="14" x14ac:dyDescent="0.2">
      <c r="A23" s="70" t="s">
        <v>6</v>
      </c>
      <c r="B23" s="71"/>
      <c r="C23" s="71"/>
      <c r="D23" s="71"/>
      <c r="E23" s="71"/>
      <c r="F23" s="71"/>
      <c r="G23" s="72"/>
      <c r="H23" s="73"/>
      <c r="I23" s="73"/>
      <c r="J23" s="74"/>
      <c r="K23" s="74"/>
      <c r="L23" s="74"/>
      <c r="M23" s="75"/>
      <c r="N23" s="50"/>
      <c r="O23" s="50"/>
      <c r="P23" s="50"/>
      <c r="Q23" s="50"/>
      <c r="R23" s="50"/>
      <c r="S23" s="50"/>
    </row>
    <row r="24" spans="1:20" ht="14" x14ac:dyDescent="0.2">
      <c r="A24" s="56">
        <v>1</v>
      </c>
      <c r="B24" s="99">
        <v>802.851318359375</v>
      </c>
      <c r="C24" s="99">
        <v>776.0157470703125</v>
      </c>
      <c r="D24" s="99">
        <v>1260.360107421875</v>
      </c>
      <c r="E24" s="99">
        <v>916.02886962890625</v>
      </c>
      <c r="F24" s="99">
        <v>1026.2474365234375</v>
      </c>
      <c r="G24" s="99">
        <v>1419.986572265625</v>
      </c>
      <c r="H24" s="99">
        <v>918.39068603515625</v>
      </c>
      <c r="I24" s="99">
        <v>1548.8780517578125</v>
      </c>
      <c r="J24" s="99">
        <v>1146.9237060546875</v>
      </c>
      <c r="K24" s="99">
        <v>1281.3663330078125</v>
      </c>
      <c r="L24" s="99">
        <v>1493.4822998046875</v>
      </c>
      <c r="M24" s="99">
        <v>1647.8016357421875</v>
      </c>
      <c r="N24" s="99">
        <v>863.75982666015625</v>
      </c>
      <c r="O24" s="99">
        <v>1186.06689453125</v>
      </c>
      <c r="P24" s="99">
        <v>1242.763916015625</v>
      </c>
      <c r="Q24" s="99">
        <v>1294.5364990234375</v>
      </c>
      <c r="R24" s="99">
        <v>1191.15185546875</v>
      </c>
      <c r="S24" s="99">
        <v>1354.88330078125</v>
      </c>
      <c r="T24" s="99">
        <v>732.8948974609375</v>
      </c>
    </row>
    <row r="25" spans="1:20" ht="14" x14ac:dyDescent="0.2">
      <c r="A25" s="56">
        <v>2</v>
      </c>
      <c r="B25" s="99">
        <v>1092.728759765625</v>
      </c>
      <c r="C25" s="99">
        <v>925.11456298828125</v>
      </c>
      <c r="D25" s="99">
        <v>1160.2154541015625</v>
      </c>
      <c r="E25" s="99">
        <v>1071.3492431640625</v>
      </c>
      <c r="F25" s="99">
        <v>1058.86474609375</v>
      </c>
      <c r="G25" s="99">
        <v>1343.2344970703125</v>
      </c>
      <c r="H25" s="99">
        <v>911.2735595703125</v>
      </c>
      <c r="I25" s="99">
        <v>1429.400634765625</v>
      </c>
      <c r="J25" s="99">
        <v>1172.07470703125</v>
      </c>
      <c r="K25" s="99">
        <v>1405.6976318359375</v>
      </c>
      <c r="L25" s="99">
        <v>1441.72802734375</v>
      </c>
      <c r="M25" s="99">
        <v>1698.3946533203125</v>
      </c>
      <c r="N25" s="99">
        <v>896.5506591796875</v>
      </c>
      <c r="O25" s="99">
        <v>1242.1300048828125</v>
      </c>
      <c r="P25" s="99">
        <v>1280.56005859375</v>
      </c>
      <c r="Q25" s="99">
        <v>1077.5302734375</v>
      </c>
      <c r="R25" s="99">
        <v>1245.479248046875</v>
      </c>
      <c r="S25" s="99">
        <v>1221.2430419921875</v>
      </c>
      <c r="T25" s="99">
        <v>860.07965087890625</v>
      </c>
    </row>
    <row r="26" spans="1:20" ht="14" x14ac:dyDescent="0.2">
      <c r="A26" s="60" t="s">
        <v>561</v>
      </c>
      <c r="B26" s="62">
        <f t="shared" ref="B26:T26" si="10">AVERAGE(B24:B25)</f>
        <v>947.7900390625</v>
      </c>
      <c r="C26" s="62">
        <f t="shared" si="10"/>
        <v>850.56515502929688</v>
      </c>
      <c r="D26" s="62">
        <f t="shared" si="10"/>
        <v>1210.2877807617188</v>
      </c>
      <c r="E26" s="62">
        <f t="shared" si="10"/>
        <v>993.68905639648438</v>
      </c>
      <c r="F26" s="62">
        <f t="shared" si="10"/>
        <v>1042.5560913085938</v>
      </c>
      <c r="G26" s="62">
        <f t="shared" si="10"/>
        <v>1381.6105346679688</v>
      </c>
      <c r="H26" s="62">
        <f t="shared" si="10"/>
        <v>914.83212280273438</v>
      </c>
      <c r="I26" s="62">
        <f t="shared" si="10"/>
        <v>1489.1393432617188</v>
      </c>
      <c r="J26" s="62">
        <f t="shared" si="10"/>
        <v>1159.4992065429688</v>
      </c>
      <c r="K26" s="62">
        <f t="shared" si="10"/>
        <v>1343.531982421875</v>
      </c>
      <c r="L26" s="62">
        <f t="shared" si="10"/>
        <v>1467.6051635742188</v>
      </c>
      <c r="M26" s="63">
        <f t="shared" si="10"/>
        <v>1673.09814453125</v>
      </c>
      <c r="N26" s="62">
        <f t="shared" si="10"/>
        <v>880.15524291992188</v>
      </c>
      <c r="O26" s="62">
        <f t="shared" si="10"/>
        <v>1214.0984497070312</v>
      </c>
      <c r="P26" s="62">
        <f t="shared" si="10"/>
        <v>1261.6619873046875</v>
      </c>
      <c r="Q26" s="62">
        <f t="shared" si="10"/>
        <v>1186.0333862304688</v>
      </c>
      <c r="R26" s="62">
        <f t="shared" si="10"/>
        <v>1218.3155517578125</v>
      </c>
      <c r="S26" s="62">
        <f t="shared" si="10"/>
        <v>1288.0631713867188</v>
      </c>
      <c r="T26" s="62">
        <f t="shared" si="10"/>
        <v>796.48727416992188</v>
      </c>
    </row>
    <row r="27" spans="1:20" ht="14" x14ac:dyDescent="0.2">
      <c r="A27" s="52" t="s">
        <v>562</v>
      </c>
      <c r="B27" s="64">
        <f t="shared" ref="B27:T27" si="11">STDEV(B24:B25)</f>
        <v>204.97430453136548</v>
      </c>
      <c r="C27" s="64">
        <f t="shared" si="11"/>
        <v>105.42878380248045</v>
      </c>
      <c r="D27" s="64">
        <f t="shared" si="11"/>
        <v>70.81296346236887</v>
      </c>
      <c r="E27" s="64">
        <f t="shared" si="11"/>
        <v>109.82808938313656</v>
      </c>
      <c r="F27" s="64">
        <f t="shared" si="11"/>
        <v>23.063920781228845</v>
      </c>
      <c r="G27" s="64">
        <f t="shared" si="11"/>
        <v>54.27191284074528</v>
      </c>
      <c r="H27" s="64">
        <f t="shared" si="11"/>
        <v>5.0325683858532564</v>
      </c>
      <c r="I27" s="64">
        <f t="shared" si="11"/>
        <v>84.483291753828624</v>
      </c>
      <c r="J27" s="64">
        <f t="shared" si="11"/>
        <v>17.784443344156823</v>
      </c>
      <c r="K27" s="64">
        <f t="shared" si="11"/>
        <v>87.915504515098235</v>
      </c>
      <c r="L27" s="64">
        <f t="shared" si="11"/>
        <v>36.595797012505095</v>
      </c>
      <c r="M27" s="65">
        <f t="shared" si="11"/>
        <v>35.774665810182384</v>
      </c>
      <c r="N27" s="64">
        <f t="shared" si="11"/>
        <v>23.186620035312909</v>
      </c>
      <c r="O27" s="64">
        <f t="shared" si="11"/>
        <v>39.642605503999569</v>
      </c>
      <c r="P27" s="64">
        <f t="shared" si="11"/>
        <v>26.725908719685787</v>
      </c>
      <c r="Q27" s="64">
        <f t="shared" si="11"/>
        <v>153.44657367151407</v>
      </c>
      <c r="R27" s="64">
        <f t="shared" si="11"/>
        <v>38.415267696175903</v>
      </c>
      <c r="S27" s="64">
        <f t="shared" si="11"/>
        <v>94.497933229271197</v>
      </c>
      <c r="T27" s="64">
        <f t="shared" si="11"/>
        <v>89.933201605384625</v>
      </c>
    </row>
    <row r="28" spans="1:20" ht="14" x14ac:dyDescent="0.2">
      <c r="A28" s="47"/>
      <c r="B28" s="49"/>
      <c r="C28" s="49"/>
      <c r="D28" s="49"/>
      <c r="E28" s="49"/>
      <c r="F28" s="49"/>
      <c r="G28" s="49"/>
      <c r="H28" s="49"/>
      <c r="I28" s="49"/>
      <c r="J28" s="50"/>
      <c r="K28" s="50"/>
      <c r="L28" s="50"/>
      <c r="M28" s="50"/>
      <c r="N28" s="49"/>
      <c r="O28" s="50"/>
      <c r="P28" s="50"/>
      <c r="Q28" s="49"/>
      <c r="R28" s="50"/>
      <c r="S28" s="50"/>
      <c r="T28" s="49"/>
    </row>
    <row r="29" spans="1:20" ht="14" x14ac:dyDescent="0.2">
      <c r="A29" s="52"/>
      <c r="B29" s="45" t="s">
        <v>151</v>
      </c>
      <c r="C29" s="45" t="s">
        <v>157</v>
      </c>
      <c r="D29" s="45" t="s">
        <v>158</v>
      </c>
      <c r="E29" s="45" t="s">
        <v>160</v>
      </c>
      <c r="F29" s="45" t="s">
        <v>162</v>
      </c>
      <c r="G29" s="45" t="s">
        <v>164</v>
      </c>
      <c r="H29" s="45" t="s">
        <v>573</v>
      </c>
      <c r="I29" s="45" t="s">
        <v>167</v>
      </c>
      <c r="J29" s="45" t="s">
        <v>169</v>
      </c>
      <c r="K29" s="45" t="s">
        <v>171</v>
      </c>
      <c r="L29" s="45" t="s">
        <v>173</v>
      </c>
      <c r="M29" s="45" t="s">
        <v>176</v>
      </c>
      <c r="N29" s="45" t="s">
        <v>178</v>
      </c>
      <c r="O29" s="45" t="s">
        <v>180</v>
      </c>
      <c r="P29" s="45" t="s">
        <v>182</v>
      </c>
      <c r="Q29" s="45" t="s">
        <v>184</v>
      </c>
      <c r="R29" s="45" t="s">
        <v>186</v>
      </c>
      <c r="S29" s="45" t="s">
        <v>188</v>
      </c>
      <c r="T29" s="45" t="s">
        <v>190</v>
      </c>
    </row>
    <row r="30" spans="1:20" ht="15" x14ac:dyDescent="0.2">
      <c r="A30" s="5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N30" s="100"/>
      <c r="O30" s="77"/>
      <c r="P30" s="77"/>
      <c r="Q30" s="100"/>
      <c r="R30" s="77"/>
      <c r="S30" s="77"/>
      <c r="T30" s="100"/>
    </row>
    <row r="31" spans="1:20" ht="14" x14ac:dyDescent="0.2">
      <c r="A31" s="60" t="s">
        <v>561</v>
      </c>
      <c r="B31" s="102">
        <f>B13/B26</f>
        <v>0.90715768049028522</v>
      </c>
      <c r="C31" s="102">
        <f>C13/C26</f>
        <v>0.78369972371956997</v>
      </c>
      <c r="D31" s="102">
        <f>D13/D26</f>
        <v>0.72369895541231677</v>
      </c>
      <c r="E31" s="102">
        <f t="shared" ref="E31:K31" si="12">E13/E26</f>
        <v>0.82132112870645468</v>
      </c>
      <c r="F31" s="102">
        <f t="shared" si="12"/>
        <v>0.87229175822667193</v>
      </c>
      <c r="G31" s="102">
        <f t="shared" si="12"/>
        <v>1.2139514188423051</v>
      </c>
      <c r="H31" s="102">
        <f t="shared" si="12"/>
        <v>1.1152671633749616</v>
      </c>
      <c r="I31" s="102">
        <f t="shared" si="12"/>
        <v>0.99878961682976497</v>
      </c>
      <c r="J31" s="102">
        <f t="shared" si="12"/>
        <v>0.9650696535574782</v>
      </c>
      <c r="K31" s="102">
        <f t="shared" si="12"/>
        <v>0.71785949737121235</v>
      </c>
      <c r="L31" s="102">
        <f>L13/L26</f>
        <v>0.97744414560501636</v>
      </c>
      <c r="M31" s="103">
        <f>M13/M26</f>
        <v>0.56808811018807792</v>
      </c>
      <c r="N31" s="102">
        <f t="shared" ref="N31:T31" si="13">N13/N26</f>
        <v>0.95361078373105002</v>
      </c>
      <c r="O31" s="79">
        <f t="shared" si="13"/>
        <v>0.83899148035402948</v>
      </c>
      <c r="P31" s="79">
        <f t="shared" si="13"/>
        <v>1.0387151221489743</v>
      </c>
      <c r="Q31" s="102">
        <f t="shared" si="13"/>
        <v>0.90960546410860743</v>
      </c>
      <c r="R31" s="79">
        <f t="shared" si="13"/>
        <v>1.0799368985799325</v>
      </c>
      <c r="S31" s="79">
        <f t="shared" si="13"/>
        <v>1.1146119100759315</v>
      </c>
      <c r="T31" s="102">
        <f t="shared" si="13"/>
        <v>1.4121852716711314</v>
      </c>
    </row>
    <row r="32" spans="1:20" ht="14" x14ac:dyDescent="0.2">
      <c r="A32" s="52" t="s">
        <v>563</v>
      </c>
      <c r="B32" s="104">
        <f t="shared" ref="B32:T32" si="14">B21</f>
        <v>8.4724049756348493E-2</v>
      </c>
      <c r="C32" s="104">
        <f t="shared" si="14"/>
        <v>4.3319459877048175E-2</v>
      </c>
      <c r="D32" s="104">
        <f t="shared" si="14"/>
        <v>3.3334082490650063E-2</v>
      </c>
      <c r="E32" s="104">
        <f t="shared" si="14"/>
        <v>4.4009655294800831E-2</v>
      </c>
      <c r="F32" s="104">
        <f t="shared" si="14"/>
        <v>1.1274146617446038E-2</v>
      </c>
      <c r="G32" s="104">
        <f t="shared" si="14"/>
        <v>4.9283885351571695E-2</v>
      </c>
      <c r="H32" s="104">
        <f>H21</f>
        <v>7.1900871860277943E-3</v>
      </c>
      <c r="I32" s="104">
        <f t="shared" si="14"/>
        <v>2.7610173335109307E-2</v>
      </c>
      <c r="J32" s="104">
        <f t="shared" si="14"/>
        <v>3.3557261652953217E-2</v>
      </c>
      <c r="K32" s="104">
        <f t="shared" si="14"/>
        <v>5.6469787781255158E-2</v>
      </c>
      <c r="L32" s="104">
        <f t="shared" si="14"/>
        <v>1.3534566474322204E-2</v>
      </c>
      <c r="M32" s="105">
        <f t="shared" si="14"/>
        <v>7.2529765429620099E-2</v>
      </c>
      <c r="N32" s="104">
        <f t="shared" si="14"/>
        <v>7.2110743257389476E-2</v>
      </c>
      <c r="O32" s="67">
        <f t="shared" si="14"/>
        <v>1.1190298460574162E-2</v>
      </c>
      <c r="P32" s="67">
        <f t="shared" si="14"/>
        <v>3.9016524952698479E-2</v>
      </c>
      <c r="Q32" s="104">
        <f t="shared" si="14"/>
        <v>7.254000251032483E-2</v>
      </c>
      <c r="R32" s="67">
        <f t="shared" si="14"/>
        <v>4.0539301386665255E-2</v>
      </c>
      <c r="S32" s="67">
        <f t="shared" si="14"/>
        <v>4.0881557321528747E-2</v>
      </c>
      <c r="T32" s="104">
        <f t="shared" si="14"/>
        <v>7.1706444722979421E-2</v>
      </c>
    </row>
    <row r="33" spans="1:20" ht="14" x14ac:dyDescent="0.2">
      <c r="A33" s="53" t="s">
        <v>564</v>
      </c>
      <c r="B33" s="106">
        <f>B31/$B$31</f>
        <v>1</v>
      </c>
      <c r="C33" s="106">
        <f t="shared" ref="C33:T33" si="15">C31/$B$31</f>
        <v>0.86390683844070992</v>
      </c>
      <c r="D33" s="106">
        <f t="shared" si="15"/>
        <v>0.7977653400026159</v>
      </c>
      <c r="E33" s="106">
        <f t="shared" si="15"/>
        <v>0.90537857570974978</v>
      </c>
      <c r="F33" s="106">
        <f t="shared" si="15"/>
        <v>0.96156575310615289</v>
      </c>
      <c r="G33" s="106">
        <f t="shared" si="15"/>
        <v>1.3381922955072256</v>
      </c>
      <c r="H33" s="106">
        <f t="shared" si="15"/>
        <v>1.2294082796854024</v>
      </c>
      <c r="I33" s="106">
        <f>I31/$B$31</f>
        <v>1.1010099327935536</v>
      </c>
      <c r="J33" s="106">
        <f t="shared" si="15"/>
        <v>1.0638389271376656</v>
      </c>
      <c r="K33" s="106">
        <f t="shared" si="15"/>
        <v>0.79132824734861507</v>
      </c>
      <c r="L33" s="106">
        <f t="shared" si="15"/>
        <v>1.0774798765708999</v>
      </c>
      <c r="M33" s="106">
        <f t="shared" si="15"/>
        <v>0.62622862861178363</v>
      </c>
      <c r="N33" s="106">
        <f t="shared" si="15"/>
        <v>1.0512073085416183</v>
      </c>
      <c r="O33" s="80">
        <f t="shared" si="15"/>
        <v>0.92485738521288341</v>
      </c>
      <c r="P33" s="80">
        <f t="shared" si="15"/>
        <v>1.1450215816809126</v>
      </c>
      <c r="Q33" s="106">
        <f t="shared" si="15"/>
        <v>1.0026983000540759</v>
      </c>
      <c r="R33" s="80">
        <f t="shared" si="15"/>
        <v>1.1904621674991127</v>
      </c>
      <c r="S33" s="80">
        <f t="shared" si="15"/>
        <v>1.2286859650171567</v>
      </c>
      <c r="T33" s="106">
        <f t="shared" si="15"/>
        <v>1.5567142317616685</v>
      </c>
    </row>
    <row r="34" spans="1:20" ht="14" x14ac:dyDescent="0.2">
      <c r="A34" s="53"/>
      <c r="B34" s="107"/>
      <c r="C34" s="107"/>
      <c r="D34" s="107"/>
      <c r="E34" s="107"/>
      <c r="F34" s="107"/>
      <c r="G34" s="108"/>
      <c r="H34" s="109"/>
      <c r="I34" s="109"/>
      <c r="J34" s="110"/>
      <c r="K34" s="110"/>
      <c r="L34" s="110"/>
      <c r="M34" s="110"/>
      <c r="N34" s="110"/>
      <c r="O34" s="50"/>
      <c r="P34" s="50"/>
      <c r="Q34" s="50"/>
      <c r="R34" s="50"/>
      <c r="S34" s="50"/>
    </row>
    <row r="35" spans="1:20" ht="14" x14ac:dyDescent="0.2">
      <c r="A35" s="53"/>
      <c r="B35" s="48"/>
      <c r="C35" s="48"/>
      <c r="D35" s="48"/>
      <c r="E35" s="48"/>
      <c r="F35" s="48"/>
      <c r="G35" s="69"/>
      <c r="H35" s="58"/>
      <c r="I35" s="5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ht="14" x14ac:dyDescent="0.2">
      <c r="A36" s="53"/>
      <c r="B36" s="119"/>
      <c r="C36" s="119"/>
      <c r="D36" s="48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4" x14ac:dyDescent="0.2">
      <c r="A37" s="53"/>
      <c r="B37" s="81" t="s">
        <v>37</v>
      </c>
      <c r="C37" s="45" t="s">
        <v>38</v>
      </c>
      <c r="D37" s="76" t="s">
        <v>39</v>
      </c>
      <c r="F37" s="48" t="s">
        <v>574</v>
      </c>
      <c r="G37" s="45" t="s">
        <v>575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ht="14" x14ac:dyDescent="0.2">
      <c r="A38" s="53" t="s">
        <v>565</v>
      </c>
      <c r="B38" s="82">
        <f>AVERAGE(B31:F31)</f>
        <v>0.82163384931105976</v>
      </c>
      <c r="C38" s="82">
        <f>AVERAGE(G31:I31)</f>
        <v>1.1093360663490104</v>
      </c>
      <c r="D38" s="69">
        <f>AVERAGE(J31:N31)</f>
        <v>0.83641443809056693</v>
      </c>
      <c r="F38" s="69">
        <f>AVERAGE(O31:Q31)</f>
        <v>0.92910402220387045</v>
      </c>
      <c r="G38" s="69">
        <f>AVERAGE(R31:T31)</f>
        <v>1.2022446934423319</v>
      </c>
      <c r="H38" s="69"/>
      <c r="I38" s="69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ht="14" x14ac:dyDescent="0.2">
      <c r="A39" s="53" t="s">
        <v>566</v>
      </c>
      <c r="B39" s="50">
        <f>STDEV(B31:F31)</f>
        <v>7.2302988452761466E-2</v>
      </c>
      <c r="C39" s="50">
        <f>STDEV(G31:I31)</f>
        <v>0.10770345256893722</v>
      </c>
      <c r="D39" s="69">
        <f>STDEV(J31:N31)</f>
        <v>0.18454729645441603</v>
      </c>
      <c r="F39" s="69">
        <f>STDEV(O31:Q31)</f>
        <v>0.10127945793103663</v>
      </c>
      <c r="G39" s="69">
        <f>STDEV(R31:T31)</f>
        <v>0.18263864294240589</v>
      </c>
      <c r="I39" s="69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4" x14ac:dyDescent="0.2">
      <c r="A40" s="53" t="s">
        <v>567</v>
      </c>
      <c r="B40" s="48">
        <f>B39/SQRT(3)</f>
        <v>4.1744149846416237E-2</v>
      </c>
      <c r="C40" s="48">
        <f>C39/SQRT(3)</f>
        <v>6.2182617333328E-2</v>
      </c>
      <c r="D40" s="48">
        <f>D39/SQRT(3)</f>
        <v>0.10654843128617478</v>
      </c>
      <c r="F40" s="48">
        <f t="shared" ref="F40:G40" si="16">F39/SQRT(3)</f>
        <v>5.8473722299863376E-2</v>
      </c>
      <c r="G40" s="48">
        <f t="shared" si="16"/>
        <v>0.105446469667226</v>
      </c>
      <c r="H40" s="48"/>
      <c r="I40" s="48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ht="14" x14ac:dyDescent="0.2">
      <c r="A41" s="53"/>
      <c r="B41" s="69"/>
      <c r="E41" s="5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ht="14" x14ac:dyDescent="0.2">
      <c r="A42" s="53"/>
      <c r="B42" s="45" t="s">
        <v>576</v>
      </c>
      <c r="C42" s="83" t="s">
        <v>568</v>
      </c>
      <c r="D42" s="84">
        <f>_xlfn.T.TEST(G31:I31,J31:N31,2,2)</f>
        <v>6.1723692208208607E-2</v>
      </c>
      <c r="E42" s="58"/>
      <c r="F42" s="50"/>
      <c r="G42" s="84">
        <f>_xlfn.T.TEST(O31:Q31,R31:T31,2,2)</f>
        <v>8.6170860638761101E-2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ht="14" x14ac:dyDescent="0.2">
      <c r="A43" s="53"/>
      <c r="B43" s="48" t="s">
        <v>577</v>
      </c>
      <c r="C43" s="112" t="s">
        <v>568</v>
      </c>
      <c r="D43" s="84">
        <f>_xlfn.T.TEST(B31:F31,G31:I31,2,2)</f>
        <v>3.7130931866856468E-3</v>
      </c>
      <c r="E43" s="111"/>
      <c r="F43" s="111"/>
      <c r="G43" s="111"/>
      <c r="H43" s="58"/>
      <c r="I43" s="58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ht="14" x14ac:dyDescent="0.2">
      <c r="A44" s="53"/>
      <c r="B44" s="48"/>
      <c r="C44" s="48"/>
      <c r="E44" s="48"/>
      <c r="F44" s="48"/>
      <c r="G44" s="48"/>
      <c r="H44" s="58"/>
      <c r="I44" s="58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ht="14" x14ac:dyDescent="0.2">
      <c r="A45" s="53"/>
      <c r="B45" s="48"/>
      <c r="C45" s="48"/>
      <c r="D45" s="48"/>
      <c r="E45" s="48"/>
      <c r="F45" s="48"/>
      <c r="G45" s="48"/>
      <c r="H45" s="58"/>
      <c r="I45" s="58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ht="14" x14ac:dyDescent="0.2">
      <c r="A46" s="53"/>
      <c r="B46" s="48"/>
      <c r="C46" s="48"/>
      <c r="D46" s="48"/>
      <c r="E46" s="48"/>
      <c r="F46" s="48"/>
      <c r="G46" s="48"/>
      <c r="H46" s="58"/>
      <c r="I46" s="58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ht="15" x14ac:dyDescent="0.2">
      <c r="A47" s="78"/>
      <c r="B47" s="78" t="s">
        <v>569</v>
      </c>
      <c r="C47" s="78" t="s">
        <v>570</v>
      </c>
      <c r="D47" s="48"/>
      <c r="E47" s="48"/>
      <c r="F47" s="48"/>
      <c r="G47" s="48"/>
      <c r="H47" s="58"/>
      <c r="I47" s="5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ht="15" x14ac:dyDescent="0.2">
      <c r="A48" s="78" t="s">
        <v>571</v>
      </c>
      <c r="B48" s="85">
        <f>B38</f>
        <v>0.82163384931105976</v>
      </c>
      <c r="C48" s="82">
        <f>D38</f>
        <v>0.83641443809056693</v>
      </c>
      <c r="D48" s="48"/>
      <c r="E48" s="48"/>
      <c r="F48" s="48"/>
      <c r="G48" s="48"/>
      <c r="H48" s="58"/>
      <c r="I48" s="58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5" x14ac:dyDescent="0.2">
      <c r="A49" s="78" t="s">
        <v>572</v>
      </c>
      <c r="B49" s="85">
        <f>C38</f>
        <v>1.1093360663490104</v>
      </c>
      <c r="C49" s="82">
        <f>F38</f>
        <v>0.92910402220387045</v>
      </c>
      <c r="D49" s="48"/>
      <c r="E49" s="48"/>
      <c r="F49" s="48"/>
      <c r="G49" s="48"/>
      <c r="H49" s="58"/>
      <c r="I49" s="58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ht="14" x14ac:dyDescent="0.2">
      <c r="A50" s="48"/>
      <c r="B50" s="48"/>
      <c r="C50" s="48"/>
      <c r="D50" s="48"/>
      <c r="E50" s="48"/>
      <c r="F50" s="48"/>
      <c r="G50" s="48"/>
      <c r="H50" s="58"/>
      <c r="I50" s="58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ht="14" x14ac:dyDescent="0.2">
      <c r="A51" s="48"/>
      <c r="B51" s="48"/>
      <c r="C51" s="48"/>
      <c r="D51" s="48"/>
      <c r="E51" s="48"/>
      <c r="F51" s="48"/>
      <c r="G51" s="48"/>
      <c r="H51" s="58"/>
      <c r="I51" s="58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ht="14" x14ac:dyDescent="0.2">
      <c r="A52" s="48"/>
      <c r="B52" s="58">
        <f>B40</f>
        <v>4.1744149846416237E-2</v>
      </c>
      <c r="C52" s="50">
        <f>D40</f>
        <v>0.10654843128617478</v>
      </c>
      <c r="D52" s="48"/>
      <c r="E52" s="48"/>
      <c r="F52" s="48"/>
      <c r="G52" s="48"/>
      <c r="H52" s="58"/>
      <c r="I52" s="58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ht="14" x14ac:dyDescent="0.2">
      <c r="A53" s="48"/>
      <c r="B53" s="58">
        <f>C40</f>
        <v>6.2182617333328E-2</v>
      </c>
      <c r="C53" s="50">
        <f>F40</f>
        <v>5.8473722299863376E-2</v>
      </c>
      <c r="D53" s="48"/>
      <c r="E53" s="48"/>
      <c r="F53" s="48"/>
      <c r="G53" s="48"/>
      <c r="H53" s="58"/>
      <c r="I53" s="5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ht="14" x14ac:dyDescent="0.2">
      <c r="A54" s="53"/>
      <c r="B54" s="48"/>
      <c r="C54" s="48"/>
      <c r="D54" s="48"/>
      <c r="E54" s="48"/>
      <c r="F54" s="48"/>
      <c r="G54" s="48"/>
      <c r="H54" s="58"/>
      <c r="I54" s="5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ht="14" x14ac:dyDescent="0.2">
      <c r="A55" s="53"/>
      <c r="B55" s="48"/>
      <c r="C55" s="48"/>
      <c r="D55" s="48"/>
      <c r="E55" s="48"/>
      <c r="F55" s="48"/>
      <c r="G55" s="48"/>
      <c r="H55" s="58"/>
      <c r="I55" s="5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ht="14" x14ac:dyDescent="0.2">
      <c r="A56" s="53"/>
      <c r="B56" s="48"/>
      <c r="C56" s="48"/>
      <c r="D56" s="48"/>
      <c r="E56" s="48"/>
      <c r="F56" s="48"/>
      <c r="G56" s="48"/>
      <c r="H56" s="58"/>
      <c r="I56" s="5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ht="14" x14ac:dyDescent="0.2">
      <c r="A57" s="53"/>
      <c r="B57" s="48"/>
      <c r="C57" s="48"/>
      <c r="D57" s="48"/>
      <c r="E57" s="48"/>
      <c r="F57" s="48"/>
      <c r="G57" s="48"/>
      <c r="H57" s="58"/>
      <c r="I57" s="5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ht="14" x14ac:dyDescent="0.2">
      <c r="A58" s="53"/>
      <c r="B58" s="48"/>
      <c r="C58" s="48"/>
      <c r="D58" s="48"/>
      <c r="E58" s="48"/>
      <c r="F58" s="48"/>
      <c r="G58" s="48"/>
      <c r="H58" s="58"/>
      <c r="I58" s="5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ht="14" x14ac:dyDescent="0.2">
      <c r="A59" s="53"/>
      <c r="B59" s="48"/>
      <c r="C59" s="48"/>
      <c r="D59" s="48"/>
      <c r="E59" s="48"/>
      <c r="F59" s="48"/>
      <c r="G59" s="48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ht="14" x14ac:dyDescent="0.2">
      <c r="A60" s="53"/>
      <c r="B60" s="48"/>
      <c r="C60" s="48"/>
      <c r="D60" s="48"/>
      <c r="E60" s="48"/>
      <c r="F60" s="48"/>
      <c r="G60" s="48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ht="14" x14ac:dyDescent="0.2">
      <c r="A61" s="53"/>
      <c r="B61" s="48"/>
      <c r="C61" s="48"/>
      <c r="D61" s="48"/>
      <c r="E61" s="48"/>
      <c r="F61" s="48"/>
      <c r="G61" s="48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4" x14ac:dyDescent="0.2">
      <c r="A62" s="53"/>
      <c r="B62" s="48"/>
      <c r="C62" s="48"/>
      <c r="D62" s="48"/>
      <c r="E62" s="48"/>
      <c r="F62" s="48"/>
      <c r="G62" s="48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</sheetData>
  <mergeCells count="1"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rt-pcr</vt:lpstr>
      <vt:lpstr>Results</vt:lpstr>
      <vt:lpstr>ALG2</vt:lpstr>
      <vt:lpstr>M6PR</vt:lpstr>
      <vt:lpstr>ALG12</vt:lpstr>
      <vt:lpstr>PLA2G15</vt:lpstr>
      <vt:lpstr>ALG3</vt:lpstr>
      <vt:lpstr>ALG9</vt:lpstr>
      <vt:lpstr>ALG11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2022-04-05T14:18:57Z</cp:lastPrinted>
  <dcterms:created xsi:type="dcterms:W3CDTF">2022-04-05T14:06:19Z</dcterms:created>
  <dcterms:modified xsi:type="dcterms:W3CDTF">2022-04-07T14:52:19Z</dcterms:modified>
</cp:coreProperties>
</file>