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simcox/General/7_Lab Members/Raghav/lab_notebook/projects/TFEB/nuclear_fract/Exp33_nuc_fract_TFEB_final/"/>
    </mc:Choice>
  </mc:AlternateContent>
  <xr:revisionPtr revIDLastSave="0" documentId="13_ncr:1_{347EA448-D210-7B48-A724-A13F78B603EE}" xr6:coauthVersionLast="47" xr6:coauthVersionMax="47" xr10:uidLastSave="{00000000-0000-0000-0000-000000000000}"/>
  <bookViews>
    <workbookView xWindow="4300" yWindow="1340" windowWidth="27640" windowHeight="16940" activeTab="3" xr2:uid="{C233CE02-8A5D-2947-96A5-76E8B608C668}"/>
  </bookViews>
  <sheets>
    <sheet name="gel02_04" sheetId="1" r:id="rId1"/>
    <sheet name="R" sheetId="2" r:id="rId2"/>
    <sheet name="tfeb" sheetId="3" r:id="rId3"/>
    <sheet name="tfeb_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3" l="1"/>
  <c r="H12" i="3"/>
  <c r="H13" i="3"/>
  <c r="H14" i="3"/>
  <c r="H15" i="3"/>
  <c r="H16" i="3"/>
  <c r="H17" i="3"/>
  <c r="H10" i="3"/>
  <c r="G10" i="3"/>
  <c r="G11" i="3"/>
  <c r="G12" i="3"/>
  <c r="G13" i="3"/>
  <c r="G14" i="3"/>
  <c r="G15" i="3"/>
  <c r="G16" i="3"/>
  <c r="G17" i="3"/>
  <c r="H3" i="3"/>
  <c r="H4" i="3"/>
  <c r="H5" i="3"/>
  <c r="H6" i="3"/>
  <c r="H7" i="3"/>
  <c r="H8" i="3"/>
  <c r="H9" i="3"/>
  <c r="H2" i="3"/>
  <c r="G3" i="3"/>
  <c r="G4" i="3"/>
  <c r="G5" i="3"/>
  <c r="G6" i="3"/>
  <c r="G7" i="3"/>
  <c r="G8" i="3"/>
  <c r="G9" i="3"/>
  <c r="G2" i="3"/>
  <c r="I32" i="3"/>
  <c r="I31" i="3"/>
  <c r="H32" i="3"/>
  <c r="H31" i="3"/>
  <c r="E30" i="3"/>
  <c r="E31" i="3"/>
  <c r="E32" i="3"/>
  <c r="E33" i="3"/>
  <c r="E34" i="3"/>
  <c r="E35" i="3"/>
  <c r="E36" i="3"/>
  <c r="E37" i="3"/>
  <c r="E38" i="3"/>
  <c r="E39" i="3"/>
  <c r="E40" i="3"/>
  <c r="E29" i="3"/>
  <c r="F18" i="3"/>
  <c r="F19" i="3"/>
  <c r="F20" i="3"/>
  <c r="F21" i="3"/>
  <c r="F22" i="3"/>
  <c r="F23" i="3"/>
  <c r="F24" i="3"/>
  <c r="F2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H56" i="1"/>
  <c r="H55" i="1"/>
  <c r="G56" i="1"/>
  <c r="G55" i="1"/>
  <c r="E44" i="1"/>
  <c r="E45" i="1"/>
  <c r="E46" i="1"/>
  <c r="E43" i="1"/>
  <c r="H20" i="1"/>
  <c r="H21" i="1"/>
  <c r="H22" i="1"/>
  <c r="H23" i="1"/>
  <c r="H24" i="1"/>
  <c r="H25" i="1"/>
  <c r="G19" i="1"/>
  <c r="G20" i="1"/>
  <c r="G21" i="1"/>
  <c r="G22" i="1"/>
  <c r="G23" i="1"/>
  <c r="G24" i="1"/>
  <c r="G25" i="1"/>
  <c r="G18" i="1"/>
  <c r="F19" i="1"/>
  <c r="F20" i="1"/>
  <c r="F21" i="1"/>
  <c r="F22" i="1"/>
  <c r="F23" i="1"/>
  <c r="F24" i="1"/>
  <c r="F25" i="1"/>
  <c r="F18" i="1"/>
  <c r="E36" i="1"/>
  <c r="E37" i="1"/>
  <c r="E38" i="1"/>
  <c r="E39" i="1"/>
  <c r="E40" i="1"/>
  <c r="E41" i="1"/>
  <c r="E42" i="1"/>
  <c r="E35" i="1"/>
  <c r="H5" i="1"/>
  <c r="H6" i="1"/>
  <c r="H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H3" i="1" s="1"/>
  <c r="F4" i="1"/>
  <c r="H4" i="1" s="1"/>
  <c r="F5" i="1"/>
  <c r="F6" i="1"/>
  <c r="F7" i="1"/>
  <c r="H7" i="1" s="1"/>
  <c r="F8" i="1"/>
  <c r="H8" i="1" s="1"/>
  <c r="F9" i="1"/>
  <c r="F10" i="1"/>
  <c r="F11" i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2" i="1"/>
  <c r="H2" i="1" s="1"/>
</calcChain>
</file>

<file path=xl/sharedStrings.xml><?xml version="1.0" encoding="utf-8"?>
<sst xmlns="http://schemas.openxmlformats.org/spreadsheetml/2006/main" count="210" uniqueCount="31">
  <si>
    <t>sample</t>
  </si>
  <si>
    <t>condition</t>
  </si>
  <si>
    <t>Protein</t>
  </si>
  <si>
    <t>reading</t>
  </si>
  <si>
    <t>Background_1</t>
  </si>
  <si>
    <t>Inverted_background</t>
  </si>
  <si>
    <t>Net_intensity</t>
  </si>
  <si>
    <t>RT</t>
  </si>
  <si>
    <t>Cold</t>
  </si>
  <si>
    <t>TFEB</t>
  </si>
  <si>
    <t>H3</t>
  </si>
  <si>
    <t>Inverted_read</t>
  </si>
  <si>
    <t>Sample</t>
  </si>
  <si>
    <t>ratio</t>
  </si>
  <si>
    <t>Condition</t>
  </si>
  <si>
    <t>Ratio</t>
  </si>
  <si>
    <t>Mean</t>
  </si>
  <si>
    <t>dev</t>
  </si>
  <si>
    <t>nuclear</t>
  </si>
  <si>
    <t>cytosolic</t>
  </si>
  <si>
    <t>Intensity</t>
  </si>
  <si>
    <t>Background</t>
  </si>
  <si>
    <t>raw_int</t>
  </si>
  <si>
    <t>Nuclear</t>
  </si>
  <si>
    <t>Cytosolic</t>
  </si>
  <si>
    <t>s_dev</t>
  </si>
  <si>
    <t>Raw no sub</t>
  </si>
  <si>
    <t>Back_int</t>
  </si>
  <si>
    <t>raw_back</t>
  </si>
  <si>
    <t>iBright subtraction comparison</t>
  </si>
  <si>
    <t>Cyto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</si>
</sst>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90294568197567E-2"/>
          <c:y val="0.14820422535211267"/>
          <c:w val="0.9077097054318024"/>
          <c:h val="0.78771736719529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gel02_04!$G$54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gel02_04!$F$55:$F$56</c:f>
              <c:strCache>
                <c:ptCount val="2"/>
                <c:pt idx="0">
                  <c:v>RT</c:v>
                </c:pt>
                <c:pt idx="1">
                  <c:v>Cold</c:v>
                </c:pt>
              </c:strCache>
            </c:strRef>
          </c:cat>
          <c:val>
            <c:numRef>
              <c:f>gel02_04!$G$55:$G$56</c:f>
              <c:numCache>
                <c:formatCode>General</c:formatCode>
                <c:ptCount val="2"/>
                <c:pt idx="0">
                  <c:v>9.6416921916922679E-2</c:v>
                </c:pt>
                <c:pt idx="1">
                  <c:v>0.88349726165608133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0-914B-84DD-A6FABC0E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174639"/>
        <c:axId val="1008211935"/>
      </c:barChart>
      <c:catAx>
        <c:axId val="10081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11935"/>
        <c:crosses val="autoZero"/>
        <c:auto val="1"/>
        <c:lblAlgn val="ctr"/>
        <c:lblOffset val="100"/>
        <c:noMultiLvlLbl val="0"/>
      </c:catAx>
      <c:valAx>
        <c:axId val="10082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7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tfeb!$G$31:$G$32</c:f>
              <c:strCache>
                <c:ptCount val="2"/>
                <c:pt idx="0">
                  <c:v>RT</c:v>
                </c:pt>
                <c:pt idx="1">
                  <c:v>Cold</c:v>
                </c:pt>
              </c:strCache>
            </c:strRef>
          </c:cat>
          <c:val>
            <c:numRef>
              <c:f>tfeb!$H$31:$H$32</c:f>
              <c:numCache>
                <c:formatCode>General</c:formatCode>
                <c:ptCount val="2"/>
                <c:pt idx="0">
                  <c:v>0.38579613389430811</c:v>
                </c:pt>
                <c:pt idx="1">
                  <c:v>1.5602908396966007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9-A942-820F-95128E9E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370735"/>
        <c:axId val="1041476799"/>
      </c:barChart>
      <c:catAx>
        <c:axId val="102037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6799"/>
        <c:crosses val="autoZero"/>
        <c:auto val="1"/>
        <c:lblAlgn val="ctr"/>
        <c:lblOffset val="100"/>
        <c:noMultiLvlLbl val="0"/>
      </c:catAx>
      <c:valAx>
        <c:axId val="10414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7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35</xdr:row>
      <xdr:rowOff>0</xdr:rowOff>
    </xdr:from>
    <xdr:to>
      <xdr:col>15</xdr:col>
      <xdr:colOff>228600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CF382-6C6D-77F5-B898-2EFAC6B9B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22</xdr:row>
      <xdr:rowOff>165100</xdr:rowOff>
    </xdr:from>
    <xdr:to>
      <xdr:col>14</xdr:col>
      <xdr:colOff>577850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A883F-8C8D-D81D-FD19-E83EC3B0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F404-1A62-AB48-946A-6B09DBDB8FEC}">
  <dimension ref="A1:H66"/>
  <sheetViews>
    <sheetView workbookViewId="0">
      <selection sqref="A1:C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</row>
    <row r="2" spans="1:8" x14ac:dyDescent="0.2">
      <c r="A2">
        <v>7</v>
      </c>
      <c r="B2" t="s">
        <v>7</v>
      </c>
      <c r="C2" t="s">
        <v>9</v>
      </c>
      <c r="D2">
        <v>203.39099999999999</v>
      </c>
      <c r="E2">
        <v>206.364</v>
      </c>
      <c r="F2">
        <f>255-D2</f>
        <v>51.609000000000009</v>
      </c>
      <c r="G2">
        <f>255-E2</f>
        <v>48.635999999999996</v>
      </c>
      <c r="H2">
        <f>F2-G2</f>
        <v>2.9730000000000132</v>
      </c>
    </row>
    <row r="3" spans="1:8" x14ac:dyDescent="0.2">
      <c r="A3">
        <v>12</v>
      </c>
      <c r="B3" t="s">
        <v>7</v>
      </c>
      <c r="C3" t="s">
        <v>9</v>
      </c>
      <c r="D3">
        <v>194.364</v>
      </c>
      <c r="E3">
        <v>206.45099999999999</v>
      </c>
      <c r="F3">
        <f t="shared" ref="F3:F17" si="0">255-D3</f>
        <v>60.635999999999996</v>
      </c>
      <c r="G3">
        <f t="shared" ref="G3:G17" si="1">255-E3</f>
        <v>48.549000000000007</v>
      </c>
      <c r="H3">
        <f t="shared" ref="H3:H25" si="2">F3-G3</f>
        <v>12.086999999999989</v>
      </c>
    </row>
    <row r="4" spans="1:8" x14ac:dyDescent="0.2">
      <c r="A4">
        <v>3</v>
      </c>
      <c r="B4" t="s">
        <v>8</v>
      </c>
      <c r="C4" t="s">
        <v>9</v>
      </c>
      <c r="D4">
        <v>97.936000000000007</v>
      </c>
      <c r="E4">
        <v>205.81100000000001</v>
      </c>
      <c r="F4">
        <f t="shared" si="0"/>
        <v>157.06399999999999</v>
      </c>
      <c r="G4">
        <f t="shared" si="1"/>
        <v>49.188999999999993</v>
      </c>
      <c r="H4">
        <f t="shared" si="2"/>
        <v>107.875</v>
      </c>
    </row>
    <row r="5" spans="1:8" x14ac:dyDescent="0.2">
      <c r="A5">
        <v>4</v>
      </c>
      <c r="B5" t="s">
        <v>8</v>
      </c>
      <c r="C5" t="s">
        <v>9</v>
      </c>
      <c r="D5">
        <v>103.83</v>
      </c>
      <c r="E5">
        <v>199.52699999999999</v>
      </c>
      <c r="F5">
        <f t="shared" si="0"/>
        <v>151.17000000000002</v>
      </c>
      <c r="G5">
        <f t="shared" si="1"/>
        <v>55.473000000000013</v>
      </c>
      <c r="H5">
        <f t="shared" si="2"/>
        <v>95.697000000000003</v>
      </c>
    </row>
    <row r="6" spans="1:8" x14ac:dyDescent="0.2">
      <c r="A6">
        <v>7</v>
      </c>
      <c r="B6" t="s">
        <v>7</v>
      </c>
      <c r="C6" t="s">
        <v>10</v>
      </c>
      <c r="D6">
        <v>139.32400000000001</v>
      </c>
      <c r="E6">
        <v>194.577</v>
      </c>
      <c r="F6">
        <f t="shared" si="0"/>
        <v>115.67599999999999</v>
      </c>
      <c r="G6">
        <f t="shared" si="1"/>
        <v>60.423000000000002</v>
      </c>
      <c r="H6">
        <f t="shared" si="2"/>
        <v>55.252999999999986</v>
      </c>
    </row>
    <row r="7" spans="1:8" x14ac:dyDescent="0.2">
      <c r="A7">
        <v>12</v>
      </c>
      <c r="B7" t="s">
        <v>7</v>
      </c>
      <c r="C7" t="s">
        <v>10</v>
      </c>
      <c r="D7">
        <v>164.036</v>
      </c>
      <c r="E7">
        <v>194.86600000000001</v>
      </c>
      <c r="F7">
        <f t="shared" si="0"/>
        <v>90.963999999999999</v>
      </c>
      <c r="G7">
        <f t="shared" si="1"/>
        <v>60.133999999999986</v>
      </c>
      <c r="H7">
        <f t="shared" si="2"/>
        <v>30.830000000000013</v>
      </c>
    </row>
    <row r="8" spans="1:8" x14ac:dyDescent="0.2">
      <c r="A8">
        <v>3</v>
      </c>
      <c r="B8" t="s">
        <v>8</v>
      </c>
      <c r="C8" t="s">
        <v>10</v>
      </c>
      <c r="D8">
        <v>103.366</v>
      </c>
      <c r="E8">
        <v>192.124</v>
      </c>
      <c r="F8">
        <f t="shared" si="0"/>
        <v>151.63400000000001</v>
      </c>
      <c r="G8">
        <f t="shared" si="1"/>
        <v>62.876000000000005</v>
      </c>
      <c r="H8">
        <f t="shared" si="2"/>
        <v>88.75800000000001</v>
      </c>
    </row>
    <row r="9" spans="1:8" x14ac:dyDescent="0.2">
      <c r="A9">
        <v>4</v>
      </c>
      <c r="B9" t="s">
        <v>8</v>
      </c>
      <c r="C9" t="s">
        <v>10</v>
      </c>
      <c r="D9">
        <v>163.072</v>
      </c>
      <c r="E9">
        <v>196.00700000000001</v>
      </c>
      <c r="F9">
        <f t="shared" si="0"/>
        <v>91.927999999999997</v>
      </c>
      <c r="G9">
        <f t="shared" si="1"/>
        <v>58.992999999999995</v>
      </c>
      <c r="H9">
        <f t="shared" si="2"/>
        <v>32.935000000000002</v>
      </c>
    </row>
    <row r="10" spans="1:8" x14ac:dyDescent="0.2">
      <c r="A10">
        <v>10</v>
      </c>
      <c r="B10" t="s">
        <v>7</v>
      </c>
      <c r="C10" t="s">
        <v>9</v>
      </c>
      <c r="D10">
        <v>230.61099999999999</v>
      </c>
      <c r="E10">
        <v>219.86699999999999</v>
      </c>
      <c r="F10">
        <f t="shared" si="0"/>
        <v>24.38900000000001</v>
      </c>
      <c r="G10">
        <f t="shared" si="1"/>
        <v>35.13300000000001</v>
      </c>
      <c r="H10">
        <v>1</v>
      </c>
    </row>
    <row r="11" spans="1:8" x14ac:dyDescent="0.2">
      <c r="A11">
        <v>11</v>
      </c>
      <c r="B11" t="s">
        <v>7</v>
      </c>
      <c r="C11" t="s">
        <v>9</v>
      </c>
      <c r="D11">
        <v>229.71700000000001</v>
      </c>
      <c r="E11">
        <v>217.291</v>
      </c>
      <c r="F11">
        <f t="shared" si="0"/>
        <v>25.282999999999987</v>
      </c>
      <c r="G11">
        <f t="shared" si="1"/>
        <v>37.709000000000003</v>
      </c>
      <c r="H11">
        <v>1</v>
      </c>
    </row>
    <row r="12" spans="1:8" x14ac:dyDescent="0.2">
      <c r="A12">
        <v>1</v>
      </c>
      <c r="B12" t="s">
        <v>8</v>
      </c>
      <c r="C12" t="s">
        <v>9</v>
      </c>
      <c r="D12">
        <v>135.459</v>
      </c>
      <c r="E12">
        <v>211.215</v>
      </c>
      <c r="F12">
        <f t="shared" si="0"/>
        <v>119.541</v>
      </c>
      <c r="G12">
        <f t="shared" si="1"/>
        <v>43.784999999999997</v>
      </c>
      <c r="H12">
        <f t="shared" si="2"/>
        <v>75.756</v>
      </c>
    </row>
    <row r="13" spans="1:8" x14ac:dyDescent="0.2">
      <c r="A13">
        <v>2</v>
      </c>
      <c r="B13" t="s">
        <v>8</v>
      </c>
      <c r="C13" t="s">
        <v>9</v>
      </c>
      <c r="D13">
        <v>185.268</v>
      </c>
      <c r="E13">
        <v>207.18899999999999</v>
      </c>
      <c r="F13">
        <f t="shared" si="0"/>
        <v>69.731999999999999</v>
      </c>
      <c r="G13">
        <f t="shared" si="1"/>
        <v>47.811000000000007</v>
      </c>
      <c r="H13">
        <f t="shared" si="2"/>
        <v>21.920999999999992</v>
      </c>
    </row>
    <row r="14" spans="1:8" x14ac:dyDescent="0.2">
      <c r="A14">
        <v>10</v>
      </c>
      <c r="B14" t="s">
        <v>7</v>
      </c>
      <c r="C14" t="s">
        <v>10</v>
      </c>
      <c r="D14">
        <v>196.114</v>
      </c>
      <c r="E14">
        <v>213.90899999999999</v>
      </c>
      <c r="F14">
        <f t="shared" si="0"/>
        <v>58.885999999999996</v>
      </c>
      <c r="G14">
        <f t="shared" si="1"/>
        <v>41.091000000000008</v>
      </c>
      <c r="H14">
        <f t="shared" si="2"/>
        <v>17.794999999999987</v>
      </c>
    </row>
    <row r="15" spans="1:8" x14ac:dyDescent="0.2">
      <c r="A15">
        <v>11</v>
      </c>
      <c r="B15" t="s">
        <v>7</v>
      </c>
      <c r="C15" t="s">
        <v>10</v>
      </c>
      <c r="D15">
        <v>173.76400000000001</v>
      </c>
      <c r="E15">
        <v>209.261</v>
      </c>
      <c r="F15">
        <f t="shared" si="0"/>
        <v>81.23599999999999</v>
      </c>
      <c r="G15">
        <f t="shared" si="1"/>
        <v>45.739000000000004</v>
      </c>
      <c r="H15">
        <f t="shared" si="2"/>
        <v>35.496999999999986</v>
      </c>
    </row>
    <row r="16" spans="1:8" x14ac:dyDescent="0.2">
      <c r="A16">
        <v>1</v>
      </c>
      <c r="B16" t="s">
        <v>8</v>
      </c>
      <c r="C16" t="s">
        <v>10</v>
      </c>
      <c r="D16">
        <v>107.768</v>
      </c>
      <c r="E16">
        <v>208.005</v>
      </c>
      <c r="F16">
        <f t="shared" si="0"/>
        <v>147.232</v>
      </c>
      <c r="G16">
        <f t="shared" si="1"/>
        <v>46.995000000000005</v>
      </c>
      <c r="H16">
        <f t="shared" si="2"/>
        <v>100.23699999999999</v>
      </c>
    </row>
    <row r="17" spans="1:8" x14ac:dyDescent="0.2">
      <c r="A17">
        <v>2</v>
      </c>
      <c r="B17" t="s">
        <v>8</v>
      </c>
      <c r="C17" t="s">
        <v>10</v>
      </c>
      <c r="D17">
        <v>90.588999999999999</v>
      </c>
      <c r="E17">
        <v>205.87299999999999</v>
      </c>
      <c r="F17">
        <f t="shared" si="0"/>
        <v>164.411</v>
      </c>
      <c r="G17">
        <f t="shared" si="1"/>
        <v>49.12700000000001</v>
      </c>
      <c r="H17">
        <f t="shared" si="2"/>
        <v>115.28399999999999</v>
      </c>
    </row>
    <row r="18" spans="1:8" x14ac:dyDescent="0.2">
      <c r="A18">
        <v>8</v>
      </c>
      <c r="B18" t="s">
        <v>7</v>
      </c>
      <c r="C18" t="s">
        <v>9</v>
      </c>
      <c r="D18">
        <v>195.374</v>
      </c>
      <c r="E18">
        <v>186.44499999999999</v>
      </c>
      <c r="F18">
        <f>255-D18</f>
        <v>59.626000000000005</v>
      </c>
      <c r="G18">
        <f>255-E18</f>
        <v>68.555000000000007</v>
      </c>
      <c r="H18">
        <v>1</v>
      </c>
    </row>
    <row r="19" spans="1:8" x14ac:dyDescent="0.2">
      <c r="A19">
        <v>9</v>
      </c>
      <c r="B19" t="s">
        <v>7</v>
      </c>
      <c r="C19" t="s">
        <v>9</v>
      </c>
      <c r="D19">
        <v>193.43700000000001</v>
      </c>
      <c r="E19">
        <v>188.94399999999999</v>
      </c>
      <c r="F19">
        <f t="shared" ref="F19:F25" si="3">255-D19</f>
        <v>61.562999999999988</v>
      </c>
      <c r="G19">
        <f t="shared" ref="G19:G25" si="4">255-E19</f>
        <v>66.056000000000012</v>
      </c>
      <c r="H19">
        <v>1</v>
      </c>
    </row>
    <row r="20" spans="1:8" x14ac:dyDescent="0.2">
      <c r="A20">
        <v>5</v>
      </c>
      <c r="B20" t="s">
        <v>8</v>
      </c>
      <c r="C20" t="s">
        <v>9</v>
      </c>
      <c r="D20">
        <v>186.11099999999999</v>
      </c>
      <c r="E20">
        <v>189.49199999999999</v>
      </c>
      <c r="F20">
        <f t="shared" si="3"/>
        <v>68.88900000000001</v>
      </c>
      <c r="G20">
        <f t="shared" si="4"/>
        <v>65.50800000000001</v>
      </c>
      <c r="H20">
        <f t="shared" si="2"/>
        <v>3.3810000000000002</v>
      </c>
    </row>
    <row r="21" spans="1:8" x14ac:dyDescent="0.2">
      <c r="A21">
        <v>6</v>
      </c>
      <c r="B21" t="s">
        <v>8</v>
      </c>
      <c r="C21" t="s">
        <v>9</v>
      </c>
      <c r="D21">
        <v>165.19499999999999</v>
      </c>
      <c r="E21">
        <v>183.80199999999999</v>
      </c>
      <c r="F21">
        <f t="shared" si="3"/>
        <v>89.805000000000007</v>
      </c>
      <c r="G21">
        <f t="shared" si="4"/>
        <v>71.198000000000008</v>
      </c>
      <c r="H21">
        <f t="shared" si="2"/>
        <v>18.606999999999999</v>
      </c>
    </row>
    <row r="22" spans="1:8" x14ac:dyDescent="0.2">
      <c r="A22">
        <v>8</v>
      </c>
      <c r="B22" t="s">
        <v>7</v>
      </c>
      <c r="C22" t="s">
        <v>10</v>
      </c>
      <c r="D22">
        <v>156.38</v>
      </c>
      <c r="E22">
        <v>236.78399999999999</v>
      </c>
      <c r="F22">
        <f t="shared" si="3"/>
        <v>98.62</v>
      </c>
      <c r="G22">
        <f t="shared" si="4"/>
        <v>18.216000000000008</v>
      </c>
      <c r="H22">
        <f t="shared" si="2"/>
        <v>80.403999999999996</v>
      </c>
    </row>
    <row r="23" spans="1:8" x14ac:dyDescent="0.2">
      <c r="A23">
        <v>9</v>
      </c>
      <c r="B23" t="s">
        <v>7</v>
      </c>
      <c r="C23" t="s">
        <v>10</v>
      </c>
      <c r="D23">
        <v>208.643</v>
      </c>
      <c r="E23">
        <v>236.547</v>
      </c>
      <c r="F23">
        <f t="shared" si="3"/>
        <v>46.356999999999999</v>
      </c>
      <c r="G23">
        <f t="shared" si="4"/>
        <v>18.453000000000003</v>
      </c>
      <c r="H23">
        <f t="shared" si="2"/>
        <v>27.903999999999996</v>
      </c>
    </row>
    <row r="24" spans="1:8" x14ac:dyDescent="0.2">
      <c r="A24">
        <v>5</v>
      </c>
      <c r="B24" t="s">
        <v>8</v>
      </c>
      <c r="C24" t="s">
        <v>10</v>
      </c>
      <c r="D24">
        <v>165.21600000000001</v>
      </c>
      <c r="E24">
        <v>234.89699999999999</v>
      </c>
      <c r="F24">
        <f t="shared" si="3"/>
        <v>89.783999999999992</v>
      </c>
      <c r="G24">
        <f t="shared" si="4"/>
        <v>20.103000000000009</v>
      </c>
      <c r="H24">
        <f t="shared" si="2"/>
        <v>69.680999999999983</v>
      </c>
    </row>
    <row r="25" spans="1:8" x14ac:dyDescent="0.2">
      <c r="A25">
        <v>6</v>
      </c>
      <c r="B25" t="s">
        <v>8</v>
      </c>
      <c r="C25" t="s">
        <v>10</v>
      </c>
      <c r="D25">
        <v>128.6</v>
      </c>
      <c r="E25">
        <v>228.89099999999999</v>
      </c>
      <c r="F25">
        <f t="shared" si="3"/>
        <v>126.4</v>
      </c>
      <c r="G25">
        <f t="shared" si="4"/>
        <v>26.109000000000009</v>
      </c>
      <c r="H25">
        <f t="shared" si="2"/>
        <v>100.291</v>
      </c>
    </row>
    <row r="34" spans="1:5" x14ac:dyDescent="0.2">
      <c r="A34" t="s">
        <v>12</v>
      </c>
      <c r="B34" t="s">
        <v>14</v>
      </c>
      <c r="C34" t="s">
        <v>9</v>
      </c>
      <c r="D34" t="s">
        <v>10</v>
      </c>
      <c r="E34" t="s">
        <v>13</v>
      </c>
    </row>
    <row r="35" spans="1:5" x14ac:dyDescent="0.2">
      <c r="A35">
        <v>7</v>
      </c>
      <c r="B35" t="s">
        <v>7</v>
      </c>
      <c r="C35">
        <v>2.9730000000000132</v>
      </c>
      <c r="D35">
        <v>55.252999999999986</v>
      </c>
      <c r="E35">
        <f>C35/D35</f>
        <v>5.3807033102275241E-2</v>
      </c>
    </row>
    <row r="36" spans="1:5" x14ac:dyDescent="0.2">
      <c r="A36">
        <v>12</v>
      </c>
      <c r="B36" t="s">
        <v>7</v>
      </c>
      <c r="C36">
        <v>12.086999999999989</v>
      </c>
      <c r="D36">
        <v>30.830000000000013</v>
      </c>
      <c r="E36">
        <f t="shared" ref="E36:E42" si="5">C36/D36</f>
        <v>0.39205319493999302</v>
      </c>
    </row>
    <row r="37" spans="1:5" x14ac:dyDescent="0.2">
      <c r="A37">
        <v>3</v>
      </c>
      <c r="B37" t="s">
        <v>8</v>
      </c>
      <c r="C37">
        <v>107.875</v>
      </c>
      <c r="D37">
        <v>88.75800000000001</v>
      </c>
      <c r="E37">
        <f t="shared" si="5"/>
        <v>1.2153834020595324</v>
      </c>
    </row>
    <row r="38" spans="1:5" x14ac:dyDescent="0.2">
      <c r="A38">
        <v>4</v>
      </c>
      <c r="B38" t="s">
        <v>8</v>
      </c>
      <c r="C38">
        <v>95.697000000000003</v>
      </c>
      <c r="D38">
        <v>32.935000000000002</v>
      </c>
      <c r="E38">
        <f t="shared" si="5"/>
        <v>2.9056323060573854</v>
      </c>
    </row>
    <row r="39" spans="1:5" x14ac:dyDescent="0.2">
      <c r="A39">
        <v>10</v>
      </c>
      <c r="B39" t="s">
        <v>7</v>
      </c>
      <c r="C39">
        <v>1</v>
      </c>
      <c r="D39">
        <v>17.794999999999987</v>
      </c>
      <c r="E39">
        <f t="shared" si="5"/>
        <v>5.6195560550716533E-2</v>
      </c>
    </row>
    <row r="40" spans="1:5" x14ac:dyDescent="0.2">
      <c r="A40">
        <v>11</v>
      </c>
      <c r="B40" t="s">
        <v>7</v>
      </c>
      <c r="C40">
        <v>1</v>
      </c>
      <c r="D40">
        <v>35.496999999999986</v>
      </c>
      <c r="E40">
        <f t="shared" si="5"/>
        <v>2.8171394765754865E-2</v>
      </c>
    </row>
    <row r="41" spans="1:5" x14ac:dyDescent="0.2">
      <c r="A41">
        <v>1</v>
      </c>
      <c r="B41" t="s">
        <v>8</v>
      </c>
      <c r="C41">
        <v>75.756</v>
      </c>
      <c r="D41">
        <v>100.23699999999999</v>
      </c>
      <c r="E41">
        <f t="shared" si="5"/>
        <v>0.75576882787792932</v>
      </c>
    </row>
    <row r="42" spans="1:5" x14ac:dyDescent="0.2">
      <c r="A42">
        <v>2</v>
      </c>
      <c r="B42" t="s">
        <v>8</v>
      </c>
      <c r="C42">
        <v>21.920999999999992</v>
      </c>
      <c r="D42">
        <v>115.28399999999999</v>
      </c>
      <c r="E42">
        <f t="shared" si="5"/>
        <v>0.19014780888935146</v>
      </c>
    </row>
    <row r="43" spans="1:5" x14ac:dyDescent="0.2">
      <c r="A43">
        <v>8</v>
      </c>
      <c r="B43" t="s">
        <v>7</v>
      </c>
      <c r="C43">
        <v>1</v>
      </c>
      <c r="D43">
        <v>80.403999999999996</v>
      </c>
      <c r="E43">
        <f>C43/D43</f>
        <v>1.2437192179493559E-2</v>
      </c>
    </row>
    <row r="44" spans="1:5" x14ac:dyDescent="0.2">
      <c r="A44">
        <v>9</v>
      </c>
      <c r="B44" t="s">
        <v>7</v>
      </c>
      <c r="C44">
        <v>1</v>
      </c>
      <c r="D44">
        <v>27.903999999999996</v>
      </c>
      <c r="E44">
        <f t="shared" ref="E44:E46" si="6">C44/D44</f>
        <v>3.5837155963302759E-2</v>
      </c>
    </row>
    <row r="45" spans="1:5" x14ac:dyDescent="0.2">
      <c r="A45">
        <v>5</v>
      </c>
      <c r="B45" t="s">
        <v>8</v>
      </c>
      <c r="C45">
        <v>3.3810000000000002</v>
      </c>
      <c r="D45">
        <v>69.680999999999983</v>
      </c>
      <c r="E45">
        <f t="shared" si="6"/>
        <v>4.8521117664786687E-2</v>
      </c>
    </row>
    <row r="46" spans="1:5" x14ac:dyDescent="0.2">
      <c r="A46">
        <v>6</v>
      </c>
      <c r="B46" t="s">
        <v>8</v>
      </c>
      <c r="C46">
        <v>18.606999999999999</v>
      </c>
      <c r="D46">
        <v>100.291</v>
      </c>
      <c r="E46">
        <f t="shared" si="6"/>
        <v>0.18553010738750236</v>
      </c>
    </row>
    <row r="54" spans="1:8" x14ac:dyDescent="0.2">
      <c r="A54" t="s">
        <v>12</v>
      </c>
      <c r="B54" t="s">
        <v>14</v>
      </c>
      <c r="C54" t="s">
        <v>15</v>
      </c>
      <c r="F54" t="s">
        <v>14</v>
      </c>
      <c r="G54" t="s">
        <v>16</v>
      </c>
      <c r="H54" t="s">
        <v>17</v>
      </c>
    </row>
    <row r="55" spans="1:8" x14ac:dyDescent="0.2">
      <c r="A55">
        <v>7</v>
      </c>
      <c r="B55" t="s">
        <v>7</v>
      </c>
      <c r="C55">
        <v>5.3807033102275241E-2</v>
      </c>
      <c r="F55" t="s">
        <v>7</v>
      </c>
      <c r="G55">
        <f>AVERAGE(C55,C56,C59,C60,C63,C64)</f>
        <v>9.6416921916922679E-2</v>
      </c>
      <c r="H55">
        <f>STDEV(C55,C56,C59,C60,C63,C64)</f>
        <v>0.14574918283669844</v>
      </c>
    </row>
    <row r="56" spans="1:8" x14ac:dyDescent="0.2">
      <c r="A56">
        <v>12</v>
      </c>
      <c r="B56" t="s">
        <v>7</v>
      </c>
      <c r="C56">
        <v>0.39205319493999302</v>
      </c>
      <c r="F56" t="s">
        <v>8</v>
      </c>
      <c r="G56">
        <f>AVERAGE(C57,C58,C61,C62,C65,C66)</f>
        <v>0.88349726165608133</v>
      </c>
      <c r="H56">
        <f>STDEV(C57,C58,C61,C62,C65,C66)</f>
        <v>1.0844878859542375</v>
      </c>
    </row>
    <row r="57" spans="1:8" x14ac:dyDescent="0.2">
      <c r="A57">
        <v>3</v>
      </c>
      <c r="B57" t="s">
        <v>8</v>
      </c>
      <c r="C57">
        <v>1.2153834020595324</v>
      </c>
    </row>
    <row r="58" spans="1:8" x14ac:dyDescent="0.2">
      <c r="A58">
        <v>4</v>
      </c>
      <c r="B58" t="s">
        <v>8</v>
      </c>
      <c r="C58">
        <v>2.9056323060573854</v>
      </c>
    </row>
    <row r="59" spans="1:8" x14ac:dyDescent="0.2">
      <c r="A59">
        <v>10</v>
      </c>
      <c r="B59" t="s">
        <v>7</v>
      </c>
      <c r="C59">
        <v>5.6195560550716533E-2</v>
      </c>
    </row>
    <row r="60" spans="1:8" x14ac:dyDescent="0.2">
      <c r="A60">
        <v>11</v>
      </c>
      <c r="B60" t="s">
        <v>7</v>
      </c>
      <c r="C60">
        <v>2.8171394765754865E-2</v>
      </c>
    </row>
    <row r="61" spans="1:8" x14ac:dyDescent="0.2">
      <c r="A61">
        <v>1</v>
      </c>
      <c r="B61" t="s">
        <v>8</v>
      </c>
      <c r="C61">
        <v>0.75576882787792932</v>
      </c>
    </row>
    <row r="62" spans="1:8" x14ac:dyDescent="0.2">
      <c r="A62">
        <v>2</v>
      </c>
      <c r="B62" t="s">
        <v>8</v>
      </c>
      <c r="C62">
        <v>0.19014780888935146</v>
      </c>
    </row>
    <row r="63" spans="1:8" x14ac:dyDescent="0.2">
      <c r="A63">
        <v>8</v>
      </c>
      <c r="B63" t="s">
        <v>7</v>
      </c>
      <c r="C63">
        <v>1.2437192179493559E-2</v>
      </c>
    </row>
    <row r="64" spans="1:8" x14ac:dyDescent="0.2">
      <c r="A64">
        <v>9</v>
      </c>
      <c r="B64" t="s">
        <v>7</v>
      </c>
      <c r="C64">
        <v>3.5837155963302759E-2</v>
      </c>
    </row>
    <row r="65" spans="1:3" x14ac:dyDescent="0.2">
      <c r="A65">
        <v>5</v>
      </c>
      <c r="B65" t="s">
        <v>8</v>
      </c>
      <c r="C65">
        <v>4.8521117664786687E-2</v>
      </c>
    </row>
    <row r="66" spans="1:3" x14ac:dyDescent="0.2">
      <c r="A66">
        <v>6</v>
      </c>
      <c r="B66" t="s">
        <v>8</v>
      </c>
      <c r="C66">
        <v>0.18553010738750236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DC75-E977-D042-BA9E-B36672E6DB68}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12</v>
      </c>
      <c r="B1" t="s">
        <v>14</v>
      </c>
      <c r="C1" t="s">
        <v>15</v>
      </c>
    </row>
    <row r="2" spans="1:3" x14ac:dyDescent="0.2">
      <c r="A2">
        <v>7</v>
      </c>
      <c r="B2" t="s">
        <v>7</v>
      </c>
      <c r="C2">
        <v>5.3807033102275241E-2</v>
      </c>
    </row>
    <row r="3" spans="1:3" x14ac:dyDescent="0.2">
      <c r="A3">
        <v>12</v>
      </c>
      <c r="B3" t="s">
        <v>7</v>
      </c>
      <c r="C3">
        <v>0.39205319493999302</v>
      </c>
    </row>
    <row r="4" spans="1:3" x14ac:dyDescent="0.2">
      <c r="A4">
        <v>3</v>
      </c>
      <c r="B4" t="s">
        <v>8</v>
      </c>
      <c r="C4">
        <v>1.2153834020595324</v>
      </c>
    </row>
    <row r="5" spans="1:3" x14ac:dyDescent="0.2">
      <c r="A5">
        <v>4</v>
      </c>
      <c r="B5" t="s">
        <v>8</v>
      </c>
      <c r="C5">
        <v>2.9056323060573854</v>
      </c>
    </row>
    <row r="6" spans="1:3" x14ac:dyDescent="0.2">
      <c r="A6">
        <v>10</v>
      </c>
      <c r="B6" t="s">
        <v>7</v>
      </c>
      <c r="C6">
        <v>5.6195560550716533E-2</v>
      </c>
    </row>
    <row r="7" spans="1:3" x14ac:dyDescent="0.2">
      <c r="A7">
        <v>11</v>
      </c>
      <c r="B7" t="s">
        <v>7</v>
      </c>
      <c r="C7">
        <v>2.8171394765754865E-2</v>
      </c>
    </row>
    <row r="8" spans="1:3" x14ac:dyDescent="0.2">
      <c r="A8">
        <v>1</v>
      </c>
      <c r="B8" t="s">
        <v>8</v>
      </c>
      <c r="C8">
        <v>0.75576882787792932</v>
      </c>
    </row>
    <row r="9" spans="1:3" x14ac:dyDescent="0.2">
      <c r="A9">
        <v>2</v>
      </c>
      <c r="B9" t="s">
        <v>8</v>
      </c>
      <c r="C9">
        <v>0.19014780888935146</v>
      </c>
    </row>
    <row r="10" spans="1:3" x14ac:dyDescent="0.2">
      <c r="A10">
        <v>8</v>
      </c>
      <c r="B10" t="s">
        <v>7</v>
      </c>
      <c r="C10">
        <v>1.2437192179493559E-2</v>
      </c>
    </row>
    <row r="11" spans="1:3" x14ac:dyDescent="0.2">
      <c r="A11">
        <v>9</v>
      </c>
      <c r="B11" t="s">
        <v>7</v>
      </c>
      <c r="C11">
        <v>3.5837155963302759E-2</v>
      </c>
    </row>
    <row r="12" spans="1:3" x14ac:dyDescent="0.2">
      <c r="A12">
        <v>5</v>
      </c>
      <c r="B12" t="s">
        <v>8</v>
      </c>
      <c r="C12">
        <v>4.8521117664786687E-2</v>
      </c>
    </row>
    <row r="13" spans="1:3" x14ac:dyDescent="0.2">
      <c r="A13">
        <v>6</v>
      </c>
      <c r="B13" t="s">
        <v>8</v>
      </c>
      <c r="C13">
        <v>0.18553010738750236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B06D-D3B4-4B4B-A6CE-0E35B7D1FAEF}">
  <dimension ref="A1:I49"/>
  <sheetViews>
    <sheetView topLeftCell="A9" workbookViewId="0">
      <selection activeCell="A28" sqref="A28:E40"/>
    </sheetView>
  </sheetViews>
  <sheetFormatPr baseColWidth="10" defaultRowHeight="16" x14ac:dyDescent="0.2"/>
  <cols>
    <col min="6" max="6" width="17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</row>
    <row r="2" spans="1:8" x14ac:dyDescent="0.2">
      <c r="A2">
        <v>7</v>
      </c>
      <c r="B2" t="s">
        <v>7</v>
      </c>
      <c r="C2" t="s">
        <v>18</v>
      </c>
      <c r="D2">
        <v>195.48699999999999</v>
      </c>
      <c r="E2">
        <v>204.703</v>
      </c>
      <c r="F2">
        <f>255-D2</f>
        <v>59.513000000000005</v>
      </c>
      <c r="G2">
        <f>255-E2</f>
        <v>50.296999999999997</v>
      </c>
      <c r="H2">
        <f>F2-G2</f>
        <v>9.2160000000000082</v>
      </c>
    </row>
    <row r="3" spans="1:8" x14ac:dyDescent="0.2">
      <c r="A3">
        <v>12</v>
      </c>
      <c r="B3" t="s">
        <v>7</v>
      </c>
      <c r="C3" t="s">
        <v>18</v>
      </c>
      <c r="D3">
        <v>202.99199999999999</v>
      </c>
      <c r="E3">
        <v>206.416</v>
      </c>
      <c r="F3">
        <f t="shared" ref="F3:F25" si="0">255-D3</f>
        <v>52.00800000000001</v>
      </c>
      <c r="G3">
        <f t="shared" ref="G3:G17" si="1">255-E3</f>
        <v>48.584000000000003</v>
      </c>
      <c r="H3">
        <f t="shared" ref="H3:H9" si="2">F3-G3</f>
        <v>3.4240000000000066</v>
      </c>
    </row>
    <row r="4" spans="1:8" x14ac:dyDescent="0.2">
      <c r="A4">
        <v>3</v>
      </c>
      <c r="B4" t="s">
        <v>8</v>
      </c>
      <c r="C4" t="s">
        <v>18</v>
      </c>
      <c r="D4">
        <v>107.14700000000001</v>
      </c>
      <c r="E4">
        <v>208.24100000000001</v>
      </c>
      <c r="F4">
        <f t="shared" si="0"/>
        <v>147.85300000000001</v>
      </c>
      <c r="G4">
        <f t="shared" si="1"/>
        <v>46.758999999999986</v>
      </c>
      <c r="H4">
        <f t="shared" si="2"/>
        <v>101.09400000000002</v>
      </c>
    </row>
    <row r="5" spans="1:8" x14ac:dyDescent="0.2">
      <c r="A5">
        <v>4</v>
      </c>
      <c r="B5" t="s">
        <v>8</v>
      </c>
      <c r="C5" t="s">
        <v>18</v>
      </c>
      <c r="D5">
        <v>83.769000000000005</v>
      </c>
      <c r="E5">
        <v>201.65799999999999</v>
      </c>
      <c r="F5">
        <f t="shared" si="0"/>
        <v>171.23099999999999</v>
      </c>
      <c r="G5">
        <f t="shared" si="1"/>
        <v>53.342000000000013</v>
      </c>
      <c r="H5">
        <f t="shared" si="2"/>
        <v>117.88899999999998</v>
      </c>
    </row>
    <row r="6" spans="1:8" x14ac:dyDescent="0.2">
      <c r="A6">
        <v>7</v>
      </c>
      <c r="B6" t="s">
        <v>7</v>
      </c>
      <c r="C6" t="s">
        <v>19</v>
      </c>
      <c r="D6">
        <v>150.869</v>
      </c>
      <c r="E6">
        <v>201.01599999999999</v>
      </c>
      <c r="F6">
        <f t="shared" si="0"/>
        <v>104.131</v>
      </c>
      <c r="G6">
        <f t="shared" si="1"/>
        <v>53.984000000000009</v>
      </c>
      <c r="H6">
        <f t="shared" si="2"/>
        <v>50.146999999999991</v>
      </c>
    </row>
    <row r="7" spans="1:8" x14ac:dyDescent="0.2">
      <c r="A7">
        <v>12</v>
      </c>
      <c r="B7" t="s">
        <v>7</v>
      </c>
      <c r="C7" t="s">
        <v>19</v>
      </c>
      <c r="D7">
        <v>33.057000000000002</v>
      </c>
      <c r="E7">
        <v>205.22800000000001</v>
      </c>
      <c r="F7">
        <f t="shared" si="0"/>
        <v>221.94299999999998</v>
      </c>
      <c r="G7">
        <f t="shared" si="1"/>
        <v>49.771999999999991</v>
      </c>
      <c r="H7">
        <f t="shared" si="2"/>
        <v>172.17099999999999</v>
      </c>
    </row>
    <row r="8" spans="1:8" x14ac:dyDescent="0.2">
      <c r="A8">
        <v>3</v>
      </c>
      <c r="B8" t="s">
        <v>8</v>
      </c>
      <c r="C8" t="s">
        <v>19</v>
      </c>
      <c r="D8">
        <v>143.36799999999999</v>
      </c>
      <c r="E8">
        <v>205.363</v>
      </c>
      <c r="F8">
        <f t="shared" si="0"/>
        <v>111.63200000000001</v>
      </c>
      <c r="G8">
        <f t="shared" si="1"/>
        <v>49.637</v>
      </c>
      <c r="H8">
        <f t="shared" si="2"/>
        <v>61.995000000000005</v>
      </c>
    </row>
    <row r="9" spans="1:8" x14ac:dyDescent="0.2">
      <c r="A9">
        <v>4</v>
      </c>
      <c r="B9" t="s">
        <v>8</v>
      </c>
      <c r="C9" t="s">
        <v>19</v>
      </c>
      <c r="D9">
        <v>214.34200000000001</v>
      </c>
      <c r="E9">
        <v>205.73500000000001</v>
      </c>
      <c r="F9">
        <f t="shared" si="0"/>
        <v>40.657999999999987</v>
      </c>
      <c r="G9">
        <f t="shared" si="1"/>
        <v>49.264999999999986</v>
      </c>
      <c r="H9">
        <f t="shared" si="2"/>
        <v>-8.6069999999999993</v>
      </c>
    </row>
    <row r="10" spans="1:8" x14ac:dyDescent="0.2">
      <c r="A10">
        <v>10</v>
      </c>
      <c r="B10" t="s">
        <v>7</v>
      </c>
      <c r="C10" t="s">
        <v>18</v>
      </c>
      <c r="D10">
        <v>226.41499999999999</v>
      </c>
      <c r="E10">
        <v>182.85400000000001</v>
      </c>
      <c r="F10">
        <f t="shared" si="0"/>
        <v>28.585000000000008</v>
      </c>
      <c r="G10">
        <f t="shared" si="1"/>
        <v>72.145999999999987</v>
      </c>
      <c r="H10">
        <f>F10-G10</f>
        <v>-43.560999999999979</v>
      </c>
    </row>
    <row r="11" spans="1:8" x14ac:dyDescent="0.2">
      <c r="A11">
        <v>11</v>
      </c>
      <c r="B11" t="s">
        <v>7</v>
      </c>
      <c r="C11" t="s">
        <v>18</v>
      </c>
      <c r="D11">
        <v>226.12700000000001</v>
      </c>
      <c r="E11">
        <v>172.446</v>
      </c>
      <c r="F11">
        <f t="shared" si="0"/>
        <v>28.87299999999999</v>
      </c>
      <c r="G11">
        <f t="shared" si="1"/>
        <v>82.554000000000002</v>
      </c>
      <c r="H11">
        <f t="shared" ref="H11:H17" si="3">F11-G11</f>
        <v>-53.681000000000012</v>
      </c>
    </row>
    <row r="12" spans="1:8" x14ac:dyDescent="0.2">
      <c r="A12">
        <v>1</v>
      </c>
      <c r="B12" t="s">
        <v>8</v>
      </c>
      <c r="C12" t="s">
        <v>18</v>
      </c>
      <c r="D12">
        <v>145.15600000000001</v>
      </c>
      <c r="E12">
        <v>185.74600000000001</v>
      </c>
      <c r="F12">
        <f t="shared" si="0"/>
        <v>109.84399999999999</v>
      </c>
      <c r="G12">
        <f t="shared" si="1"/>
        <v>69.253999999999991</v>
      </c>
      <c r="H12">
        <f t="shared" si="3"/>
        <v>40.590000000000003</v>
      </c>
    </row>
    <row r="13" spans="1:8" x14ac:dyDescent="0.2">
      <c r="A13">
        <v>2</v>
      </c>
      <c r="B13" t="s">
        <v>8</v>
      </c>
      <c r="C13" t="s">
        <v>18</v>
      </c>
      <c r="D13">
        <v>188.58699999999999</v>
      </c>
      <c r="E13">
        <v>186.404</v>
      </c>
      <c r="F13">
        <f t="shared" si="0"/>
        <v>66.413000000000011</v>
      </c>
      <c r="G13">
        <f t="shared" si="1"/>
        <v>68.596000000000004</v>
      </c>
      <c r="H13">
        <f t="shared" si="3"/>
        <v>-2.1829999999999927</v>
      </c>
    </row>
    <row r="14" spans="1:8" x14ac:dyDescent="0.2">
      <c r="A14">
        <v>10</v>
      </c>
      <c r="B14" t="s">
        <v>7</v>
      </c>
      <c r="C14" t="s">
        <v>19</v>
      </c>
      <c r="D14">
        <v>144.648</v>
      </c>
      <c r="E14">
        <v>169.18799999999999</v>
      </c>
      <c r="F14">
        <f t="shared" si="0"/>
        <v>110.352</v>
      </c>
      <c r="G14">
        <f t="shared" si="1"/>
        <v>85.812000000000012</v>
      </c>
      <c r="H14">
        <f t="shared" si="3"/>
        <v>24.539999999999992</v>
      </c>
    </row>
    <row r="15" spans="1:8" x14ac:dyDescent="0.2">
      <c r="A15">
        <v>11</v>
      </c>
      <c r="B15" t="s">
        <v>7</v>
      </c>
      <c r="C15" t="s">
        <v>19</v>
      </c>
      <c r="D15">
        <v>174.447</v>
      </c>
      <c r="E15">
        <v>168.85</v>
      </c>
      <c r="F15">
        <f t="shared" si="0"/>
        <v>80.552999999999997</v>
      </c>
      <c r="G15">
        <f t="shared" si="1"/>
        <v>86.15</v>
      </c>
      <c r="H15">
        <f t="shared" si="3"/>
        <v>-5.5970000000000084</v>
      </c>
    </row>
    <row r="16" spans="1:8" x14ac:dyDescent="0.2">
      <c r="A16">
        <v>1</v>
      </c>
      <c r="B16" t="s">
        <v>8</v>
      </c>
      <c r="C16" t="s">
        <v>19</v>
      </c>
      <c r="D16">
        <v>170.309</v>
      </c>
      <c r="E16">
        <v>154.76499999999999</v>
      </c>
      <c r="F16">
        <f t="shared" si="0"/>
        <v>84.691000000000003</v>
      </c>
      <c r="G16">
        <f t="shared" si="1"/>
        <v>100.23500000000001</v>
      </c>
      <c r="H16">
        <f t="shared" si="3"/>
        <v>-15.544000000000011</v>
      </c>
    </row>
    <row r="17" spans="1:9" x14ac:dyDescent="0.2">
      <c r="A17">
        <v>2</v>
      </c>
      <c r="B17" t="s">
        <v>8</v>
      </c>
      <c r="C17" t="s">
        <v>19</v>
      </c>
      <c r="D17">
        <v>188.83500000000001</v>
      </c>
      <c r="E17">
        <v>178.64599999999999</v>
      </c>
      <c r="F17">
        <f t="shared" si="0"/>
        <v>66.164999999999992</v>
      </c>
      <c r="G17">
        <f t="shared" si="1"/>
        <v>76.354000000000013</v>
      </c>
      <c r="H17">
        <f t="shared" si="3"/>
        <v>-10.189000000000021</v>
      </c>
    </row>
    <row r="18" spans="1:9" x14ac:dyDescent="0.2">
      <c r="A18">
        <v>8</v>
      </c>
      <c r="B18" t="s">
        <v>7</v>
      </c>
      <c r="C18" t="s">
        <v>18</v>
      </c>
      <c r="D18">
        <v>190.636</v>
      </c>
      <c r="F18">
        <f t="shared" si="0"/>
        <v>64.364000000000004</v>
      </c>
    </row>
    <row r="19" spans="1:9" x14ac:dyDescent="0.2">
      <c r="A19">
        <v>9</v>
      </c>
      <c r="B19" t="s">
        <v>7</v>
      </c>
      <c r="C19" t="s">
        <v>18</v>
      </c>
      <c r="D19">
        <v>192.07</v>
      </c>
      <c r="F19">
        <f t="shared" si="0"/>
        <v>62.930000000000007</v>
      </c>
    </row>
    <row r="20" spans="1:9" x14ac:dyDescent="0.2">
      <c r="A20">
        <v>5</v>
      </c>
      <c r="B20" t="s">
        <v>8</v>
      </c>
      <c r="C20" t="s">
        <v>18</v>
      </c>
      <c r="D20">
        <v>187.352</v>
      </c>
      <c r="F20">
        <f t="shared" si="0"/>
        <v>67.647999999999996</v>
      </c>
    </row>
    <row r="21" spans="1:9" x14ac:dyDescent="0.2">
      <c r="A21">
        <v>6</v>
      </c>
      <c r="B21" t="s">
        <v>8</v>
      </c>
      <c r="C21" t="s">
        <v>18</v>
      </c>
      <c r="D21">
        <v>170.369</v>
      </c>
      <c r="F21">
        <f t="shared" si="0"/>
        <v>84.631</v>
      </c>
    </row>
    <row r="22" spans="1:9" x14ac:dyDescent="0.2">
      <c r="A22">
        <v>8</v>
      </c>
      <c r="B22" t="s">
        <v>7</v>
      </c>
      <c r="C22" t="s">
        <v>19</v>
      </c>
      <c r="D22">
        <v>76.287999999999997</v>
      </c>
      <c r="F22">
        <f t="shared" si="0"/>
        <v>178.71199999999999</v>
      </c>
    </row>
    <row r="23" spans="1:9" x14ac:dyDescent="0.2">
      <c r="A23">
        <v>9</v>
      </c>
      <c r="B23" t="s">
        <v>7</v>
      </c>
      <c r="C23" t="s">
        <v>19</v>
      </c>
      <c r="D23">
        <v>136.55500000000001</v>
      </c>
      <c r="F23">
        <f t="shared" si="0"/>
        <v>118.44499999999999</v>
      </c>
    </row>
    <row r="24" spans="1:9" x14ac:dyDescent="0.2">
      <c r="A24">
        <v>5</v>
      </c>
      <c r="B24" t="s">
        <v>8</v>
      </c>
      <c r="C24" t="s">
        <v>19</v>
      </c>
      <c r="D24">
        <v>138.83099999999999</v>
      </c>
      <c r="F24">
        <f t="shared" si="0"/>
        <v>116.16900000000001</v>
      </c>
    </row>
    <row r="25" spans="1:9" x14ac:dyDescent="0.2">
      <c r="A25">
        <v>6</v>
      </c>
      <c r="B25" t="s">
        <v>8</v>
      </c>
      <c r="C25" t="s">
        <v>19</v>
      </c>
      <c r="D25">
        <v>165.226</v>
      </c>
      <c r="F25">
        <f t="shared" si="0"/>
        <v>89.774000000000001</v>
      </c>
    </row>
    <row r="27" spans="1:9" x14ac:dyDescent="0.2">
      <c r="A27" t="s">
        <v>26</v>
      </c>
    </row>
    <row r="28" spans="1:9" x14ac:dyDescent="0.2">
      <c r="A28" t="s">
        <v>0</v>
      </c>
      <c r="B28" t="s">
        <v>14</v>
      </c>
      <c r="C28" t="s">
        <v>23</v>
      </c>
      <c r="D28" t="s">
        <v>24</v>
      </c>
      <c r="E28" t="s">
        <v>15</v>
      </c>
    </row>
    <row r="29" spans="1:9" x14ac:dyDescent="0.2">
      <c r="A29">
        <v>7</v>
      </c>
      <c r="B29" t="s">
        <v>7</v>
      </c>
      <c r="C29">
        <v>59.513000000000005</v>
      </c>
      <c r="D29">
        <v>104.131</v>
      </c>
      <c r="E29">
        <f>C29/D29</f>
        <v>0.57152048861530191</v>
      </c>
    </row>
    <row r="30" spans="1:9" x14ac:dyDescent="0.2">
      <c r="A30">
        <v>12</v>
      </c>
      <c r="B30" t="s">
        <v>7</v>
      </c>
      <c r="C30">
        <v>52.00800000000001</v>
      </c>
      <c r="D30">
        <v>221.94299999999998</v>
      </c>
      <c r="E30">
        <f t="shared" ref="E30:E40" si="4">C30/D30</f>
        <v>0.23433043619307667</v>
      </c>
      <c r="H30" t="s">
        <v>16</v>
      </c>
      <c r="I30" t="s">
        <v>25</v>
      </c>
    </row>
    <row r="31" spans="1:9" x14ac:dyDescent="0.2">
      <c r="A31">
        <v>3</v>
      </c>
      <c r="B31" t="s">
        <v>8</v>
      </c>
      <c r="C31">
        <v>147.85300000000001</v>
      </c>
      <c r="D31">
        <v>111.63200000000001</v>
      </c>
      <c r="E31">
        <f t="shared" si="4"/>
        <v>1.3244678945105346</v>
      </c>
      <c r="G31" t="s">
        <v>7</v>
      </c>
      <c r="H31">
        <f>AVERAGE(E29,E30,E33,E34,E37,E38)</f>
        <v>0.38579613389430811</v>
      </c>
      <c r="I31">
        <f>STDEV(E29,E30,E33,E34,E37,E38)</f>
        <v>0.13862305708496253</v>
      </c>
    </row>
    <row r="32" spans="1:9" x14ac:dyDescent="0.2">
      <c r="A32">
        <v>4</v>
      </c>
      <c r="B32" t="s">
        <v>8</v>
      </c>
      <c r="C32">
        <v>171.23099999999999</v>
      </c>
      <c r="D32">
        <v>40.657999999999987</v>
      </c>
      <c r="E32">
        <f t="shared" si="4"/>
        <v>4.2114958925672701</v>
      </c>
      <c r="G32" t="s">
        <v>8</v>
      </c>
      <c r="H32">
        <f>AVERAGE(E31,E32,E35,E36,E39,E40)</f>
        <v>1.5602908396966007</v>
      </c>
      <c r="I32">
        <f>STDEV(E31,E35,E36,E39,E40)</f>
        <v>0.30278749871561478</v>
      </c>
    </row>
    <row r="33" spans="1:5" x14ac:dyDescent="0.2">
      <c r="A33">
        <v>10</v>
      </c>
      <c r="B33" t="s">
        <v>7</v>
      </c>
      <c r="C33">
        <v>28.585000000000008</v>
      </c>
      <c r="D33">
        <v>110.352</v>
      </c>
      <c r="E33">
        <f t="shared" si="4"/>
        <v>0.25903472524285925</v>
      </c>
    </row>
    <row r="34" spans="1:5" x14ac:dyDescent="0.2">
      <c r="A34">
        <v>11</v>
      </c>
      <c r="B34" t="s">
        <v>7</v>
      </c>
      <c r="C34">
        <v>28.87299999999999</v>
      </c>
      <c r="D34">
        <v>80.552999999999997</v>
      </c>
      <c r="E34">
        <f t="shared" si="4"/>
        <v>0.35843481931150911</v>
      </c>
    </row>
    <row r="35" spans="1:5" x14ac:dyDescent="0.2">
      <c r="A35">
        <v>1</v>
      </c>
      <c r="B35" t="s">
        <v>8</v>
      </c>
      <c r="C35">
        <v>109.84399999999999</v>
      </c>
      <c r="D35">
        <v>84.691000000000003</v>
      </c>
      <c r="E35">
        <f t="shared" si="4"/>
        <v>1.2969973196679694</v>
      </c>
    </row>
    <row r="36" spans="1:5" x14ac:dyDescent="0.2">
      <c r="A36">
        <v>2</v>
      </c>
      <c r="B36" t="s">
        <v>8</v>
      </c>
      <c r="C36">
        <v>66.413000000000011</v>
      </c>
      <c r="D36">
        <v>66.164999999999992</v>
      </c>
      <c r="E36">
        <f t="shared" si="4"/>
        <v>1.0037482052444648</v>
      </c>
    </row>
    <row r="37" spans="1:5" x14ac:dyDescent="0.2">
      <c r="A37">
        <v>8</v>
      </c>
      <c r="B37" t="s">
        <v>7</v>
      </c>
      <c r="C37">
        <v>64.364000000000004</v>
      </c>
      <c r="D37">
        <v>178.71199999999999</v>
      </c>
      <c r="E37">
        <f t="shared" si="4"/>
        <v>0.36015488607368285</v>
      </c>
    </row>
    <row r="38" spans="1:5" x14ac:dyDescent="0.2">
      <c r="A38">
        <v>9</v>
      </c>
      <c r="B38" t="s">
        <v>7</v>
      </c>
      <c r="C38">
        <v>62.930000000000007</v>
      </c>
      <c r="D38">
        <v>118.44499999999999</v>
      </c>
      <c r="E38">
        <f t="shared" si="4"/>
        <v>0.5313014479294188</v>
      </c>
    </row>
    <row r="39" spans="1:5" x14ac:dyDescent="0.2">
      <c r="A39">
        <v>5</v>
      </c>
      <c r="B39" t="s">
        <v>8</v>
      </c>
      <c r="C39">
        <v>67.647999999999996</v>
      </c>
      <c r="D39">
        <v>116.16900000000001</v>
      </c>
      <c r="E39">
        <f t="shared" si="4"/>
        <v>0.58232402792483351</v>
      </c>
    </row>
    <row r="40" spans="1:5" x14ac:dyDescent="0.2">
      <c r="A40">
        <v>6</v>
      </c>
      <c r="B40" t="s">
        <v>8</v>
      </c>
      <c r="C40">
        <v>84.631</v>
      </c>
      <c r="D40">
        <v>89.774000000000001</v>
      </c>
      <c r="E40">
        <f t="shared" si="4"/>
        <v>0.94271169826453094</v>
      </c>
    </row>
    <row r="44" spans="1:5" x14ac:dyDescent="0.2">
      <c r="A44" t="s">
        <v>29</v>
      </c>
    </row>
    <row r="45" spans="1:5" x14ac:dyDescent="0.2">
      <c r="A45" s="1"/>
      <c r="B45" s="1"/>
      <c r="C45" s="1" t="s">
        <v>30</v>
      </c>
      <c r="D45" s="1" t="s">
        <v>23</v>
      </c>
      <c r="E45" s="1" t="s">
        <v>15</v>
      </c>
    </row>
    <row r="46" spans="1:5" x14ac:dyDescent="0.2">
      <c r="A46" s="1">
        <v>10</v>
      </c>
      <c r="B46" s="1" t="s">
        <v>7</v>
      </c>
      <c r="C46" s="1">
        <v>2.39</v>
      </c>
      <c r="D46" s="1">
        <v>0.55400000000000005</v>
      </c>
      <c r="E46" s="1">
        <v>0.23179916</v>
      </c>
    </row>
    <row r="47" spans="1:5" x14ac:dyDescent="0.2">
      <c r="A47" s="1">
        <v>11</v>
      </c>
      <c r="B47" s="1" t="s">
        <v>7</v>
      </c>
      <c r="C47" s="1">
        <v>1.87</v>
      </c>
      <c r="D47" s="1">
        <v>0.50600000000000001</v>
      </c>
      <c r="E47" s="1">
        <v>0.27058823999999998</v>
      </c>
    </row>
    <row r="48" spans="1:5" x14ac:dyDescent="0.2">
      <c r="A48" s="1">
        <v>1</v>
      </c>
      <c r="B48" s="1" t="s">
        <v>8</v>
      </c>
      <c r="C48" s="1">
        <v>2.5</v>
      </c>
      <c r="D48" s="1">
        <v>1.59</v>
      </c>
      <c r="E48" s="1">
        <v>0.63600000000000001</v>
      </c>
    </row>
    <row r="49" spans="1:5" x14ac:dyDescent="0.2">
      <c r="A49" s="1">
        <v>2</v>
      </c>
      <c r="B49" s="1" t="s">
        <v>8</v>
      </c>
      <c r="C49" s="1">
        <v>1.65</v>
      </c>
      <c r="D49" s="1">
        <v>0.90700000000000003</v>
      </c>
      <c r="E49" s="1">
        <v>0.54969696999999995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29E5-BD38-474C-88BD-A6C502A7F36D}">
  <dimension ref="A1:E12"/>
  <sheetViews>
    <sheetView tabSelected="1" workbookViewId="0">
      <selection activeCell="A5" sqref="A5:XFD5"/>
    </sheetView>
  </sheetViews>
  <sheetFormatPr baseColWidth="10" defaultRowHeight="16" x14ac:dyDescent="0.2"/>
  <sheetData>
    <row r="1" spans="1:5" x14ac:dyDescent="0.2">
      <c r="A1" t="s">
        <v>12</v>
      </c>
      <c r="B1" t="s">
        <v>14</v>
      </c>
      <c r="C1" t="s">
        <v>23</v>
      </c>
      <c r="D1" t="s">
        <v>24</v>
      </c>
      <c r="E1" t="s">
        <v>15</v>
      </c>
    </row>
    <row r="2" spans="1:5" x14ac:dyDescent="0.2">
      <c r="A2">
        <v>7</v>
      </c>
      <c r="B2" t="s">
        <v>7</v>
      </c>
      <c r="C2">
        <v>59.513000000000005</v>
      </c>
      <c r="D2">
        <v>104.131</v>
      </c>
      <c r="E2">
        <v>0.57152048861530191</v>
      </c>
    </row>
    <row r="3" spans="1:5" x14ac:dyDescent="0.2">
      <c r="A3">
        <v>12</v>
      </c>
      <c r="B3" t="s">
        <v>7</v>
      </c>
      <c r="C3">
        <v>52.00800000000001</v>
      </c>
      <c r="D3">
        <v>221.94299999999998</v>
      </c>
      <c r="E3">
        <v>0.23433043619307667</v>
      </c>
    </row>
    <row r="4" spans="1:5" x14ac:dyDescent="0.2">
      <c r="A4">
        <v>3</v>
      </c>
      <c r="B4" t="s">
        <v>8</v>
      </c>
      <c r="C4">
        <v>147.85300000000001</v>
      </c>
      <c r="D4">
        <v>111.63200000000001</v>
      </c>
      <c r="E4">
        <v>1.3244678945105346</v>
      </c>
    </row>
    <row r="5" spans="1:5" x14ac:dyDescent="0.2">
      <c r="A5">
        <v>10</v>
      </c>
      <c r="B5" t="s">
        <v>7</v>
      </c>
      <c r="C5">
        <v>28.585000000000008</v>
      </c>
      <c r="D5">
        <v>110.352</v>
      </c>
      <c r="E5">
        <v>0.25903472524285925</v>
      </c>
    </row>
    <row r="6" spans="1:5" x14ac:dyDescent="0.2">
      <c r="A6">
        <v>11</v>
      </c>
      <c r="B6" t="s">
        <v>7</v>
      </c>
      <c r="C6">
        <v>28.87299999999999</v>
      </c>
      <c r="D6">
        <v>80.552999999999997</v>
      </c>
      <c r="E6">
        <v>0.35843481931150911</v>
      </c>
    </row>
    <row r="7" spans="1:5" x14ac:dyDescent="0.2">
      <c r="A7">
        <v>1</v>
      </c>
      <c r="B7" t="s">
        <v>8</v>
      </c>
      <c r="C7">
        <v>109.84399999999999</v>
      </c>
      <c r="D7">
        <v>84.691000000000003</v>
      </c>
      <c r="E7">
        <v>1.2969973196679694</v>
      </c>
    </row>
    <row r="8" spans="1:5" x14ac:dyDescent="0.2">
      <c r="A8">
        <v>2</v>
      </c>
      <c r="B8" t="s">
        <v>8</v>
      </c>
      <c r="C8">
        <v>66.413000000000011</v>
      </c>
      <c r="D8">
        <v>66.164999999999992</v>
      </c>
      <c r="E8">
        <v>1.0037482052444648</v>
      </c>
    </row>
    <row r="9" spans="1:5" x14ac:dyDescent="0.2">
      <c r="A9">
        <v>8</v>
      </c>
      <c r="B9" t="s">
        <v>7</v>
      </c>
      <c r="C9">
        <v>64.364000000000004</v>
      </c>
      <c r="D9">
        <v>178.71199999999999</v>
      </c>
      <c r="E9">
        <v>0.36015488607368285</v>
      </c>
    </row>
    <row r="10" spans="1:5" x14ac:dyDescent="0.2">
      <c r="A10">
        <v>9</v>
      </c>
      <c r="B10" t="s">
        <v>7</v>
      </c>
      <c r="C10">
        <v>62.930000000000007</v>
      </c>
      <c r="D10">
        <v>118.44499999999999</v>
      </c>
      <c r="E10">
        <v>0.5313014479294188</v>
      </c>
    </row>
    <row r="11" spans="1:5" x14ac:dyDescent="0.2">
      <c r="A11">
        <v>5</v>
      </c>
      <c r="B11" t="s">
        <v>8</v>
      </c>
      <c r="C11">
        <v>67.647999999999996</v>
      </c>
      <c r="D11">
        <v>116.16900000000001</v>
      </c>
      <c r="E11">
        <v>0.58232402792483351</v>
      </c>
    </row>
    <row r="12" spans="1:5" x14ac:dyDescent="0.2">
      <c r="A12">
        <v>6</v>
      </c>
      <c r="B12" t="s">
        <v>8</v>
      </c>
      <c r="C12">
        <v>84.631</v>
      </c>
      <c r="D12">
        <v>89.774000000000001</v>
      </c>
      <c r="E12">
        <v>0.94271169826453094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gel02_04</vt:lpstr>
      <vt:lpstr>R</vt:lpstr>
      <vt:lpstr>tfeb</vt:lpstr>
      <vt:lpstr>tfeb_r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JAIN</dc:creator>
  <cp:lastModifiedBy>RAGHAV JAIN</cp:lastModifiedBy>
  <dcterms:created xsi:type="dcterms:W3CDTF">2022-05-25T20:14:00Z</dcterms:created>
  <dcterms:modified xsi:type="dcterms:W3CDTF">2022-05-26T19:42:34Z</dcterms:modified>
</cp:coreProperties>
</file>