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Met_assays/"/>
    </mc:Choice>
  </mc:AlternateContent>
  <xr:revisionPtr revIDLastSave="0" documentId="13_ncr:1_{37EAA001-7C3F-0444-B7B9-BDC1BF19CE08}" xr6:coauthVersionLast="47" xr6:coauthVersionMax="47" xr10:uidLastSave="{00000000-0000-0000-0000-000000000000}"/>
  <bookViews>
    <workbookView xWindow="880" yWindow="500" windowWidth="26000" windowHeight="14800" activeTab="6" xr2:uid="{DD8569C4-ECEC-4580-A9EA-2D763EEB758C}"/>
  </bookViews>
  <sheets>
    <sheet name="4th_measur_H2O2_removed_" sheetId="5" r:id="rId1"/>
    <sheet name="third_meas_bubbles_remov_ex_530" sheetId="4" r:id="rId2"/>
    <sheet name="second_measurement_ex_560" sheetId="3" r:id="rId3"/>
    <sheet name="first_measurement_ex_530" sheetId="2" r:id="rId4"/>
    <sheet name="key_first" sheetId="1" r:id="rId5"/>
    <sheet name="Curves" sheetId="6" r:id="rId6"/>
    <sheet name="Samples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4" i="7"/>
  <c r="F8" i="7"/>
  <c r="F4" i="7"/>
  <c r="F25" i="7"/>
  <c r="F20" i="7"/>
  <c r="F18" i="7"/>
  <c r="G18" i="7" s="1"/>
  <c r="F1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9" i="7"/>
  <c r="G20" i="7"/>
  <c r="G21" i="7"/>
  <c r="G22" i="7"/>
  <c r="G23" i="7"/>
  <c r="G24" i="7"/>
  <c r="G25" i="7"/>
  <c r="G4" i="7"/>
  <c r="F5" i="7"/>
  <c r="F6" i="7"/>
  <c r="F7" i="7"/>
  <c r="F9" i="7"/>
  <c r="F10" i="7"/>
  <c r="F11" i="7"/>
  <c r="F12" i="7"/>
  <c r="F13" i="7"/>
  <c r="F14" i="7"/>
  <c r="F15" i="7"/>
  <c r="F16" i="7"/>
  <c r="F19" i="7"/>
  <c r="F21" i="7"/>
  <c r="F22" i="7"/>
  <c r="F23" i="7"/>
  <c r="F24" i="7"/>
  <c r="F16" i="6" a="1"/>
  <c r="F16" i="6" s="1"/>
  <c r="F17" i="6" a="1"/>
  <c r="F17" i="6"/>
  <c r="F15" i="6" a="1"/>
  <c r="F15" i="6" s="1"/>
  <c r="E15" i="6"/>
  <c r="F3" i="6"/>
  <c r="F4" i="6"/>
  <c r="F5" i="6"/>
  <c r="F2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E0FB41BE-E7E7-4488-B0FB-A5E980EBF2E2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8963D81-F054-4763-9A1E-4D9D14BB3CF8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FC63A27C-0BA4-47CB-86F1-36A07CEE638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D44B6DC-8D1C-448C-9F3B-7AB4152EFBA2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E8DE02BA-0ED7-4E2B-BFB7-9489FAFAC501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B9880BB-69CF-4A05-8DC8-E3705275D1F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3BD5EC6-B25B-4EBA-B1CC-439560823F1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6725886-5371-49A2-BF18-19F4EC4D2B6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<sst xmlns="http://schemas.openxmlformats.org/spreadsheetml/2006/main" count="330" uniqueCount="102">
  <si>
    <t>Application: Tecan i-control</t>
  </si>
  <si>
    <t>Tecan i-control , 2.0.10.0</t>
  </si>
  <si>
    <t>Device: infinite 200Pro</t>
  </si>
  <si>
    <t>Serial number: 2001011617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</si>
  <si>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</si>
  <si>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</si>
  <si>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</si>
  <si>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</si>
  <si>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</si>
  <si>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1:36:49 PM</t>
  </si>
  <si>
    <t>System</t>
  </si>
  <si>
    <t>BIOCNB-01294W</t>
  </si>
  <si>
    <t>User</t>
  </si>
  <si>
    <t>BIOCNB-01294W\Administrator</t>
  </si>
  <si>
    <t>Plate</t>
  </si>
  <si>
    <t>Thermo Fisher Scientific-Nunclon 96 Flat Bottom Black Polystyrene Cat. No.: 137101/137103/237105/237107/237108/437111/437112 [NUN96fb.pdfx]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</si>
  <si>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</si>
  <si>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</si>
  <si>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</si>
  <si>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</si>
  <si>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</si>
  <si>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</si>
  <si>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</si>
  <si>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</si>
  <si>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</si>
  <si>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</si>
  <si>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E2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</si>
  <si>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</si>
  <si>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</si>
  <si>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</si>
  <si>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</si>
  <si>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</si>
  <si>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</si>
  <si>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E2)</t>
  </si>
  <si>
    <t>µm</t>
  </si>
  <si>
    <t>Start Time:</t>
  </si>
  <si>
    <t>3/31/2023 1:37:35 PM</t>
  </si>
  <si>
    <t>Temperature: 36.8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</si>
  <si>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</si>
  <si>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</si>
  <si>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</si>
  <si>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</si>
  <si>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</si>
  <si>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</si>
  <si>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</si>
  <si>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</si>
  <si>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</si>
  <si>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</si>
  <si>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OVER</t>
  </si>
  <si>
    <t>3/31/2023 1:38:14 PM</t>
  </si>
  <si>
    <t>1:40:01 PM</t>
  </si>
  <si>
    <t>3/31/2023 1:40:45 PM</t>
  </si>
  <si>
    <t>Temperature: 35.4 °C</t>
  </si>
  <si>
    <t>3/31/2023 1:41:25 PM</t>
  </si>
  <si>
    <t>1:44:19 PM</t>
  </si>
  <si>
    <t>3/31/2023 1:45:02 PM</t>
  </si>
  <si>
    <t>Temperature: 34.1 °C</t>
  </si>
  <si>
    <t>3/31/2023 1:45:42 PM</t>
  </si>
  <si>
    <t>1:48:35 PM</t>
  </si>
  <si>
    <t>3/31/2023 1:49:19 PM</t>
  </si>
  <si>
    <t>Temperature: 33.3 °C</t>
  </si>
  <si>
    <t>3/31/2023 1:49:58 PM</t>
  </si>
  <si>
    <t>First measurement</t>
  </si>
  <si>
    <t>blank</t>
  </si>
  <si>
    <t>Curves</t>
  </si>
  <si>
    <t>Samples 1-3</t>
  </si>
  <si>
    <t>Samples 4-11</t>
  </si>
  <si>
    <t>going down rows in triplicate</t>
  </si>
  <si>
    <t>Samples 12-19</t>
  </si>
  <si>
    <t>Samples 20-22</t>
  </si>
  <si>
    <t>Pos con</t>
  </si>
  <si>
    <t>Resorufin 4</t>
  </si>
  <si>
    <t>Resorufin 12</t>
  </si>
  <si>
    <t>Resorufin 20</t>
  </si>
  <si>
    <t>Res blank</t>
  </si>
  <si>
    <t>Point</t>
  </si>
  <si>
    <t>F1</t>
  </si>
  <si>
    <t>F2</t>
  </si>
  <si>
    <t>F3</t>
  </si>
  <si>
    <t>Blank</t>
  </si>
  <si>
    <t>Avg_blank</t>
  </si>
  <si>
    <t>Blanks</t>
  </si>
  <si>
    <t>Conc (ug/mL)</t>
  </si>
  <si>
    <t>Resorufin stock</t>
  </si>
  <si>
    <t>Conc (uM)</t>
  </si>
  <si>
    <t>ug/mL = 0.0002*F-0.4159</t>
  </si>
  <si>
    <t>Sample</t>
  </si>
  <si>
    <t>diluted (?)</t>
  </si>
  <si>
    <t>Conc_ug_mL</t>
  </si>
  <si>
    <t>Genotype</t>
  </si>
  <si>
    <t>Con</t>
  </si>
  <si>
    <t>KD</t>
  </si>
  <si>
    <t>Temp</t>
  </si>
  <si>
    <t>RT</t>
  </si>
  <si>
    <t>Cold</t>
  </si>
  <si>
    <t>1uL plasma was diluted in 199uL 1X buffer; 50uL buffer added to well followed by 50uL working reagent</t>
  </si>
  <si>
    <t>undil</t>
  </si>
  <si>
    <t>1:200 followed by 1:2 in 100uL total</t>
  </si>
  <si>
    <t>ug</t>
  </si>
  <si>
    <t>DF</t>
  </si>
  <si>
    <t>ug/uL plasma</t>
  </si>
  <si>
    <t>ug_uL_plasma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</si>
</sst>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 (Body)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2" borderId="0" xfId="1"/>
    <xf numFmtId="0" fontId="2" fillId="0" borderId="0" xfId="0" applyFont="1"/>
    <xf numFmtId="0" fontId="1" fillId="10" borderId="0" xfId="0" applyFont="1" applyFill="1"/>
    <xf numFmtId="0" fontId="2" fillId="3" borderId="0" xfId="0" applyFont="1" applyFill="1"/>
    <xf numFmtId="0" fontId="0" fillId="3" borderId="0" xfId="0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2" fillId="14" borderId="0" xfId="0" applyFont="1" applyFill="1"/>
    <xf numFmtId="0" fontId="0" fillId="14" borderId="0" xfId="0" applyFill="1"/>
    <xf numFmtId="0" fontId="0" fillId="15" borderId="0" xfId="0" applyFill="1"/>
    <xf numFmtId="0" fontId="2" fillId="15" borderId="0" xfId="0" applyFont="1" applyFill="1"/>
    <xf numFmtId="0" fontId="4" fillId="0" borderId="0" xfId="0" applyFont="1"/>
    <xf numFmtId="0" fontId="5" fillId="0" borderId="0" xfId="0" applyFont="1"/>
  </cellXfs>
  <cellStyles count="8">
    <cellStyle name="Normal" xfId="0" builtinId="0"/>
    <cellStyle name="Tecan.At.Excel.Attenuation" xfId="6" xr:uid="{2F272671-3D9E-4CCB-B7C0-A3EC8DF64D6D}"/>
    <cellStyle name="Tecan.At.Excel.AutoGain_0" xfId="7" xr:uid="{73001122-7FF6-4E90-9203-983E5BA83B6D}"/>
    <cellStyle name="Tecan.At.Excel.Error" xfId="1" xr:uid="{08869632-3B9C-4769-8A12-978D346A8983}"/>
    <cellStyle name="Tecan.At.Excel.GFactorAndMeasurementBlank" xfId="5" xr:uid="{24E61316-96F6-46DC-841C-0AF4106C1EF7}"/>
    <cellStyle name="Tecan.At.Excel.GFactorBlank" xfId="3" xr:uid="{36F125CD-958D-4D93-AAEB-CB88B27DD822}"/>
    <cellStyle name="Tecan.At.Excel.GFactorReference" xfId="4" xr:uid="{E2AAD1A6-13D7-4665-9D57-5F13DB003E45}"/>
    <cellStyle name="Tecan.At.Excel.MeasurementBlank" xfId="2" xr:uid="{1EDAD303-50AB-4B2B-B9FD-771BB83A9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Curves!$G$1</c:f>
              <c:strCache>
                <c:ptCount val="1"/>
                <c:pt idx="0">
                  <c:v>Conc (ug/mL)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Curves!$F$2:$F$5</c:f>
              <c:numCache>
                <c:formatCode>General</c:formatCode>
                <c:ptCount val="4"/>
                <c:pt idx="0">
                  <c:v>43931.666666666664</c:v>
                </c:pt>
                <c:pt idx="1">
                  <c:v>32681.000000000004</c:v>
                </c:pt>
                <c:pt idx="2">
                  <c:v>24247</c:v>
                </c:pt>
                <c:pt idx="3">
                  <c:v>12122.666666666666</c:v>
                </c:pt>
              </c:numCache>
            </c:numRef>
          </c:xVal>
          <c:yVal>
            <c:numRef>
              <c:f>Curves!$G$2:$G$5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C-AA45-B463-4723F41CF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82896"/>
        <c:axId val="1286093440"/>
      </c:scatterChart>
      <c:valAx>
        <c:axId val="128608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93440"/>
        <c:crosses val="autoZero"/>
        <c:crossBetween val="midCat"/>
      </c:valAx>
      <c:valAx>
        <c:axId val="12860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8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Curves!$G$14</c:f>
              <c:strCache>
                <c:ptCount val="1"/>
                <c:pt idx="0">
                  <c:v>Conc (uM)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Curves!$F$15:$F$17</c:f>
              <c:numCache>
                <c:formatCode>General</c:formatCode>
                <c:ptCount val="3"/>
                <c:pt idx="0">
                  <c:v>38011.333333333336</c:v>
                </c:pt>
                <c:pt idx="1">
                  <c:v>29741</c:v>
                </c:pt>
                <c:pt idx="2">
                  <c:v>18210</c:v>
                </c:pt>
              </c:numCache>
            </c:numRef>
          </c:xVal>
          <c:yVal>
            <c:numRef>
              <c:f>Curves!$G$15:$G$17</c:f>
              <c:numCache>
                <c:formatCode>General</c:formatCode>
                <c:ptCount val="3"/>
                <c:pt idx="0">
                  <c:v>20</c:v>
                </c:pt>
                <c:pt idx="1">
                  <c:v>12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5-AC41-A915-4437C608E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17936"/>
        <c:axId val="1286019664"/>
      </c:scatterChart>
      <c:valAx>
        <c:axId val="128601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19664"/>
        <c:crosses val="autoZero"/>
        <c:crossBetween val="midCat"/>
      </c:valAx>
      <c:valAx>
        <c:axId val="12860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1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1</xdr:row>
      <xdr:rowOff>31750</xdr:rowOff>
    </xdr:from>
    <xdr:to>
      <xdr:col>15</xdr:col>
      <xdr:colOff>107950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06841-34E9-E8A5-BCB8-21339053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349250</xdr:colOff>
      <xdr:row>19</xdr:row>
      <xdr:rowOff>133350</xdr:rowOff>
    </xdr:from>
    <xdr:to>
      <xdr:col>6</xdr:col>
      <xdr:colOff>793750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CFB75A-82CF-2AC5-C89A-EFDD796D1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A79F-77D8-48A5-B8A1-17DCC8107F18}">
  <dimension ref="A1:M43"/>
  <sheetViews>
    <sheetView topLeftCell="A10" workbookViewId="0">
      <selection activeCell="P20" sqref="P2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45016</v>
      </c>
    </row>
    <row r="6" spans="1:9" x14ac:dyDescent="0.2">
      <c r="A6" t="s">
        <v>8</v>
      </c>
      <c r="B6" s="2" t="s">
        <v>58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530</v>
      </c>
      <c r="F17" t="s">
        <v>21</v>
      </c>
    </row>
    <row r="18" spans="1:13" x14ac:dyDescent="0.2">
      <c r="A18" t="s">
        <v>22</v>
      </c>
      <c r="E18">
        <v>590</v>
      </c>
      <c r="F18" t="s">
        <v>21</v>
      </c>
    </row>
    <row r="19" spans="1:13" x14ac:dyDescent="0.2">
      <c r="A19" t="s">
        <v>23</v>
      </c>
      <c r="E19">
        <v>9</v>
      </c>
      <c r="F19" t="s">
        <v>21</v>
      </c>
    </row>
    <row r="20" spans="1:13" x14ac:dyDescent="0.2">
      <c r="A20" t="s">
        <v>24</v>
      </c>
      <c r="E20">
        <v>20</v>
      </c>
      <c r="F20" t="s">
        <v>21</v>
      </c>
    </row>
    <row r="21" spans="1:13" x14ac:dyDescent="0.2">
      <c r="A21" t="s">
        <v>25</v>
      </c>
      <c r="E21">
        <v>63</v>
      </c>
      <c r="F21" t="s">
        <v>26</v>
      </c>
    </row>
    <row r="22" spans="1:13" x14ac:dyDescent="0.2">
      <c r="A22" t="s">
        <v>27</v>
      </c>
      <c r="E22">
        <v>10</v>
      </c>
    </row>
    <row r="23" spans="1:13" x14ac:dyDescent="0.2">
      <c r="A23" t="s">
        <v>28</v>
      </c>
      <c r="E23">
        <v>20</v>
      </c>
      <c r="F23" t="s">
        <v>29</v>
      </c>
    </row>
    <row r="24" spans="1:13" x14ac:dyDescent="0.2">
      <c r="A24" t="s">
        <v>30</v>
      </c>
      <c r="E24">
        <v>0</v>
      </c>
      <c r="F24" t="s">
        <v>29</v>
      </c>
    </row>
    <row r="25" spans="1:13" x14ac:dyDescent="0.2">
      <c r="A25" t="s">
        <v>31</v>
      </c>
      <c r="E25">
        <v>0</v>
      </c>
      <c r="F25" t="s">
        <v>32</v>
      </c>
    </row>
    <row r="26" spans="1:13" x14ac:dyDescent="0.2">
      <c r="A26" t="s">
        <v>33</v>
      </c>
      <c r="E26">
        <v>17423</v>
      </c>
      <c r="F26" t="s">
        <v>34</v>
      </c>
    </row>
    <row r="27" spans="1:13" x14ac:dyDescent="0.2">
      <c r="A27" t="s">
        <v>35</v>
      </c>
      <c r="B27" s="2" t="s">
        <v>59</v>
      </c>
    </row>
    <row r="29" spans="1:13" x14ac:dyDescent="0.2">
      <c r="B29" t="s">
        <v>60</v>
      </c>
    </row>
    <row r="30" spans="1:13" x14ac:dyDescent="0.2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">
      <c r="A31" s="3" t="s">
        <v>39</v>
      </c>
      <c r="B31">
        <v>2968</v>
      </c>
      <c r="C31">
        <v>2911</v>
      </c>
      <c r="D31">
        <v>2846</v>
      </c>
      <c r="E31">
        <v>11715</v>
      </c>
      <c r="F31">
        <v>11974</v>
      </c>
      <c r="G31">
        <v>11528</v>
      </c>
      <c r="H31">
        <v>12195</v>
      </c>
      <c r="I31">
        <v>12941</v>
      </c>
      <c r="J31">
        <v>12413</v>
      </c>
      <c r="K31">
        <v>8198</v>
      </c>
      <c r="L31">
        <v>8860</v>
      </c>
      <c r="M31">
        <v>8971</v>
      </c>
    </row>
    <row r="32" spans="1:13" x14ac:dyDescent="0.2">
      <c r="A32" s="3" t="s">
        <v>40</v>
      </c>
      <c r="B32">
        <v>14561</v>
      </c>
      <c r="C32">
        <v>14844</v>
      </c>
      <c r="D32">
        <v>14858</v>
      </c>
      <c r="E32">
        <v>16867</v>
      </c>
      <c r="F32">
        <v>15299</v>
      </c>
      <c r="G32">
        <v>14654</v>
      </c>
      <c r="H32">
        <v>11920</v>
      </c>
      <c r="I32">
        <v>10952</v>
      </c>
      <c r="J32">
        <v>10011</v>
      </c>
      <c r="K32">
        <v>10681</v>
      </c>
      <c r="L32">
        <v>10708</v>
      </c>
      <c r="M32">
        <v>10451</v>
      </c>
    </row>
    <row r="33" spans="1:13" x14ac:dyDescent="0.2">
      <c r="A33" s="3" t="s">
        <v>41</v>
      </c>
      <c r="B33">
        <v>26541</v>
      </c>
      <c r="C33">
        <v>26882</v>
      </c>
      <c r="D33">
        <v>27017</v>
      </c>
      <c r="E33">
        <v>10859</v>
      </c>
      <c r="F33">
        <v>10333</v>
      </c>
      <c r="G33">
        <v>10905</v>
      </c>
      <c r="H33">
        <v>11253</v>
      </c>
      <c r="I33">
        <v>11132</v>
      </c>
      <c r="J33">
        <v>16294</v>
      </c>
      <c r="K33">
        <v>19397</v>
      </c>
      <c r="L33">
        <v>23672</v>
      </c>
      <c r="M33">
        <v>27001</v>
      </c>
    </row>
    <row r="34" spans="1:13" x14ac:dyDescent="0.2">
      <c r="A34" s="3" t="s">
        <v>42</v>
      </c>
      <c r="B34">
        <v>35088</v>
      </c>
      <c r="C34">
        <v>34612</v>
      </c>
      <c r="D34">
        <v>36182</v>
      </c>
      <c r="E34">
        <v>11874</v>
      </c>
      <c r="F34">
        <v>12359</v>
      </c>
      <c r="G34">
        <v>12168</v>
      </c>
      <c r="H34">
        <v>11383</v>
      </c>
      <c r="I34">
        <v>11307</v>
      </c>
      <c r="J34">
        <v>20611</v>
      </c>
      <c r="K34">
        <v>6181</v>
      </c>
      <c r="L34">
        <v>9491</v>
      </c>
      <c r="M34">
        <v>5372</v>
      </c>
    </row>
    <row r="35" spans="1:13" x14ac:dyDescent="0.2">
      <c r="A35" s="3" t="s">
        <v>43</v>
      </c>
      <c r="B35">
        <v>45828</v>
      </c>
      <c r="C35">
        <v>43729</v>
      </c>
      <c r="D35">
        <v>48281</v>
      </c>
      <c r="E35">
        <v>11990</v>
      </c>
      <c r="F35">
        <v>11175</v>
      </c>
      <c r="G35">
        <v>11312</v>
      </c>
      <c r="H35">
        <v>8786</v>
      </c>
      <c r="I35">
        <v>9044</v>
      </c>
      <c r="J35">
        <v>17938</v>
      </c>
      <c r="K35">
        <v>3</v>
      </c>
      <c r="L35">
        <v>2</v>
      </c>
      <c r="M35">
        <v>2</v>
      </c>
    </row>
    <row r="36" spans="1:13" x14ac:dyDescent="0.2">
      <c r="A36" s="3" t="s">
        <v>44</v>
      </c>
      <c r="B36">
        <v>17146</v>
      </c>
      <c r="C36">
        <v>18537</v>
      </c>
      <c r="D36">
        <v>15263</v>
      </c>
      <c r="E36">
        <v>12439</v>
      </c>
      <c r="F36">
        <v>12736</v>
      </c>
      <c r="G36">
        <v>12533</v>
      </c>
      <c r="H36">
        <v>11106</v>
      </c>
      <c r="I36">
        <v>14115</v>
      </c>
      <c r="J36">
        <v>13636</v>
      </c>
      <c r="K36">
        <v>19008</v>
      </c>
      <c r="L36">
        <v>19692</v>
      </c>
      <c r="M36">
        <v>19063</v>
      </c>
    </row>
    <row r="37" spans="1:13" x14ac:dyDescent="0.2">
      <c r="A37" s="3" t="s">
        <v>45</v>
      </c>
      <c r="B37">
        <v>10200</v>
      </c>
      <c r="C37">
        <v>12187</v>
      </c>
      <c r="D37">
        <v>12204</v>
      </c>
      <c r="E37">
        <v>7947</v>
      </c>
      <c r="F37">
        <v>8004</v>
      </c>
      <c r="G37">
        <v>8159</v>
      </c>
      <c r="H37">
        <v>8173</v>
      </c>
      <c r="I37">
        <v>8652</v>
      </c>
      <c r="J37">
        <v>8103</v>
      </c>
      <c r="K37">
        <v>30467</v>
      </c>
      <c r="L37">
        <v>31634</v>
      </c>
      <c r="M37">
        <v>31314</v>
      </c>
    </row>
    <row r="38" spans="1:13" x14ac:dyDescent="0.2">
      <c r="A38" s="3" t="s">
        <v>46</v>
      </c>
      <c r="B38">
        <v>10098</v>
      </c>
      <c r="C38">
        <v>9166</v>
      </c>
      <c r="D38">
        <v>9058</v>
      </c>
      <c r="E38">
        <v>10935</v>
      </c>
      <c r="F38">
        <v>10969</v>
      </c>
      <c r="G38">
        <v>10788</v>
      </c>
      <c r="H38">
        <v>9988</v>
      </c>
      <c r="I38">
        <v>9297</v>
      </c>
      <c r="J38">
        <v>12543</v>
      </c>
      <c r="K38">
        <v>37057</v>
      </c>
      <c r="L38">
        <v>38248</v>
      </c>
      <c r="M38">
        <v>39350</v>
      </c>
    </row>
    <row r="43" spans="1:13" x14ac:dyDescent="0.2">
      <c r="A43" t="s">
        <v>47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587E-E166-4E2F-8ADC-95A975CD90F4}">
  <dimension ref="A1:M43"/>
  <sheetViews>
    <sheetView topLeftCell="A13" workbookViewId="0">
      <selection activeCell="E43" sqref="E4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45016</v>
      </c>
    </row>
    <row r="6" spans="1:9" x14ac:dyDescent="0.2">
      <c r="A6" t="s">
        <v>8</v>
      </c>
      <c r="B6" s="2" t="s">
        <v>54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530</v>
      </c>
      <c r="F17" t="s">
        <v>21</v>
      </c>
    </row>
    <row r="18" spans="1:13" x14ac:dyDescent="0.2">
      <c r="A18" t="s">
        <v>22</v>
      </c>
      <c r="E18">
        <v>590</v>
      </c>
      <c r="F18" t="s">
        <v>21</v>
      </c>
    </row>
    <row r="19" spans="1:13" x14ac:dyDescent="0.2">
      <c r="A19" t="s">
        <v>23</v>
      </c>
      <c r="E19">
        <v>9</v>
      </c>
      <c r="F19" t="s">
        <v>21</v>
      </c>
    </row>
    <row r="20" spans="1:13" x14ac:dyDescent="0.2">
      <c r="A20" t="s">
        <v>24</v>
      </c>
      <c r="E20">
        <v>20</v>
      </c>
      <c r="F20" t="s">
        <v>21</v>
      </c>
    </row>
    <row r="21" spans="1:13" x14ac:dyDescent="0.2">
      <c r="A21" t="s">
        <v>25</v>
      </c>
      <c r="E21">
        <v>63</v>
      </c>
      <c r="F21" t="s">
        <v>26</v>
      </c>
    </row>
    <row r="22" spans="1:13" x14ac:dyDescent="0.2">
      <c r="A22" t="s">
        <v>27</v>
      </c>
      <c r="E22">
        <v>10</v>
      </c>
    </row>
    <row r="23" spans="1:13" x14ac:dyDescent="0.2">
      <c r="A23" t="s">
        <v>28</v>
      </c>
      <c r="E23">
        <v>20</v>
      </c>
      <c r="F23" t="s">
        <v>29</v>
      </c>
    </row>
    <row r="24" spans="1:13" x14ac:dyDescent="0.2">
      <c r="A24" t="s">
        <v>30</v>
      </c>
      <c r="E24">
        <v>0</v>
      </c>
      <c r="F24" t="s">
        <v>29</v>
      </c>
    </row>
    <row r="25" spans="1:13" x14ac:dyDescent="0.2">
      <c r="A25" t="s">
        <v>31</v>
      </c>
      <c r="E25">
        <v>0</v>
      </c>
      <c r="F25" t="s">
        <v>32</v>
      </c>
    </row>
    <row r="26" spans="1:13" x14ac:dyDescent="0.2">
      <c r="A26" t="s">
        <v>33</v>
      </c>
      <c r="E26">
        <v>17423</v>
      </c>
      <c r="F26" t="s">
        <v>34</v>
      </c>
    </row>
    <row r="27" spans="1:13" x14ac:dyDescent="0.2">
      <c r="A27" t="s">
        <v>35</v>
      </c>
      <c r="B27" s="2" t="s">
        <v>55</v>
      </c>
    </row>
    <row r="29" spans="1:13" x14ac:dyDescent="0.2">
      <c r="B29" t="s">
        <v>56</v>
      </c>
    </row>
    <row r="30" spans="1:13" x14ac:dyDescent="0.2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">
      <c r="A31" s="3" t="s">
        <v>39</v>
      </c>
      <c r="B31">
        <v>2804</v>
      </c>
      <c r="C31">
        <v>2745</v>
      </c>
      <c r="D31">
        <v>2680</v>
      </c>
      <c r="E31">
        <v>11353</v>
      </c>
      <c r="F31">
        <v>11670</v>
      </c>
      <c r="G31">
        <v>11219</v>
      </c>
      <c r="H31">
        <v>11923</v>
      </c>
      <c r="I31">
        <v>12749</v>
      </c>
      <c r="J31">
        <v>12305</v>
      </c>
      <c r="K31">
        <v>7987</v>
      </c>
      <c r="L31">
        <v>8650</v>
      </c>
      <c r="M31">
        <v>11100</v>
      </c>
    </row>
    <row r="32" spans="1:13" x14ac:dyDescent="0.2">
      <c r="A32" s="3" t="s">
        <v>40</v>
      </c>
      <c r="B32">
        <v>14926</v>
      </c>
      <c r="C32">
        <v>14767</v>
      </c>
      <c r="D32">
        <v>14775</v>
      </c>
      <c r="E32">
        <v>16206</v>
      </c>
      <c r="F32">
        <v>15161</v>
      </c>
      <c r="G32">
        <v>14507</v>
      </c>
      <c r="H32">
        <v>12987</v>
      </c>
      <c r="I32">
        <v>10820</v>
      </c>
      <c r="J32">
        <v>9803</v>
      </c>
      <c r="K32">
        <v>10329</v>
      </c>
      <c r="L32">
        <v>10442</v>
      </c>
      <c r="M32">
        <v>10154</v>
      </c>
    </row>
    <row r="33" spans="1:13" x14ac:dyDescent="0.2">
      <c r="A33" s="3" t="s">
        <v>41</v>
      </c>
      <c r="B33">
        <v>26245</v>
      </c>
      <c r="C33">
        <v>26787</v>
      </c>
      <c r="D33">
        <v>26932</v>
      </c>
      <c r="E33">
        <v>10680</v>
      </c>
      <c r="F33">
        <v>10097</v>
      </c>
      <c r="G33">
        <v>10762</v>
      </c>
      <c r="H33">
        <v>11502</v>
      </c>
      <c r="I33">
        <v>10913</v>
      </c>
      <c r="J33">
        <v>16026</v>
      </c>
      <c r="K33">
        <v>19246</v>
      </c>
      <c r="L33">
        <v>23505</v>
      </c>
      <c r="M33">
        <v>26920</v>
      </c>
    </row>
    <row r="34" spans="1:13" x14ac:dyDescent="0.2">
      <c r="A34" s="3" t="s">
        <v>42</v>
      </c>
      <c r="B34">
        <v>35120</v>
      </c>
      <c r="C34">
        <v>34881</v>
      </c>
      <c r="D34">
        <v>35906</v>
      </c>
      <c r="E34">
        <v>12320</v>
      </c>
      <c r="F34">
        <v>12195</v>
      </c>
      <c r="G34">
        <v>11928</v>
      </c>
      <c r="H34">
        <v>11059</v>
      </c>
      <c r="I34">
        <v>12195</v>
      </c>
      <c r="J34">
        <v>20561</v>
      </c>
      <c r="K34" s="4" t="s">
        <v>48</v>
      </c>
      <c r="L34" s="4" t="s">
        <v>48</v>
      </c>
      <c r="M34" s="4" t="s">
        <v>48</v>
      </c>
    </row>
    <row r="35" spans="1:13" x14ac:dyDescent="0.2">
      <c r="A35" s="3" t="s">
        <v>43</v>
      </c>
      <c r="B35">
        <v>45912</v>
      </c>
      <c r="C35">
        <v>43801</v>
      </c>
      <c r="D35">
        <v>48330</v>
      </c>
      <c r="E35">
        <v>11465</v>
      </c>
      <c r="F35">
        <v>10928</v>
      </c>
      <c r="G35">
        <v>13237</v>
      </c>
      <c r="H35">
        <v>8597</v>
      </c>
      <c r="I35">
        <v>8818</v>
      </c>
      <c r="J35">
        <v>18139</v>
      </c>
      <c r="K35">
        <v>2</v>
      </c>
      <c r="L35">
        <v>2</v>
      </c>
      <c r="M35">
        <v>2</v>
      </c>
    </row>
    <row r="36" spans="1:13" x14ac:dyDescent="0.2">
      <c r="A36" s="3" t="s">
        <v>44</v>
      </c>
      <c r="B36">
        <v>16329</v>
      </c>
      <c r="C36">
        <v>18623</v>
      </c>
      <c r="D36">
        <v>15048</v>
      </c>
      <c r="E36">
        <v>12257</v>
      </c>
      <c r="F36">
        <v>12586</v>
      </c>
      <c r="G36">
        <v>12296</v>
      </c>
      <c r="H36">
        <v>11402</v>
      </c>
      <c r="I36">
        <v>14417</v>
      </c>
      <c r="J36">
        <v>13502</v>
      </c>
      <c r="K36">
        <v>18873</v>
      </c>
      <c r="L36">
        <v>19200</v>
      </c>
      <c r="M36">
        <v>19219</v>
      </c>
    </row>
    <row r="37" spans="1:13" x14ac:dyDescent="0.2">
      <c r="A37" s="3" t="s">
        <v>45</v>
      </c>
      <c r="B37">
        <v>9996</v>
      </c>
      <c r="C37">
        <v>12039</v>
      </c>
      <c r="D37">
        <v>12053</v>
      </c>
      <c r="E37">
        <v>7797</v>
      </c>
      <c r="F37">
        <v>7781</v>
      </c>
      <c r="G37">
        <v>7933</v>
      </c>
      <c r="H37">
        <v>8070</v>
      </c>
      <c r="I37">
        <v>8500</v>
      </c>
      <c r="J37">
        <v>7876</v>
      </c>
      <c r="K37">
        <v>30785</v>
      </c>
      <c r="L37">
        <v>31678</v>
      </c>
      <c r="M37">
        <v>31230</v>
      </c>
    </row>
    <row r="38" spans="1:13" x14ac:dyDescent="0.2">
      <c r="A38" s="3" t="s">
        <v>46</v>
      </c>
      <c r="B38">
        <v>9863</v>
      </c>
      <c r="C38">
        <v>8927</v>
      </c>
      <c r="D38">
        <v>8884</v>
      </c>
      <c r="E38">
        <v>10768</v>
      </c>
      <c r="F38">
        <v>10762</v>
      </c>
      <c r="G38">
        <v>10556</v>
      </c>
      <c r="H38">
        <v>9832</v>
      </c>
      <c r="I38">
        <v>9177</v>
      </c>
      <c r="J38">
        <v>12476</v>
      </c>
      <c r="K38">
        <v>37357</v>
      </c>
      <c r="L38">
        <v>38836</v>
      </c>
      <c r="M38">
        <v>39554</v>
      </c>
    </row>
    <row r="43" spans="1:13" x14ac:dyDescent="0.2">
      <c r="A43" t="s">
        <v>47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DA6-0B93-4B46-895C-FCBCD0C2D469}">
  <dimension ref="A1:M43"/>
  <sheetViews>
    <sheetView topLeftCell="A10" workbookViewId="0">
      <selection activeCell="H42" sqref="H4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45016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560</v>
      </c>
      <c r="F17" t="s">
        <v>21</v>
      </c>
    </row>
    <row r="18" spans="1:13" x14ac:dyDescent="0.2">
      <c r="A18" t="s">
        <v>22</v>
      </c>
      <c r="E18">
        <v>590</v>
      </c>
      <c r="F18" t="s">
        <v>21</v>
      </c>
    </row>
    <row r="19" spans="1:13" x14ac:dyDescent="0.2">
      <c r="A19" t="s">
        <v>23</v>
      </c>
      <c r="E19">
        <v>9</v>
      </c>
      <c r="F19" t="s">
        <v>21</v>
      </c>
    </row>
    <row r="20" spans="1:13" x14ac:dyDescent="0.2">
      <c r="A20" t="s">
        <v>24</v>
      </c>
      <c r="E20">
        <v>20</v>
      </c>
      <c r="F20" t="s">
        <v>21</v>
      </c>
    </row>
    <row r="21" spans="1:13" x14ac:dyDescent="0.2">
      <c r="A21" t="s">
        <v>25</v>
      </c>
      <c r="E21">
        <v>65</v>
      </c>
      <c r="F21" t="s">
        <v>26</v>
      </c>
    </row>
    <row r="22" spans="1:13" x14ac:dyDescent="0.2">
      <c r="A22" t="s">
        <v>27</v>
      </c>
      <c r="E22">
        <v>10</v>
      </c>
    </row>
    <row r="23" spans="1:13" x14ac:dyDescent="0.2">
      <c r="A23" t="s">
        <v>28</v>
      </c>
      <c r="E23">
        <v>20</v>
      </c>
      <c r="F23" t="s">
        <v>29</v>
      </c>
    </row>
    <row r="24" spans="1:13" x14ac:dyDescent="0.2">
      <c r="A24" t="s">
        <v>30</v>
      </c>
      <c r="E24">
        <v>0</v>
      </c>
      <c r="F24" t="s">
        <v>29</v>
      </c>
    </row>
    <row r="25" spans="1:13" x14ac:dyDescent="0.2">
      <c r="A25" t="s">
        <v>31</v>
      </c>
      <c r="E25">
        <v>0</v>
      </c>
      <c r="F25" t="s">
        <v>32</v>
      </c>
    </row>
    <row r="26" spans="1:13" x14ac:dyDescent="0.2">
      <c r="A26" t="s">
        <v>33</v>
      </c>
      <c r="E26">
        <v>17423</v>
      </c>
      <c r="F26" t="s">
        <v>34</v>
      </c>
    </row>
    <row r="27" spans="1:13" x14ac:dyDescent="0.2">
      <c r="A27" t="s">
        <v>35</v>
      </c>
      <c r="B27" s="2" t="s">
        <v>51</v>
      </c>
    </row>
    <row r="29" spans="1:13" x14ac:dyDescent="0.2">
      <c r="B29" t="s">
        <v>52</v>
      </c>
    </row>
    <row r="30" spans="1:13" x14ac:dyDescent="0.2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">
      <c r="A31" s="3" t="s">
        <v>39</v>
      </c>
      <c r="B31">
        <v>2497</v>
      </c>
      <c r="C31">
        <v>2412</v>
      </c>
      <c r="D31">
        <v>2351</v>
      </c>
      <c r="E31">
        <v>10361</v>
      </c>
      <c r="F31">
        <v>10629</v>
      </c>
      <c r="G31">
        <v>10226</v>
      </c>
      <c r="H31">
        <v>10877</v>
      </c>
      <c r="I31">
        <v>11753</v>
      </c>
      <c r="J31">
        <v>11373</v>
      </c>
      <c r="K31">
        <v>7131</v>
      </c>
      <c r="L31">
        <v>7838</v>
      </c>
      <c r="M31">
        <v>11938</v>
      </c>
    </row>
    <row r="32" spans="1:13" x14ac:dyDescent="0.2">
      <c r="A32" s="3" t="s">
        <v>40</v>
      </c>
      <c r="B32">
        <v>13835</v>
      </c>
      <c r="C32">
        <v>13652</v>
      </c>
      <c r="D32">
        <v>13757</v>
      </c>
      <c r="E32">
        <v>15117</v>
      </c>
      <c r="F32">
        <v>18292</v>
      </c>
      <c r="G32">
        <v>13284</v>
      </c>
      <c r="H32">
        <v>12158</v>
      </c>
      <c r="I32">
        <v>11976</v>
      </c>
      <c r="J32">
        <v>9015</v>
      </c>
      <c r="K32">
        <v>9346</v>
      </c>
      <c r="L32">
        <v>11831</v>
      </c>
      <c r="M32">
        <v>9159</v>
      </c>
    </row>
    <row r="33" spans="1:13" x14ac:dyDescent="0.2">
      <c r="A33" s="3" t="s">
        <v>41</v>
      </c>
      <c r="B33">
        <v>24229</v>
      </c>
      <c r="C33">
        <v>24851</v>
      </c>
      <c r="D33">
        <v>24780</v>
      </c>
      <c r="E33">
        <v>9689</v>
      </c>
      <c r="F33">
        <v>9283</v>
      </c>
      <c r="G33">
        <v>9697</v>
      </c>
      <c r="H33">
        <v>10652</v>
      </c>
      <c r="I33">
        <v>9993</v>
      </c>
      <c r="J33">
        <v>16257</v>
      </c>
      <c r="K33">
        <v>17697</v>
      </c>
      <c r="L33">
        <v>21618</v>
      </c>
      <c r="M33">
        <v>24791</v>
      </c>
    </row>
    <row r="34" spans="1:13" x14ac:dyDescent="0.2">
      <c r="A34" s="3" t="s">
        <v>42</v>
      </c>
      <c r="B34">
        <v>32438</v>
      </c>
      <c r="C34">
        <v>31842</v>
      </c>
      <c r="D34">
        <v>33263</v>
      </c>
      <c r="E34">
        <v>11337</v>
      </c>
      <c r="F34">
        <v>11230</v>
      </c>
      <c r="G34">
        <v>13288</v>
      </c>
      <c r="H34">
        <v>10192</v>
      </c>
      <c r="I34">
        <v>11315</v>
      </c>
      <c r="J34">
        <v>19002</v>
      </c>
      <c r="K34" s="4" t="s">
        <v>48</v>
      </c>
      <c r="L34" s="4" t="s">
        <v>48</v>
      </c>
      <c r="M34" s="4" t="s">
        <v>48</v>
      </c>
    </row>
    <row r="35" spans="1:13" x14ac:dyDescent="0.2">
      <c r="A35" s="3" t="s">
        <v>43</v>
      </c>
      <c r="B35">
        <v>41981</v>
      </c>
      <c r="C35">
        <v>40040</v>
      </c>
      <c r="D35">
        <v>43734</v>
      </c>
      <c r="E35">
        <v>12259</v>
      </c>
      <c r="F35">
        <v>10074</v>
      </c>
      <c r="G35">
        <v>12281</v>
      </c>
      <c r="H35">
        <v>8927</v>
      </c>
      <c r="I35">
        <v>8108</v>
      </c>
      <c r="J35">
        <v>16229</v>
      </c>
      <c r="K35">
        <v>6</v>
      </c>
      <c r="L35">
        <v>5</v>
      </c>
      <c r="M35">
        <v>7</v>
      </c>
    </row>
    <row r="36" spans="1:13" x14ac:dyDescent="0.2">
      <c r="A36" s="3" t="s">
        <v>44</v>
      </c>
      <c r="B36">
        <v>15025</v>
      </c>
      <c r="C36">
        <v>16169</v>
      </c>
      <c r="D36">
        <v>13900</v>
      </c>
      <c r="E36">
        <v>11223</v>
      </c>
      <c r="F36">
        <v>11581</v>
      </c>
      <c r="G36">
        <v>12375</v>
      </c>
      <c r="H36">
        <v>10544</v>
      </c>
      <c r="I36">
        <v>13384</v>
      </c>
      <c r="J36">
        <v>17127</v>
      </c>
      <c r="K36">
        <v>17148</v>
      </c>
      <c r="L36">
        <v>17784</v>
      </c>
      <c r="M36">
        <v>17319</v>
      </c>
    </row>
    <row r="37" spans="1:13" x14ac:dyDescent="0.2">
      <c r="A37" s="3" t="s">
        <v>45</v>
      </c>
      <c r="B37">
        <v>9164</v>
      </c>
      <c r="C37">
        <v>11106</v>
      </c>
      <c r="D37">
        <v>11028</v>
      </c>
      <c r="E37">
        <v>7109</v>
      </c>
      <c r="F37">
        <v>7102</v>
      </c>
      <c r="G37">
        <v>8029</v>
      </c>
      <c r="H37">
        <v>7298</v>
      </c>
      <c r="I37">
        <v>7807</v>
      </c>
      <c r="J37">
        <v>11791</v>
      </c>
      <c r="K37">
        <v>27852</v>
      </c>
      <c r="L37">
        <v>29236</v>
      </c>
      <c r="M37">
        <v>28350</v>
      </c>
    </row>
    <row r="38" spans="1:13" x14ac:dyDescent="0.2">
      <c r="A38" s="3" t="s">
        <v>46</v>
      </c>
      <c r="B38">
        <v>9758</v>
      </c>
      <c r="C38">
        <v>8268</v>
      </c>
      <c r="D38">
        <v>8198</v>
      </c>
      <c r="E38">
        <v>10014</v>
      </c>
      <c r="F38">
        <v>9940</v>
      </c>
      <c r="G38">
        <v>9855</v>
      </c>
      <c r="H38">
        <v>9148</v>
      </c>
      <c r="I38">
        <v>8450</v>
      </c>
      <c r="J38">
        <v>14443</v>
      </c>
      <c r="K38">
        <v>34434</v>
      </c>
      <c r="L38">
        <v>35653</v>
      </c>
      <c r="M38">
        <v>36450</v>
      </c>
    </row>
    <row r="43" spans="1:13" x14ac:dyDescent="0.2">
      <c r="A43" t="s">
        <v>47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87AA-2BE6-40C3-BF34-4CED9875F944}">
  <dimension ref="A1:M43"/>
  <sheetViews>
    <sheetView topLeftCell="A10" workbookViewId="0">
      <selection activeCell="B31" sqref="B31:M3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45016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530</v>
      </c>
      <c r="F17" t="s">
        <v>21</v>
      </c>
    </row>
    <row r="18" spans="1:13" x14ac:dyDescent="0.2">
      <c r="A18" t="s">
        <v>22</v>
      </c>
      <c r="E18">
        <v>590</v>
      </c>
      <c r="F18" t="s">
        <v>21</v>
      </c>
    </row>
    <row r="19" spans="1:13" x14ac:dyDescent="0.2">
      <c r="A19" t="s">
        <v>23</v>
      </c>
      <c r="E19">
        <v>9</v>
      </c>
      <c r="F19" t="s">
        <v>21</v>
      </c>
    </row>
    <row r="20" spans="1:13" x14ac:dyDescent="0.2">
      <c r="A20" t="s">
        <v>24</v>
      </c>
      <c r="E20">
        <v>20</v>
      </c>
      <c r="F20" t="s">
        <v>21</v>
      </c>
    </row>
    <row r="21" spans="1:13" x14ac:dyDescent="0.2">
      <c r="A21" t="s">
        <v>25</v>
      </c>
      <c r="E21">
        <v>63</v>
      </c>
      <c r="F21" t="s">
        <v>26</v>
      </c>
    </row>
    <row r="22" spans="1:13" x14ac:dyDescent="0.2">
      <c r="A22" t="s">
        <v>27</v>
      </c>
      <c r="E22">
        <v>10</v>
      </c>
    </row>
    <row r="23" spans="1:13" x14ac:dyDescent="0.2">
      <c r="A23" t="s">
        <v>28</v>
      </c>
      <c r="E23">
        <v>20</v>
      </c>
      <c r="F23" t="s">
        <v>29</v>
      </c>
    </row>
    <row r="24" spans="1:13" x14ac:dyDescent="0.2">
      <c r="A24" t="s">
        <v>30</v>
      </c>
      <c r="E24">
        <v>0</v>
      </c>
      <c r="F24" t="s">
        <v>29</v>
      </c>
    </row>
    <row r="25" spans="1:13" x14ac:dyDescent="0.2">
      <c r="A25" t="s">
        <v>31</v>
      </c>
      <c r="E25">
        <v>0</v>
      </c>
      <c r="F25" t="s">
        <v>32</v>
      </c>
    </row>
    <row r="26" spans="1:13" x14ac:dyDescent="0.2">
      <c r="A26" t="s">
        <v>33</v>
      </c>
      <c r="E26">
        <v>17423</v>
      </c>
      <c r="F26" t="s">
        <v>34</v>
      </c>
    </row>
    <row r="27" spans="1:13" x14ac:dyDescent="0.2">
      <c r="A27" t="s">
        <v>35</v>
      </c>
      <c r="B27" s="2" t="s">
        <v>36</v>
      </c>
    </row>
    <row r="29" spans="1:13" x14ac:dyDescent="0.2">
      <c r="B29" t="s">
        <v>37</v>
      </c>
    </row>
    <row r="30" spans="1:13" x14ac:dyDescent="0.2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">
      <c r="A31" s="3" t="s">
        <v>39</v>
      </c>
      <c r="B31">
        <v>2504</v>
      </c>
      <c r="C31">
        <v>2477</v>
      </c>
      <c r="D31">
        <v>2400</v>
      </c>
      <c r="E31">
        <v>10965</v>
      </c>
      <c r="F31">
        <v>11201</v>
      </c>
      <c r="G31">
        <v>10819</v>
      </c>
      <c r="H31">
        <v>11417</v>
      </c>
      <c r="I31">
        <v>12512</v>
      </c>
      <c r="J31">
        <v>12020</v>
      </c>
      <c r="K31">
        <v>7469</v>
      </c>
      <c r="L31">
        <v>8218</v>
      </c>
      <c r="M31">
        <v>12916</v>
      </c>
    </row>
    <row r="32" spans="1:13" x14ac:dyDescent="0.2">
      <c r="A32" s="3" t="s">
        <v>40</v>
      </c>
      <c r="B32">
        <v>14786</v>
      </c>
      <c r="C32">
        <v>14430</v>
      </c>
      <c r="D32">
        <v>14533</v>
      </c>
      <c r="E32">
        <v>16454</v>
      </c>
      <c r="F32">
        <v>19568</v>
      </c>
      <c r="G32">
        <v>14015</v>
      </c>
      <c r="H32">
        <v>13036</v>
      </c>
      <c r="I32">
        <v>12630</v>
      </c>
      <c r="J32">
        <v>11710</v>
      </c>
      <c r="K32">
        <v>9778</v>
      </c>
      <c r="L32">
        <v>12139</v>
      </c>
      <c r="M32">
        <v>9374</v>
      </c>
    </row>
    <row r="33" spans="1:13" x14ac:dyDescent="0.2">
      <c r="A33" s="3" t="s">
        <v>41</v>
      </c>
      <c r="B33">
        <v>26644</v>
      </c>
      <c r="C33">
        <v>26706</v>
      </c>
      <c r="D33">
        <v>26772</v>
      </c>
      <c r="E33">
        <v>10178</v>
      </c>
      <c r="F33">
        <v>9664</v>
      </c>
      <c r="G33">
        <v>10219</v>
      </c>
      <c r="H33">
        <v>11316</v>
      </c>
      <c r="I33">
        <v>10381</v>
      </c>
      <c r="J33">
        <v>17121</v>
      </c>
      <c r="K33">
        <v>18538</v>
      </c>
      <c r="L33">
        <v>22674</v>
      </c>
      <c r="M33">
        <v>29742</v>
      </c>
    </row>
    <row r="34" spans="1:13" x14ac:dyDescent="0.2">
      <c r="A34" s="3" t="s">
        <v>42</v>
      </c>
      <c r="B34">
        <v>34787</v>
      </c>
      <c r="C34">
        <v>34522</v>
      </c>
      <c r="D34">
        <v>36115</v>
      </c>
      <c r="E34">
        <v>11705</v>
      </c>
      <c r="F34">
        <v>11780</v>
      </c>
      <c r="G34">
        <v>13846</v>
      </c>
      <c r="H34">
        <v>10727</v>
      </c>
      <c r="I34">
        <v>12002</v>
      </c>
      <c r="J34">
        <v>20467</v>
      </c>
      <c r="K34" s="4" t="s">
        <v>48</v>
      </c>
      <c r="L34" s="4" t="s">
        <v>48</v>
      </c>
      <c r="M34" s="4" t="s">
        <v>48</v>
      </c>
    </row>
    <row r="35" spans="1:13" x14ac:dyDescent="0.2">
      <c r="A35" s="3" t="s">
        <v>43</v>
      </c>
      <c r="B35">
        <v>45944</v>
      </c>
      <c r="C35">
        <v>45306</v>
      </c>
      <c r="D35">
        <v>47926</v>
      </c>
      <c r="E35">
        <v>13136</v>
      </c>
      <c r="F35">
        <v>10510</v>
      </c>
      <c r="G35">
        <v>12936</v>
      </c>
      <c r="H35">
        <v>9329</v>
      </c>
      <c r="I35">
        <v>8495</v>
      </c>
      <c r="J35">
        <v>13510</v>
      </c>
      <c r="K35">
        <v>2</v>
      </c>
      <c r="L35">
        <v>2</v>
      </c>
      <c r="M35">
        <v>2</v>
      </c>
    </row>
    <row r="36" spans="1:13" x14ac:dyDescent="0.2">
      <c r="A36" s="3" t="s">
        <v>44</v>
      </c>
      <c r="B36">
        <v>16049</v>
      </c>
      <c r="C36">
        <v>20634</v>
      </c>
      <c r="D36">
        <v>14646</v>
      </c>
      <c r="E36">
        <v>11869</v>
      </c>
      <c r="F36">
        <v>12247</v>
      </c>
      <c r="G36">
        <v>13167</v>
      </c>
      <c r="H36">
        <v>11107</v>
      </c>
      <c r="I36">
        <v>13985</v>
      </c>
      <c r="J36">
        <v>18725</v>
      </c>
      <c r="K36">
        <v>17944</v>
      </c>
      <c r="L36">
        <v>18679</v>
      </c>
      <c r="M36">
        <v>18013</v>
      </c>
    </row>
    <row r="37" spans="1:13" x14ac:dyDescent="0.2">
      <c r="A37" s="3" t="s">
        <v>45</v>
      </c>
      <c r="B37">
        <v>9618</v>
      </c>
      <c r="C37">
        <v>11648</v>
      </c>
      <c r="D37">
        <v>11624</v>
      </c>
      <c r="E37">
        <v>7423</v>
      </c>
      <c r="F37">
        <v>7363</v>
      </c>
      <c r="G37">
        <v>8638</v>
      </c>
      <c r="H37">
        <v>9788</v>
      </c>
      <c r="I37">
        <v>9862</v>
      </c>
      <c r="J37">
        <v>12110</v>
      </c>
      <c r="K37">
        <v>29230</v>
      </c>
      <c r="L37">
        <v>30576</v>
      </c>
      <c r="M37">
        <v>29423</v>
      </c>
    </row>
    <row r="38" spans="1:13" x14ac:dyDescent="0.2">
      <c r="A38" s="3" t="s">
        <v>46</v>
      </c>
      <c r="B38">
        <v>10219</v>
      </c>
      <c r="C38">
        <v>8584</v>
      </c>
      <c r="D38">
        <v>8490</v>
      </c>
      <c r="E38">
        <v>10335</v>
      </c>
      <c r="F38">
        <v>10410</v>
      </c>
      <c r="G38">
        <v>10280</v>
      </c>
      <c r="H38">
        <v>9489</v>
      </c>
      <c r="I38">
        <v>8723</v>
      </c>
      <c r="J38">
        <v>7675</v>
      </c>
      <c r="K38">
        <v>37056</v>
      </c>
      <c r="L38">
        <v>38273</v>
      </c>
      <c r="M38">
        <v>38711</v>
      </c>
    </row>
    <row r="43" spans="1:13" x14ac:dyDescent="0.2">
      <c r="A43" t="s">
        <v>47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0EE1-DDB1-4B57-9EE4-52675382E25D}">
  <dimension ref="A1:M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0.6640625" customWidth="1"/>
  </cols>
  <sheetData>
    <row r="1" spans="1:13" x14ac:dyDescent="0.2">
      <c r="A1" t="s">
        <v>62</v>
      </c>
    </row>
    <row r="3" spans="1:13" x14ac:dyDescent="0.2">
      <c r="A3" s="7">
        <v>2504</v>
      </c>
      <c r="B3" s="7">
        <v>2477</v>
      </c>
      <c r="C3" s="7">
        <v>2400</v>
      </c>
      <c r="D3" s="13">
        <v>10965</v>
      </c>
      <c r="E3" s="13">
        <v>11201</v>
      </c>
      <c r="F3" s="13">
        <v>10819</v>
      </c>
      <c r="G3" s="15">
        <v>11417</v>
      </c>
      <c r="H3" s="15">
        <v>12512</v>
      </c>
      <c r="I3" s="15">
        <v>12020</v>
      </c>
      <c r="J3" s="18">
        <v>7469</v>
      </c>
      <c r="K3" s="18">
        <v>8218</v>
      </c>
      <c r="L3" s="18">
        <v>12916</v>
      </c>
    </row>
    <row r="4" spans="1:13" x14ac:dyDescent="0.2">
      <c r="A4" s="9">
        <v>14786</v>
      </c>
      <c r="B4" s="9">
        <v>14430</v>
      </c>
      <c r="C4" s="9">
        <v>14533</v>
      </c>
      <c r="D4" s="13">
        <v>16454</v>
      </c>
      <c r="E4" s="13">
        <v>19568</v>
      </c>
      <c r="F4" s="13">
        <v>14015</v>
      </c>
      <c r="G4" s="15">
        <v>13036</v>
      </c>
      <c r="H4" s="15">
        <v>12630</v>
      </c>
      <c r="I4" s="15">
        <v>11710</v>
      </c>
      <c r="J4" s="18">
        <v>9778</v>
      </c>
      <c r="K4" s="18">
        <v>12139</v>
      </c>
      <c r="L4" s="18">
        <v>9374</v>
      </c>
    </row>
    <row r="5" spans="1:13" x14ac:dyDescent="0.2">
      <c r="A5" s="9">
        <v>26644</v>
      </c>
      <c r="B5" s="9">
        <v>26706</v>
      </c>
      <c r="C5" s="9">
        <v>26772</v>
      </c>
      <c r="D5" s="13">
        <v>10178</v>
      </c>
      <c r="E5" s="13">
        <v>9664</v>
      </c>
      <c r="F5" s="13">
        <v>10219</v>
      </c>
      <c r="G5" s="15">
        <v>11316</v>
      </c>
      <c r="H5" s="15">
        <v>10381</v>
      </c>
      <c r="I5" s="15">
        <v>17121</v>
      </c>
      <c r="J5" s="18">
        <v>18538</v>
      </c>
      <c r="K5" s="18">
        <v>22674</v>
      </c>
      <c r="L5" s="18">
        <v>29742</v>
      </c>
    </row>
    <row r="6" spans="1:13" x14ac:dyDescent="0.2">
      <c r="A6" s="9">
        <v>34787</v>
      </c>
      <c r="B6" s="9">
        <v>34522</v>
      </c>
      <c r="C6" s="9">
        <v>36115</v>
      </c>
      <c r="D6" s="13">
        <v>11705</v>
      </c>
      <c r="E6" s="13">
        <v>11780</v>
      </c>
      <c r="F6" s="13">
        <v>13846</v>
      </c>
      <c r="G6" s="15">
        <v>10727</v>
      </c>
      <c r="H6" s="15">
        <v>12002</v>
      </c>
      <c r="I6" s="15">
        <v>20467</v>
      </c>
      <c r="J6" s="6" t="s">
        <v>48</v>
      </c>
      <c r="K6" s="6" t="s">
        <v>48</v>
      </c>
      <c r="L6" s="6" t="s">
        <v>48</v>
      </c>
      <c r="M6" s="19" t="s">
        <v>70</v>
      </c>
    </row>
    <row r="7" spans="1:13" x14ac:dyDescent="0.2">
      <c r="A7" s="9">
        <v>45944</v>
      </c>
      <c r="B7" s="9">
        <v>45306</v>
      </c>
      <c r="C7" s="9">
        <v>47926</v>
      </c>
      <c r="D7" s="13">
        <v>13136</v>
      </c>
      <c r="E7" s="13">
        <v>10510</v>
      </c>
      <c r="F7" s="13">
        <v>12936</v>
      </c>
      <c r="G7" s="15">
        <v>9329</v>
      </c>
      <c r="H7" s="15">
        <v>8495</v>
      </c>
      <c r="I7" s="15">
        <v>13510</v>
      </c>
      <c r="J7" s="5">
        <v>2</v>
      </c>
      <c r="K7" s="5">
        <v>2</v>
      </c>
      <c r="L7" s="5">
        <v>2</v>
      </c>
      <c r="M7" t="s">
        <v>74</v>
      </c>
    </row>
    <row r="8" spans="1:13" x14ac:dyDescent="0.2">
      <c r="A8" s="11">
        <v>16049</v>
      </c>
      <c r="B8" s="11">
        <v>20634</v>
      </c>
      <c r="C8" s="11">
        <v>14646</v>
      </c>
      <c r="D8" s="13">
        <v>11869</v>
      </c>
      <c r="E8" s="13">
        <v>12247</v>
      </c>
      <c r="F8" s="13">
        <v>13167</v>
      </c>
      <c r="G8" s="15">
        <v>11107</v>
      </c>
      <c r="H8" s="15">
        <v>13985</v>
      </c>
      <c r="I8" s="15">
        <v>18725</v>
      </c>
      <c r="J8" s="5">
        <v>17944</v>
      </c>
      <c r="K8" s="5">
        <v>18679</v>
      </c>
      <c r="L8" s="5">
        <v>18013</v>
      </c>
      <c r="M8" t="s">
        <v>71</v>
      </c>
    </row>
    <row r="9" spans="1:13" x14ac:dyDescent="0.2">
      <c r="A9" s="11">
        <v>9618</v>
      </c>
      <c r="B9" s="11">
        <v>11648</v>
      </c>
      <c r="C9" s="11">
        <v>11624</v>
      </c>
      <c r="D9" s="13">
        <v>7423</v>
      </c>
      <c r="E9" s="13">
        <v>7363</v>
      </c>
      <c r="F9" s="13">
        <v>8638</v>
      </c>
      <c r="G9" s="15">
        <v>9788</v>
      </c>
      <c r="H9" s="15">
        <v>9862</v>
      </c>
      <c r="I9" s="15">
        <v>12110</v>
      </c>
      <c r="J9" s="5">
        <v>29230</v>
      </c>
      <c r="K9" s="5">
        <v>30576</v>
      </c>
      <c r="L9" s="5">
        <v>29423</v>
      </c>
      <c r="M9" t="s">
        <v>72</v>
      </c>
    </row>
    <row r="10" spans="1:13" x14ac:dyDescent="0.2">
      <c r="A10" s="11">
        <v>10219</v>
      </c>
      <c r="B10" s="11">
        <v>8584</v>
      </c>
      <c r="C10" s="11">
        <v>8490</v>
      </c>
      <c r="D10" s="13">
        <v>10335</v>
      </c>
      <c r="E10" s="13">
        <v>10410</v>
      </c>
      <c r="F10" s="13">
        <v>10280</v>
      </c>
      <c r="G10" s="15">
        <v>9489</v>
      </c>
      <c r="H10" s="15">
        <v>8723</v>
      </c>
      <c r="I10" s="15">
        <v>7675</v>
      </c>
      <c r="J10" s="5">
        <v>37056</v>
      </c>
      <c r="K10" s="5">
        <v>38273</v>
      </c>
      <c r="L10" s="5">
        <v>38711</v>
      </c>
      <c r="M10" t="s">
        <v>73</v>
      </c>
    </row>
    <row r="13" spans="1:13" x14ac:dyDescent="0.2">
      <c r="A13" s="8" t="s">
        <v>63</v>
      </c>
    </row>
    <row r="14" spans="1:13" x14ac:dyDescent="0.2">
      <c r="A14" s="10" t="s">
        <v>64</v>
      </c>
    </row>
    <row r="15" spans="1:13" x14ac:dyDescent="0.2">
      <c r="A15" s="12" t="s">
        <v>65</v>
      </c>
      <c r="B15" t="s">
        <v>67</v>
      </c>
    </row>
    <row r="16" spans="1:13" x14ac:dyDescent="0.2">
      <c r="A16" s="14" t="s">
        <v>66</v>
      </c>
    </row>
    <row r="17" spans="1:1" x14ac:dyDescent="0.2">
      <c r="A17" s="16" t="s">
        <v>68</v>
      </c>
    </row>
    <row r="18" spans="1:1" x14ac:dyDescent="0.2">
      <c r="A18" s="17" t="s">
        <v>69</v>
      </c>
    </row>
    <row r="21" spans="1:1" x14ac:dyDescent="0.2">
      <c r="A2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0FD9-B552-8747-B145-B05A4ADB4C01}">
  <dimension ref="A1:G18"/>
  <sheetViews>
    <sheetView workbookViewId="0">
      <selection activeCell="E2" sqref="E2:E5"/>
    </sheetView>
  </sheetViews>
  <sheetFormatPr baseColWidth="10" defaultRowHeight="15" x14ac:dyDescent="0.2"/>
  <sheetData>
    <row r="1" spans="1:7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</row>
    <row r="2" spans="1:7" x14ac:dyDescent="0.2">
      <c r="A2" t="s">
        <v>39</v>
      </c>
      <c r="B2">
        <v>45944</v>
      </c>
      <c r="C2">
        <v>45306</v>
      </c>
      <c r="D2">
        <v>47926</v>
      </c>
      <c r="E2">
        <f>AVERAGE(A8:C8)</f>
        <v>2460.3333333333335</v>
      </c>
      <c r="F2">
        <f>AVERAGE(B2:D2)-E2</f>
        <v>43931.666666666664</v>
      </c>
      <c r="G2">
        <v>8</v>
      </c>
    </row>
    <row r="3" spans="1:7" x14ac:dyDescent="0.2">
      <c r="A3" t="s">
        <v>40</v>
      </c>
      <c r="B3">
        <v>34787</v>
      </c>
      <c r="C3">
        <v>34522</v>
      </c>
      <c r="D3">
        <v>36115</v>
      </c>
      <c r="E3">
        <v>2460.3333333333335</v>
      </c>
      <c r="F3">
        <f t="shared" ref="F3:F5" si="0">AVERAGE(B3:D3)-E3</f>
        <v>32681.000000000004</v>
      </c>
      <c r="G3">
        <v>6</v>
      </c>
    </row>
    <row r="4" spans="1:7" x14ac:dyDescent="0.2">
      <c r="A4" t="s">
        <v>41</v>
      </c>
      <c r="B4" s="5">
        <v>26644</v>
      </c>
      <c r="C4" s="5">
        <v>26706</v>
      </c>
      <c r="D4" s="5">
        <v>26772</v>
      </c>
      <c r="E4">
        <v>2460.3333333333335</v>
      </c>
      <c r="F4">
        <f t="shared" si="0"/>
        <v>24247</v>
      </c>
      <c r="G4" s="5">
        <v>4</v>
      </c>
    </row>
    <row r="5" spans="1:7" x14ac:dyDescent="0.2">
      <c r="A5" t="s">
        <v>42</v>
      </c>
      <c r="B5">
        <v>14786</v>
      </c>
      <c r="C5">
        <v>14430</v>
      </c>
      <c r="D5">
        <v>14533</v>
      </c>
      <c r="E5">
        <v>2460.3333333333335</v>
      </c>
      <c r="F5">
        <f t="shared" si="0"/>
        <v>12122.666666666666</v>
      </c>
      <c r="G5">
        <v>2</v>
      </c>
    </row>
    <row r="7" spans="1:7" x14ac:dyDescent="0.2">
      <c r="A7" t="s">
        <v>81</v>
      </c>
    </row>
    <row r="8" spans="1:7" x14ac:dyDescent="0.2">
      <c r="A8" s="5">
        <v>2504</v>
      </c>
      <c r="B8" s="5">
        <v>2477</v>
      </c>
      <c r="C8" s="5">
        <v>2400</v>
      </c>
    </row>
    <row r="9" spans="1:7" x14ac:dyDescent="0.2">
      <c r="A9" s="5"/>
      <c r="B9" s="5"/>
      <c r="C9" s="5"/>
    </row>
    <row r="10" spans="1:7" x14ac:dyDescent="0.2">
      <c r="A10" s="5"/>
      <c r="B10" s="5"/>
      <c r="C10" s="5"/>
    </row>
    <row r="11" spans="1:7" x14ac:dyDescent="0.2">
      <c r="A11" s="5"/>
      <c r="B11" s="5"/>
      <c r="C11" s="5"/>
    </row>
    <row r="12" spans="1:7" x14ac:dyDescent="0.2">
      <c r="A12" s="5"/>
      <c r="B12" s="5"/>
      <c r="C12" s="5"/>
    </row>
    <row r="13" spans="1:7" x14ac:dyDescent="0.2">
      <c r="A13" t="s">
        <v>83</v>
      </c>
    </row>
    <row r="14" spans="1:7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84</v>
      </c>
    </row>
    <row r="15" spans="1:7" x14ac:dyDescent="0.2">
      <c r="A15" t="s">
        <v>39</v>
      </c>
      <c r="B15" s="5">
        <v>37056</v>
      </c>
      <c r="C15" s="5">
        <v>38273</v>
      </c>
      <c r="D15" s="5">
        <v>38711</v>
      </c>
      <c r="E15">
        <f>AVERAGE(B18:D18)</f>
        <v>2</v>
      </c>
      <c r="F15" cm="1">
        <f t="array" ref="F15">AVERAGE(B15:D15-E15)</f>
        <v>38011.333333333336</v>
      </c>
      <c r="G15" s="5">
        <v>20</v>
      </c>
    </row>
    <row r="16" spans="1:7" x14ac:dyDescent="0.2">
      <c r="A16" t="s">
        <v>40</v>
      </c>
      <c r="B16" s="5">
        <v>29230</v>
      </c>
      <c r="C16" s="5">
        <v>30576</v>
      </c>
      <c r="D16" s="5">
        <v>29423</v>
      </c>
      <c r="E16" s="5">
        <v>2</v>
      </c>
      <c r="F16" cm="1">
        <f t="array" ref="F16">AVERAGE(B16:D16-E16)</f>
        <v>29741</v>
      </c>
      <c r="G16" s="5">
        <v>12</v>
      </c>
    </row>
    <row r="17" spans="1:7" x14ac:dyDescent="0.2">
      <c r="A17" t="s">
        <v>41</v>
      </c>
      <c r="B17" s="5">
        <v>17944</v>
      </c>
      <c r="C17" s="5">
        <v>18679</v>
      </c>
      <c r="D17" s="5">
        <v>18013</v>
      </c>
      <c r="E17" s="5">
        <v>2</v>
      </c>
      <c r="F17" cm="1">
        <f t="array" ref="F17">AVERAGE(B17:D17-E17)</f>
        <v>18210</v>
      </c>
      <c r="G17" s="5">
        <v>4</v>
      </c>
    </row>
    <row r="18" spans="1:7" x14ac:dyDescent="0.2">
      <c r="A18" t="s">
        <v>79</v>
      </c>
      <c r="B18" s="5">
        <v>2</v>
      </c>
      <c r="C18" s="5">
        <v>2</v>
      </c>
      <c r="D18" s="5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D3DE-DFCB-9E46-9F0C-22ECF5DC663A}">
  <dimension ref="A1:J25"/>
  <sheetViews>
    <sheetView tabSelected="1" workbookViewId="0">
      <selection activeCell="J4" sqref="J4:J25"/>
    </sheetView>
  </sheetViews>
  <sheetFormatPr baseColWidth="10" defaultRowHeight="15" x14ac:dyDescent="0.2"/>
  <sheetData>
    <row r="1" spans="1:10" x14ac:dyDescent="0.2">
      <c r="A1" t="s">
        <v>85</v>
      </c>
      <c r="H1" t="s">
        <v>97</v>
      </c>
    </row>
    <row r="2" spans="1:10" x14ac:dyDescent="0.2">
      <c r="G2" t="s">
        <v>87</v>
      </c>
      <c r="H2" t="s">
        <v>96</v>
      </c>
    </row>
    <row r="3" spans="1:10" x14ac:dyDescent="0.2">
      <c r="A3" t="s">
        <v>86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82</v>
      </c>
      <c r="H3" t="s">
        <v>98</v>
      </c>
      <c r="I3" t="s">
        <v>99</v>
      </c>
      <c r="J3" t="s">
        <v>100</v>
      </c>
    </row>
    <row r="4" spans="1:10" x14ac:dyDescent="0.2">
      <c r="A4">
        <v>1</v>
      </c>
      <c r="B4">
        <v>16049</v>
      </c>
      <c r="C4" s="20">
        <v>20634</v>
      </c>
      <c r="D4">
        <v>14646</v>
      </c>
      <c r="E4">
        <v>2460.3333333333335</v>
      </c>
      <c r="F4">
        <f>AVERAGE(B4, D4)-E4</f>
        <v>12887.166666666666</v>
      </c>
      <c r="G4">
        <f>ROUND((0.0002*F4)-0.4159,2)</f>
        <v>2.16</v>
      </c>
      <c r="H4">
        <f>G4*0.1</f>
        <v>0.21600000000000003</v>
      </c>
      <c r="I4">
        <v>400</v>
      </c>
      <c r="J4">
        <f>H4*I4</f>
        <v>86.4</v>
      </c>
    </row>
    <row r="5" spans="1:10" x14ac:dyDescent="0.2">
      <c r="A5">
        <v>2</v>
      </c>
      <c r="B5">
        <v>9618</v>
      </c>
      <c r="C5">
        <v>11648</v>
      </c>
      <c r="D5">
        <v>11624</v>
      </c>
      <c r="E5">
        <v>2460.3333333333335</v>
      </c>
      <c r="F5">
        <f t="shared" ref="F5:F24" si="0">AVERAGE(B5:D5)-E5</f>
        <v>8503</v>
      </c>
      <c r="G5">
        <f t="shared" ref="G5:G25" si="1">ROUND((0.0002*F5)-0.4159,2)</f>
        <v>1.28</v>
      </c>
      <c r="H5">
        <f t="shared" ref="H5:H25" si="2">G5*0.1</f>
        <v>0.128</v>
      </c>
      <c r="I5">
        <v>400</v>
      </c>
      <c r="J5">
        <f t="shared" ref="J5:J25" si="3">H5*I5</f>
        <v>51.2</v>
      </c>
    </row>
    <row r="6" spans="1:10" x14ac:dyDescent="0.2">
      <c r="A6">
        <v>3</v>
      </c>
      <c r="B6">
        <v>10219</v>
      </c>
      <c r="C6">
        <v>8584</v>
      </c>
      <c r="D6">
        <v>8490</v>
      </c>
      <c r="E6">
        <v>2460.3333333333335</v>
      </c>
      <c r="F6">
        <f t="shared" si="0"/>
        <v>6637.3333333333321</v>
      </c>
      <c r="G6">
        <f t="shared" si="1"/>
        <v>0.91</v>
      </c>
      <c r="H6">
        <f t="shared" si="2"/>
        <v>9.1000000000000011E-2</v>
      </c>
      <c r="I6">
        <v>400</v>
      </c>
      <c r="J6">
        <f t="shared" si="3"/>
        <v>36.400000000000006</v>
      </c>
    </row>
    <row r="7" spans="1:10" x14ac:dyDescent="0.2">
      <c r="A7">
        <v>4</v>
      </c>
      <c r="B7">
        <v>10965</v>
      </c>
      <c r="C7">
        <v>11201</v>
      </c>
      <c r="D7">
        <v>10819</v>
      </c>
      <c r="E7">
        <v>2460.3333333333335</v>
      </c>
      <c r="F7">
        <f t="shared" si="0"/>
        <v>8534.6666666666661</v>
      </c>
      <c r="G7">
        <f t="shared" si="1"/>
        <v>1.29</v>
      </c>
      <c r="H7">
        <f t="shared" si="2"/>
        <v>0.129</v>
      </c>
      <c r="I7">
        <v>400</v>
      </c>
      <c r="J7">
        <f t="shared" si="3"/>
        <v>51.6</v>
      </c>
    </row>
    <row r="8" spans="1:10" x14ac:dyDescent="0.2">
      <c r="A8">
        <v>5</v>
      </c>
      <c r="B8">
        <v>16454</v>
      </c>
      <c r="C8" s="20">
        <v>19568</v>
      </c>
      <c r="D8">
        <v>14015</v>
      </c>
      <c r="E8">
        <v>2460.3333333333298</v>
      </c>
      <c r="F8">
        <f>AVERAGE(B8,D8)-E8</f>
        <v>12774.16666666667</v>
      </c>
      <c r="G8">
        <f t="shared" si="1"/>
        <v>2.14</v>
      </c>
      <c r="H8">
        <f t="shared" si="2"/>
        <v>0.21400000000000002</v>
      </c>
      <c r="I8">
        <v>400</v>
      </c>
      <c r="J8">
        <f t="shared" si="3"/>
        <v>85.600000000000009</v>
      </c>
    </row>
    <row r="9" spans="1:10" x14ac:dyDescent="0.2">
      <c r="A9">
        <v>6</v>
      </c>
      <c r="B9">
        <v>10178</v>
      </c>
      <c r="C9">
        <v>9664</v>
      </c>
      <c r="D9">
        <v>10219</v>
      </c>
      <c r="E9">
        <v>2460.3333333333298</v>
      </c>
      <c r="F9">
        <f t="shared" si="0"/>
        <v>7560.0000000000036</v>
      </c>
      <c r="G9">
        <f t="shared" si="1"/>
        <v>1.1000000000000001</v>
      </c>
      <c r="H9">
        <f t="shared" si="2"/>
        <v>0.11000000000000001</v>
      </c>
      <c r="I9">
        <v>400</v>
      </c>
      <c r="J9">
        <f t="shared" si="3"/>
        <v>44.000000000000007</v>
      </c>
    </row>
    <row r="10" spans="1:10" x14ac:dyDescent="0.2">
      <c r="A10">
        <v>7</v>
      </c>
      <c r="B10">
        <v>11705</v>
      </c>
      <c r="C10">
        <v>11780</v>
      </c>
      <c r="D10">
        <v>13846</v>
      </c>
      <c r="E10">
        <v>2460.3333333333298</v>
      </c>
      <c r="F10">
        <f t="shared" si="0"/>
        <v>9983.3333333333358</v>
      </c>
      <c r="G10">
        <f t="shared" si="1"/>
        <v>1.58</v>
      </c>
      <c r="H10">
        <f t="shared" si="2"/>
        <v>0.15800000000000003</v>
      </c>
      <c r="I10">
        <v>400</v>
      </c>
      <c r="J10">
        <f t="shared" si="3"/>
        <v>63.20000000000001</v>
      </c>
    </row>
    <row r="11" spans="1:10" x14ac:dyDescent="0.2">
      <c r="A11">
        <v>8</v>
      </c>
      <c r="B11">
        <v>13136</v>
      </c>
      <c r="C11">
        <v>10510</v>
      </c>
      <c r="D11">
        <v>12936</v>
      </c>
      <c r="E11">
        <v>2460.3333333333298</v>
      </c>
      <c r="F11">
        <f t="shared" si="0"/>
        <v>9733.6666666666697</v>
      </c>
      <c r="G11">
        <f t="shared" si="1"/>
        <v>1.53</v>
      </c>
      <c r="H11">
        <f t="shared" si="2"/>
        <v>0.15300000000000002</v>
      </c>
      <c r="I11">
        <v>400</v>
      </c>
      <c r="J11">
        <f t="shared" si="3"/>
        <v>61.20000000000001</v>
      </c>
    </row>
    <row r="12" spans="1:10" x14ac:dyDescent="0.2">
      <c r="A12">
        <v>9</v>
      </c>
      <c r="B12">
        <v>11869</v>
      </c>
      <c r="C12">
        <v>12247</v>
      </c>
      <c r="D12">
        <v>13167</v>
      </c>
      <c r="E12">
        <v>2460.3333333333298</v>
      </c>
      <c r="F12">
        <f t="shared" si="0"/>
        <v>9967.3333333333358</v>
      </c>
      <c r="G12">
        <f t="shared" si="1"/>
        <v>1.58</v>
      </c>
      <c r="H12">
        <f t="shared" si="2"/>
        <v>0.15800000000000003</v>
      </c>
      <c r="I12">
        <v>400</v>
      </c>
      <c r="J12">
        <f t="shared" si="3"/>
        <v>63.20000000000001</v>
      </c>
    </row>
    <row r="13" spans="1:10" x14ac:dyDescent="0.2">
      <c r="A13">
        <v>10</v>
      </c>
      <c r="B13">
        <v>7423</v>
      </c>
      <c r="C13">
        <v>7363</v>
      </c>
      <c r="D13">
        <v>8638</v>
      </c>
      <c r="E13">
        <v>2460.3333333333298</v>
      </c>
      <c r="F13">
        <f t="shared" si="0"/>
        <v>5347.6666666666697</v>
      </c>
      <c r="G13">
        <f t="shared" si="1"/>
        <v>0.65</v>
      </c>
      <c r="H13">
        <f t="shared" si="2"/>
        <v>6.5000000000000002E-2</v>
      </c>
      <c r="I13">
        <v>400</v>
      </c>
      <c r="J13">
        <f t="shared" si="3"/>
        <v>26</v>
      </c>
    </row>
    <row r="14" spans="1:10" x14ac:dyDescent="0.2">
      <c r="A14">
        <v>11</v>
      </c>
      <c r="B14">
        <v>10335</v>
      </c>
      <c r="C14">
        <v>10410</v>
      </c>
      <c r="D14">
        <v>10280</v>
      </c>
      <c r="E14">
        <v>2460.3333333333298</v>
      </c>
      <c r="F14">
        <f t="shared" si="0"/>
        <v>7881.3333333333358</v>
      </c>
      <c r="G14">
        <f t="shared" si="1"/>
        <v>1.1599999999999999</v>
      </c>
      <c r="H14">
        <f t="shared" si="2"/>
        <v>0.11599999999999999</v>
      </c>
      <c r="I14">
        <v>400</v>
      </c>
      <c r="J14">
        <f t="shared" si="3"/>
        <v>46.4</v>
      </c>
    </row>
    <row r="15" spans="1:10" x14ac:dyDescent="0.2">
      <c r="A15">
        <v>12</v>
      </c>
      <c r="B15" s="5">
        <v>11417</v>
      </c>
      <c r="C15" s="5">
        <v>12512</v>
      </c>
      <c r="D15" s="5">
        <v>12020</v>
      </c>
      <c r="E15">
        <v>2460.3333333333298</v>
      </c>
      <c r="F15">
        <f t="shared" si="0"/>
        <v>9522.6666666666697</v>
      </c>
      <c r="G15">
        <f t="shared" si="1"/>
        <v>1.49</v>
      </c>
      <c r="H15">
        <f t="shared" si="2"/>
        <v>0.14899999999999999</v>
      </c>
      <c r="I15">
        <v>400</v>
      </c>
      <c r="J15">
        <f t="shared" si="3"/>
        <v>59.599999999999994</v>
      </c>
    </row>
    <row r="16" spans="1:10" x14ac:dyDescent="0.2">
      <c r="A16">
        <v>13</v>
      </c>
      <c r="B16" s="5">
        <v>13036</v>
      </c>
      <c r="C16" s="5">
        <v>12630</v>
      </c>
      <c r="D16" s="5">
        <v>11710</v>
      </c>
      <c r="E16">
        <v>2460.3333333333298</v>
      </c>
      <c r="F16">
        <f t="shared" si="0"/>
        <v>9998.3333333333358</v>
      </c>
      <c r="G16">
        <f t="shared" si="1"/>
        <v>1.58</v>
      </c>
      <c r="H16">
        <f t="shared" si="2"/>
        <v>0.15800000000000003</v>
      </c>
      <c r="I16">
        <v>400</v>
      </c>
      <c r="J16">
        <f t="shared" si="3"/>
        <v>63.20000000000001</v>
      </c>
    </row>
    <row r="17" spans="1:10" x14ac:dyDescent="0.2">
      <c r="A17">
        <v>14</v>
      </c>
      <c r="B17" s="5">
        <v>11316</v>
      </c>
      <c r="C17" s="5">
        <v>10381</v>
      </c>
      <c r="D17" s="20">
        <v>17121</v>
      </c>
      <c r="E17">
        <v>2460.3333333333298</v>
      </c>
      <c r="F17">
        <f>AVERAGE(B17:C17)-E17</f>
        <v>8388.1666666666697</v>
      </c>
      <c r="G17">
        <f t="shared" si="1"/>
        <v>1.26</v>
      </c>
      <c r="H17">
        <f t="shared" si="2"/>
        <v>0.126</v>
      </c>
      <c r="I17">
        <v>400</v>
      </c>
      <c r="J17">
        <f t="shared" si="3"/>
        <v>50.4</v>
      </c>
    </row>
    <row r="18" spans="1:10" x14ac:dyDescent="0.2">
      <c r="A18">
        <v>15</v>
      </c>
      <c r="B18" s="5">
        <v>10727</v>
      </c>
      <c r="C18" s="5">
        <v>12002</v>
      </c>
      <c r="D18" s="20">
        <v>20467</v>
      </c>
      <c r="E18">
        <v>2460.3333333333298</v>
      </c>
      <c r="F18">
        <f>AVERAGE(B18:C18)-E18</f>
        <v>8904.1666666666697</v>
      </c>
      <c r="G18">
        <f t="shared" si="1"/>
        <v>1.36</v>
      </c>
      <c r="H18">
        <f t="shared" si="2"/>
        <v>0.13600000000000001</v>
      </c>
      <c r="I18">
        <v>400</v>
      </c>
      <c r="J18">
        <f t="shared" si="3"/>
        <v>54.400000000000006</v>
      </c>
    </row>
    <row r="19" spans="1:10" x14ac:dyDescent="0.2">
      <c r="A19">
        <v>16</v>
      </c>
      <c r="B19" s="5">
        <v>9329</v>
      </c>
      <c r="C19" s="5">
        <v>8495</v>
      </c>
      <c r="D19" s="5">
        <v>13510</v>
      </c>
      <c r="E19">
        <v>2460.3333333333298</v>
      </c>
      <c r="F19">
        <f t="shared" si="0"/>
        <v>7984.3333333333358</v>
      </c>
      <c r="G19">
        <f t="shared" si="1"/>
        <v>1.18</v>
      </c>
      <c r="H19">
        <f t="shared" si="2"/>
        <v>0.11799999999999999</v>
      </c>
      <c r="I19">
        <v>400</v>
      </c>
      <c r="J19">
        <f t="shared" si="3"/>
        <v>47.199999999999996</v>
      </c>
    </row>
    <row r="20" spans="1:10" x14ac:dyDescent="0.2">
      <c r="A20">
        <v>17</v>
      </c>
      <c r="B20" s="5">
        <v>11107</v>
      </c>
      <c r="C20" s="5">
        <v>13985</v>
      </c>
      <c r="D20" s="20">
        <v>18725</v>
      </c>
      <c r="E20">
        <v>2460.3333333333298</v>
      </c>
      <c r="F20">
        <f>AVERAGE(B20:C20)-E20</f>
        <v>10085.66666666667</v>
      </c>
      <c r="G20">
        <f t="shared" si="1"/>
        <v>1.6</v>
      </c>
      <c r="H20">
        <f t="shared" si="2"/>
        <v>0.16000000000000003</v>
      </c>
      <c r="I20">
        <v>400</v>
      </c>
      <c r="J20">
        <f t="shared" si="3"/>
        <v>64.000000000000014</v>
      </c>
    </row>
    <row r="21" spans="1:10" x14ac:dyDescent="0.2">
      <c r="A21">
        <v>18</v>
      </c>
      <c r="B21" s="5">
        <v>9788</v>
      </c>
      <c r="C21" s="5">
        <v>9862</v>
      </c>
      <c r="D21" s="5">
        <v>12110</v>
      </c>
      <c r="E21">
        <v>2460.3333333333298</v>
      </c>
      <c r="F21">
        <f t="shared" si="0"/>
        <v>8126.3333333333358</v>
      </c>
      <c r="G21">
        <f t="shared" si="1"/>
        <v>1.21</v>
      </c>
      <c r="H21">
        <f t="shared" si="2"/>
        <v>0.121</v>
      </c>
      <c r="I21">
        <v>400</v>
      </c>
      <c r="J21">
        <f t="shared" si="3"/>
        <v>48.4</v>
      </c>
    </row>
    <row r="22" spans="1:10" x14ac:dyDescent="0.2">
      <c r="A22">
        <v>19</v>
      </c>
      <c r="B22" s="5">
        <v>9489</v>
      </c>
      <c r="C22" s="5">
        <v>8723</v>
      </c>
      <c r="D22" s="5">
        <v>7675</v>
      </c>
      <c r="E22">
        <v>2460.3333333333298</v>
      </c>
      <c r="F22">
        <f t="shared" si="0"/>
        <v>6168.6666666666697</v>
      </c>
      <c r="G22">
        <f t="shared" si="1"/>
        <v>0.82</v>
      </c>
      <c r="H22">
        <f t="shared" si="2"/>
        <v>8.2000000000000003E-2</v>
      </c>
      <c r="I22">
        <v>400</v>
      </c>
      <c r="J22">
        <f t="shared" si="3"/>
        <v>32.800000000000004</v>
      </c>
    </row>
    <row r="23" spans="1:10" x14ac:dyDescent="0.2">
      <c r="A23">
        <v>20</v>
      </c>
      <c r="B23">
        <v>7469</v>
      </c>
      <c r="C23">
        <v>8218</v>
      </c>
      <c r="D23">
        <v>12916</v>
      </c>
      <c r="E23">
        <v>2460.3333333333298</v>
      </c>
      <c r="F23">
        <f t="shared" si="0"/>
        <v>7074.0000000000036</v>
      </c>
      <c r="G23">
        <f t="shared" si="1"/>
        <v>1</v>
      </c>
      <c r="H23">
        <f t="shared" si="2"/>
        <v>0.1</v>
      </c>
      <c r="I23">
        <v>400</v>
      </c>
      <c r="J23">
        <f t="shared" si="3"/>
        <v>40</v>
      </c>
    </row>
    <row r="24" spans="1:10" x14ac:dyDescent="0.2">
      <c r="A24">
        <v>21</v>
      </c>
      <c r="B24">
        <v>9778</v>
      </c>
      <c r="C24">
        <v>12139</v>
      </c>
      <c r="D24">
        <v>9374</v>
      </c>
      <c r="E24">
        <v>2460.3333333333298</v>
      </c>
      <c r="F24">
        <f t="shared" si="0"/>
        <v>7970.0000000000036</v>
      </c>
      <c r="G24">
        <f t="shared" si="1"/>
        <v>1.18</v>
      </c>
      <c r="H24">
        <f t="shared" si="2"/>
        <v>0.11799999999999999</v>
      </c>
      <c r="I24">
        <v>400</v>
      </c>
      <c r="J24">
        <f t="shared" si="3"/>
        <v>47.199999999999996</v>
      </c>
    </row>
    <row r="25" spans="1:10" x14ac:dyDescent="0.2">
      <c r="A25">
        <v>22</v>
      </c>
      <c r="B25">
        <v>18538</v>
      </c>
      <c r="C25">
        <v>22674</v>
      </c>
      <c r="D25" s="20">
        <v>29742</v>
      </c>
      <c r="E25">
        <v>2460.3333333333298</v>
      </c>
      <c r="F25">
        <f>AVERAGE(B25:C25)-E25</f>
        <v>18145.666666666672</v>
      </c>
      <c r="G25">
        <f t="shared" si="1"/>
        <v>3.21</v>
      </c>
      <c r="H25">
        <f t="shared" si="2"/>
        <v>0.32100000000000001</v>
      </c>
      <c r="I25">
        <v>400</v>
      </c>
      <c r="J25">
        <f t="shared" si="3"/>
        <v>128.4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9928-FC63-4E4B-8F4B-DED4518AF178}">
  <dimension ref="A1:J23"/>
  <sheetViews>
    <sheetView workbookViewId="0">
      <selection activeCell="H23" sqref="H23"/>
    </sheetView>
  </sheetViews>
  <sheetFormatPr baseColWidth="10" defaultRowHeight="15" x14ac:dyDescent="0.2"/>
  <sheetData>
    <row r="1" spans="1:10" x14ac:dyDescent="0.2">
      <c r="A1" t="s">
        <v>86</v>
      </c>
      <c r="B1" t="s">
        <v>89</v>
      </c>
      <c r="C1" t="s">
        <v>92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88</v>
      </c>
      <c r="J1" t="s">
        <v>101</v>
      </c>
    </row>
    <row r="2" spans="1:10" x14ac:dyDescent="0.2">
      <c r="A2">
        <v>1</v>
      </c>
      <c r="B2" t="s">
        <v>90</v>
      </c>
      <c r="C2" t="s">
        <v>93</v>
      </c>
      <c r="D2">
        <v>16049</v>
      </c>
      <c r="E2">
        <v>20634</v>
      </c>
      <c r="F2">
        <v>14646</v>
      </c>
      <c r="G2">
        <v>2460.3333333333335</v>
      </c>
      <c r="H2">
        <v>12887.166666666666</v>
      </c>
      <c r="I2">
        <v>2.16</v>
      </c>
      <c r="J2">
        <v>86.4</v>
      </c>
    </row>
    <row r="3" spans="1:10" x14ac:dyDescent="0.2">
      <c r="A3">
        <v>2</v>
      </c>
      <c r="B3" t="s">
        <v>90</v>
      </c>
      <c r="C3" t="s">
        <v>93</v>
      </c>
      <c r="D3">
        <v>9618</v>
      </c>
      <c r="E3">
        <v>11648</v>
      </c>
      <c r="F3">
        <v>11624</v>
      </c>
      <c r="G3">
        <v>2460.3333333333335</v>
      </c>
      <c r="H3">
        <v>8503</v>
      </c>
      <c r="I3">
        <v>1.28</v>
      </c>
      <c r="J3">
        <v>51.2</v>
      </c>
    </row>
    <row r="4" spans="1:10" x14ac:dyDescent="0.2">
      <c r="A4">
        <v>3</v>
      </c>
      <c r="B4" t="s">
        <v>90</v>
      </c>
      <c r="C4" t="s">
        <v>93</v>
      </c>
      <c r="D4">
        <v>10219</v>
      </c>
      <c r="E4">
        <v>8584</v>
      </c>
      <c r="F4">
        <v>8490</v>
      </c>
      <c r="G4">
        <v>2460.3333333333335</v>
      </c>
      <c r="H4">
        <v>6637.3333333333321</v>
      </c>
      <c r="I4">
        <v>0.91</v>
      </c>
      <c r="J4">
        <v>36.400000000000006</v>
      </c>
    </row>
    <row r="5" spans="1:10" x14ac:dyDescent="0.2">
      <c r="A5">
        <v>4</v>
      </c>
      <c r="B5" t="s">
        <v>90</v>
      </c>
      <c r="C5" t="s">
        <v>93</v>
      </c>
      <c r="D5">
        <v>10965</v>
      </c>
      <c r="E5">
        <v>11201</v>
      </c>
      <c r="F5">
        <v>10819</v>
      </c>
      <c r="G5">
        <v>2460.3333333333335</v>
      </c>
      <c r="H5">
        <v>8534.6666666666661</v>
      </c>
      <c r="I5">
        <v>1.29</v>
      </c>
      <c r="J5">
        <v>51.6</v>
      </c>
    </row>
    <row r="6" spans="1:10" x14ac:dyDescent="0.2">
      <c r="A6">
        <v>5</v>
      </c>
      <c r="B6" t="s">
        <v>90</v>
      </c>
      <c r="C6" t="s">
        <v>93</v>
      </c>
      <c r="D6">
        <v>16454</v>
      </c>
      <c r="E6">
        <v>19568</v>
      </c>
      <c r="F6">
        <v>14015</v>
      </c>
      <c r="G6">
        <v>2460.3333333333298</v>
      </c>
      <c r="H6">
        <v>12774.16666666667</v>
      </c>
      <c r="I6">
        <v>2.14</v>
      </c>
      <c r="J6">
        <v>85.600000000000009</v>
      </c>
    </row>
    <row r="7" spans="1:10" x14ac:dyDescent="0.2">
      <c r="A7">
        <v>6</v>
      </c>
      <c r="B7" t="s">
        <v>90</v>
      </c>
      <c r="C7" t="s">
        <v>94</v>
      </c>
      <c r="D7">
        <v>10178</v>
      </c>
      <c r="E7">
        <v>9664</v>
      </c>
      <c r="F7">
        <v>10219</v>
      </c>
      <c r="G7">
        <v>2460.3333333333298</v>
      </c>
      <c r="H7">
        <v>7560.0000000000036</v>
      </c>
      <c r="I7">
        <v>1.1000000000000001</v>
      </c>
      <c r="J7">
        <v>44.000000000000007</v>
      </c>
    </row>
    <row r="8" spans="1:10" x14ac:dyDescent="0.2">
      <c r="A8">
        <v>7</v>
      </c>
      <c r="B8" t="s">
        <v>90</v>
      </c>
      <c r="C8" t="s">
        <v>94</v>
      </c>
      <c r="D8">
        <v>11705</v>
      </c>
      <c r="E8">
        <v>11780</v>
      </c>
      <c r="F8">
        <v>13846</v>
      </c>
      <c r="G8">
        <v>2460.3333333333298</v>
      </c>
      <c r="H8">
        <v>9983.3333333333358</v>
      </c>
      <c r="I8">
        <v>1.58</v>
      </c>
      <c r="J8">
        <v>63.20000000000001</v>
      </c>
    </row>
    <row r="9" spans="1:10" x14ac:dyDescent="0.2">
      <c r="A9">
        <v>8</v>
      </c>
      <c r="B9" t="s">
        <v>90</v>
      </c>
      <c r="C9" t="s">
        <v>94</v>
      </c>
      <c r="D9">
        <v>13136</v>
      </c>
      <c r="E9">
        <v>10510</v>
      </c>
      <c r="F9">
        <v>12936</v>
      </c>
      <c r="G9">
        <v>2460.3333333333298</v>
      </c>
      <c r="H9">
        <v>9733.6666666666697</v>
      </c>
      <c r="I9">
        <v>1.53</v>
      </c>
      <c r="J9">
        <v>61.20000000000001</v>
      </c>
    </row>
    <row r="10" spans="1:10" x14ac:dyDescent="0.2">
      <c r="A10">
        <v>9</v>
      </c>
      <c r="B10" t="s">
        <v>90</v>
      </c>
      <c r="C10" t="s">
        <v>94</v>
      </c>
      <c r="D10">
        <v>11869</v>
      </c>
      <c r="E10">
        <v>12247</v>
      </c>
      <c r="F10">
        <v>13167</v>
      </c>
      <c r="G10">
        <v>2460.3333333333298</v>
      </c>
      <c r="H10">
        <v>9967.3333333333358</v>
      </c>
      <c r="I10">
        <v>1.58</v>
      </c>
      <c r="J10">
        <v>63.20000000000001</v>
      </c>
    </row>
    <row r="11" spans="1:10" x14ac:dyDescent="0.2">
      <c r="A11">
        <v>10</v>
      </c>
      <c r="B11" t="s">
        <v>90</v>
      </c>
      <c r="C11" t="s">
        <v>94</v>
      </c>
      <c r="D11">
        <v>7423</v>
      </c>
      <c r="E11">
        <v>7363</v>
      </c>
      <c r="F11">
        <v>8638</v>
      </c>
      <c r="G11">
        <v>2460.3333333333298</v>
      </c>
      <c r="H11">
        <v>5347.6666666666697</v>
      </c>
      <c r="I11">
        <v>0.65</v>
      </c>
      <c r="J11">
        <v>26</v>
      </c>
    </row>
    <row r="12" spans="1:10" x14ac:dyDescent="0.2">
      <c r="A12">
        <v>11</v>
      </c>
      <c r="B12" t="s">
        <v>91</v>
      </c>
      <c r="C12" t="s">
        <v>93</v>
      </c>
      <c r="D12">
        <v>10335</v>
      </c>
      <c r="E12">
        <v>10410</v>
      </c>
      <c r="F12">
        <v>10280</v>
      </c>
      <c r="G12">
        <v>2460.3333333333298</v>
      </c>
      <c r="H12">
        <v>7881.3333333333358</v>
      </c>
      <c r="I12">
        <v>1.1599999999999999</v>
      </c>
      <c r="J12">
        <v>46.4</v>
      </c>
    </row>
    <row r="13" spans="1:10" x14ac:dyDescent="0.2">
      <c r="A13">
        <v>12</v>
      </c>
      <c r="B13" t="s">
        <v>91</v>
      </c>
      <c r="C13" t="s">
        <v>93</v>
      </c>
      <c r="D13">
        <v>11417</v>
      </c>
      <c r="E13">
        <v>12512</v>
      </c>
      <c r="F13">
        <v>12020</v>
      </c>
      <c r="G13">
        <v>2460.3333333333298</v>
      </c>
      <c r="H13">
        <v>9522.6666666666697</v>
      </c>
      <c r="I13">
        <v>1.49</v>
      </c>
      <c r="J13">
        <v>59.599999999999994</v>
      </c>
    </row>
    <row r="14" spans="1:10" x14ac:dyDescent="0.2">
      <c r="A14">
        <v>13</v>
      </c>
      <c r="B14" t="s">
        <v>91</v>
      </c>
      <c r="C14" t="s">
        <v>93</v>
      </c>
      <c r="D14">
        <v>13036</v>
      </c>
      <c r="E14">
        <v>12630</v>
      </c>
      <c r="F14">
        <v>11710</v>
      </c>
      <c r="G14">
        <v>2460.3333333333298</v>
      </c>
      <c r="H14">
        <v>9998.3333333333358</v>
      </c>
      <c r="I14">
        <v>1.58</v>
      </c>
      <c r="J14">
        <v>63.20000000000001</v>
      </c>
    </row>
    <row r="15" spans="1:10" x14ac:dyDescent="0.2">
      <c r="A15">
        <v>14</v>
      </c>
      <c r="B15" t="s">
        <v>91</v>
      </c>
      <c r="C15" t="s">
        <v>93</v>
      </c>
      <c r="D15">
        <v>11316</v>
      </c>
      <c r="E15">
        <v>10381</v>
      </c>
      <c r="F15">
        <v>17121</v>
      </c>
      <c r="G15">
        <v>2460.3333333333298</v>
      </c>
      <c r="H15">
        <v>8388.1666666666697</v>
      </c>
      <c r="I15">
        <v>1.26</v>
      </c>
      <c r="J15">
        <v>50.4</v>
      </c>
    </row>
    <row r="16" spans="1:10" x14ac:dyDescent="0.2">
      <c r="A16">
        <v>15</v>
      </c>
      <c r="B16" t="s">
        <v>91</v>
      </c>
      <c r="C16" t="s">
        <v>93</v>
      </c>
      <c r="D16">
        <v>10727</v>
      </c>
      <c r="E16">
        <v>12002</v>
      </c>
      <c r="F16">
        <v>20467</v>
      </c>
      <c r="G16">
        <v>2460.3333333333298</v>
      </c>
      <c r="H16">
        <v>8904.1666666666697</v>
      </c>
      <c r="I16">
        <v>1.36</v>
      </c>
      <c r="J16">
        <v>54.400000000000006</v>
      </c>
    </row>
    <row r="17" spans="1:10" x14ac:dyDescent="0.2">
      <c r="A17">
        <v>16</v>
      </c>
      <c r="B17" t="s">
        <v>91</v>
      </c>
      <c r="C17" t="s">
        <v>93</v>
      </c>
      <c r="D17">
        <v>9329</v>
      </c>
      <c r="E17">
        <v>8495</v>
      </c>
      <c r="F17">
        <v>13510</v>
      </c>
      <c r="G17">
        <v>2460.3333333333298</v>
      </c>
      <c r="H17">
        <v>7984.3333333333358</v>
      </c>
      <c r="I17">
        <v>1.18</v>
      </c>
      <c r="J17">
        <v>47.199999999999996</v>
      </c>
    </row>
    <row r="18" spans="1:10" x14ac:dyDescent="0.2">
      <c r="A18">
        <v>17</v>
      </c>
      <c r="B18" t="s">
        <v>91</v>
      </c>
      <c r="C18" t="s">
        <v>94</v>
      </c>
      <c r="D18">
        <v>11107</v>
      </c>
      <c r="E18">
        <v>13985</v>
      </c>
      <c r="F18">
        <v>18725</v>
      </c>
      <c r="G18">
        <v>2460.3333333333298</v>
      </c>
      <c r="H18">
        <v>10085.66666666667</v>
      </c>
      <c r="I18">
        <v>1.6</v>
      </c>
      <c r="J18">
        <v>64.000000000000014</v>
      </c>
    </row>
    <row r="19" spans="1:10" x14ac:dyDescent="0.2">
      <c r="A19">
        <v>18</v>
      </c>
      <c r="B19" t="s">
        <v>91</v>
      </c>
      <c r="C19" t="s">
        <v>94</v>
      </c>
      <c r="D19">
        <v>9788</v>
      </c>
      <c r="E19">
        <v>9862</v>
      </c>
      <c r="F19">
        <v>12110</v>
      </c>
      <c r="G19">
        <v>2460.3333333333298</v>
      </c>
      <c r="H19">
        <v>8126.3333333333358</v>
      </c>
      <c r="I19">
        <v>1.21</v>
      </c>
      <c r="J19">
        <v>48.4</v>
      </c>
    </row>
    <row r="20" spans="1:10" x14ac:dyDescent="0.2">
      <c r="A20">
        <v>19</v>
      </c>
      <c r="B20" t="s">
        <v>91</v>
      </c>
      <c r="C20" t="s">
        <v>94</v>
      </c>
      <c r="D20">
        <v>9489</v>
      </c>
      <c r="E20">
        <v>8723</v>
      </c>
      <c r="F20">
        <v>7675</v>
      </c>
      <c r="G20">
        <v>2460.3333333333298</v>
      </c>
      <c r="H20">
        <v>6168.6666666666697</v>
      </c>
      <c r="I20">
        <v>0.82</v>
      </c>
      <c r="J20">
        <v>32.800000000000004</v>
      </c>
    </row>
    <row r="21" spans="1:10" x14ac:dyDescent="0.2">
      <c r="A21">
        <v>20</v>
      </c>
      <c r="B21" t="s">
        <v>91</v>
      </c>
      <c r="C21" t="s">
        <v>94</v>
      </c>
      <c r="D21">
        <v>7469</v>
      </c>
      <c r="E21">
        <v>8218</v>
      </c>
      <c r="F21">
        <v>12916</v>
      </c>
      <c r="G21">
        <v>2460.3333333333298</v>
      </c>
      <c r="H21">
        <v>7074.0000000000036</v>
      </c>
      <c r="I21">
        <v>1</v>
      </c>
      <c r="J21">
        <v>40</v>
      </c>
    </row>
    <row r="22" spans="1:10" x14ac:dyDescent="0.2">
      <c r="A22">
        <v>21</v>
      </c>
      <c r="B22" t="s">
        <v>91</v>
      </c>
      <c r="C22" t="s">
        <v>94</v>
      </c>
      <c r="D22">
        <v>9778</v>
      </c>
      <c r="E22">
        <v>12139</v>
      </c>
      <c r="F22">
        <v>9374</v>
      </c>
      <c r="G22">
        <v>2460.3333333333298</v>
      </c>
      <c r="H22">
        <v>7970.0000000000036</v>
      </c>
      <c r="I22">
        <v>1.18</v>
      </c>
      <c r="J22">
        <v>47.199999999999996</v>
      </c>
    </row>
    <row r="23" spans="1:10" x14ac:dyDescent="0.2">
      <c r="A23">
        <v>22</v>
      </c>
      <c r="B23" t="s">
        <v>91</v>
      </c>
      <c r="C23" t="s">
        <v>94</v>
      </c>
      <c r="D23">
        <v>18538</v>
      </c>
      <c r="E23">
        <v>22674</v>
      </c>
      <c r="F23">
        <v>29742</v>
      </c>
      <c r="G23">
        <v>2460.3333333333298</v>
      </c>
      <c r="H23">
        <v>18145.666666666672</v>
      </c>
      <c r="I23">
        <v>3.21</v>
      </c>
      <c r="J23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4th_measur_H2O2_removed_</vt:lpstr>
      <vt:lpstr>third_meas_bubbles_remov_ex_530</vt:lpstr>
      <vt:lpstr>second_measurement_ex_560</vt:lpstr>
      <vt:lpstr>first_measurement_ex_530</vt:lpstr>
      <vt:lpstr>key_first</vt:lpstr>
      <vt:lpstr>Curves</vt:lpstr>
      <vt:lpstr>Samples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RAGHAV JAIN</cp:lastModifiedBy>
  <dcterms:created xsi:type="dcterms:W3CDTF">2023-03-31T18:36:47Z</dcterms:created>
  <dcterms:modified xsi:type="dcterms:W3CDTF">2023-03-31T21:53:12Z</dcterms:modified>
</cp:coreProperties>
</file>