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jsimcox/General/7_Lab Members/Raghav/lab_notebook/projects/TFEB/Mouse_KD/kits/ASMase_at1/"/>
    </mc:Choice>
  </mc:AlternateContent>
  <xr:revisionPtr revIDLastSave="0" documentId="13_ncr:1_{4A5D5F42-1363-544C-82FD-C53D143BF055}" xr6:coauthVersionLast="47" xr6:coauthVersionMax="47" xr10:uidLastSave="{00000000-0000-0000-0000-000000000000}"/>
  <bookViews>
    <workbookView xWindow="2400" yWindow="500" windowWidth="26000" windowHeight="14800" activeTab="2" xr2:uid="{D835CB3C-97E8-4721-8542-ADDEC93A5F07}"/>
  </bookViews>
  <sheets>
    <sheet name="Sheet2" sheetId="2" r:id="rId1"/>
    <sheet name="Samples" sheetId="1" r:id="rId2"/>
    <sheet name="FI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" i="1" l="1"/>
  <c r="R22" i="1"/>
  <c r="R21" i="1"/>
  <c r="R20" i="1"/>
  <c r="R19" i="1"/>
  <c r="R16" i="1"/>
  <c r="R17" i="1"/>
  <c r="R18" i="1"/>
  <c r="R15" i="1"/>
  <c r="R14" i="1"/>
  <c r="R13" i="1"/>
  <c r="R12" i="1"/>
  <c r="R9" i="1"/>
  <c r="R10" i="1"/>
  <c r="R11" i="1"/>
  <c r="R8" i="1"/>
  <c r="R7" i="1"/>
  <c r="R4" i="1"/>
  <c r="R5" i="1"/>
  <c r="R6" i="1"/>
  <c r="R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N2" i="1"/>
  <c r="M2" i="1"/>
  <c r="D53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1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61FA9C22-FB6D-4944-B810-5653C4F7AD11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A04147C-7389-4D8E-9AFC-DB9053FFF32E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<sst xmlns="http://schemas.openxmlformats.org/spreadsheetml/2006/main" count="128" uniqueCount="71">
  <si>
    <t>Application: Tecan i-control</t>
  </si>
  <si>
    <t>Tecan i-control , 2.0.10.0</t>
  </si>
  <si>
    <t>Device: infinite 200Pro</t>
  </si>
  <si>
    <t>Serial number: 2001011617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</si>
  <si>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</si>
  <si>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</si>
  <si>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</si>
  <si>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</si>
  <si>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</si>
  <si>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1:24:21 PM</t>
  </si>
  <si>
    <t>System</t>
  </si>
  <si>
    <t>BIOCNB-01294W</t>
  </si>
  <si>
    <t>User</t>
  </si>
  <si>
    <t>BIOCNB-01294W\Administrator</t>
  </si>
  <si>
    <t>Plate</t>
  </si>
  <si>
    <t>Thermo Fisher Scientific-Nunclon 96 Flat Bottom Black Polystyrene Cat. No.: 137101/137103/237105/237107/237108/437111/437112 [NUN96fb.pdfx]</t>
  </si>
  <si>
    <t>Plate-ID (Stacker)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</si>
  <si>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</si>
  <si>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</si>
  <si>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</si>
  <si>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</si>
  <si>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</si>
  <si>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</si>
  <si>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</si>
  <si>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</si>
  <si>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</si>
  <si>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H10 (100%)</t>
  </si>
  <si>
    <t>Number of Flashes</t>
  </si>
  <si>
    <t>Integration Time</t>
  </si>
  <si>
    <t>µs</t>
  </si>
  <si>
    <t>Lag Time</t>
  </si>
  <si>
    <t>Settle Time</t>
  </si>
  <si>
    <t>ms</t>
  </si>
  <si>
    <t>Z-Position (Calculated From: H10)</t>
  </si>
  <si>
    <t>µm</t>
  </si>
  <si>
    <t>Start Time:</t>
  </si>
  <si>
    <t>4/25/2023 1:25:06 PM</t>
  </si>
  <si>
    <t>Temperature: 31.3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</si>
  <si>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</si>
  <si>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</si>
  <si>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</si>
  <si>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</si>
  <si>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</si>
  <si>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</si>
  <si>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</si>
  <si>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</si>
  <si>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</si>
  <si>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</si>
  <si>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4/25/2023 1:25:46 PM</t>
  </si>
  <si>
    <t>5uL</t>
  </si>
  <si>
    <t>Sample</t>
  </si>
  <si>
    <t>RFU_1</t>
  </si>
  <si>
    <t>RFU_2</t>
  </si>
  <si>
    <t>Blank</t>
  </si>
  <si>
    <t>Avg-Bl</t>
  </si>
  <si>
    <t>BLANK</t>
  </si>
  <si>
    <t>20uL</t>
  </si>
  <si>
    <t>10uL</t>
  </si>
  <si>
    <t>ug_5</t>
  </si>
  <si>
    <t>ug_10</t>
  </si>
  <si>
    <t>ug_20</t>
  </si>
  <si>
    <t>norm_5</t>
  </si>
  <si>
    <t>norm_10</t>
  </si>
  <si>
    <t>norm_20</t>
  </si>
  <si>
    <t>RFU_ug</t>
  </si>
  <si>
    <t>Genotype</t>
  </si>
  <si>
    <t>Temp</t>
  </si>
  <si>
    <t>RT</t>
  </si>
  <si>
    <t>Con</t>
  </si>
  <si>
    <t>KD</t>
  </si>
  <si>
    <t>Cold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</si>
</sst>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4" fillId="0" borderId="0" xfId="0" applyFont="1"/>
  </cellXfs>
  <cellStyles count="8">
    <cellStyle name="Normal" xfId="0" builtinId="0"/>
    <cellStyle name="Tecan.At.Excel.Attenuation" xfId="6" xr:uid="{686E327B-1A77-43A0-A3EA-9FBF8ECB5DF8}"/>
    <cellStyle name="Tecan.At.Excel.AutoGain_0" xfId="7" xr:uid="{52E1068E-9EA1-41E1-B550-2EAAA05EB440}"/>
    <cellStyle name="Tecan.At.Excel.Error" xfId="1" xr:uid="{0475C823-001C-4C23-8DD2-B7C91D4448BC}"/>
    <cellStyle name="Tecan.At.Excel.GFactorAndMeasurementBlank" xfId="5" xr:uid="{A6B6E86E-0391-4A10-8B6A-1ABD3C1E6370}"/>
    <cellStyle name="Tecan.At.Excel.GFactorBlank" xfId="3" xr:uid="{C859BD17-55B0-4897-A306-FCDA0505F18F}"/>
    <cellStyle name="Tecan.At.Excel.GFactorReference" xfId="4" xr:uid="{00800929-39C2-4C47-ADF2-A9DF14F08B1B}"/>
    <cellStyle name="Tecan.At.Excel.MeasurementBlank" xfId="2" xr:uid="{4A4AC944-EF1D-4F3A-A30E-99AEBE220B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E3CE8-22E7-4C6F-8A01-3E7579F066BE}">
  <dimension ref="A1:M43"/>
  <sheetViews>
    <sheetView topLeftCell="A13" workbookViewId="0">
      <selection activeCell="K31" sqref="K31:M38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45041</v>
      </c>
    </row>
    <row r="6" spans="1:9" x14ac:dyDescent="0.2">
      <c r="A6" t="s">
        <v>8</v>
      </c>
      <c r="B6" s="2" t="s">
        <v>9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17</v>
      </c>
    </row>
    <row r="16" spans="1:9" x14ac:dyDescent="0.2">
      <c r="A16" t="s">
        <v>18</v>
      </c>
      <c r="E16" t="s">
        <v>19</v>
      </c>
    </row>
    <row r="17" spans="1:13" x14ac:dyDescent="0.2">
      <c r="A17" t="s">
        <v>20</v>
      </c>
      <c r="E17">
        <v>540</v>
      </c>
      <c r="F17" t="s">
        <v>21</v>
      </c>
    </row>
    <row r="18" spans="1:13" x14ac:dyDescent="0.2">
      <c r="A18" t="s">
        <v>22</v>
      </c>
      <c r="E18">
        <v>590</v>
      </c>
      <c r="F18" t="s">
        <v>21</v>
      </c>
    </row>
    <row r="19" spans="1:13" x14ac:dyDescent="0.2">
      <c r="A19" t="s">
        <v>23</v>
      </c>
      <c r="E19">
        <v>9</v>
      </c>
      <c r="F19" t="s">
        <v>21</v>
      </c>
    </row>
    <row r="20" spans="1:13" x14ac:dyDescent="0.2">
      <c r="A20" t="s">
        <v>24</v>
      </c>
      <c r="E20">
        <v>20</v>
      </c>
      <c r="F20" t="s">
        <v>21</v>
      </c>
    </row>
    <row r="21" spans="1:13" x14ac:dyDescent="0.2">
      <c r="A21" t="s">
        <v>25</v>
      </c>
      <c r="E21">
        <v>58</v>
      </c>
      <c r="F21" t="s">
        <v>26</v>
      </c>
    </row>
    <row r="22" spans="1:13" x14ac:dyDescent="0.2">
      <c r="A22" t="s">
        <v>27</v>
      </c>
      <c r="E22">
        <v>10</v>
      </c>
    </row>
    <row r="23" spans="1:13" x14ac:dyDescent="0.2">
      <c r="A23" t="s">
        <v>28</v>
      </c>
      <c r="E23">
        <v>20</v>
      </c>
      <c r="F23" t="s">
        <v>29</v>
      </c>
    </row>
    <row r="24" spans="1:13" x14ac:dyDescent="0.2">
      <c r="A24" t="s">
        <v>30</v>
      </c>
      <c r="E24">
        <v>0</v>
      </c>
      <c r="F24" t="s">
        <v>29</v>
      </c>
    </row>
    <row r="25" spans="1:13" x14ac:dyDescent="0.2">
      <c r="A25" t="s">
        <v>31</v>
      </c>
      <c r="E25">
        <v>0</v>
      </c>
      <c r="F25" t="s">
        <v>32</v>
      </c>
    </row>
    <row r="26" spans="1:13" x14ac:dyDescent="0.2">
      <c r="A26" t="s">
        <v>33</v>
      </c>
      <c r="E26">
        <v>17108</v>
      </c>
      <c r="F26" t="s">
        <v>34</v>
      </c>
    </row>
    <row r="27" spans="1:13" x14ac:dyDescent="0.2">
      <c r="A27" t="s">
        <v>35</v>
      </c>
      <c r="B27" s="2" t="s">
        <v>36</v>
      </c>
    </row>
    <row r="29" spans="1:13" x14ac:dyDescent="0.2">
      <c r="B29" t="s">
        <v>37</v>
      </c>
    </row>
    <row r="30" spans="1:13" x14ac:dyDescent="0.2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</row>
    <row r="31" spans="1:13" x14ac:dyDescent="0.2">
      <c r="A31" s="3" t="s">
        <v>39</v>
      </c>
      <c r="B31">
        <v>2737</v>
      </c>
      <c r="C31">
        <v>1076</v>
      </c>
      <c r="D31">
        <v>1612</v>
      </c>
      <c r="E31">
        <v>1153</v>
      </c>
      <c r="F31">
        <v>1384</v>
      </c>
      <c r="G31">
        <v>914</v>
      </c>
      <c r="H31">
        <v>5977</v>
      </c>
      <c r="I31">
        <v>2005</v>
      </c>
      <c r="J31">
        <v>3139</v>
      </c>
      <c r="K31">
        <v>8817</v>
      </c>
      <c r="L31">
        <v>4302</v>
      </c>
      <c r="M31">
        <v>10304</v>
      </c>
    </row>
    <row r="32" spans="1:13" x14ac:dyDescent="0.2">
      <c r="A32" s="3" t="s">
        <v>40</v>
      </c>
      <c r="B32">
        <v>160</v>
      </c>
      <c r="C32">
        <v>2498</v>
      </c>
      <c r="D32">
        <v>1250</v>
      </c>
      <c r="E32">
        <v>1508</v>
      </c>
      <c r="F32">
        <v>1465</v>
      </c>
      <c r="G32">
        <v>1425</v>
      </c>
      <c r="H32">
        <v>3926</v>
      </c>
      <c r="I32">
        <v>2875</v>
      </c>
      <c r="J32">
        <v>3532</v>
      </c>
      <c r="K32">
        <v>9158</v>
      </c>
      <c r="L32">
        <v>5503</v>
      </c>
      <c r="M32">
        <v>9492</v>
      </c>
    </row>
    <row r="33" spans="1:13" x14ac:dyDescent="0.2">
      <c r="A33" s="3" t="s">
        <v>41</v>
      </c>
      <c r="B33">
        <v>1701</v>
      </c>
      <c r="C33">
        <v>1257</v>
      </c>
      <c r="D33">
        <v>1899</v>
      </c>
      <c r="E33">
        <v>1198</v>
      </c>
      <c r="F33">
        <v>2154</v>
      </c>
      <c r="G33">
        <v>1724</v>
      </c>
      <c r="H33">
        <v>2002</v>
      </c>
      <c r="I33">
        <v>5330</v>
      </c>
      <c r="J33">
        <v>3045</v>
      </c>
      <c r="K33">
        <v>8737</v>
      </c>
      <c r="L33">
        <v>5911</v>
      </c>
      <c r="M33">
        <v>11448</v>
      </c>
    </row>
    <row r="34" spans="1:13" x14ac:dyDescent="0.2">
      <c r="A34" s="3" t="s">
        <v>42</v>
      </c>
      <c r="B34">
        <v>1376</v>
      </c>
      <c r="C34">
        <v>1055</v>
      </c>
      <c r="D34">
        <v>2003</v>
      </c>
      <c r="E34">
        <v>1230</v>
      </c>
      <c r="F34">
        <v>645</v>
      </c>
      <c r="G34">
        <v>2364</v>
      </c>
      <c r="H34">
        <v>2364</v>
      </c>
      <c r="I34">
        <v>2515</v>
      </c>
      <c r="J34">
        <v>5879</v>
      </c>
      <c r="K34">
        <v>4769</v>
      </c>
      <c r="L34">
        <v>4346</v>
      </c>
      <c r="M34">
        <v>12610</v>
      </c>
    </row>
    <row r="35" spans="1:13" x14ac:dyDescent="0.2">
      <c r="A35" s="3" t="s">
        <v>43</v>
      </c>
      <c r="B35">
        <v>2247</v>
      </c>
      <c r="C35">
        <v>1652</v>
      </c>
      <c r="D35">
        <v>1292</v>
      </c>
      <c r="E35">
        <v>1398</v>
      </c>
      <c r="F35">
        <v>2141</v>
      </c>
      <c r="G35">
        <v>1939</v>
      </c>
      <c r="H35">
        <v>3441</v>
      </c>
      <c r="I35">
        <v>4709</v>
      </c>
      <c r="J35">
        <v>2377</v>
      </c>
      <c r="K35">
        <v>9181</v>
      </c>
      <c r="L35">
        <v>10870</v>
      </c>
      <c r="M35">
        <v>10367</v>
      </c>
    </row>
    <row r="36" spans="1:13" x14ac:dyDescent="0.2">
      <c r="A36" s="3" t="s">
        <v>44</v>
      </c>
      <c r="B36">
        <v>1629</v>
      </c>
      <c r="C36">
        <v>1621</v>
      </c>
      <c r="D36">
        <v>1222</v>
      </c>
      <c r="E36">
        <v>1623</v>
      </c>
      <c r="F36">
        <v>1251</v>
      </c>
      <c r="G36">
        <v>2001</v>
      </c>
      <c r="H36">
        <v>4042</v>
      </c>
      <c r="I36">
        <v>3172</v>
      </c>
      <c r="J36">
        <v>2728</v>
      </c>
      <c r="K36">
        <v>6911</v>
      </c>
      <c r="L36">
        <v>10665</v>
      </c>
      <c r="M36">
        <v>7893</v>
      </c>
    </row>
    <row r="37" spans="1:13" x14ac:dyDescent="0.2">
      <c r="A37" s="3" t="s">
        <v>45</v>
      </c>
      <c r="B37">
        <v>1780</v>
      </c>
      <c r="C37">
        <v>3243</v>
      </c>
      <c r="D37">
        <v>766</v>
      </c>
      <c r="E37">
        <v>1149</v>
      </c>
      <c r="F37">
        <v>2873</v>
      </c>
      <c r="G37">
        <v>807</v>
      </c>
      <c r="H37">
        <v>3124</v>
      </c>
      <c r="I37">
        <v>3919</v>
      </c>
      <c r="J37">
        <v>980</v>
      </c>
      <c r="K37">
        <v>8111</v>
      </c>
      <c r="L37">
        <v>7963</v>
      </c>
      <c r="M37">
        <v>242</v>
      </c>
    </row>
    <row r="38" spans="1:13" x14ac:dyDescent="0.2">
      <c r="A38" s="3" t="s">
        <v>46</v>
      </c>
      <c r="B38">
        <v>15977</v>
      </c>
      <c r="C38">
        <v>19081</v>
      </c>
      <c r="D38">
        <v>538</v>
      </c>
      <c r="E38">
        <v>18076</v>
      </c>
      <c r="F38">
        <v>17617</v>
      </c>
      <c r="G38">
        <v>602</v>
      </c>
      <c r="H38">
        <v>28530</v>
      </c>
      <c r="I38">
        <v>32431</v>
      </c>
      <c r="J38">
        <v>654</v>
      </c>
      <c r="K38">
        <v>41719</v>
      </c>
      <c r="L38">
        <v>41841</v>
      </c>
      <c r="M38">
        <v>604</v>
      </c>
    </row>
    <row r="43" spans="1:13" x14ac:dyDescent="0.2">
      <c r="A43" t="s">
        <v>47</v>
      </c>
      <c r="B43" s="2" t="s">
        <v>48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2125-648E-4EAE-88CB-C71F1A83E267}">
  <dimension ref="A1:R80"/>
  <sheetViews>
    <sheetView workbookViewId="0">
      <selection activeCell="R1" activeCellId="1" sqref="H1:H23 R1:R23"/>
    </sheetView>
  </sheetViews>
  <sheetFormatPr baseColWidth="10" defaultColWidth="8.83203125" defaultRowHeight="15" x14ac:dyDescent="0.2"/>
  <sheetData>
    <row r="1" spans="1:18" x14ac:dyDescent="0.2">
      <c r="A1" t="s">
        <v>49</v>
      </c>
      <c r="H1" t="s">
        <v>50</v>
      </c>
      <c r="I1">
        <v>5</v>
      </c>
      <c r="J1">
        <v>10</v>
      </c>
      <c r="K1">
        <v>20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s="4" t="s">
        <v>63</v>
      </c>
      <c r="R1" t="s">
        <v>64</v>
      </c>
    </row>
    <row r="2" spans="1:18" x14ac:dyDescent="0.2">
      <c r="A2" t="s">
        <v>50</v>
      </c>
      <c r="B2" t="s">
        <v>51</v>
      </c>
      <c r="C2" t="s">
        <v>52</v>
      </c>
      <c r="D2" t="s">
        <v>53</v>
      </c>
      <c r="E2" t="s">
        <v>54</v>
      </c>
      <c r="H2">
        <v>1</v>
      </c>
      <c r="I2">
        <v>1179</v>
      </c>
      <c r="J2">
        <v>4997</v>
      </c>
      <c r="K2">
        <v>8575</v>
      </c>
      <c r="L2">
        <v>49.5</v>
      </c>
      <c r="M2">
        <f>2*L2</f>
        <v>99</v>
      </c>
      <c r="N2">
        <f>4*L2</f>
        <v>198</v>
      </c>
      <c r="O2">
        <f>ROUND(I2/L2,2)</f>
        <v>23.82</v>
      </c>
      <c r="P2" s="4">
        <f>ROUND(J2/M2,2)</f>
        <v>50.47</v>
      </c>
      <c r="Q2" s="4">
        <f>ROUND(K2/N2,2)</f>
        <v>43.31</v>
      </c>
      <c r="R2">
        <f>O2</f>
        <v>23.82</v>
      </c>
    </row>
    <row r="3" spans="1:18" x14ac:dyDescent="0.2">
      <c r="A3">
        <v>1</v>
      </c>
      <c r="B3">
        <v>2737</v>
      </c>
      <c r="C3">
        <v>1153</v>
      </c>
      <c r="D3">
        <f>766</f>
        <v>766</v>
      </c>
      <c r="E3">
        <f>AVERAGE(B3:C3)-D3</f>
        <v>1179</v>
      </c>
      <c r="H3">
        <v>2</v>
      </c>
      <c r="I3">
        <v>742</v>
      </c>
      <c r="J3">
        <v>2946</v>
      </c>
      <c r="K3">
        <v>8916</v>
      </c>
      <c r="L3">
        <v>38.5</v>
      </c>
      <c r="M3">
        <f t="shared" ref="M3:M23" si="0">2*L3</f>
        <v>77</v>
      </c>
      <c r="N3">
        <f t="shared" ref="N3:N23" si="1">4*L3</f>
        <v>154</v>
      </c>
      <c r="O3">
        <f t="shared" ref="O3:O23" si="2">ROUND(I3/L3,2)</f>
        <v>19.27</v>
      </c>
      <c r="P3">
        <f t="shared" ref="P3:P23" si="3">ROUND(J3/M3,2)</f>
        <v>38.26</v>
      </c>
      <c r="Q3" s="4">
        <f t="shared" ref="Q3:Q23" si="4">ROUND(K3/N3,2)</f>
        <v>57.9</v>
      </c>
      <c r="R3">
        <f>AVERAGE(O3:P3)</f>
        <v>28.765000000000001</v>
      </c>
    </row>
    <row r="4" spans="1:18" x14ac:dyDescent="0.2">
      <c r="A4">
        <v>2</v>
      </c>
      <c r="C4">
        <v>1508</v>
      </c>
      <c r="D4">
        <f>766</f>
        <v>766</v>
      </c>
      <c r="E4">
        <f t="shared" ref="E4:E25" si="5">AVERAGE(B4:C4)-D4</f>
        <v>742</v>
      </c>
      <c r="H4">
        <v>3</v>
      </c>
      <c r="I4">
        <v>683.5</v>
      </c>
      <c r="J4">
        <v>1022</v>
      </c>
      <c r="K4">
        <v>8495</v>
      </c>
      <c r="L4">
        <v>32.5</v>
      </c>
      <c r="M4">
        <f t="shared" si="0"/>
        <v>65</v>
      </c>
      <c r="N4">
        <f t="shared" si="1"/>
        <v>130</v>
      </c>
      <c r="O4">
        <f t="shared" si="2"/>
        <v>21.03</v>
      </c>
      <c r="P4">
        <f t="shared" si="3"/>
        <v>15.72</v>
      </c>
      <c r="Q4" s="4">
        <f t="shared" si="4"/>
        <v>65.349999999999994</v>
      </c>
      <c r="R4">
        <f t="shared" ref="R4:R6" si="6">AVERAGE(O4:P4)</f>
        <v>18.375</v>
      </c>
    </row>
    <row r="5" spans="1:18" x14ac:dyDescent="0.2">
      <c r="A5">
        <v>3</v>
      </c>
      <c r="B5">
        <v>1701</v>
      </c>
      <c r="C5">
        <v>1198</v>
      </c>
      <c r="D5">
        <f>766</f>
        <v>766</v>
      </c>
      <c r="E5">
        <f t="shared" si="5"/>
        <v>683.5</v>
      </c>
      <c r="H5">
        <v>4</v>
      </c>
      <c r="I5">
        <v>537</v>
      </c>
      <c r="J5">
        <v>1384</v>
      </c>
      <c r="K5">
        <v>4527</v>
      </c>
      <c r="L5">
        <v>31.5</v>
      </c>
      <c r="M5">
        <f t="shared" si="0"/>
        <v>63</v>
      </c>
      <c r="N5">
        <f t="shared" si="1"/>
        <v>126</v>
      </c>
      <c r="O5">
        <f t="shared" si="2"/>
        <v>17.05</v>
      </c>
      <c r="P5">
        <f t="shared" si="3"/>
        <v>21.97</v>
      </c>
      <c r="Q5" s="4">
        <f t="shared" si="4"/>
        <v>35.93</v>
      </c>
      <c r="R5">
        <f t="shared" si="6"/>
        <v>19.509999999999998</v>
      </c>
    </row>
    <row r="6" spans="1:18" x14ac:dyDescent="0.2">
      <c r="A6">
        <v>4</v>
      </c>
      <c r="B6">
        <v>1376</v>
      </c>
      <c r="C6">
        <v>1230</v>
      </c>
      <c r="D6">
        <f>766</f>
        <v>766</v>
      </c>
      <c r="E6">
        <f t="shared" si="5"/>
        <v>537</v>
      </c>
      <c r="H6">
        <v>5</v>
      </c>
      <c r="I6">
        <v>1056.5</v>
      </c>
      <c r="J6">
        <v>2461</v>
      </c>
      <c r="K6">
        <v>8939</v>
      </c>
      <c r="L6">
        <v>33.5</v>
      </c>
      <c r="M6">
        <f t="shared" si="0"/>
        <v>67</v>
      </c>
      <c r="N6">
        <f t="shared" si="1"/>
        <v>134</v>
      </c>
      <c r="O6">
        <f t="shared" si="2"/>
        <v>31.54</v>
      </c>
      <c r="P6">
        <f t="shared" si="3"/>
        <v>36.729999999999997</v>
      </c>
      <c r="Q6" s="4">
        <f t="shared" si="4"/>
        <v>66.709999999999994</v>
      </c>
      <c r="R6">
        <f t="shared" si="6"/>
        <v>34.134999999999998</v>
      </c>
    </row>
    <row r="7" spans="1:18" x14ac:dyDescent="0.2">
      <c r="A7">
        <v>5</v>
      </c>
      <c r="B7">
        <v>2247</v>
      </c>
      <c r="C7">
        <v>1398</v>
      </c>
      <c r="D7">
        <f>766</f>
        <v>766</v>
      </c>
      <c r="E7">
        <f t="shared" si="5"/>
        <v>1056.5</v>
      </c>
      <c r="H7">
        <v>6</v>
      </c>
      <c r="I7">
        <v>860</v>
      </c>
      <c r="J7">
        <v>3062</v>
      </c>
      <c r="K7">
        <v>6669</v>
      </c>
      <c r="L7">
        <v>26.5</v>
      </c>
      <c r="M7">
        <f t="shared" si="0"/>
        <v>53</v>
      </c>
      <c r="N7">
        <f t="shared" si="1"/>
        <v>106</v>
      </c>
      <c r="O7">
        <f t="shared" si="2"/>
        <v>32.450000000000003</v>
      </c>
      <c r="P7" s="4">
        <f t="shared" si="3"/>
        <v>57.77</v>
      </c>
      <c r="Q7" s="4">
        <f t="shared" si="4"/>
        <v>62.92</v>
      </c>
      <c r="R7">
        <f>O7</f>
        <v>32.450000000000003</v>
      </c>
    </row>
    <row r="8" spans="1:18" x14ac:dyDescent="0.2">
      <c r="A8">
        <v>6</v>
      </c>
      <c r="B8">
        <v>1629</v>
      </c>
      <c r="C8">
        <v>1623</v>
      </c>
      <c r="D8">
        <f>766</f>
        <v>766</v>
      </c>
      <c r="E8">
        <f t="shared" si="5"/>
        <v>860</v>
      </c>
      <c r="H8">
        <v>7</v>
      </c>
      <c r="I8">
        <v>698.5</v>
      </c>
      <c r="J8">
        <v>2144</v>
      </c>
      <c r="K8">
        <v>7869</v>
      </c>
      <c r="L8">
        <v>27</v>
      </c>
      <c r="M8">
        <f t="shared" si="0"/>
        <v>54</v>
      </c>
      <c r="N8">
        <f t="shared" si="1"/>
        <v>108</v>
      </c>
      <c r="O8">
        <f t="shared" si="2"/>
        <v>25.87</v>
      </c>
      <c r="P8">
        <f t="shared" si="3"/>
        <v>39.700000000000003</v>
      </c>
      <c r="Q8" s="4">
        <f t="shared" si="4"/>
        <v>72.86</v>
      </c>
      <c r="R8">
        <f>AVERAGE(O8:P8)</f>
        <v>32.785000000000004</v>
      </c>
    </row>
    <row r="9" spans="1:18" x14ac:dyDescent="0.2">
      <c r="A9">
        <v>7</v>
      </c>
      <c r="B9">
        <v>1780</v>
      </c>
      <c r="C9">
        <v>1149</v>
      </c>
      <c r="D9">
        <f>766</f>
        <v>766</v>
      </c>
      <c r="E9">
        <f t="shared" si="5"/>
        <v>698.5</v>
      </c>
      <c r="H9">
        <v>8</v>
      </c>
      <c r="I9">
        <v>16260.5</v>
      </c>
      <c r="J9">
        <v>27550</v>
      </c>
      <c r="K9">
        <v>41477</v>
      </c>
      <c r="L9">
        <v>29</v>
      </c>
      <c r="M9">
        <f t="shared" si="0"/>
        <v>58</v>
      </c>
      <c r="N9">
        <f t="shared" si="1"/>
        <v>116</v>
      </c>
      <c r="O9">
        <f t="shared" si="2"/>
        <v>560.71</v>
      </c>
      <c r="P9">
        <f t="shared" si="3"/>
        <v>475</v>
      </c>
      <c r="Q9" s="4">
        <f t="shared" si="4"/>
        <v>357.56</v>
      </c>
      <c r="R9">
        <f t="shared" ref="R9:R11" si="7">AVERAGE(O9:P9)</f>
        <v>517.85500000000002</v>
      </c>
    </row>
    <row r="10" spans="1:18" x14ac:dyDescent="0.2">
      <c r="A10">
        <v>8</v>
      </c>
      <c r="B10">
        <v>15977</v>
      </c>
      <c r="C10">
        <v>18076</v>
      </c>
      <c r="D10">
        <f>766</f>
        <v>766</v>
      </c>
      <c r="E10">
        <f t="shared" si="5"/>
        <v>16260.5</v>
      </c>
      <c r="H10">
        <v>9</v>
      </c>
      <c r="I10">
        <v>348.5</v>
      </c>
      <c r="J10">
        <v>1025</v>
      </c>
      <c r="K10">
        <v>4060</v>
      </c>
      <c r="L10">
        <v>36.5</v>
      </c>
      <c r="M10">
        <f t="shared" si="0"/>
        <v>73</v>
      </c>
      <c r="N10">
        <f t="shared" si="1"/>
        <v>146</v>
      </c>
      <c r="O10">
        <f t="shared" si="2"/>
        <v>9.5500000000000007</v>
      </c>
      <c r="P10">
        <f t="shared" si="3"/>
        <v>14.04</v>
      </c>
      <c r="Q10" s="4">
        <f t="shared" si="4"/>
        <v>27.81</v>
      </c>
      <c r="R10">
        <f t="shared" si="7"/>
        <v>11.795</v>
      </c>
    </row>
    <row r="11" spans="1:18" x14ac:dyDescent="0.2">
      <c r="A11">
        <v>9</v>
      </c>
      <c r="B11">
        <v>1076</v>
      </c>
      <c r="C11">
        <v>1153</v>
      </c>
      <c r="D11">
        <f>766</f>
        <v>766</v>
      </c>
      <c r="E11">
        <f t="shared" si="5"/>
        <v>348.5</v>
      </c>
      <c r="H11">
        <v>10</v>
      </c>
      <c r="I11">
        <v>1237</v>
      </c>
      <c r="J11">
        <v>1895</v>
      </c>
      <c r="K11">
        <v>5261</v>
      </c>
      <c r="L11">
        <v>41.5</v>
      </c>
      <c r="M11">
        <f t="shared" si="0"/>
        <v>83</v>
      </c>
      <c r="N11">
        <f t="shared" si="1"/>
        <v>166</v>
      </c>
      <c r="O11">
        <f t="shared" si="2"/>
        <v>29.81</v>
      </c>
      <c r="P11">
        <f t="shared" si="3"/>
        <v>22.83</v>
      </c>
      <c r="Q11" s="4">
        <f t="shared" si="4"/>
        <v>31.69</v>
      </c>
      <c r="R11">
        <f t="shared" si="7"/>
        <v>26.32</v>
      </c>
    </row>
    <row r="12" spans="1:18" x14ac:dyDescent="0.2">
      <c r="A12">
        <v>10</v>
      </c>
      <c r="B12">
        <v>2498</v>
      </c>
      <c r="C12">
        <v>1508</v>
      </c>
      <c r="D12">
        <f>766</f>
        <v>766</v>
      </c>
      <c r="E12">
        <f t="shared" si="5"/>
        <v>1237</v>
      </c>
      <c r="H12">
        <v>11</v>
      </c>
      <c r="I12">
        <v>461.5</v>
      </c>
      <c r="J12">
        <v>4350</v>
      </c>
      <c r="K12">
        <v>5669</v>
      </c>
      <c r="L12">
        <v>37</v>
      </c>
      <c r="M12">
        <f t="shared" si="0"/>
        <v>74</v>
      </c>
      <c r="N12">
        <f t="shared" si="1"/>
        <v>148</v>
      </c>
      <c r="O12">
        <f t="shared" si="2"/>
        <v>12.47</v>
      </c>
      <c r="P12" s="4">
        <f t="shared" si="3"/>
        <v>58.78</v>
      </c>
      <c r="Q12" s="4">
        <f t="shared" si="4"/>
        <v>38.299999999999997</v>
      </c>
      <c r="R12">
        <f>O12</f>
        <v>12.47</v>
      </c>
    </row>
    <row r="13" spans="1:18" x14ac:dyDescent="0.2">
      <c r="A13">
        <v>11</v>
      </c>
      <c r="B13">
        <v>1257</v>
      </c>
      <c r="C13">
        <v>1198</v>
      </c>
      <c r="D13">
        <f>766</f>
        <v>766</v>
      </c>
      <c r="E13">
        <f t="shared" si="5"/>
        <v>461.5</v>
      </c>
      <c r="H13">
        <v>12</v>
      </c>
      <c r="I13">
        <v>376.5</v>
      </c>
      <c r="J13">
        <v>1535</v>
      </c>
      <c r="K13">
        <v>4104</v>
      </c>
      <c r="L13">
        <v>32</v>
      </c>
      <c r="M13">
        <f t="shared" si="0"/>
        <v>64</v>
      </c>
      <c r="N13">
        <f t="shared" si="1"/>
        <v>128</v>
      </c>
      <c r="O13">
        <f t="shared" si="2"/>
        <v>11.77</v>
      </c>
      <c r="P13">
        <f t="shared" si="3"/>
        <v>23.98</v>
      </c>
      <c r="Q13" s="4">
        <f t="shared" si="4"/>
        <v>32.06</v>
      </c>
      <c r="R13">
        <f>AVERAGE(O13:P13)</f>
        <v>17.875</v>
      </c>
    </row>
    <row r="14" spans="1:18" x14ac:dyDescent="0.2">
      <c r="A14">
        <v>12</v>
      </c>
      <c r="B14">
        <v>1055</v>
      </c>
      <c r="C14">
        <v>1230</v>
      </c>
      <c r="D14">
        <f>766</f>
        <v>766</v>
      </c>
      <c r="E14">
        <f t="shared" si="5"/>
        <v>376.5</v>
      </c>
      <c r="H14">
        <v>13</v>
      </c>
      <c r="I14">
        <v>759</v>
      </c>
      <c r="J14">
        <v>3729</v>
      </c>
      <c r="K14">
        <v>10628</v>
      </c>
      <c r="L14">
        <v>35.5</v>
      </c>
      <c r="M14">
        <f t="shared" si="0"/>
        <v>71</v>
      </c>
      <c r="N14">
        <f t="shared" si="1"/>
        <v>142</v>
      </c>
      <c r="O14">
        <f t="shared" si="2"/>
        <v>21.38</v>
      </c>
      <c r="P14" s="4">
        <f t="shared" si="3"/>
        <v>52.52</v>
      </c>
      <c r="Q14" s="4">
        <f t="shared" si="4"/>
        <v>74.849999999999994</v>
      </c>
      <c r="R14">
        <f>O14</f>
        <v>21.38</v>
      </c>
    </row>
    <row r="15" spans="1:18" x14ac:dyDescent="0.2">
      <c r="A15">
        <v>13</v>
      </c>
      <c r="B15">
        <v>1652</v>
      </c>
      <c r="C15">
        <v>1398</v>
      </c>
      <c r="D15">
        <f>766</f>
        <v>766</v>
      </c>
      <c r="E15">
        <f t="shared" si="5"/>
        <v>759</v>
      </c>
      <c r="H15">
        <v>14</v>
      </c>
      <c r="I15">
        <v>856</v>
      </c>
      <c r="J15">
        <v>2192</v>
      </c>
      <c r="K15">
        <v>10423</v>
      </c>
      <c r="L15">
        <v>31</v>
      </c>
      <c r="M15">
        <f t="shared" si="0"/>
        <v>62</v>
      </c>
      <c r="N15">
        <f t="shared" si="1"/>
        <v>124</v>
      </c>
      <c r="O15">
        <f t="shared" si="2"/>
        <v>27.61</v>
      </c>
      <c r="P15">
        <f t="shared" si="3"/>
        <v>35.35</v>
      </c>
      <c r="Q15" s="4">
        <f t="shared" si="4"/>
        <v>84.06</v>
      </c>
      <c r="R15">
        <f>AVERAGE(O15:P15)</f>
        <v>31.48</v>
      </c>
    </row>
    <row r="16" spans="1:18" x14ac:dyDescent="0.2">
      <c r="A16">
        <v>14</v>
      </c>
      <c r="B16">
        <v>1621</v>
      </c>
      <c r="C16">
        <v>1623</v>
      </c>
      <c r="D16">
        <f>766</f>
        <v>766</v>
      </c>
      <c r="E16">
        <f t="shared" si="5"/>
        <v>856</v>
      </c>
      <c r="H16">
        <v>15</v>
      </c>
      <c r="I16">
        <v>1430</v>
      </c>
      <c r="J16">
        <v>2939</v>
      </c>
      <c r="K16">
        <v>7721</v>
      </c>
      <c r="L16">
        <v>31</v>
      </c>
      <c r="M16">
        <f t="shared" si="0"/>
        <v>62</v>
      </c>
      <c r="N16">
        <f t="shared" si="1"/>
        <v>124</v>
      </c>
      <c r="O16">
        <f t="shared" si="2"/>
        <v>46.13</v>
      </c>
      <c r="P16">
        <f t="shared" si="3"/>
        <v>47.4</v>
      </c>
      <c r="Q16" s="4">
        <f t="shared" si="4"/>
        <v>62.27</v>
      </c>
      <c r="R16">
        <f t="shared" ref="R16:R18" si="8">AVERAGE(O16:P16)</f>
        <v>46.765000000000001</v>
      </c>
    </row>
    <row r="17" spans="1:18" x14ac:dyDescent="0.2">
      <c r="A17">
        <v>15</v>
      </c>
      <c r="B17">
        <v>3243</v>
      </c>
      <c r="C17">
        <v>1149</v>
      </c>
      <c r="D17">
        <f>766</f>
        <v>766</v>
      </c>
      <c r="E17">
        <f t="shared" si="5"/>
        <v>1430</v>
      </c>
      <c r="H17">
        <v>16</v>
      </c>
      <c r="I17">
        <v>17812.5</v>
      </c>
      <c r="J17">
        <v>31451</v>
      </c>
      <c r="K17">
        <v>41599</v>
      </c>
      <c r="L17">
        <v>37</v>
      </c>
      <c r="M17">
        <f t="shared" si="0"/>
        <v>74</v>
      </c>
      <c r="N17">
        <f t="shared" si="1"/>
        <v>148</v>
      </c>
      <c r="O17">
        <f t="shared" si="2"/>
        <v>481.42</v>
      </c>
      <c r="P17">
        <f t="shared" si="3"/>
        <v>425.01</v>
      </c>
      <c r="Q17" s="4">
        <f t="shared" si="4"/>
        <v>281.07</v>
      </c>
      <c r="R17">
        <f t="shared" si="8"/>
        <v>453.21500000000003</v>
      </c>
    </row>
    <row r="18" spans="1:18" x14ac:dyDescent="0.2">
      <c r="A18">
        <v>16</v>
      </c>
      <c r="B18">
        <v>19081</v>
      </c>
      <c r="C18">
        <v>18076</v>
      </c>
      <c r="D18">
        <f>766</f>
        <v>766</v>
      </c>
      <c r="E18">
        <f t="shared" si="5"/>
        <v>17812.5</v>
      </c>
      <c r="H18">
        <v>17</v>
      </c>
      <c r="I18">
        <v>732</v>
      </c>
      <c r="J18">
        <v>2159</v>
      </c>
      <c r="K18">
        <v>10062</v>
      </c>
      <c r="L18">
        <v>35.5</v>
      </c>
      <c r="M18">
        <f t="shared" si="0"/>
        <v>71</v>
      </c>
      <c r="N18">
        <f t="shared" si="1"/>
        <v>142</v>
      </c>
      <c r="O18">
        <f t="shared" si="2"/>
        <v>20.62</v>
      </c>
      <c r="P18">
        <f t="shared" si="3"/>
        <v>30.41</v>
      </c>
      <c r="Q18" s="4">
        <f t="shared" si="4"/>
        <v>70.86</v>
      </c>
      <c r="R18">
        <f t="shared" si="8"/>
        <v>25.515000000000001</v>
      </c>
    </row>
    <row r="19" spans="1:18" x14ac:dyDescent="0.2">
      <c r="A19">
        <v>17</v>
      </c>
      <c r="B19">
        <v>1612</v>
      </c>
      <c r="C19">
        <v>1384</v>
      </c>
      <c r="D19">
        <f>766</f>
        <v>766</v>
      </c>
      <c r="E19">
        <f t="shared" si="5"/>
        <v>732</v>
      </c>
      <c r="H19">
        <v>18</v>
      </c>
      <c r="I19">
        <v>591.5</v>
      </c>
      <c r="J19">
        <v>2552</v>
      </c>
      <c r="K19">
        <v>9250</v>
      </c>
      <c r="L19">
        <v>31</v>
      </c>
      <c r="M19">
        <f t="shared" si="0"/>
        <v>62</v>
      </c>
      <c r="N19">
        <f t="shared" si="1"/>
        <v>124</v>
      </c>
      <c r="O19" s="4">
        <f t="shared" si="2"/>
        <v>19.079999999999998</v>
      </c>
      <c r="P19">
        <f t="shared" si="3"/>
        <v>41.16</v>
      </c>
      <c r="Q19" s="4">
        <f t="shared" si="4"/>
        <v>74.599999999999994</v>
      </c>
      <c r="R19">
        <f>P19</f>
        <v>41.16</v>
      </c>
    </row>
    <row r="20" spans="1:18" x14ac:dyDescent="0.2">
      <c r="A20">
        <v>18</v>
      </c>
      <c r="B20">
        <v>1250</v>
      </c>
      <c r="C20">
        <v>1465</v>
      </c>
      <c r="D20">
        <f>766</f>
        <v>766</v>
      </c>
      <c r="E20">
        <f t="shared" si="5"/>
        <v>591.5</v>
      </c>
      <c r="H20">
        <v>19</v>
      </c>
      <c r="I20">
        <v>1260.5</v>
      </c>
      <c r="J20">
        <v>2065</v>
      </c>
      <c r="K20">
        <v>11206</v>
      </c>
      <c r="L20">
        <v>34.5</v>
      </c>
      <c r="M20">
        <f t="shared" si="0"/>
        <v>69</v>
      </c>
      <c r="N20">
        <f t="shared" si="1"/>
        <v>138</v>
      </c>
      <c r="O20">
        <f t="shared" si="2"/>
        <v>36.54</v>
      </c>
      <c r="P20">
        <f t="shared" si="3"/>
        <v>29.93</v>
      </c>
      <c r="Q20" s="4">
        <f t="shared" si="4"/>
        <v>81.2</v>
      </c>
      <c r="R20">
        <f>AVERAGE(O20:P20)</f>
        <v>33.234999999999999</v>
      </c>
    </row>
    <row r="21" spans="1:18" x14ac:dyDescent="0.2">
      <c r="A21">
        <v>19</v>
      </c>
      <c r="B21">
        <v>1899</v>
      </c>
      <c r="C21">
        <v>2154</v>
      </c>
      <c r="D21">
        <f>766</f>
        <v>766</v>
      </c>
      <c r="E21">
        <f t="shared" si="5"/>
        <v>1260.5</v>
      </c>
      <c r="H21">
        <v>20</v>
      </c>
      <c r="I21">
        <v>1237</v>
      </c>
      <c r="J21">
        <v>4899</v>
      </c>
      <c r="K21">
        <v>12368</v>
      </c>
      <c r="L21">
        <v>32</v>
      </c>
      <c r="M21">
        <f t="shared" si="0"/>
        <v>64</v>
      </c>
      <c r="N21">
        <f t="shared" si="1"/>
        <v>128</v>
      </c>
      <c r="O21">
        <f t="shared" si="2"/>
        <v>38.659999999999997</v>
      </c>
      <c r="P21" s="4">
        <f t="shared" si="3"/>
        <v>76.55</v>
      </c>
      <c r="Q21" s="4">
        <f t="shared" si="4"/>
        <v>96.63</v>
      </c>
      <c r="R21">
        <f>O21</f>
        <v>38.659999999999997</v>
      </c>
    </row>
    <row r="22" spans="1:18" x14ac:dyDescent="0.2">
      <c r="A22">
        <v>20</v>
      </c>
      <c r="B22">
        <v>2003</v>
      </c>
      <c r="D22">
        <f>766</f>
        <v>766</v>
      </c>
      <c r="E22">
        <f t="shared" si="5"/>
        <v>1237</v>
      </c>
      <c r="H22">
        <v>21</v>
      </c>
      <c r="I22">
        <v>950.5</v>
      </c>
      <c r="J22">
        <v>1397</v>
      </c>
      <c r="K22">
        <v>10125</v>
      </c>
      <c r="L22">
        <v>34</v>
      </c>
      <c r="M22">
        <f t="shared" si="0"/>
        <v>68</v>
      </c>
      <c r="N22">
        <f t="shared" si="1"/>
        <v>136</v>
      </c>
      <c r="O22">
        <f t="shared" si="2"/>
        <v>27.96</v>
      </c>
      <c r="P22">
        <f t="shared" si="3"/>
        <v>20.54</v>
      </c>
      <c r="Q22" s="4">
        <f t="shared" si="4"/>
        <v>74.45</v>
      </c>
      <c r="R22">
        <f>AVERAGE(O22:P22)</f>
        <v>24.25</v>
      </c>
    </row>
    <row r="23" spans="1:18" x14ac:dyDescent="0.2">
      <c r="A23">
        <v>21</v>
      </c>
      <c r="B23">
        <v>1292</v>
      </c>
      <c r="C23">
        <v>2141</v>
      </c>
      <c r="D23">
        <f>766</f>
        <v>766</v>
      </c>
      <c r="E23">
        <f t="shared" si="5"/>
        <v>950.5</v>
      </c>
      <c r="H23">
        <v>22</v>
      </c>
      <c r="I23">
        <v>470.5</v>
      </c>
      <c r="J23">
        <v>1748</v>
      </c>
      <c r="K23">
        <v>7651</v>
      </c>
      <c r="L23">
        <v>26.5</v>
      </c>
      <c r="M23">
        <f t="shared" si="0"/>
        <v>53</v>
      </c>
      <c r="N23">
        <f t="shared" si="1"/>
        <v>106</v>
      </c>
      <c r="O23" s="4">
        <f t="shared" si="2"/>
        <v>17.75</v>
      </c>
      <c r="P23">
        <f t="shared" si="3"/>
        <v>32.979999999999997</v>
      </c>
      <c r="Q23" s="4">
        <f t="shared" si="4"/>
        <v>72.180000000000007</v>
      </c>
      <c r="R23">
        <f>P23</f>
        <v>32.979999999999997</v>
      </c>
    </row>
    <row r="24" spans="1:18" x14ac:dyDescent="0.2">
      <c r="A24">
        <v>22</v>
      </c>
      <c r="B24">
        <v>1222</v>
      </c>
      <c r="C24">
        <v>1251</v>
      </c>
      <c r="D24">
        <f>766</f>
        <v>766</v>
      </c>
      <c r="E24">
        <f t="shared" si="5"/>
        <v>470.5</v>
      </c>
    </row>
    <row r="25" spans="1:18" x14ac:dyDescent="0.2">
      <c r="A25" t="s">
        <v>55</v>
      </c>
      <c r="B25">
        <v>766</v>
      </c>
      <c r="D25">
        <f>766</f>
        <v>766</v>
      </c>
      <c r="E25">
        <f t="shared" si="5"/>
        <v>0</v>
      </c>
    </row>
    <row r="29" spans="1:18" x14ac:dyDescent="0.2">
      <c r="A29" t="s">
        <v>57</v>
      </c>
    </row>
    <row r="30" spans="1:18" x14ac:dyDescent="0.2">
      <c r="A30" t="s">
        <v>50</v>
      </c>
      <c r="B30" t="s">
        <v>51</v>
      </c>
      <c r="C30" t="s">
        <v>53</v>
      </c>
      <c r="D30" t="s">
        <v>54</v>
      </c>
    </row>
    <row r="31" spans="1:18" x14ac:dyDescent="0.2">
      <c r="A31">
        <v>1</v>
      </c>
      <c r="B31">
        <v>5977</v>
      </c>
      <c r="C31">
        <f>980</f>
        <v>980</v>
      </c>
      <c r="D31">
        <f>B31-C31</f>
        <v>4997</v>
      </c>
    </row>
    <row r="32" spans="1:18" x14ac:dyDescent="0.2">
      <c r="A32">
        <v>2</v>
      </c>
      <c r="B32">
        <v>3926</v>
      </c>
      <c r="C32">
        <f>980</f>
        <v>980</v>
      </c>
      <c r="D32">
        <f t="shared" ref="D32:D53" si="9">B32-C32</f>
        <v>2946</v>
      </c>
    </row>
    <row r="33" spans="1:4" x14ac:dyDescent="0.2">
      <c r="A33">
        <v>3</v>
      </c>
      <c r="B33">
        <v>2002</v>
      </c>
      <c r="C33">
        <f>980</f>
        <v>980</v>
      </c>
      <c r="D33">
        <f t="shared" si="9"/>
        <v>1022</v>
      </c>
    </row>
    <row r="34" spans="1:4" x14ac:dyDescent="0.2">
      <c r="A34">
        <v>4</v>
      </c>
      <c r="B34">
        <v>2364</v>
      </c>
      <c r="C34">
        <f>980</f>
        <v>980</v>
      </c>
      <c r="D34">
        <f t="shared" si="9"/>
        <v>1384</v>
      </c>
    </row>
    <row r="35" spans="1:4" x14ac:dyDescent="0.2">
      <c r="A35">
        <v>5</v>
      </c>
      <c r="B35">
        <v>3441</v>
      </c>
      <c r="C35">
        <f>980</f>
        <v>980</v>
      </c>
      <c r="D35">
        <f t="shared" si="9"/>
        <v>2461</v>
      </c>
    </row>
    <row r="36" spans="1:4" x14ac:dyDescent="0.2">
      <c r="A36">
        <v>6</v>
      </c>
      <c r="B36">
        <v>4042</v>
      </c>
      <c r="C36">
        <f>980</f>
        <v>980</v>
      </c>
      <c r="D36">
        <f t="shared" si="9"/>
        <v>3062</v>
      </c>
    </row>
    <row r="37" spans="1:4" x14ac:dyDescent="0.2">
      <c r="A37">
        <v>7</v>
      </c>
      <c r="B37">
        <v>3124</v>
      </c>
      <c r="C37">
        <f>980</f>
        <v>980</v>
      </c>
      <c r="D37">
        <f t="shared" si="9"/>
        <v>2144</v>
      </c>
    </row>
    <row r="38" spans="1:4" x14ac:dyDescent="0.2">
      <c r="A38">
        <v>8</v>
      </c>
      <c r="B38">
        <v>28530</v>
      </c>
      <c r="C38">
        <f>980</f>
        <v>980</v>
      </c>
      <c r="D38">
        <f t="shared" si="9"/>
        <v>27550</v>
      </c>
    </row>
    <row r="39" spans="1:4" x14ac:dyDescent="0.2">
      <c r="A39">
        <v>9</v>
      </c>
      <c r="B39">
        <v>2005</v>
      </c>
      <c r="C39">
        <f>980</f>
        <v>980</v>
      </c>
      <c r="D39">
        <f t="shared" si="9"/>
        <v>1025</v>
      </c>
    </row>
    <row r="40" spans="1:4" x14ac:dyDescent="0.2">
      <c r="A40">
        <v>10</v>
      </c>
      <c r="B40">
        <v>2875</v>
      </c>
      <c r="C40">
        <f>980</f>
        <v>980</v>
      </c>
      <c r="D40">
        <f t="shared" si="9"/>
        <v>1895</v>
      </c>
    </row>
    <row r="41" spans="1:4" x14ac:dyDescent="0.2">
      <c r="A41">
        <v>11</v>
      </c>
      <c r="B41">
        <v>5330</v>
      </c>
      <c r="C41">
        <f>980</f>
        <v>980</v>
      </c>
      <c r="D41">
        <f t="shared" si="9"/>
        <v>4350</v>
      </c>
    </row>
    <row r="42" spans="1:4" x14ac:dyDescent="0.2">
      <c r="A42">
        <v>12</v>
      </c>
      <c r="B42">
        <v>2515</v>
      </c>
      <c r="C42">
        <f>980</f>
        <v>980</v>
      </c>
      <c r="D42">
        <f t="shared" si="9"/>
        <v>1535</v>
      </c>
    </row>
    <row r="43" spans="1:4" x14ac:dyDescent="0.2">
      <c r="A43">
        <v>13</v>
      </c>
      <c r="B43">
        <v>4709</v>
      </c>
      <c r="C43">
        <f>980</f>
        <v>980</v>
      </c>
      <c r="D43">
        <f t="shared" si="9"/>
        <v>3729</v>
      </c>
    </row>
    <row r="44" spans="1:4" x14ac:dyDescent="0.2">
      <c r="A44">
        <v>14</v>
      </c>
      <c r="B44">
        <v>3172</v>
      </c>
      <c r="C44">
        <f>980</f>
        <v>980</v>
      </c>
      <c r="D44">
        <f t="shared" si="9"/>
        <v>2192</v>
      </c>
    </row>
    <row r="45" spans="1:4" x14ac:dyDescent="0.2">
      <c r="A45">
        <v>15</v>
      </c>
      <c r="B45">
        <v>3919</v>
      </c>
      <c r="C45">
        <f>980</f>
        <v>980</v>
      </c>
      <c r="D45">
        <f t="shared" si="9"/>
        <v>2939</v>
      </c>
    </row>
    <row r="46" spans="1:4" x14ac:dyDescent="0.2">
      <c r="A46">
        <v>16</v>
      </c>
      <c r="B46">
        <v>32431</v>
      </c>
      <c r="C46">
        <f>980</f>
        <v>980</v>
      </c>
      <c r="D46">
        <f t="shared" si="9"/>
        <v>31451</v>
      </c>
    </row>
    <row r="47" spans="1:4" x14ac:dyDescent="0.2">
      <c r="A47">
        <v>17</v>
      </c>
      <c r="B47">
        <v>3139</v>
      </c>
      <c r="C47">
        <f>980</f>
        <v>980</v>
      </c>
      <c r="D47">
        <f t="shared" si="9"/>
        <v>2159</v>
      </c>
    </row>
    <row r="48" spans="1:4" x14ac:dyDescent="0.2">
      <c r="A48">
        <v>18</v>
      </c>
      <c r="B48">
        <v>3532</v>
      </c>
      <c r="C48">
        <f>980</f>
        <v>980</v>
      </c>
      <c r="D48">
        <f t="shared" si="9"/>
        <v>2552</v>
      </c>
    </row>
    <row r="49" spans="1:4" x14ac:dyDescent="0.2">
      <c r="A49">
        <v>19</v>
      </c>
      <c r="B49">
        <v>3045</v>
      </c>
      <c r="C49">
        <f>980</f>
        <v>980</v>
      </c>
      <c r="D49">
        <f t="shared" si="9"/>
        <v>2065</v>
      </c>
    </row>
    <row r="50" spans="1:4" x14ac:dyDescent="0.2">
      <c r="A50">
        <v>20</v>
      </c>
      <c r="B50">
        <v>5879</v>
      </c>
      <c r="C50">
        <f>980</f>
        <v>980</v>
      </c>
      <c r="D50">
        <f t="shared" si="9"/>
        <v>4899</v>
      </c>
    </row>
    <row r="51" spans="1:4" x14ac:dyDescent="0.2">
      <c r="A51">
        <v>21</v>
      </c>
      <c r="B51">
        <v>2377</v>
      </c>
      <c r="C51">
        <f>980</f>
        <v>980</v>
      </c>
      <c r="D51">
        <f t="shared" si="9"/>
        <v>1397</v>
      </c>
    </row>
    <row r="52" spans="1:4" x14ac:dyDescent="0.2">
      <c r="A52">
        <v>22</v>
      </c>
      <c r="B52">
        <v>2728</v>
      </c>
      <c r="C52">
        <f>980</f>
        <v>980</v>
      </c>
      <c r="D52">
        <f t="shared" si="9"/>
        <v>1748</v>
      </c>
    </row>
    <row r="53" spans="1:4" x14ac:dyDescent="0.2">
      <c r="A53" t="s">
        <v>55</v>
      </c>
      <c r="B53">
        <v>980</v>
      </c>
      <c r="C53">
        <v>980</v>
      </c>
      <c r="D53">
        <f t="shared" si="9"/>
        <v>0</v>
      </c>
    </row>
    <row r="56" spans="1:4" x14ac:dyDescent="0.2">
      <c r="A56" t="s">
        <v>56</v>
      </c>
    </row>
    <row r="57" spans="1:4" x14ac:dyDescent="0.2">
      <c r="A57" t="s">
        <v>50</v>
      </c>
      <c r="B57" t="s">
        <v>52</v>
      </c>
      <c r="C57" t="s">
        <v>53</v>
      </c>
      <c r="D57" t="s">
        <v>54</v>
      </c>
    </row>
    <row r="58" spans="1:4" x14ac:dyDescent="0.2">
      <c r="A58">
        <v>1</v>
      </c>
      <c r="B58">
        <v>8817</v>
      </c>
      <c r="C58">
        <f>242</f>
        <v>242</v>
      </c>
      <c r="D58">
        <f>B58-C58</f>
        <v>8575</v>
      </c>
    </row>
    <row r="59" spans="1:4" x14ac:dyDescent="0.2">
      <c r="A59">
        <v>2</v>
      </c>
      <c r="B59">
        <v>9158</v>
      </c>
      <c r="C59">
        <f>242</f>
        <v>242</v>
      </c>
      <c r="D59">
        <f t="shared" ref="D59:D80" si="10">B59-C59</f>
        <v>8916</v>
      </c>
    </row>
    <row r="60" spans="1:4" x14ac:dyDescent="0.2">
      <c r="A60">
        <v>3</v>
      </c>
      <c r="B60">
        <v>8737</v>
      </c>
      <c r="C60">
        <f>242</f>
        <v>242</v>
      </c>
      <c r="D60">
        <f t="shared" si="10"/>
        <v>8495</v>
      </c>
    </row>
    <row r="61" spans="1:4" x14ac:dyDescent="0.2">
      <c r="A61">
        <v>4</v>
      </c>
      <c r="B61">
        <v>4769</v>
      </c>
      <c r="C61">
        <f>242</f>
        <v>242</v>
      </c>
      <c r="D61">
        <f t="shared" si="10"/>
        <v>4527</v>
      </c>
    </row>
    <row r="62" spans="1:4" x14ac:dyDescent="0.2">
      <c r="A62">
        <v>5</v>
      </c>
      <c r="B62">
        <v>9181</v>
      </c>
      <c r="C62">
        <f>242</f>
        <v>242</v>
      </c>
      <c r="D62">
        <f t="shared" si="10"/>
        <v>8939</v>
      </c>
    </row>
    <row r="63" spans="1:4" x14ac:dyDescent="0.2">
      <c r="A63">
        <v>6</v>
      </c>
      <c r="B63">
        <v>6911</v>
      </c>
      <c r="C63">
        <f>242</f>
        <v>242</v>
      </c>
      <c r="D63">
        <f t="shared" si="10"/>
        <v>6669</v>
      </c>
    </row>
    <row r="64" spans="1:4" x14ac:dyDescent="0.2">
      <c r="A64">
        <v>7</v>
      </c>
      <c r="B64">
        <v>8111</v>
      </c>
      <c r="C64">
        <f>242</f>
        <v>242</v>
      </c>
      <c r="D64">
        <f t="shared" si="10"/>
        <v>7869</v>
      </c>
    </row>
    <row r="65" spans="1:4" x14ac:dyDescent="0.2">
      <c r="A65">
        <v>8</v>
      </c>
      <c r="B65">
        <v>41719</v>
      </c>
      <c r="C65">
        <f>242</f>
        <v>242</v>
      </c>
      <c r="D65">
        <f t="shared" si="10"/>
        <v>41477</v>
      </c>
    </row>
    <row r="66" spans="1:4" x14ac:dyDescent="0.2">
      <c r="A66">
        <v>9</v>
      </c>
      <c r="B66">
        <v>4302</v>
      </c>
      <c r="C66">
        <f>242</f>
        <v>242</v>
      </c>
      <c r="D66">
        <f t="shared" si="10"/>
        <v>4060</v>
      </c>
    </row>
    <row r="67" spans="1:4" x14ac:dyDescent="0.2">
      <c r="A67">
        <v>10</v>
      </c>
      <c r="B67">
        <v>5503</v>
      </c>
      <c r="C67">
        <f>242</f>
        <v>242</v>
      </c>
      <c r="D67">
        <f t="shared" si="10"/>
        <v>5261</v>
      </c>
    </row>
    <row r="68" spans="1:4" x14ac:dyDescent="0.2">
      <c r="A68">
        <v>11</v>
      </c>
      <c r="B68">
        <v>5911</v>
      </c>
      <c r="C68">
        <f>242</f>
        <v>242</v>
      </c>
      <c r="D68">
        <f t="shared" si="10"/>
        <v>5669</v>
      </c>
    </row>
    <row r="69" spans="1:4" x14ac:dyDescent="0.2">
      <c r="A69">
        <v>12</v>
      </c>
      <c r="B69">
        <v>4346</v>
      </c>
      <c r="C69">
        <f>242</f>
        <v>242</v>
      </c>
      <c r="D69">
        <f t="shared" si="10"/>
        <v>4104</v>
      </c>
    </row>
    <row r="70" spans="1:4" x14ac:dyDescent="0.2">
      <c r="A70">
        <v>13</v>
      </c>
      <c r="B70">
        <v>10870</v>
      </c>
      <c r="C70">
        <f>242</f>
        <v>242</v>
      </c>
      <c r="D70">
        <f t="shared" si="10"/>
        <v>10628</v>
      </c>
    </row>
    <row r="71" spans="1:4" x14ac:dyDescent="0.2">
      <c r="A71">
        <v>14</v>
      </c>
      <c r="B71">
        <v>10665</v>
      </c>
      <c r="C71">
        <f>242</f>
        <v>242</v>
      </c>
      <c r="D71">
        <f t="shared" si="10"/>
        <v>10423</v>
      </c>
    </row>
    <row r="72" spans="1:4" x14ac:dyDescent="0.2">
      <c r="A72">
        <v>15</v>
      </c>
      <c r="B72">
        <v>7963</v>
      </c>
      <c r="C72">
        <f>242</f>
        <v>242</v>
      </c>
      <c r="D72">
        <f t="shared" si="10"/>
        <v>7721</v>
      </c>
    </row>
    <row r="73" spans="1:4" x14ac:dyDescent="0.2">
      <c r="A73">
        <v>16</v>
      </c>
      <c r="B73">
        <v>41841</v>
      </c>
      <c r="C73">
        <f>242</f>
        <v>242</v>
      </c>
      <c r="D73">
        <f t="shared" si="10"/>
        <v>41599</v>
      </c>
    </row>
    <row r="74" spans="1:4" x14ac:dyDescent="0.2">
      <c r="A74">
        <v>17</v>
      </c>
      <c r="B74">
        <v>10304</v>
      </c>
      <c r="C74">
        <f>242</f>
        <v>242</v>
      </c>
      <c r="D74">
        <f t="shared" si="10"/>
        <v>10062</v>
      </c>
    </row>
    <row r="75" spans="1:4" x14ac:dyDescent="0.2">
      <c r="A75">
        <v>18</v>
      </c>
      <c r="B75">
        <v>9492</v>
      </c>
      <c r="C75">
        <f>242</f>
        <v>242</v>
      </c>
      <c r="D75">
        <f t="shared" si="10"/>
        <v>9250</v>
      </c>
    </row>
    <row r="76" spans="1:4" x14ac:dyDescent="0.2">
      <c r="A76">
        <v>19</v>
      </c>
      <c r="B76">
        <v>11448</v>
      </c>
      <c r="C76">
        <f>242</f>
        <v>242</v>
      </c>
      <c r="D76">
        <f t="shared" si="10"/>
        <v>11206</v>
      </c>
    </row>
    <row r="77" spans="1:4" x14ac:dyDescent="0.2">
      <c r="A77">
        <v>20</v>
      </c>
      <c r="B77">
        <v>12610</v>
      </c>
      <c r="C77">
        <f>242</f>
        <v>242</v>
      </c>
      <c r="D77">
        <f t="shared" si="10"/>
        <v>12368</v>
      </c>
    </row>
    <row r="78" spans="1:4" x14ac:dyDescent="0.2">
      <c r="A78">
        <v>21</v>
      </c>
      <c r="B78">
        <v>10367</v>
      </c>
      <c r="C78">
        <f>242</f>
        <v>242</v>
      </c>
      <c r="D78">
        <f t="shared" si="10"/>
        <v>10125</v>
      </c>
    </row>
    <row r="79" spans="1:4" x14ac:dyDescent="0.2">
      <c r="A79">
        <v>22</v>
      </c>
      <c r="B79">
        <v>7893</v>
      </c>
      <c r="C79">
        <f>242</f>
        <v>242</v>
      </c>
      <c r="D79">
        <f t="shared" si="10"/>
        <v>7651</v>
      </c>
    </row>
    <row r="80" spans="1:4" x14ac:dyDescent="0.2">
      <c r="A80" t="s">
        <v>55</v>
      </c>
      <c r="B80">
        <v>242</v>
      </c>
      <c r="C80">
        <v>242</v>
      </c>
      <c r="D80">
        <f t="shared" si="1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DCD94-B2C3-4B4C-A9AC-86E792323373}">
  <dimension ref="A1:D23"/>
  <sheetViews>
    <sheetView tabSelected="1" workbookViewId="0">
      <selection activeCell="C18" sqref="C18:C23"/>
    </sheetView>
  </sheetViews>
  <sheetFormatPr baseColWidth="10" defaultRowHeight="15" x14ac:dyDescent="0.2"/>
  <sheetData>
    <row r="1" spans="1:4" x14ac:dyDescent="0.2">
      <c r="A1" t="s">
        <v>50</v>
      </c>
      <c r="B1" t="s">
        <v>65</v>
      </c>
      <c r="C1" t="s">
        <v>66</v>
      </c>
      <c r="D1" t="s">
        <v>64</v>
      </c>
    </row>
    <row r="2" spans="1:4" x14ac:dyDescent="0.2">
      <c r="A2">
        <v>1</v>
      </c>
      <c r="B2" t="s">
        <v>68</v>
      </c>
      <c r="C2" t="s">
        <v>67</v>
      </c>
      <c r="D2">
        <v>23.82</v>
      </c>
    </row>
    <row r="3" spans="1:4" x14ac:dyDescent="0.2">
      <c r="A3">
        <v>2</v>
      </c>
      <c r="B3" t="s">
        <v>68</v>
      </c>
      <c r="C3" t="s">
        <v>67</v>
      </c>
      <c r="D3">
        <v>28.765000000000001</v>
      </c>
    </row>
    <row r="4" spans="1:4" x14ac:dyDescent="0.2">
      <c r="A4">
        <v>3</v>
      </c>
      <c r="B4" t="s">
        <v>68</v>
      </c>
      <c r="C4" t="s">
        <v>67</v>
      </c>
      <c r="D4">
        <v>18.375</v>
      </c>
    </row>
    <row r="5" spans="1:4" x14ac:dyDescent="0.2">
      <c r="A5">
        <v>4</v>
      </c>
      <c r="B5" t="s">
        <v>68</v>
      </c>
      <c r="C5" t="s">
        <v>67</v>
      </c>
      <c r="D5">
        <v>19.509999999999998</v>
      </c>
    </row>
    <row r="6" spans="1:4" x14ac:dyDescent="0.2">
      <c r="A6">
        <v>5</v>
      </c>
      <c r="B6" t="s">
        <v>68</v>
      </c>
      <c r="C6" t="s">
        <v>67</v>
      </c>
      <c r="D6">
        <v>34.134999999999998</v>
      </c>
    </row>
    <row r="7" spans="1:4" x14ac:dyDescent="0.2">
      <c r="A7">
        <v>6</v>
      </c>
      <c r="B7" t="s">
        <v>68</v>
      </c>
      <c r="C7" t="s">
        <v>70</v>
      </c>
      <c r="D7">
        <v>32.450000000000003</v>
      </c>
    </row>
    <row r="8" spans="1:4" x14ac:dyDescent="0.2">
      <c r="A8">
        <v>7</v>
      </c>
      <c r="B8" t="s">
        <v>68</v>
      </c>
      <c r="C8" t="s">
        <v>70</v>
      </c>
      <c r="D8">
        <v>32.785000000000004</v>
      </c>
    </row>
    <row r="9" spans="1:4" x14ac:dyDescent="0.2">
      <c r="A9">
        <v>8</v>
      </c>
      <c r="B9" t="s">
        <v>68</v>
      </c>
      <c r="C9" t="s">
        <v>70</v>
      </c>
      <c r="D9">
        <v>517.85500000000002</v>
      </c>
    </row>
    <row r="10" spans="1:4" x14ac:dyDescent="0.2">
      <c r="A10">
        <v>9</v>
      </c>
      <c r="B10" t="s">
        <v>68</v>
      </c>
      <c r="C10" t="s">
        <v>70</v>
      </c>
      <c r="D10">
        <v>11.795</v>
      </c>
    </row>
    <row r="11" spans="1:4" x14ac:dyDescent="0.2">
      <c r="A11">
        <v>10</v>
      </c>
      <c r="B11" t="s">
        <v>68</v>
      </c>
      <c r="C11" t="s">
        <v>70</v>
      </c>
      <c r="D11">
        <v>26.32</v>
      </c>
    </row>
    <row r="12" spans="1:4" x14ac:dyDescent="0.2">
      <c r="A12">
        <v>11</v>
      </c>
      <c r="B12" t="s">
        <v>69</v>
      </c>
      <c r="C12" t="s">
        <v>67</v>
      </c>
      <c r="D12">
        <v>12.47</v>
      </c>
    </row>
    <row r="13" spans="1:4" x14ac:dyDescent="0.2">
      <c r="A13">
        <v>12</v>
      </c>
      <c r="B13" t="s">
        <v>69</v>
      </c>
      <c r="C13" t="s">
        <v>67</v>
      </c>
      <c r="D13">
        <v>17.875</v>
      </c>
    </row>
    <row r="14" spans="1:4" x14ac:dyDescent="0.2">
      <c r="A14">
        <v>13</v>
      </c>
      <c r="B14" t="s">
        <v>69</v>
      </c>
      <c r="C14" t="s">
        <v>67</v>
      </c>
      <c r="D14">
        <v>21.38</v>
      </c>
    </row>
    <row r="15" spans="1:4" x14ac:dyDescent="0.2">
      <c r="A15">
        <v>14</v>
      </c>
      <c r="B15" t="s">
        <v>69</v>
      </c>
      <c r="C15" t="s">
        <v>67</v>
      </c>
      <c r="D15">
        <v>31.48</v>
      </c>
    </row>
    <row r="16" spans="1:4" x14ac:dyDescent="0.2">
      <c r="A16">
        <v>15</v>
      </c>
      <c r="B16" t="s">
        <v>69</v>
      </c>
      <c r="C16" t="s">
        <v>67</v>
      </c>
      <c r="D16">
        <v>46.765000000000001</v>
      </c>
    </row>
    <row r="17" spans="1:4" x14ac:dyDescent="0.2">
      <c r="A17">
        <v>16</v>
      </c>
      <c r="B17" t="s">
        <v>69</v>
      </c>
      <c r="C17" t="s">
        <v>67</v>
      </c>
      <c r="D17">
        <v>453.21500000000003</v>
      </c>
    </row>
    <row r="18" spans="1:4" x14ac:dyDescent="0.2">
      <c r="A18">
        <v>17</v>
      </c>
      <c r="B18" t="s">
        <v>69</v>
      </c>
      <c r="C18" t="s">
        <v>70</v>
      </c>
      <c r="D18">
        <v>25.515000000000001</v>
      </c>
    </row>
    <row r="19" spans="1:4" x14ac:dyDescent="0.2">
      <c r="A19">
        <v>18</v>
      </c>
      <c r="B19" t="s">
        <v>69</v>
      </c>
      <c r="C19" t="s">
        <v>70</v>
      </c>
      <c r="D19">
        <v>41.16</v>
      </c>
    </row>
    <row r="20" spans="1:4" x14ac:dyDescent="0.2">
      <c r="A20">
        <v>19</v>
      </c>
      <c r="B20" t="s">
        <v>69</v>
      </c>
      <c r="C20" t="s">
        <v>70</v>
      </c>
      <c r="D20">
        <v>33.234999999999999</v>
      </c>
    </row>
    <row r="21" spans="1:4" x14ac:dyDescent="0.2">
      <c r="A21">
        <v>20</v>
      </c>
      <c r="B21" t="s">
        <v>69</v>
      </c>
      <c r="C21" t="s">
        <v>70</v>
      </c>
      <c r="D21">
        <v>38.659999999999997</v>
      </c>
    </row>
    <row r="22" spans="1:4" x14ac:dyDescent="0.2">
      <c r="A22">
        <v>21</v>
      </c>
      <c r="B22" t="s">
        <v>69</v>
      </c>
      <c r="C22" t="s">
        <v>70</v>
      </c>
      <c r="D22">
        <v>24.25</v>
      </c>
    </row>
    <row r="23" spans="1:4" x14ac:dyDescent="0.2">
      <c r="A23">
        <v>22</v>
      </c>
      <c r="B23" t="s">
        <v>69</v>
      </c>
      <c r="C23" t="s">
        <v>70</v>
      </c>
      <c r="D23">
        <v>32.979999999999997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Samples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RAGHAV JAIN</cp:lastModifiedBy>
  <dcterms:created xsi:type="dcterms:W3CDTF">2023-04-25T18:24:19Z</dcterms:created>
  <dcterms:modified xsi:type="dcterms:W3CDTF">2023-04-25T18:37:29Z</dcterms:modified>
</cp:coreProperties>
</file>