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jsimcox/General/7_Lab Members/Raghav/lab_notebook/projects/TFEB/Lipidomics/BMP/Hepa_OE_KD/2023_0123_Hepa_OE_KD/"/>
    </mc:Choice>
  </mc:AlternateContent>
  <xr:revisionPtr revIDLastSave="0" documentId="13_ncr:1_{182AFB3F-80E6-344F-A8C1-2EBA83033A62}" xr6:coauthVersionLast="47" xr6:coauthVersionMax="47" xr10:uidLastSave="{00000000-0000-0000-0000-000000000000}"/>
  <bookViews>
    <workbookView xWindow="24520" yWindow="500" windowWidth="26620" windowHeight="18540" activeTab="2" xr2:uid="{E5442F98-94B4-45F4-945D-4CF9114E2CBE}"/>
  </bookViews>
  <sheets>
    <sheet name="Sheet2" sheetId="2" r:id="rId1"/>
    <sheet name="curve" sheetId="1" r:id="rId2"/>
    <sheet name="samp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3" l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4" i="3"/>
  <c r="G27" i="3"/>
  <c r="G26" i="3"/>
  <c r="G24" i="3"/>
  <c r="G22" i="3"/>
  <c r="G21" i="3"/>
  <c r="G20" i="3"/>
  <c r="G19" i="3"/>
  <c r="G18" i="3"/>
  <c r="G17" i="3"/>
  <c r="G5" i="3"/>
  <c r="G15" i="3"/>
  <c r="G14" i="3"/>
  <c r="G12" i="3"/>
  <c r="G6" i="3"/>
  <c r="G7" i="3"/>
  <c r="G8" i="3"/>
  <c r="G9" i="3"/>
  <c r="G10" i="3"/>
  <c r="G11" i="3"/>
  <c r="G13" i="3"/>
  <c r="G16" i="3"/>
  <c r="G23" i="3"/>
  <c r="G25" i="3"/>
  <c r="G28" i="3"/>
  <c r="G29" i="3"/>
  <c r="G30" i="3"/>
  <c r="G31" i="3"/>
  <c r="G32" i="3"/>
  <c r="G4" i="3"/>
  <c r="E3" i="1"/>
  <c r="E4" i="1"/>
  <c r="E5" i="1"/>
  <c r="E6" i="1"/>
  <c r="E7" i="1"/>
  <c r="E8" i="1"/>
  <c r="E9" i="1"/>
  <c r="E10" i="1"/>
  <c r="E2" i="1"/>
  <c r="D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" authorId="0" shapeId="0" xr:uid="{A26109AB-2919-491D-8664-02052824E0F3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0FF3920-D23F-46FC-B39F-1BA245AC1FF9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HCP, V_5.31_04/18_InfiniteRX (Mar 28 2018/16.41.26)
LUM, V_2.20_02/2015_LUMINESCENCE (Feb 24 2015/16.09.02)
MEM, V_3.00_09/11_MCR (Sep 27 2011/15.05.45)
MEX, V_3.00_09/11_MCR (Sep 27 2011/15.05.10)
ZSCAN, V_5.31_04/18_InfiniteRX (Mar 28 2018/16.41.26)
</t>
        </r>
      </text>
    </comment>
  </commentList>
</comments>
</file>

<file path=xl/sharedStrings.xml><?xml version="1.0" encoding="utf-8"?>
<sst xmlns="http://schemas.openxmlformats.org/spreadsheetml/2006/main" count="67" uniqueCount="55">
  <si>
    <t>Application: Tecan i-control</t>
  </si>
  <si>
    <t>Tecan i-control , 2.0.10.0</t>
  </si>
  <si>
    <t>Device: infinite 200Pro</t>
  </si>
  <si>
    <t>Serial number: 2001011617</t>
  </si>
  <si>
    <t>Serial number of connected stacker:</t>
  </si>
  <si>
    <t>Firmware: V_5.31_04/18_InfiniteRX (Mar 28 2018/16.41.26)</t>
  </si>
  <si>
    <t>MAI, V_5.31_04/18_InfiniteRX (Mar 28 2018/16.41.26)</t>
  </si>
  <si>
    <t>Date:</t>
  </si>
  <si>
    <t>Time:</t>
  </si>
  <si>
    <t>9:16:00 AM</t>
  </si>
  <si>
    <t>System</t>
  </si>
  <si>
    <t>BIOCNB-01294W</t>
  </si>
  <si>
    <t>User</t>
  </si>
  <si>
    <t>BIOCNB-01294W\Administrator</t>
  </si>
  <si>
    <t>Plate</t>
  </si>
  <si>
    <t>Greiner 96 Flat Bottom Transparent Polystyrene Cat. No.: 655101/655161/655192 [GRE96ft.pdfx]</t>
  </si>
  <si>
    <t>Plate-ID (Stacker)</t>
  </si>
  <si>
    <t>Label: BCA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</si>
  <si>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</si>
  <si>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</si>
  <si>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</si>
  <si>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</si>
  <si>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</si>
  <si>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</si>
  <si>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</si>
  <si>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</si>
  <si>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Start Time:</t>
  </si>
  <si>
    <t>1/23/2023 9:16:00 AM</t>
  </si>
  <si>
    <t>Temperature: 25.4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</si>
  <si>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</si>
  <si>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</si>
  <si>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</si>
  <si>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</si>
  <si>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</si>
  <si>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</si>
  <si>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</si>
  <si>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</si>
  <si>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</si>
  <si>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</si>
  <si>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1/23/2023 9:17:18 AM</t>
  </si>
  <si>
    <t>Movement</t>
  </si>
  <si>
    <t>Move Plate Out</t>
  </si>
  <si>
    <t>Abs1</t>
  </si>
  <si>
    <t>Abs2</t>
  </si>
  <si>
    <t>Point</t>
  </si>
  <si>
    <t>Blank</t>
  </si>
  <si>
    <t>mean-blank</t>
  </si>
  <si>
    <t>conc</t>
  </si>
  <si>
    <t>I</t>
  </si>
  <si>
    <t>Sample</t>
  </si>
  <si>
    <t>Abs3</t>
  </si>
  <si>
    <t>blank</t>
  </si>
  <si>
    <t>conc (ug/mL)</t>
  </si>
  <si>
    <t>Abs4</t>
  </si>
  <si>
    <t>Conc = 2325.2*abs + 3.0728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</si>
</sst>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6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9" borderId="0" xfId="0" applyFont="1" applyFill="1"/>
    <xf numFmtId="0" fontId="0" fillId="6" borderId="0" xfId="0" applyFill="1"/>
    <xf numFmtId="0" fontId="4" fillId="0" borderId="0" xfId="0" applyFont="1"/>
  </cellXfs>
  <cellStyles count="8">
    <cellStyle name="Normal" xfId="0" builtinId="0"/>
    <cellStyle name="Tecan.At.Excel.Attenuation" xfId="6" xr:uid="{D906D3A1-FCF9-43BD-B843-32DAF81B6A99}"/>
    <cellStyle name="Tecan.At.Excel.AutoGain_0" xfId="7" xr:uid="{2A465B13-3647-4B3E-969E-0762C0B68581}"/>
    <cellStyle name="Tecan.At.Excel.Error" xfId="1" xr:uid="{38C0BFDA-AF04-4984-A48A-EA9409C7E8E3}"/>
    <cellStyle name="Tecan.At.Excel.GFactorAndMeasurementBlank" xfId="5" xr:uid="{04BE5C60-FF1E-41A7-8181-4B8CDFFFF774}"/>
    <cellStyle name="Tecan.At.Excel.GFactorBlank" xfId="3" xr:uid="{DCB4AE23-4B02-4EA8-A108-9B628F68532F}"/>
    <cellStyle name="Tecan.At.Excel.GFactorReference" xfId="4" xr:uid="{955E6471-57FD-4AE8-BCB7-5E8EE8480ACD}"/>
    <cellStyle name="Tecan.At.Excel.MeasurementBlank" xfId="2" xr:uid="{1691E9FF-5597-4B14-983E-17A803A1980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    <Relationship Id="rId8" Type="http://schemas.openxmlformats.org/officeDocument/2006/relationships/customXml" Target="../customXml/item1.xml"/>
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curve!$F$1</c:f>
              <c:strCache>
                <c:ptCount val="1"/>
                <c:pt idx="0">
                  <c:v>conc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curve!$E$2:$E$10</c:f>
              <c:numCache>
                <c:formatCode>General</c:formatCode>
                <c:ptCount val="9"/>
                <c:pt idx="0">
                  <c:v>0.87949999794363976</c:v>
                </c:pt>
                <c:pt idx="1">
                  <c:v>0.60219999775290489</c:v>
                </c:pt>
                <c:pt idx="2">
                  <c:v>0.42549998685717583</c:v>
                </c:pt>
                <c:pt idx="3">
                  <c:v>0.3432999961078167</c:v>
                </c:pt>
                <c:pt idx="4">
                  <c:v>0.21485000476241112</c:v>
                </c:pt>
                <c:pt idx="5">
                  <c:v>0.10949999466538429</c:v>
                </c:pt>
                <c:pt idx="6">
                  <c:v>5.3949996829032898E-2</c:v>
                </c:pt>
                <c:pt idx="7">
                  <c:v>4.2500011622905731E-3</c:v>
                </c:pt>
                <c:pt idx="8">
                  <c:v>0</c:v>
                </c:pt>
              </c:numCache>
            </c:numRef>
          </c:xVal>
          <c:yVal>
            <c:numRef>
              <c:f>curve!$F$2:$F$10</c:f>
              <c:numCache>
                <c:formatCode>General</c:formatCode>
                <c:ptCount val="9"/>
                <c:pt idx="0">
                  <c:v>2000</c:v>
                </c:pt>
                <c:pt idx="1">
                  <c:v>1500</c:v>
                </c:pt>
                <c:pt idx="2">
                  <c:v>1000</c:v>
                </c:pt>
                <c:pt idx="3">
                  <c:v>750</c:v>
                </c:pt>
                <c:pt idx="4">
                  <c:v>500</c:v>
                </c:pt>
                <c:pt idx="5">
                  <c:v>250</c:v>
                </c:pt>
                <c:pt idx="6">
                  <c:v>125</c:v>
                </c:pt>
                <c:pt idx="7">
                  <c:v>25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A4-EB4B-9409-A7502D57D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967456"/>
        <c:axId val="821236560"/>
      </c:scatterChart>
      <c:valAx>
        <c:axId val="82196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236560"/>
        <c:crosses val="autoZero"/>
        <c:crossBetween val="midCat"/>
      </c:valAx>
      <c:valAx>
        <c:axId val="82123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96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635000</xdr:colOff>
      <xdr:row>15</xdr:row>
      <xdr:rowOff>152400</xdr:rowOff>
    </xdr:from>
    <xdr:to>
      <xdr:col>15</xdr:col>
      <xdr:colOff>495300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9A82EF-0F00-450F-5B4E-1E6C230303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0D28D-2B0B-440B-A4B5-F84234577E94}">
  <dimension ref="A1:M41"/>
  <sheetViews>
    <sheetView topLeftCell="A9" workbookViewId="0">
      <selection activeCell="B31" sqref="B31:J32"/>
    </sheetView>
  </sheetViews>
  <sheetFormatPr baseColWidth="10" defaultColWidth="8.83203125" defaultRowHeight="15" x14ac:dyDescent="0.2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s="1">
        <v>44949</v>
      </c>
    </row>
    <row r="6" spans="1:9" x14ac:dyDescent="0.2">
      <c r="A6" t="s">
        <v>8</v>
      </c>
      <c r="B6" s="2" t="s">
        <v>9</v>
      </c>
    </row>
    <row r="9" spans="1:9" x14ac:dyDescent="0.2">
      <c r="A9" t="s">
        <v>10</v>
      </c>
      <c r="E9" t="s">
        <v>11</v>
      </c>
    </row>
    <row r="10" spans="1:9" x14ac:dyDescent="0.2">
      <c r="A10" t="s">
        <v>12</v>
      </c>
      <c r="E10" t="s">
        <v>13</v>
      </c>
    </row>
    <row r="11" spans="1:9" x14ac:dyDescent="0.2">
      <c r="A11" t="s">
        <v>14</v>
      </c>
      <c r="E11" t="s">
        <v>15</v>
      </c>
    </row>
    <row r="12" spans="1:9" x14ac:dyDescent="0.2">
      <c r="A12" t="s">
        <v>16</v>
      </c>
    </row>
    <row r="15" spans="1:9" x14ac:dyDescent="0.2">
      <c r="A15" t="s">
        <v>17</v>
      </c>
    </row>
    <row r="16" spans="1:9" x14ac:dyDescent="0.2">
      <c r="A16" t="s">
        <v>18</v>
      </c>
      <c r="E16" t="s">
        <v>19</v>
      </c>
    </row>
    <row r="17" spans="1:13" x14ac:dyDescent="0.2">
      <c r="A17" t="s">
        <v>20</v>
      </c>
      <c r="E17">
        <v>562</v>
      </c>
      <c r="F17" t="s">
        <v>21</v>
      </c>
    </row>
    <row r="18" spans="1:13" x14ac:dyDescent="0.2">
      <c r="A18" t="s">
        <v>22</v>
      </c>
      <c r="E18">
        <v>9</v>
      </c>
      <c r="F18" t="s">
        <v>21</v>
      </c>
    </row>
    <row r="19" spans="1:13" x14ac:dyDescent="0.2">
      <c r="A19" t="s">
        <v>23</v>
      </c>
      <c r="E19">
        <v>25</v>
      </c>
    </row>
    <row r="20" spans="1:13" x14ac:dyDescent="0.2">
      <c r="A20" t="s">
        <v>24</v>
      </c>
      <c r="E20">
        <v>0</v>
      </c>
      <c r="F20" t="s">
        <v>25</v>
      </c>
    </row>
    <row r="21" spans="1:13" x14ac:dyDescent="0.2">
      <c r="A21" t="s">
        <v>26</v>
      </c>
      <c r="B21" s="2" t="s">
        <v>27</v>
      </c>
    </row>
    <row r="23" spans="1:13" x14ac:dyDescent="0.2">
      <c r="B23" t="s">
        <v>28</v>
      </c>
    </row>
    <row r="24" spans="1:13" x14ac:dyDescent="0.2">
      <c r="A24" s="3" t="s">
        <v>29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</row>
    <row r="25" spans="1:13" x14ac:dyDescent="0.2">
      <c r="A25" s="3" t="s">
        <v>30</v>
      </c>
      <c r="B25">
        <v>0.97670000791549683</v>
      </c>
      <c r="C25">
        <v>0.63349997997283936</v>
      </c>
      <c r="D25">
        <v>0.4885999858379364</v>
      </c>
      <c r="E25">
        <v>0.42149999737739563</v>
      </c>
      <c r="F25">
        <v>0.28360000252723694</v>
      </c>
      <c r="G25">
        <v>0.1809999942779541</v>
      </c>
      <c r="H25">
        <v>0.12489999830722809</v>
      </c>
      <c r="I25">
        <v>7.2700001299381256E-2</v>
      </c>
      <c r="J25">
        <v>6.9300003349781036E-2</v>
      </c>
      <c r="K25">
        <v>6.7400000989437103E-2</v>
      </c>
      <c r="L25">
        <v>6.7900002002716064E-2</v>
      </c>
      <c r="M25">
        <v>6.7000001668930054E-2</v>
      </c>
    </row>
    <row r="26" spans="1:13" x14ac:dyDescent="0.2">
      <c r="A26" s="3" t="s">
        <v>31</v>
      </c>
      <c r="B26">
        <v>0.92019999027252197</v>
      </c>
      <c r="C26">
        <v>0.70880001783370972</v>
      </c>
      <c r="D26">
        <v>0.50029999017715454</v>
      </c>
      <c r="E26">
        <v>0.40299999713897705</v>
      </c>
      <c r="F26">
        <v>0.28400000929832458</v>
      </c>
      <c r="G26">
        <v>0.17589999735355377</v>
      </c>
      <c r="H26">
        <v>0.120899997651577</v>
      </c>
      <c r="I26">
        <v>7.3700003325939178E-2</v>
      </c>
      <c r="J26">
        <v>6.8599998950958252E-2</v>
      </c>
      <c r="K26">
        <v>6.849999725818634E-2</v>
      </c>
      <c r="L26">
        <v>6.8599998950958252E-2</v>
      </c>
      <c r="M26">
        <v>6.7000001668930054E-2</v>
      </c>
    </row>
    <row r="27" spans="1:13" x14ac:dyDescent="0.2">
      <c r="A27" s="3" t="s">
        <v>32</v>
      </c>
      <c r="B27">
        <v>0.47789999842643738</v>
      </c>
      <c r="C27">
        <v>0.52740001678466797</v>
      </c>
      <c r="D27">
        <v>0.52490001916885376</v>
      </c>
      <c r="E27">
        <v>0.47339999675750732</v>
      </c>
      <c r="F27">
        <v>0.4611000120639801</v>
      </c>
      <c r="G27">
        <v>0.47510001063346863</v>
      </c>
      <c r="H27">
        <v>0.40200001001358032</v>
      </c>
      <c r="I27">
        <v>0.50040000677108765</v>
      </c>
      <c r="J27">
        <v>0.47260001301765442</v>
      </c>
      <c r="K27">
        <v>0.48069998621940613</v>
      </c>
      <c r="L27">
        <v>0.54329997301101685</v>
      </c>
      <c r="M27">
        <v>1.9522000551223755</v>
      </c>
    </row>
    <row r="28" spans="1:13" x14ac:dyDescent="0.2">
      <c r="A28" s="3" t="s">
        <v>33</v>
      </c>
      <c r="B28">
        <v>0.46389999985694885</v>
      </c>
      <c r="C28">
        <v>0.7817000150680542</v>
      </c>
      <c r="D28">
        <v>0.54449999332427979</v>
      </c>
      <c r="E28">
        <v>0.5656999945640564</v>
      </c>
      <c r="F28">
        <v>0.49219998717308044</v>
      </c>
      <c r="G28">
        <v>0.51940000057220459</v>
      </c>
      <c r="H28">
        <v>0.41789999604225159</v>
      </c>
      <c r="I28">
        <v>0.49660000205039978</v>
      </c>
      <c r="J28">
        <v>0.73420000076293945</v>
      </c>
      <c r="K28">
        <v>0.53519999980926514</v>
      </c>
      <c r="L28">
        <v>0.89960002899169922</v>
      </c>
      <c r="M28">
        <v>1.5650999546051025</v>
      </c>
    </row>
    <row r="29" spans="1:13" x14ac:dyDescent="0.2">
      <c r="A29" s="3" t="s">
        <v>34</v>
      </c>
      <c r="B29">
        <v>0.49360001087188721</v>
      </c>
      <c r="C29">
        <v>1.5369000434875488</v>
      </c>
      <c r="D29">
        <v>0.57309997081756592</v>
      </c>
      <c r="E29">
        <v>0.63999998569488525</v>
      </c>
      <c r="F29">
        <v>0.46570000052452087</v>
      </c>
      <c r="G29">
        <v>0.63599997758865356</v>
      </c>
      <c r="H29">
        <v>0.46020001173019409</v>
      </c>
      <c r="I29">
        <v>0.53240001201629639</v>
      </c>
      <c r="J29">
        <v>0.56199997663497925</v>
      </c>
      <c r="K29">
        <v>0.73019999265670776</v>
      </c>
      <c r="L29">
        <v>0.83490002155303955</v>
      </c>
      <c r="M29">
        <v>0.61690002679824829</v>
      </c>
    </row>
    <row r="30" spans="1:13" x14ac:dyDescent="0.2">
      <c r="A30" s="3" t="s">
        <v>35</v>
      </c>
      <c r="B30">
        <v>0.64520001411437988</v>
      </c>
      <c r="C30">
        <v>1.4580999612808228</v>
      </c>
      <c r="D30">
        <v>1.2690000534057617</v>
      </c>
      <c r="E30">
        <v>1.517799973487854</v>
      </c>
      <c r="F30">
        <v>1.0707999467849731</v>
      </c>
      <c r="G30">
        <v>1.0750999450683594</v>
      </c>
      <c r="H30">
        <v>0.96160000562667847</v>
      </c>
      <c r="I30">
        <v>0.70499998331069946</v>
      </c>
      <c r="J30">
        <v>1.1477999687194824</v>
      </c>
      <c r="K30">
        <v>0.91640001535415649</v>
      </c>
      <c r="L30">
        <v>2.1164999008178711</v>
      </c>
      <c r="M30">
        <v>0.91759997606277466</v>
      </c>
    </row>
    <row r="31" spans="1:13" x14ac:dyDescent="0.2">
      <c r="A31" s="3" t="s">
        <v>36</v>
      </c>
      <c r="B31">
        <v>0.68029999732971191</v>
      </c>
      <c r="C31">
        <v>0.51910001039505005</v>
      </c>
      <c r="D31">
        <v>0.54320001602172852</v>
      </c>
      <c r="E31">
        <v>0.50180000066757202</v>
      </c>
      <c r="F31">
        <v>0.68959999084472656</v>
      </c>
      <c r="G31">
        <v>0.64829999208450317</v>
      </c>
      <c r="H31">
        <v>0.49739998579025269</v>
      </c>
      <c r="I31">
        <v>0.73400002717971802</v>
      </c>
      <c r="J31">
        <v>0.56709998846054077</v>
      </c>
      <c r="K31">
        <v>7.680000364780426E-2</v>
      </c>
      <c r="L31">
        <v>7.7299997210502625E-2</v>
      </c>
      <c r="M31">
        <v>7.6600000262260437E-2</v>
      </c>
    </row>
    <row r="32" spans="1:13" x14ac:dyDescent="0.2">
      <c r="A32" s="3" t="s">
        <v>37</v>
      </c>
      <c r="B32">
        <v>0.70270001888275146</v>
      </c>
      <c r="C32">
        <v>0.51069998741149902</v>
      </c>
      <c r="D32">
        <v>0.53119999170303345</v>
      </c>
      <c r="E32">
        <v>0.52029997110366821</v>
      </c>
      <c r="F32">
        <v>0.68489998579025269</v>
      </c>
      <c r="G32">
        <v>0.65319997072219849</v>
      </c>
      <c r="H32">
        <v>0.51450002193450928</v>
      </c>
      <c r="I32">
        <v>0.73379999399185181</v>
      </c>
      <c r="J32">
        <v>0.62449997663497925</v>
      </c>
      <c r="K32">
        <v>7.7600002288818359E-2</v>
      </c>
      <c r="L32">
        <v>7.720000296831131E-2</v>
      </c>
      <c r="M32">
        <v>7.6600000262260437E-2</v>
      </c>
    </row>
    <row r="37" spans="1:12" x14ac:dyDescent="0.2">
      <c r="A37" t="s">
        <v>38</v>
      </c>
      <c r="B37" s="2" t="s">
        <v>39</v>
      </c>
    </row>
    <row r="41" spans="1:12" x14ac:dyDescent="0.2">
      <c r="A41" s="4" t="s">
        <v>40</v>
      </c>
      <c r="B41" s="4"/>
      <c r="C41" s="4"/>
      <c r="D41" s="4"/>
      <c r="E41" s="4" t="s">
        <v>41</v>
      </c>
      <c r="F41" s="4"/>
      <c r="G41" s="4"/>
      <c r="H41" s="4"/>
      <c r="I41" s="4"/>
      <c r="J41" s="4"/>
      <c r="K41" s="4"/>
      <c r="L41" s="4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08DDF-29CA-4F9E-9033-F647C8D5A117}">
  <dimension ref="A1:F10"/>
  <sheetViews>
    <sheetView workbookViewId="0">
      <selection activeCell="D2" sqref="D2:D9"/>
    </sheetView>
  </sheetViews>
  <sheetFormatPr baseColWidth="10" defaultColWidth="8.83203125" defaultRowHeight="15" x14ac:dyDescent="0.2"/>
  <sheetData>
    <row r="1" spans="1:6" x14ac:dyDescent="0.2">
      <c r="A1" t="s">
        <v>44</v>
      </c>
      <c r="B1" t="s">
        <v>42</v>
      </c>
      <c r="C1" t="s">
        <v>43</v>
      </c>
      <c r="D1" t="s">
        <v>45</v>
      </c>
      <c r="E1" t="s">
        <v>46</v>
      </c>
      <c r="F1" t="s">
        <v>47</v>
      </c>
    </row>
    <row r="2" spans="1:6" x14ac:dyDescent="0.2">
      <c r="A2" t="s">
        <v>30</v>
      </c>
      <c r="B2">
        <v>0.97670000791549683</v>
      </c>
      <c r="C2">
        <v>0.92019999027252197</v>
      </c>
      <c r="D2">
        <v>6.8950001150369644E-2</v>
      </c>
      <c r="E2">
        <f>AVERAGE(B2:C2)-D2</f>
        <v>0.87949999794363976</v>
      </c>
      <c r="F2">
        <v>2000</v>
      </c>
    </row>
    <row r="3" spans="1:6" x14ac:dyDescent="0.2">
      <c r="A3" t="s">
        <v>31</v>
      </c>
      <c r="B3">
        <v>0.63349997997283936</v>
      </c>
      <c r="C3">
        <v>0.70880001783370972</v>
      </c>
      <c r="D3">
        <v>6.8950001150369644E-2</v>
      </c>
      <c r="E3">
        <f t="shared" ref="E3:E10" si="0">AVERAGE(B3:C3)-D3</f>
        <v>0.60219999775290489</v>
      </c>
      <c r="F3">
        <v>1500</v>
      </c>
    </row>
    <row r="4" spans="1:6" x14ac:dyDescent="0.2">
      <c r="A4" t="s">
        <v>32</v>
      </c>
      <c r="B4">
        <v>0.4885999858379364</v>
      </c>
      <c r="C4">
        <v>0.50029999017715454</v>
      </c>
      <c r="D4">
        <v>6.8950001150369644E-2</v>
      </c>
      <c r="E4">
        <f t="shared" si="0"/>
        <v>0.42549998685717583</v>
      </c>
      <c r="F4">
        <v>1000</v>
      </c>
    </row>
    <row r="5" spans="1:6" x14ac:dyDescent="0.2">
      <c r="A5" t="s">
        <v>33</v>
      </c>
      <c r="B5">
        <v>0.42149999737739563</v>
      </c>
      <c r="C5">
        <v>0.40299999713897705</v>
      </c>
      <c r="D5">
        <v>6.8950001150369644E-2</v>
      </c>
      <c r="E5">
        <f t="shared" si="0"/>
        <v>0.3432999961078167</v>
      </c>
      <c r="F5">
        <v>750</v>
      </c>
    </row>
    <row r="6" spans="1:6" x14ac:dyDescent="0.2">
      <c r="A6" t="s">
        <v>34</v>
      </c>
      <c r="B6">
        <v>0.28360000252723694</v>
      </c>
      <c r="C6">
        <v>0.28400000929832458</v>
      </c>
      <c r="D6">
        <v>6.8950001150369644E-2</v>
      </c>
      <c r="E6">
        <f t="shared" si="0"/>
        <v>0.21485000476241112</v>
      </c>
      <c r="F6">
        <v>500</v>
      </c>
    </row>
    <row r="7" spans="1:6" x14ac:dyDescent="0.2">
      <c r="A7" t="s">
        <v>35</v>
      </c>
      <c r="B7">
        <v>0.1809999942779541</v>
      </c>
      <c r="C7">
        <v>0.17589999735355377</v>
      </c>
      <c r="D7">
        <v>6.8950001150369644E-2</v>
      </c>
      <c r="E7">
        <f t="shared" si="0"/>
        <v>0.10949999466538429</v>
      </c>
      <c r="F7">
        <v>250</v>
      </c>
    </row>
    <row r="8" spans="1:6" x14ac:dyDescent="0.2">
      <c r="A8" t="s">
        <v>36</v>
      </c>
      <c r="B8">
        <v>0.12489999830722809</v>
      </c>
      <c r="C8">
        <v>0.120899997651577</v>
      </c>
      <c r="D8">
        <v>6.8950001150369644E-2</v>
      </c>
      <c r="E8">
        <f t="shared" si="0"/>
        <v>5.3949996829032898E-2</v>
      </c>
      <c r="F8">
        <v>125</v>
      </c>
    </row>
    <row r="9" spans="1:6" x14ac:dyDescent="0.2">
      <c r="A9" t="s">
        <v>37</v>
      </c>
      <c r="B9">
        <v>7.2700001299381256E-2</v>
      </c>
      <c r="C9">
        <v>7.3700003325939178E-2</v>
      </c>
      <c r="D9">
        <v>6.8950001150369644E-2</v>
      </c>
      <c r="E9">
        <f t="shared" si="0"/>
        <v>4.2500011622905731E-3</v>
      </c>
      <c r="F9">
        <v>25</v>
      </c>
    </row>
    <row r="10" spans="1:6" x14ac:dyDescent="0.2">
      <c r="A10" t="s">
        <v>48</v>
      </c>
      <c r="B10">
        <v>6.9300003349781036E-2</v>
      </c>
      <c r="C10">
        <v>6.8599998950958252E-2</v>
      </c>
      <c r="D10">
        <f>AVERAGE(B10:C10)</f>
        <v>6.8950001150369644E-2</v>
      </c>
      <c r="E10">
        <f t="shared" si="0"/>
        <v>0</v>
      </c>
      <c r="F10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9ACCA-237B-B741-A923-42DC481A9EC3}">
  <dimension ref="A1:H32"/>
  <sheetViews>
    <sheetView tabSelected="1" workbookViewId="0">
      <selection activeCell="D9" sqref="D9"/>
    </sheetView>
  </sheetViews>
  <sheetFormatPr baseColWidth="10" defaultRowHeight="15" x14ac:dyDescent="0.2"/>
  <sheetData>
    <row r="1" spans="1:8" x14ac:dyDescent="0.2">
      <c r="A1" t="s">
        <v>54</v>
      </c>
    </row>
    <row r="3" spans="1:8" x14ac:dyDescent="0.2">
      <c r="A3" t="s">
        <v>49</v>
      </c>
      <c r="B3" t="s">
        <v>42</v>
      </c>
      <c r="C3" t="s">
        <v>43</v>
      </c>
      <c r="D3" t="s">
        <v>50</v>
      </c>
      <c r="E3" t="s">
        <v>53</v>
      </c>
      <c r="F3" t="s">
        <v>51</v>
      </c>
      <c r="G3" t="s">
        <v>46</v>
      </c>
      <c r="H3" t="s">
        <v>52</v>
      </c>
    </row>
    <row r="4" spans="1:8" x14ac:dyDescent="0.2">
      <c r="A4">
        <v>1</v>
      </c>
      <c r="B4">
        <v>0.47789999842643738</v>
      </c>
      <c r="C4">
        <v>0.46389999985694885</v>
      </c>
      <c r="F4">
        <v>6.8950001150369644E-2</v>
      </c>
      <c r="G4">
        <f>ROUND(AVERAGE(B4:C4)-F4,3)</f>
        <v>0.40200000000000002</v>
      </c>
      <c r="H4">
        <f>ROUND((2325.2*G4)+3.0728,2)</f>
        <v>937.8</v>
      </c>
    </row>
    <row r="5" spans="1:8" x14ac:dyDescent="0.2">
      <c r="A5">
        <v>2</v>
      </c>
      <c r="B5">
        <v>0.52740001678466797</v>
      </c>
      <c r="C5" s="5">
        <v>0.7817000150680542</v>
      </c>
      <c r="F5">
        <v>6.8950001150369644E-2</v>
      </c>
      <c r="G5">
        <f>ROUND(AVERAGE(B5)-F5,3)</f>
        <v>0.45800000000000002</v>
      </c>
      <c r="H5">
        <f t="shared" ref="H5:H33" si="0">ROUND((2325.2*G5)+3.0728,2)</f>
        <v>1068.01</v>
      </c>
    </row>
    <row r="6" spans="1:8" x14ac:dyDescent="0.2">
      <c r="A6">
        <v>3</v>
      </c>
      <c r="B6">
        <v>0.52490001916885376</v>
      </c>
      <c r="C6">
        <v>0.54449999332427979</v>
      </c>
      <c r="F6">
        <v>6.8950001150369644E-2</v>
      </c>
      <c r="G6">
        <f t="shared" ref="G5:G32" si="1">ROUND(AVERAGE(B6:C6)-F6,3)</f>
        <v>0.46600000000000003</v>
      </c>
      <c r="H6">
        <f t="shared" si="0"/>
        <v>1086.6199999999999</v>
      </c>
    </row>
    <row r="7" spans="1:8" x14ac:dyDescent="0.2">
      <c r="A7">
        <v>4</v>
      </c>
      <c r="B7">
        <v>0.47339999675750732</v>
      </c>
      <c r="C7">
        <v>0.5656999945640564</v>
      </c>
      <c r="F7">
        <v>6.8950001150369644E-2</v>
      </c>
      <c r="G7">
        <f t="shared" si="1"/>
        <v>0.45100000000000001</v>
      </c>
      <c r="H7">
        <f t="shared" si="0"/>
        <v>1051.74</v>
      </c>
    </row>
    <row r="8" spans="1:8" x14ac:dyDescent="0.2">
      <c r="A8">
        <v>5</v>
      </c>
      <c r="B8">
        <v>0.4611000120639801</v>
      </c>
      <c r="C8">
        <v>0.49219998717308044</v>
      </c>
      <c r="F8">
        <v>6.8950001150369644E-2</v>
      </c>
      <c r="G8">
        <f t="shared" si="1"/>
        <v>0.40799999999999997</v>
      </c>
      <c r="H8">
        <f t="shared" si="0"/>
        <v>951.75</v>
      </c>
    </row>
    <row r="9" spans="1:8" x14ac:dyDescent="0.2">
      <c r="A9">
        <v>6</v>
      </c>
      <c r="B9">
        <v>0.47510001063346863</v>
      </c>
      <c r="C9">
        <v>0.51940000057220459</v>
      </c>
      <c r="F9">
        <v>6.8950001150369644E-2</v>
      </c>
      <c r="G9">
        <f t="shared" si="1"/>
        <v>0.42799999999999999</v>
      </c>
      <c r="H9">
        <f t="shared" si="0"/>
        <v>998.26</v>
      </c>
    </row>
    <row r="10" spans="1:8" x14ac:dyDescent="0.2">
      <c r="A10">
        <v>7</v>
      </c>
      <c r="B10">
        <v>0.40200001001358032</v>
      </c>
      <c r="C10">
        <v>0.41789999604225159</v>
      </c>
      <c r="F10">
        <v>6.8950001150369644E-2</v>
      </c>
      <c r="G10">
        <f t="shared" si="1"/>
        <v>0.34100000000000003</v>
      </c>
      <c r="H10">
        <f t="shared" si="0"/>
        <v>795.97</v>
      </c>
    </row>
    <row r="11" spans="1:8" x14ac:dyDescent="0.2">
      <c r="A11">
        <v>8</v>
      </c>
      <c r="B11">
        <v>0.50040000677108765</v>
      </c>
      <c r="C11">
        <v>0.49660000205039978</v>
      </c>
      <c r="F11">
        <v>6.8950001150369644E-2</v>
      </c>
      <c r="G11">
        <f t="shared" si="1"/>
        <v>0.43</v>
      </c>
      <c r="H11">
        <f t="shared" si="0"/>
        <v>1002.91</v>
      </c>
    </row>
    <row r="12" spans="1:8" x14ac:dyDescent="0.2">
      <c r="A12">
        <v>9</v>
      </c>
      <c r="B12">
        <v>0.47260001301765442</v>
      </c>
      <c r="C12" s="5">
        <v>0.73420000076293945</v>
      </c>
      <c r="F12">
        <v>6.8950001150369603E-2</v>
      </c>
      <c r="G12">
        <f>ROUND(AVERAGE(B12)-F12,3)</f>
        <v>0.40400000000000003</v>
      </c>
      <c r="H12">
        <f t="shared" si="0"/>
        <v>942.45</v>
      </c>
    </row>
    <row r="13" spans="1:8" x14ac:dyDescent="0.2">
      <c r="A13">
        <v>10</v>
      </c>
      <c r="B13">
        <v>0.48069998621940613</v>
      </c>
      <c r="C13">
        <v>0.53519999980926514</v>
      </c>
      <c r="F13">
        <v>6.8950001150369603E-2</v>
      </c>
      <c r="G13">
        <f t="shared" si="1"/>
        <v>0.439</v>
      </c>
      <c r="H13">
        <f t="shared" si="0"/>
        <v>1023.84</v>
      </c>
    </row>
    <row r="14" spans="1:8" x14ac:dyDescent="0.2">
      <c r="A14">
        <v>11</v>
      </c>
      <c r="B14">
        <v>0.54329997301101685</v>
      </c>
      <c r="C14" s="5">
        <v>0.89960002899169922</v>
      </c>
      <c r="F14">
        <v>6.8950001150369603E-2</v>
      </c>
      <c r="G14">
        <f>ROUND(AVERAGE(B14)-F14,3)</f>
        <v>0.47399999999999998</v>
      </c>
      <c r="H14">
        <f t="shared" si="0"/>
        <v>1105.22</v>
      </c>
    </row>
    <row r="15" spans="1:8" x14ac:dyDescent="0.2">
      <c r="A15">
        <v>12</v>
      </c>
      <c r="B15" s="5">
        <v>1.9522000551223755</v>
      </c>
      <c r="C15" s="5">
        <v>1.5650999546051025</v>
      </c>
      <c r="D15">
        <v>0.64829999208450317</v>
      </c>
      <c r="E15">
        <v>0.65319997072219849</v>
      </c>
      <c r="F15">
        <v>6.8950001150369603E-2</v>
      </c>
      <c r="G15">
        <f>ROUND(AVERAGE(D15:E15)-F15,3)</f>
        <v>0.58199999999999996</v>
      </c>
      <c r="H15">
        <f t="shared" si="0"/>
        <v>1356.34</v>
      </c>
    </row>
    <row r="16" spans="1:8" x14ac:dyDescent="0.2">
      <c r="A16">
        <v>13</v>
      </c>
      <c r="B16">
        <v>0.49360001087188721</v>
      </c>
      <c r="C16">
        <v>0.64520001411437988</v>
      </c>
      <c r="F16">
        <v>6.8950001150369603E-2</v>
      </c>
      <c r="G16">
        <f t="shared" si="1"/>
        <v>0.5</v>
      </c>
      <c r="H16">
        <f t="shared" si="0"/>
        <v>1165.67</v>
      </c>
    </row>
    <row r="17" spans="1:8" x14ac:dyDescent="0.2">
      <c r="A17">
        <v>14</v>
      </c>
      <c r="B17" s="5">
        <v>1.5369000434875488</v>
      </c>
      <c r="C17" s="5">
        <v>1.4580999612808228</v>
      </c>
      <c r="D17">
        <v>0.73400002717971802</v>
      </c>
      <c r="E17">
        <v>0.73379999399185181</v>
      </c>
      <c r="F17">
        <v>6.8950001150369603E-2</v>
      </c>
      <c r="G17">
        <f>ROUND(AVERAGE(D17:E17)-F17,3)</f>
        <v>0.66500000000000004</v>
      </c>
      <c r="H17">
        <f t="shared" si="0"/>
        <v>1549.33</v>
      </c>
    </row>
    <row r="18" spans="1:8" x14ac:dyDescent="0.2">
      <c r="A18">
        <v>15</v>
      </c>
      <c r="B18">
        <v>0.57309997081756592</v>
      </c>
      <c r="C18" s="5">
        <v>1.2690000534057617</v>
      </c>
      <c r="D18">
        <v>0.49739998579025269</v>
      </c>
      <c r="E18">
        <v>0.51450002193450928</v>
      </c>
      <c r="F18">
        <v>6.8950001150369603E-2</v>
      </c>
      <c r="G18">
        <f>ROUND(AVERAGE(B18,D18,E18)-F18,3)</f>
        <v>0.45900000000000002</v>
      </c>
      <c r="H18">
        <f t="shared" si="0"/>
        <v>1070.3399999999999</v>
      </c>
    </row>
    <row r="19" spans="1:8" x14ac:dyDescent="0.2">
      <c r="A19">
        <v>16</v>
      </c>
      <c r="B19">
        <v>0.63999998569488525</v>
      </c>
      <c r="C19" s="5">
        <v>1.517799973487854</v>
      </c>
      <c r="F19">
        <v>6.8950001150369603E-2</v>
      </c>
      <c r="G19">
        <f>ROUND(AVERAGE(B19)-F19,3)</f>
        <v>0.57099999999999995</v>
      </c>
      <c r="H19">
        <f t="shared" si="0"/>
        <v>1330.76</v>
      </c>
    </row>
    <row r="20" spans="1:8" x14ac:dyDescent="0.2">
      <c r="A20">
        <v>17</v>
      </c>
      <c r="B20">
        <v>0.46570000052452087</v>
      </c>
      <c r="C20" s="5">
        <v>1.0707999467849731</v>
      </c>
      <c r="F20">
        <v>6.8950001150369603E-2</v>
      </c>
      <c r="G20">
        <f>ROUND(AVERAGE(B20)-F20,3)</f>
        <v>0.39700000000000002</v>
      </c>
      <c r="H20">
        <f t="shared" si="0"/>
        <v>926.18</v>
      </c>
    </row>
    <row r="21" spans="1:8" x14ac:dyDescent="0.2">
      <c r="A21">
        <v>18</v>
      </c>
      <c r="B21">
        <v>0.63599997758865356</v>
      </c>
      <c r="C21" s="5">
        <v>1.0750999450683594</v>
      </c>
      <c r="F21">
        <v>6.8950001150369603E-2</v>
      </c>
      <c r="G21">
        <f>ROUND(AVERAGE(B21)-F21,3)</f>
        <v>0.56699999999999995</v>
      </c>
      <c r="H21">
        <f t="shared" si="0"/>
        <v>1321.46</v>
      </c>
    </row>
    <row r="22" spans="1:8" x14ac:dyDescent="0.2">
      <c r="A22">
        <v>19</v>
      </c>
      <c r="B22">
        <v>0.46020001173019409</v>
      </c>
      <c r="C22" s="5">
        <v>0.96160000562667847</v>
      </c>
      <c r="F22">
        <v>6.8950001150369603E-2</v>
      </c>
      <c r="G22">
        <f>ROUND(AVERAGE(B22)-F22,3)</f>
        <v>0.39100000000000001</v>
      </c>
      <c r="H22">
        <f t="shared" si="0"/>
        <v>912.23</v>
      </c>
    </row>
    <row r="23" spans="1:8" x14ac:dyDescent="0.2">
      <c r="A23">
        <v>20</v>
      </c>
      <c r="B23">
        <v>0.53240001201629639</v>
      </c>
      <c r="C23">
        <v>0.70499998331069946</v>
      </c>
      <c r="F23">
        <v>6.8950001150369603E-2</v>
      </c>
      <c r="G23">
        <f t="shared" si="1"/>
        <v>0.55000000000000004</v>
      </c>
      <c r="H23">
        <f t="shared" si="0"/>
        <v>1281.93</v>
      </c>
    </row>
    <row r="24" spans="1:8" x14ac:dyDescent="0.2">
      <c r="A24">
        <v>21</v>
      </c>
      <c r="B24">
        <v>0.56199997663497925</v>
      </c>
      <c r="C24" s="5">
        <v>1.1477999687194824</v>
      </c>
      <c r="F24">
        <v>6.8950001150369603E-2</v>
      </c>
      <c r="G24">
        <f>ROUND(AVERAGE(B24)-F24,3)</f>
        <v>0.49299999999999999</v>
      </c>
      <c r="H24">
        <f t="shared" si="0"/>
        <v>1149.4000000000001</v>
      </c>
    </row>
    <row r="25" spans="1:8" x14ac:dyDescent="0.2">
      <c r="A25">
        <v>22</v>
      </c>
      <c r="B25">
        <v>0.73019999265670776</v>
      </c>
      <c r="C25">
        <v>0.91640001535415649</v>
      </c>
      <c r="F25">
        <v>6.8950001150369603E-2</v>
      </c>
      <c r="G25">
        <f t="shared" si="1"/>
        <v>0.754</v>
      </c>
      <c r="H25">
        <f t="shared" si="0"/>
        <v>1756.27</v>
      </c>
    </row>
    <row r="26" spans="1:8" x14ac:dyDescent="0.2">
      <c r="A26">
        <v>23</v>
      </c>
      <c r="B26">
        <v>0.83490002155303955</v>
      </c>
      <c r="C26" s="5">
        <v>2.1164999008178711</v>
      </c>
      <c r="F26">
        <v>6.8950001150369603E-2</v>
      </c>
      <c r="G26">
        <f>ROUND(AVERAGE(B26)-F26,3)</f>
        <v>0.76600000000000001</v>
      </c>
      <c r="H26">
        <f t="shared" si="0"/>
        <v>1784.18</v>
      </c>
    </row>
    <row r="27" spans="1:8" x14ac:dyDescent="0.2">
      <c r="A27">
        <v>24</v>
      </c>
      <c r="B27">
        <v>0.61690002679824829</v>
      </c>
      <c r="C27" s="5">
        <v>0.91759997606277466</v>
      </c>
      <c r="D27">
        <v>0.56709998846054077</v>
      </c>
      <c r="E27">
        <v>0.62449997663497925</v>
      </c>
      <c r="F27">
        <v>6.8950001150369603E-2</v>
      </c>
      <c r="G27">
        <f>ROUND(AVERAGE(B27,D27,E27)-F27,3)</f>
        <v>0.53400000000000003</v>
      </c>
      <c r="H27">
        <f t="shared" si="0"/>
        <v>1244.73</v>
      </c>
    </row>
    <row r="28" spans="1:8" x14ac:dyDescent="0.2">
      <c r="A28">
        <v>25</v>
      </c>
      <c r="B28">
        <v>0.68029999732971191</v>
      </c>
      <c r="C28">
        <v>0.70270001888275146</v>
      </c>
      <c r="F28">
        <v>6.8950001150369603E-2</v>
      </c>
      <c r="G28">
        <f t="shared" si="1"/>
        <v>0.623</v>
      </c>
      <c r="H28">
        <f t="shared" si="0"/>
        <v>1451.67</v>
      </c>
    </row>
    <row r="29" spans="1:8" x14ac:dyDescent="0.2">
      <c r="A29">
        <v>26</v>
      </c>
      <c r="B29">
        <v>0.51910001039505005</v>
      </c>
      <c r="C29">
        <v>0.51069998741149902</v>
      </c>
      <c r="F29">
        <v>6.8950001150369603E-2</v>
      </c>
      <c r="G29">
        <f t="shared" si="1"/>
        <v>0.44600000000000001</v>
      </c>
      <c r="H29">
        <f t="shared" si="0"/>
        <v>1040.1099999999999</v>
      </c>
    </row>
    <row r="30" spans="1:8" x14ac:dyDescent="0.2">
      <c r="A30">
        <v>27</v>
      </c>
      <c r="B30">
        <v>0.54320001602172852</v>
      </c>
      <c r="C30">
        <v>0.53119999170303345</v>
      </c>
      <c r="F30">
        <v>6.8950001150369603E-2</v>
      </c>
      <c r="G30">
        <f t="shared" si="1"/>
        <v>0.46800000000000003</v>
      </c>
      <c r="H30">
        <f t="shared" si="0"/>
        <v>1091.27</v>
      </c>
    </row>
    <row r="31" spans="1:8" x14ac:dyDescent="0.2">
      <c r="A31">
        <v>28</v>
      </c>
      <c r="B31">
        <v>0.50180000066757202</v>
      </c>
      <c r="C31">
        <v>0.52029997110366821</v>
      </c>
      <c r="F31">
        <v>6.8950001150369603E-2</v>
      </c>
      <c r="G31">
        <f t="shared" si="1"/>
        <v>0.442</v>
      </c>
      <c r="H31">
        <f t="shared" si="0"/>
        <v>1030.81</v>
      </c>
    </row>
    <row r="32" spans="1:8" x14ac:dyDescent="0.2">
      <c r="A32">
        <v>29</v>
      </c>
      <c r="B32">
        <v>0.68959999084472656</v>
      </c>
      <c r="C32">
        <v>0.68489998579025269</v>
      </c>
      <c r="F32">
        <v>6.8950001150369603E-2</v>
      </c>
      <c r="G32">
        <f t="shared" si="1"/>
        <v>0.61799999999999999</v>
      </c>
      <c r="H32">
        <f t="shared" si="0"/>
        <v>1440.05</v>
      </c>
    </row>
  </sheetData>
  <pageMargins left="0.7" right="0.7" top="0.75" bottom="0.75" header="0.3" footer="0.3"/>
</worksheet>
</file>

<file path=customXml/_rels/item1.xml.rels><?xml version="1.0" encoding="UTF-8" standalone="yes"?>
  <Relationships xmlns="http://schemas.openxmlformats.org/package/2006/relationships">
    <Relationship Id="rId8" Type="http://schemas.openxmlformats.org/officeDocument/2006/relationships/customXmlProps" Target="itemProps1.xml"/>
  </Relationships>

</file>

<file path=customXml/item1.xml><?xml version="1.0" encoding="utf-8"?>
<LabArchives xmlns:xsi="http://www.w3.org/2001/XMLSchema-instance" xmlns:xsd="http://www.w3.org/2001/XMLSchema">
  <BaseUri>https://mynotebook.labarchives.com</BaseUri>
  <eid>ODY0My43fDQ4MDk3MC82NjQ5L0VudHJ5UGFydC8yNzI4NTgzNjMwfDIxOTQxLjY5OTk5OTk5OTk5Nw==</eid>
  <version>1</version>
  <updated-at>2023-01-23T15:59:11Z</updated-at>
</LabArchives>
</file>

<file path=customXml/itemProps1.xml><?xml version="1.0" encoding="utf-8"?>
<ds:datastoreItem xmlns:ds="http://schemas.openxmlformats.org/officeDocument/2006/customXml" ds:itemID="{51C4D269-A8B4-4416-A6B8-7C8D6D7E55D6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curve</vt:lpstr>
      <vt:lpstr>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RAGHAV JAIN</cp:lastModifiedBy>
  <dcterms:created xsi:type="dcterms:W3CDTF">2023-01-23T15:15:57Z</dcterms:created>
  <dcterms:modified xsi:type="dcterms:W3CDTF">2023-01-23T15:58:31Z</dcterms:modified>
</cp:coreProperties>
</file>