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 Lattitude 7490\Documents\Clg Projects\SNM\Best SP\"/>
    </mc:Choice>
  </mc:AlternateContent>
  <xr:revisionPtr revIDLastSave="0" documentId="13_ncr:1_{90A06476-A1BC-44A0-9765-B418D0EF33C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4" l="1"/>
  <c r="U2" i="3"/>
  <c r="O3" i="4"/>
  <c r="P3" i="4"/>
  <c r="Q3" i="4"/>
  <c r="R3" i="4"/>
  <c r="O9" i="4"/>
  <c r="P9" i="4"/>
  <c r="Q9" i="4"/>
  <c r="R9" i="4"/>
  <c r="O14" i="4"/>
  <c r="P14" i="4"/>
  <c r="Q14" i="4"/>
  <c r="R14" i="4"/>
  <c r="O6" i="4"/>
  <c r="P6" i="4"/>
  <c r="Q6" i="4"/>
  <c r="R6" i="4"/>
  <c r="O7" i="4"/>
  <c r="P7" i="4"/>
  <c r="Q7" i="4"/>
  <c r="R7" i="4"/>
  <c r="O5" i="4"/>
  <c r="P5" i="4"/>
  <c r="Q5" i="4"/>
  <c r="R5" i="4"/>
  <c r="O13" i="4"/>
  <c r="P13" i="4"/>
  <c r="Q13" i="4"/>
  <c r="R13" i="4"/>
  <c r="O19" i="4"/>
  <c r="P19" i="4"/>
  <c r="Q19" i="4"/>
  <c r="R19" i="4"/>
  <c r="O28" i="4"/>
  <c r="P28" i="4"/>
  <c r="Q28" i="4"/>
  <c r="R28" i="4"/>
  <c r="O21" i="4"/>
  <c r="P21" i="4"/>
  <c r="Q21" i="4"/>
  <c r="R21" i="4"/>
  <c r="O26" i="4"/>
  <c r="P26" i="4"/>
  <c r="Q26" i="4"/>
  <c r="R26" i="4"/>
  <c r="O29" i="4"/>
  <c r="P29" i="4"/>
  <c r="Q29" i="4"/>
  <c r="R29" i="4"/>
  <c r="O17" i="4"/>
  <c r="P17" i="4"/>
  <c r="Q17" i="4"/>
  <c r="R17" i="4"/>
  <c r="O20" i="4"/>
  <c r="P20" i="4"/>
  <c r="Q20" i="4"/>
  <c r="R20" i="4"/>
  <c r="O27" i="4"/>
  <c r="P27" i="4"/>
  <c r="Q27" i="4"/>
  <c r="R27" i="4"/>
  <c r="O8" i="4"/>
  <c r="P8" i="4"/>
  <c r="Q8" i="4"/>
  <c r="R8" i="4"/>
  <c r="O18" i="4"/>
  <c r="P18" i="4"/>
  <c r="Q18" i="4"/>
  <c r="R18" i="4"/>
  <c r="O10" i="4"/>
  <c r="P10" i="4"/>
  <c r="Q10" i="4"/>
  <c r="R10" i="4"/>
  <c r="O25" i="4"/>
  <c r="P25" i="4"/>
  <c r="Q25" i="4"/>
  <c r="R25" i="4"/>
  <c r="O23" i="4"/>
  <c r="P23" i="4"/>
  <c r="Q23" i="4"/>
  <c r="R23" i="4"/>
  <c r="O11" i="4"/>
  <c r="P11" i="4"/>
  <c r="Q11" i="4"/>
  <c r="R11" i="4"/>
  <c r="O15" i="4"/>
  <c r="P15" i="4"/>
  <c r="Q15" i="4"/>
  <c r="R15" i="4"/>
  <c r="O12" i="4"/>
  <c r="P12" i="4"/>
  <c r="Q12" i="4"/>
  <c r="R12" i="4"/>
  <c r="O4" i="4"/>
  <c r="P4" i="4"/>
  <c r="Q4" i="4"/>
  <c r="O16" i="4"/>
  <c r="P16" i="4"/>
  <c r="Q16" i="4"/>
  <c r="R16" i="4"/>
  <c r="O30" i="4"/>
  <c r="P30" i="4"/>
  <c r="Q30" i="4"/>
  <c r="R30" i="4"/>
  <c r="O24" i="4"/>
  <c r="P24" i="4"/>
  <c r="Q24" i="4"/>
  <c r="R24" i="4"/>
  <c r="O22" i="4"/>
  <c r="P22" i="4"/>
  <c r="Q22" i="4"/>
  <c r="R22" i="4"/>
  <c r="N9" i="4"/>
  <c r="N14" i="4"/>
  <c r="N6" i="4"/>
  <c r="N7" i="4"/>
  <c r="N5" i="4"/>
  <c r="N13" i="4"/>
  <c r="N19" i="4"/>
  <c r="N28" i="4"/>
  <c r="N21" i="4"/>
  <c r="N26" i="4"/>
  <c r="N29" i="4"/>
  <c r="N17" i="4"/>
  <c r="N20" i="4"/>
  <c r="N27" i="4"/>
  <c r="N8" i="4"/>
  <c r="N18" i="4"/>
  <c r="N10" i="4"/>
  <c r="N25" i="4"/>
  <c r="N23" i="4"/>
  <c r="N11" i="4"/>
  <c r="N15" i="4"/>
  <c r="N12" i="4"/>
  <c r="N4" i="4"/>
  <c r="N16" i="4"/>
  <c r="N30" i="4"/>
  <c r="N24" i="4"/>
  <c r="N22" i="4"/>
  <c r="N3" i="4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2" i="3"/>
  <c r="BA30" i="3"/>
  <c r="BA31" i="3"/>
  <c r="BA32" i="3"/>
  <c r="BA33" i="3"/>
  <c r="BA34" i="3"/>
  <c r="AZ3" i="3"/>
  <c r="AZ4" i="3"/>
  <c r="AZ5" i="3"/>
  <c r="AZ6" i="3"/>
  <c r="AZ7" i="3"/>
  <c r="AZ8" i="3"/>
  <c r="AZ2" i="3"/>
  <c r="AY3" i="3"/>
  <c r="AY4" i="3"/>
  <c r="AY5" i="3"/>
  <c r="AY6" i="3"/>
  <c r="AY7" i="3"/>
  <c r="AY8" i="3"/>
  <c r="AY2" i="3"/>
  <c r="AW3" i="3"/>
  <c r="AW4" i="3"/>
  <c r="AW5" i="3"/>
  <c r="AW6" i="3"/>
  <c r="AW7" i="3"/>
  <c r="AW8" i="3"/>
  <c r="AW22" i="3"/>
  <c r="AW2" i="3"/>
  <c r="AV3" i="3"/>
  <c r="AV4" i="3"/>
  <c r="AV5" i="3"/>
  <c r="AV6" i="3"/>
  <c r="AV7" i="3"/>
  <c r="AV8" i="3"/>
  <c r="AV2" i="3"/>
  <c r="AU3" i="3"/>
  <c r="AU4" i="3"/>
  <c r="AU5" i="3"/>
  <c r="AU6" i="3"/>
  <c r="AU7" i="3"/>
  <c r="AU8" i="3"/>
  <c r="AU2" i="3"/>
  <c r="AT3" i="3"/>
  <c r="AT4" i="3"/>
  <c r="AT5" i="3"/>
  <c r="AT6" i="3"/>
  <c r="AT7" i="3"/>
  <c r="AT8" i="3"/>
  <c r="AT2" i="3"/>
  <c r="AS3" i="3"/>
  <c r="AS4" i="3"/>
  <c r="AS5" i="3"/>
  <c r="AS6" i="3"/>
  <c r="AS7" i="3"/>
  <c r="AS8" i="3"/>
  <c r="AS2" i="3"/>
  <c r="T3" i="2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" i="2"/>
  <c r="AF10" i="3"/>
  <c r="AG10" i="3"/>
  <c r="AF11" i="3"/>
  <c r="AG11" i="3"/>
  <c r="AG12" i="3"/>
  <c r="AH12" i="3"/>
  <c r="AH13" i="3"/>
  <c r="AG14" i="3"/>
  <c r="AF15" i="3"/>
  <c r="AF16" i="3"/>
  <c r="AG17" i="3"/>
  <c r="AJ17" i="3"/>
  <c r="AH18" i="3"/>
  <c r="AH19" i="3"/>
  <c r="AH20" i="3"/>
  <c r="AH21" i="3"/>
  <c r="AG22" i="3"/>
  <c r="AH22" i="3"/>
  <c r="AG23" i="3"/>
  <c r="AG24" i="3"/>
  <c r="AH26" i="3"/>
  <c r="AH27" i="3"/>
  <c r="AH28" i="3"/>
  <c r="O32" i="3"/>
  <c r="O34" i="3" s="1"/>
  <c r="O31" i="3"/>
  <c r="O30" i="3"/>
  <c r="Q32" i="3"/>
  <c r="P32" i="3"/>
  <c r="N32" i="3"/>
  <c r="M32" i="3"/>
  <c r="L32" i="3"/>
  <c r="K32" i="3"/>
  <c r="J32" i="3"/>
  <c r="I32" i="3"/>
  <c r="Q31" i="3"/>
  <c r="Q34" i="3" s="1"/>
  <c r="P31" i="3"/>
  <c r="P34" i="3" s="1"/>
  <c r="N31" i="3"/>
  <c r="N34" i="3" s="1"/>
  <c r="M31" i="3"/>
  <c r="M34" i="3" s="1"/>
  <c r="L31" i="3"/>
  <c r="L34" i="3" s="1"/>
  <c r="K31" i="3"/>
  <c r="K34" i="3" s="1"/>
  <c r="J31" i="3"/>
  <c r="J34" i="3" s="1"/>
  <c r="I31" i="3"/>
  <c r="I34" i="3" s="1"/>
  <c r="Q30" i="3"/>
  <c r="Q33" i="3" s="1"/>
  <c r="AK8" i="3" s="1"/>
  <c r="P30" i="3"/>
  <c r="P33" i="3" s="1"/>
  <c r="AJ7" i="3" s="1"/>
  <c r="N30" i="3"/>
  <c r="N33" i="3" s="1"/>
  <c r="M30" i="3"/>
  <c r="M33" i="3" s="1"/>
  <c r="AG18" i="3" s="1"/>
  <c r="L30" i="3"/>
  <c r="L33" i="3" s="1"/>
  <c r="AF23" i="3" s="1"/>
  <c r="K30" i="3"/>
  <c r="K33" i="3" s="1"/>
  <c r="J30" i="3"/>
  <c r="J33" i="3" s="1"/>
  <c r="AD26" i="3" s="1"/>
  <c r="I30" i="3"/>
  <c r="I33" i="3" s="1"/>
  <c r="AC8" i="3" s="1"/>
  <c r="H34" i="3"/>
  <c r="H32" i="3"/>
  <c r="G32" i="3"/>
  <c r="H31" i="3"/>
  <c r="G31" i="3"/>
  <c r="H30" i="3"/>
  <c r="H33" i="3" s="1"/>
  <c r="AB7" i="3" s="1"/>
  <c r="G30" i="3"/>
  <c r="F32" i="3"/>
  <c r="E32" i="3"/>
  <c r="D32" i="3"/>
  <c r="F31" i="3"/>
  <c r="F34" i="3" s="1"/>
  <c r="E31" i="3"/>
  <c r="D31" i="3"/>
  <c r="D34" i="3" s="1"/>
  <c r="F30" i="3"/>
  <c r="F33" i="3" s="1"/>
  <c r="Z10" i="3" s="1"/>
  <c r="E30" i="3"/>
  <c r="D30" i="3"/>
  <c r="C32" i="3"/>
  <c r="B32" i="3"/>
  <c r="A32" i="3"/>
  <c r="AC4" i="3" s="1"/>
  <c r="C31" i="3"/>
  <c r="B31" i="3"/>
  <c r="B34" i="3" s="1"/>
  <c r="A31" i="3"/>
  <c r="AB3" i="3" s="1"/>
  <c r="C30" i="3"/>
  <c r="B30" i="3"/>
  <c r="A30" i="3"/>
  <c r="AC2" i="3" s="1"/>
  <c r="C32" i="1"/>
  <c r="C31" i="1"/>
  <c r="C30" i="1"/>
  <c r="V32" i="1"/>
  <c r="V31" i="1"/>
  <c r="V30" i="1"/>
  <c r="U32" i="1"/>
  <c r="U31" i="1"/>
  <c r="U30" i="1"/>
  <c r="E32" i="1"/>
  <c r="E31" i="1"/>
  <c r="E30" i="1"/>
  <c r="G32" i="1"/>
  <c r="G31" i="1"/>
  <c r="G30" i="1"/>
  <c r="T32" i="1"/>
  <c r="T31" i="1"/>
  <c r="T30" i="1"/>
  <c r="S32" i="1"/>
  <c r="S31" i="1"/>
  <c r="S30" i="1"/>
  <c r="R32" i="1"/>
  <c r="R31" i="1"/>
  <c r="R34" i="1" s="1"/>
  <c r="R30" i="1"/>
  <c r="Q32" i="1"/>
  <c r="Q31" i="1"/>
  <c r="Q30" i="1"/>
  <c r="P32" i="1"/>
  <c r="P31" i="1"/>
  <c r="P30" i="1"/>
  <c r="O31" i="1"/>
  <c r="O32" i="1"/>
  <c r="O30" i="1"/>
  <c r="N32" i="1"/>
  <c r="N31" i="1"/>
  <c r="N30" i="1"/>
  <c r="K32" i="1"/>
  <c r="K31" i="1"/>
  <c r="K34" i="1" s="1"/>
  <c r="K30" i="1"/>
  <c r="J32" i="1"/>
  <c r="J31" i="1"/>
  <c r="J30" i="1"/>
  <c r="I32" i="1"/>
  <c r="I31" i="1"/>
  <c r="I30" i="1"/>
  <c r="H32" i="1"/>
  <c r="H31" i="1"/>
  <c r="H34" i="1" s="1"/>
  <c r="H30" i="1"/>
  <c r="D32" i="1"/>
  <c r="D31" i="1"/>
  <c r="D30" i="1"/>
  <c r="V11" i="4" l="1"/>
  <c r="V12" i="4"/>
  <c r="V27" i="4"/>
  <c r="V13" i="4"/>
  <c r="V25" i="4"/>
  <c r="V26" i="4"/>
  <c r="V14" i="4"/>
  <c r="V5" i="4"/>
  <c r="V7" i="4"/>
  <c r="V22" i="4"/>
  <c r="V23" i="4"/>
  <c r="V6" i="4"/>
  <c r="V24" i="4"/>
  <c r="V17" i="4"/>
  <c r="V28" i="4"/>
  <c r="V3" i="4"/>
  <c r="V30" i="4"/>
  <c r="V10" i="4"/>
  <c r="V21" i="4"/>
  <c r="V9" i="4"/>
  <c r="V16" i="4"/>
  <c r="V18" i="4"/>
  <c r="V4" i="4"/>
  <c r="V8" i="4"/>
  <c r="V19" i="4"/>
  <c r="V20" i="4"/>
  <c r="V29" i="4"/>
  <c r="V15" i="4"/>
  <c r="V33" i="1"/>
  <c r="V34" i="1"/>
  <c r="C33" i="1"/>
  <c r="Z27" i="3"/>
  <c r="AB24" i="3"/>
  <c r="AB12" i="3"/>
  <c r="AJ8" i="3"/>
  <c r="AB21" i="3"/>
  <c r="B33" i="3"/>
  <c r="D33" i="3"/>
  <c r="AJ29" i="3"/>
  <c r="AF26" i="3"/>
  <c r="AJ20" i="3"/>
  <c r="AB8" i="3"/>
  <c r="C33" i="3"/>
  <c r="E33" i="3"/>
  <c r="Y13" i="3" s="1"/>
  <c r="G33" i="3"/>
  <c r="AA28" i="3" s="1"/>
  <c r="O33" i="3"/>
  <c r="AI7" i="3" s="1"/>
  <c r="AB29" i="3"/>
  <c r="AJ25" i="3"/>
  <c r="AB17" i="3"/>
  <c r="AF14" i="3"/>
  <c r="AJ28" i="3"/>
  <c r="AB25" i="3"/>
  <c r="AB20" i="3"/>
  <c r="AJ16" i="3"/>
  <c r="AJ4" i="3"/>
  <c r="AJ24" i="3"/>
  <c r="AJ12" i="3"/>
  <c r="AB4" i="3"/>
  <c r="X14" i="3"/>
  <c r="G34" i="3"/>
  <c r="C34" i="3"/>
  <c r="E34" i="3"/>
  <c r="AB28" i="3"/>
  <c r="AF22" i="3"/>
  <c r="AJ21" i="3"/>
  <c r="AF18" i="3"/>
  <c r="AB16" i="3"/>
  <c r="X2" i="3"/>
  <c r="Y9" i="3"/>
  <c r="Y12" i="3"/>
  <c r="Y16" i="3"/>
  <c r="Y19" i="3"/>
  <c r="Y23" i="3"/>
  <c r="Z19" i="3"/>
  <c r="Z24" i="3"/>
  <c r="Z11" i="3"/>
  <c r="Z15" i="3"/>
  <c r="Z23" i="3"/>
  <c r="Z20" i="3"/>
  <c r="Z28" i="3"/>
  <c r="Z7" i="3"/>
  <c r="Z3" i="3"/>
  <c r="AE9" i="3"/>
  <c r="AE13" i="3"/>
  <c r="AE17" i="3"/>
  <c r="AE21" i="3"/>
  <c r="AE25" i="3"/>
  <c r="AE29" i="3"/>
  <c r="AE8" i="3"/>
  <c r="AE12" i="3"/>
  <c r="AE16" i="3"/>
  <c r="AE20" i="3"/>
  <c r="AE24" i="3"/>
  <c r="AE28" i="3"/>
  <c r="AE7" i="3"/>
  <c r="AE11" i="3"/>
  <c r="AT11" i="3" s="1"/>
  <c r="AE15" i="3"/>
  <c r="AE19" i="3"/>
  <c r="AE23" i="3"/>
  <c r="AT23" i="3" s="1"/>
  <c r="AE27" i="3"/>
  <c r="AE10" i="3"/>
  <c r="AT10" i="3" s="1"/>
  <c r="AE14" i="3"/>
  <c r="AE18" i="3"/>
  <c r="AE22" i="3"/>
  <c r="AT22" i="3" s="1"/>
  <c r="AE26" i="3"/>
  <c r="AD9" i="3"/>
  <c r="AF2" i="3"/>
  <c r="W26" i="3"/>
  <c r="W18" i="3"/>
  <c r="AK29" i="3"/>
  <c r="AC29" i="3"/>
  <c r="AI28" i="3"/>
  <c r="AG27" i="3"/>
  <c r="AK25" i="3"/>
  <c r="AC25" i="3"/>
  <c r="AI24" i="3"/>
  <c r="AK21" i="3"/>
  <c r="AC21" i="3"/>
  <c r="AI20" i="3"/>
  <c r="AG19" i="3"/>
  <c r="AK17" i="3"/>
  <c r="AC17" i="3"/>
  <c r="AI16" i="3"/>
  <c r="AG15" i="3"/>
  <c r="AK13" i="3"/>
  <c r="AC13" i="3"/>
  <c r="AI12" i="3"/>
  <c r="AA12" i="3"/>
  <c r="AU12" i="3" s="1"/>
  <c r="AK9" i="3"/>
  <c r="AC9" i="3"/>
  <c r="AS9" i="3" s="1"/>
  <c r="AI8" i="3"/>
  <c r="AG7" i="3"/>
  <c r="AI4" i="3"/>
  <c r="AG3" i="3"/>
  <c r="Y3" i="3"/>
  <c r="AE2" i="3"/>
  <c r="X22" i="3"/>
  <c r="AF19" i="3"/>
  <c r="AD14" i="3"/>
  <c r="AJ13" i="3"/>
  <c r="AB13" i="3"/>
  <c r="Z12" i="3"/>
  <c r="X11" i="3"/>
  <c r="AD10" i="3"/>
  <c r="AJ9" i="3"/>
  <c r="AB9" i="3"/>
  <c r="Z8" i="3"/>
  <c r="AF7" i="3"/>
  <c r="X7" i="3"/>
  <c r="Z4" i="3"/>
  <c r="AF3" i="3"/>
  <c r="X3" i="3"/>
  <c r="AD2" i="3"/>
  <c r="AD29" i="3"/>
  <c r="AD25" i="3"/>
  <c r="X27" i="3"/>
  <c r="X15" i="3"/>
  <c r="V27" i="3"/>
  <c r="AW27" i="3" s="1"/>
  <c r="W16" i="3"/>
  <c r="W8" i="3"/>
  <c r="AI29" i="3"/>
  <c r="AA29" i="3"/>
  <c r="AG28" i="3"/>
  <c r="AK26" i="3"/>
  <c r="AC26" i="3"/>
  <c r="AS26" i="3" s="1"/>
  <c r="AI25" i="3"/>
  <c r="AK22" i="3"/>
  <c r="AC22" i="3"/>
  <c r="AI21" i="3"/>
  <c r="AG20" i="3"/>
  <c r="AK18" i="3"/>
  <c r="AC18" i="3"/>
  <c r="AI17" i="3"/>
  <c r="AG16" i="3"/>
  <c r="AK14" i="3"/>
  <c r="AC14" i="3"/>
  <c r="AI13" i="3"/>
  <c r="AK10" i="3"/>
  <c r="AC10" i="3"/>
  <c r="AI9" i="3"/>
  <c r="AA9" i="3"/>
  <c r="AG8" i="3"/>
  <c r="AE3" i="3"/>
  <c r="AK2" i="3"/>
  <c r="X26" i="3"/>
  <c r="AF27" i="3"/>
  <c r="AD22" i="3"/>
  <c r="X19" i="3"/>
  <c r="AD18" i="3"/>
  <c r="Z16" i="3"/>
  <c r="A33" i="3"/>
  <c r="V10" i="3"/>
  <c r="AW10" i="3" s="1"/>
  <c r="V2" i="3"/>
  <c r="W15" i="3"/>
  <c r="Z29" i="3"/>
  <c r="AF28" i="3"/>
  <c r="X28" i="3"/>
  <c r="AD27" i="3"/>
  <c r="AJ26" i="3"/>
  <c r="AB26" i="3"/>
  <c r="Z25" i="3"/>
  <c r="AF24" i="3"/>
  <c r="X24" i="3"/>
  <c r="AD23" i="3"/>
  <c r="AJ22" i="3"/>
  <c r="AB22" i="3"/>
  <c r="Z21" i="3"/>
  <c r="AF20" i="3"/>
  <c r="X20" i="3"/>
  <c r="AD19" i="3"/>
  <c r="AJ18" i="3"/>
  <c r="AB18" i="3"/>
  <c r="Z17" i="3"/>
  <c r="X16" i="3"/>
  <c r="AD15" i="3"/>
  <c r="AJ14" i="3"/>
  <c r="AB14" i="3"/>
  <c r="Z13" i="3"/>
  <c r="AF12" i="3"/>
  <c r="X12" i="3"/>
  <c r="AD11" i="3"/>
  <c r="AJ10" i="3"/>
  <c r="AB10" i="3"/>
  <c r="Z9" i="3"/>
  <c r="AF8" i="3"/>
  <c r="X8" i="3"/>
  <c r="AD7" i="3"/>
  <c r="AF4" i="3"/>
  <c r="X4" i="3"/>
  <c r="AD3" i="3"/>
  <c r="AJ2" i="3"/>
  <c r="AB2" i="3"/>
  <c r="AD21" i="3"/>
  <c r="AD17" i="3"/>
  <c r="AD13" i="3"/>
  <c r="W22" i="3"/>
  <c r="W14" i="3"/>
  <c r="AG29" i="3"/>
  <c r="AK27" i="3"/>
  <c r="AC27" i="3"/>
  <c r="AS27" i="3" s="1"/>
  <c r="AI26" i="3"/>
  <c r="AG25" i="3"/>
  <c r="AK23" i="3"/>
  <c r="AC23" i="3"/>
  <c r="AS23" i="3" s="1"/>
  <c r="AI22" i="3"/>
  <c r="AA22" i="3"/>
  <c r="AU22" i="3" s="1"/>
  <c r="AG21" i="3"/>
  <c r="AK19" i="3"/>
  <c r="AC19" i="3"/>
  <c r="AI18" i="3"/>
  <c r="AK15" i="3"/>
  <c r="AC15" i="3"/>
  <c r="AI14" i="3"/>
  <c r="AG13" i="3"/>
  <c r="AK11" i="3"/>
  <c r="AC11" i="3"/>
  <c r="AI10" i="3"/>
  <c r="AG9" i="3"/>
  <c r="AK7" i="3"/>
  <c r="AC7" i="3"/>
  <c r="AE4" i="3"/>
  <c r="AK3" i="3"/>
  <c r="AC3" i="3"/>
  <c r="AI2" i="3"/>
  <c r="V24" i="3"/>
  <c r="AW24" i="3" s="1"/>
  <c r="V16" i="3"/>
  <c r="AW16" i="3" s="1"/>
  <c r="W29" i="3"/>
  <c r="AZ29" i="3" s="1"/>
  <c r="AF29" i="3"/>
  <c r="X29" i="3"/>
  <c r="AV29" i="3" s="1"/>
  <c r="AD28" i="3"/>
  <c r="AJ27" i="3"/>
  <c r="AB27" i="3"/>
  <c r="Z26" i="3"/>
  <c r="AF25" i="3"/>
  <c r="X25" i="3"/>
  <c r="AD24" i="3"/>
  <c r="AJ23" i="3"/>
  <c r="AB23" i="3"/>
  <c r="Z22" i="3"/>
  <c r="AF21" i="3"/>
  <c r="X21" i="3"/>
  <c r="AV21" i="3" s="1"/>
  <c r="AD20" i="3"/>
  <c r="AJ19" i="3"/>
  <c r="AB19" i="3"/>
  <c r="Z18" i="3"/>
  <c r="AF17" i="3"/>
  <c r="X17" i="3"/>
  <c r="AD16" i="3"/>
  <c r="AJ15" i="3"/>
  <c r="AB15" i="3"/>
  <c r="Z14" i="3"/>
  <c r="AF13" i="3"/>
  <c r="X13" i="3"/>
  <c r="AD12" i="3"/>
  <c r="AJ11" i="3"/>
  <c r="AB11" i="3"/>
  <c r="AF9" i="3"/>
  <c r="AD8" i="3"/>
  <c r="AD4" i="3"/>
  <c r="AJ3" i="3"/>
  <c r="Z2" i="3"/>
  <c r="A34" i="3"/>
  <c r="U4" i="3"/>
  <c r="W28" i="3"/>
  <c r="AZ28" i="3" s="1"/>
  <c r="W20" i="3"/>
  <c r="W4" i="3"/>
  <c r="AK28" i="3"/>
  <c r="AC28" i="3"/>
  <c r="AS28" i="3" s="1"/>
  <c r="AI27" i="3"/>
  <c r="AG26" i="3"/>
  <c r="AK24" i="3"/>
  <c r="AC24" i="3"/>
  <c r="AI23" i="3"/>
  <c r="AA23" i="3"/>
  <c r="AU23" i="3" s="1"/>
  <c r="AK20" i="3"/>
  <c r="AC20" i="3"/>
  <c r="AI19" i="3"/>
  <c r="AK16" i="3"/>
  <c r="AC16" i="3"/>
  <c r="AI15" i="3"/>
  <c r="AA15" i="3"/>
  <c r="AK12" i="3"/>
  <c r="AC12" i="3"/>
  <c r="AS12" i="3" s="1"/>
  <c r="AI11" i="3"/>
  <c r="AK4" i="3"/>
  <c r="AI3" i="3"/>
  <c r="AA3" i="3"/>
  <c r="C34" i="1"/>
  <c r="U33" i="1"/>
  <c r="R33" i="1"/>
  <c r="U34" i="1"/>
  <c r="E33" i="1"/>
  <c r="E34" i="1"/>
  <c r="J34" i="1"/>
  <c r="P33" i="1"/>
  <c r="I33" i="1"/>
  <c r="S34" i="1"/>
  <c r="D34" i="1"/>
  <c r="N34" i="1"/>
  <c r="T34" i="1"/>
  <c r="K33" i="1"/>
  <c r="I34" i="1"/>
  <c r="D33" i="1"/>
  <c r="Q33" i="1"/>
  <c r="O33" i="1"/>
  <c r="J33" i="1"/>
  <c r="N33" i="1"/>
  <c r="S33" i="1"/>
  <c r="H33" i="1"/>
  <c r="P34" i="1"/>
  <c r="G33" i="1"/>
  <c r="Q34" i="1"/>
  <c r="T33" i="1"/>
  <c r="G34" i="1"/>
  <c r="O34" i="1"/>
  <c r="AV17" i="3" l="1"/>
  <c r="AZ16" i="3"/>
  <c r="AS29" i="3"/>
  <c r="AT18" i="3"/>
  <c r="AY16" i="3"/>
  <c r="AS19" i="3"/>
  <c r="AU15" i="3"/>
  <c r="AS24" i="3"/>
  <c r="AV13" i="3"/>
  <c r="AU9" i="3"/>
  <c r="AS20" i="3"/>
  <c r="AV25" i="3"/>
  <c r="AS11" i="3"/>
  <c r="AS14" i="3"/>
  <c r="AS22" i="3"/>
  <c r="AT29" i="3"/>
  <c r="AZ22" i="3"/>
  <c r="AS18" i="3"/>
  <c r="AT27" i="3"/>
  <c r="AZ20" i="3"/>
  <c r="AV11" i="3"/>
  <c r="AT25" i="3"/>
  <c r="AV16" i="3"/>
  <c r="AS13" i="3"/>
  <c r="AS21" i="3"/>
  <c r="AT14" i="3"/>
  <c r="AT28" i="3"/>
  <c r="AT21" i="3"/>
  <c r="AY12" i="3"/>
  <c r="AZ14" i="3"/>
  <c r="AV28" i="3"/>
  <c r="AV15" i="3"/>
  <c r="AZ18" i="3"/>
  <c r="AT24" i="3"/>
  <c r="AT17" i="3"/>
  <c r="AY9" i="3"/>
  <c r="AU28" i="3"/>
  <c r="AS15" i="3"/>
  <c r="AV12" i="3"/>
  <c r="AV19" i="3"/>
  <c r="AV27" i="3"/>
  <c r="AZ26" i="3"/>
  <c r="AT20" i="3"/>
  <c r="AT13" i="3"/>
  <c r="AY13" i="3"/>
  <c r="AS16" i="3"/>
  <c r="AV24" i="3"/>
  <c r="AS10" i="3"/>
  <c r="AS25" i="3"/>
  <c r="AT16" i="3"/>
  <c r="AT9" i="3"/>
  <c r="AV14" i="3"/>
  <c r="AZ15" i="3"/>
  <c r="AU29" i="3"/>
  <c r="AS17" i="3"/>
  <c r="AT19" i="3"/>
  <c r="AT12" i="3"/>
  <c r="AV20" i="3"/>
  <c r="AV26" i="3"/>
  <c r="AV22" i="3"/>
  <c r="AT26" i="3"/>
  <c r="AT15" i="3"/>
  <c r="AY23" i="3"/>
  <c r="AY19" i="3"/>
  <c r="V7" i="3"/>
  <c r="V28" i="3"/>
  <c r="AW28" i="3" s="1"/>
  <c r="V12" i="3"/>
  <c r="AW12" i="3" s="1"/>
  <c r="V14" i="3"/>
  <c r="AW14" i="3" s="1"/>
  <c r="V20" i="3"/>
  <c r="AW20" i="3" s="1"/>
  <c r="Y26" i="3"/>
  <c r="AY26" i="3" s="1"/>
  <c r="AA25" i="3"/>
  <c r="AU25" i="3" s="1"/>
  <c r="AA20" i="3"/>
  <c r="AU20" i="3" s="1"/>
  <c r="V13" i="3"/>
  <c r="AW13" i="3" s="1"/>
  <c r="Y8" i="3"/>
  <c r="W12" i="3"/>
  <c r="AZ12" i="3" s="1"/>
  <c r="W11" i="3"/>
  <c r="AZ11" i="3" s="1"/>
  <c r="W17" i="3"/>
  <c r="AZ17" i="3" s="1"/>
  <c r="W19" i="3"/>
  <c r="AZ19" i="3" s="1"/>
  <c r="W25" i="3"/>
  <c r="AZ25" i="3" s="1"/>
  <c r="W27" i="3"/>
  <c r="AZ27" i="3" s="1"/>
  <c r="W9" i="3"/>
  <c r="AZ9" i="3" s="1"/>
  <c r="AA11" i="3"/>
  <c r="AU11" i="3" s="1"/>
  <c r="AA19" i="3"/>
  <c r="AU19" i="3" s="1"/>
  <c r="V15" i="3"/>
  <c r="AW15" i="3" s="1"/>
  <c r="W13" i="3"/>
  <c r="AZ13" i="3" s="1"/>
  <c r="W2" i="3"/>
  <c r="W24" i="3"/>
  <c r="AZ24" i="3" s="1"/>
  <c r="V21" i="3"/>
  <c r="AW21" i="3" s="1"/>
  <c r="Y11" i="3"/>
  <c r="AY11" i="3" s="1"/>
  <c r="Y29" i="3"/>
  <c r="AY29" i="3" s="1"/>
  <c r="Y18" i="3"/>
  <c r="AY18" i="3" s="1"/>
  <c r="AA7" i="3"/>
  <c r="AA10" i="3"/>
  <c r="AU10" i="3" s="1"/>
  <c r="AA18" i="3"/>
  <c r="AU18" i="3" s="1"/>
  <c r="V26" i="3"/>
  <c r="AW26" i="3" s="1"/>
  <c r="Y15" i="3"/>
  <c r="AY15" i="3" s="1"/>
  <c r="Y22" i="3"/>
  <c r="AY22" i="3" s="1"/>
  <c r="W3" i="3"/>
  <c r="AA27" i="3"/>
  <c r="AU27" i="3" s="1"/>
  <c r="V23" i="3"/>
  <c r="AW23" i="3" s="1"/>
  <c r="W21" i="3"/>
  <c r="AZ21" i="3" s="1"/>
  <c r="AA26" i="3"/>
  <c r="AU26" i="3" s="1"/>
  <c r="V9" i="3"/>
  <c r="AW9" i="3" s="1"/>
  <c r="W7" i="3"/>
  <c r="AA13" i="3"/>
  <c r="AU13" i="3" s="1"/>
  <c r="V3" i="3"/>
  <c r="AA8" i="3"/>
  <c r="V29" i="3"/>
  <c r="AW29" i="3" s="1"/>
  <c r="Y7" i="3"/>
  <c r="Y25" i="3"/>
  <c r="AY25" i="3" s="1"/>
  <c r="Y14" i="3"/>
  <c r="AY14" i="3" s="1"/>
  <c r="V18" i="3"/>
  <c r="AW18" i="3" s="1"/>
  <c r="V4" i="3"/>
  <c r="AA17" i="3"/>
  <c r="AU17" i="3" s="1"/>
  <c r="AA4" i="3"/>
  <c r="V17" i="3"/>
  <c r="AW17" i="3" s="1"/>
  <c r="Y4" i="3"/>
  <c r="V11" i="3"/>
  <c r="AW11" i="3" s="1"/>
  <c r="AA16" i="3"/>
  <c r="AU16" i="3" s="1"/>
  <c r="Y28" i="3"/>
  <c r="AY28" i="3" s="1"/>
  <c r="Y21" i="3"/>
  <c r="AY21" i="3" s="1"/>
  <c r="Y10" i="3"/>
  <c r="AY10" i="3" s="1"/>
  <c r="AA2" i="3"/>
  <c r="Y2" i="3"/>
  <c r="V8" i="3"/>
  <c r="AA14" i="3"/>
  <c r="AU14" i="3" s="1"/>
  <c r="V25" i="3"/>
  <c r="AW25" i="3" s="1"/>
  <c r="W23" i="3"/>
  <c r="AZ23" i="3" s="1"/>
  <c r="AA21" i="3"/>
  <c r="AU21" i="3" s="1"/>
  <c r="V19" i="3"/>
  <c r="AW19" i="3" s="1"/>
  <c r="AA24" i="3"/>
  <c r="AU24" i="3" s="1"/>
  <c r="Y24" i="3"/>
  <c r="AY24" i="3" s="1"/>
  <c r="Y17" i="3"/>
  <c r="AY17" i="3" s="1"/>
  <c r="W10" i="3"/>
  <c r="AZ10" i="3" s="1"/>
  <c r="Y27" i="3"/>
  <c r="AY27" i="3" s="1"/>
  <c r="Y20" i="3"/>
  <c r="AY20" i="3" s="1"/>
  <c r="X9" i="3"/>
  <c r="AV9" i="3" s="1"/>
  <c r="X10" i="3"/>
  <c r="AV10" i="3" s="1"/>
  <c r="X23" i="3"/>
  <c r="AV23" i="3" s="1"/>
  <c r="X18" i="3"/>
  <c r="AV18" i="3" s="1"/>
  <c r="Y6" i="3"/>
  <c r="AG6" i="3"/>
  <c r="X6" i="3"/>
  <c r="V6" i="3"/>
  <c r="Z6" i="3"/>
  <c r="AA6" i="3"/>
  <c r="AI6" i="3"/>
  <c r="W6" i="3"/>
  <c r="U6" i="3"/>
  <c r="AF6" i="3"/>
  <c r="AB6" i="3"/>
  <c r="AJ6" i="3"/>
  <c r="AC6" i="3"/>
  <c r="AK6" i="3"/>
  <c r="AD6" i="3"/>
  <c r="AE6" i="3"/>
  <c r="AE5" i="3"/>
  <c r="U12" i="3"/>
  <c r="U20" i="3"/>
  <c r="U28" i="3"/>
  <c r="U9" i="3"/>
  <c r="U19" i="3"/>
  <c r="X5" i="3"/>
  <c r="AF5" i="3"/>
  <c r="W5" i="3"/>
  <c r="U5" i="3"/>
  <c r="U13" i="3"/>
  <c r="U21" i="3"/>
  <c r="AD5" i="3"/>
  <c r="Y5" i="3"/>
  <c r="AG5" i="3"/>
  <c r="U14" i="3"/>
  <c r="U22" i="3"/>
  <c r="Z5" i="3"/>
  <c r="U7" i="3"/>
  <c r="U15" i="3"/>
  <c r="U23" i="3"/>
  <c r="U25" i="3"/>
  <c r="U27" i="3"/>
  <c r="AA5" i="3"/>
  <c r="AI5" i="3"/>
  <c r="U8" i="3"/>
  <c r="U16" i="3"/>
  <c r="U24" i="3"/>
  <c r="U17" i="3"/>
  <c r="U3" i="3"/>
  <c r="AB5" i="3"/>
  <c r="AJ5" i="3"/>
  <c r="U11" i="3"/>
  <c r="AC5" i="3"/>
  <c r="AK5" i="3"/>
  <c r="V5" i="3"/>
  <c r="U10" i="3"/>
  <c r="U18" i="3"/>
  <c r="U26" i="3"/>
  <c r="AS31" i="3" l="1"/>
  <c r="AU31" i="3"/>
  <c r="AV32" i="3"/>
  <c r="AV31" i="3"/>
  <c r="AV34" i="3" s="1"/>
  <c r="AV30" i="3"/>
  <c r="AZ32" i="3"/>
  <c r="AZ31" i="3"/>
  <c r="AZ30" i="3"/>
  <c r="BJ12" i="3" s="1"/>
  <c r="AU30" i="3"/>
  <c r="BE16" i="3" s="1"/>
  <c r="AY31" i="3"/>
  <c r="AY30" i="3"/>
  <c r="AY32" i="3"/>
  <c r="AY33" i="3" s="1"/>
  <c r="BF16" i="3"/>
  <c r="AW32" i="3"/>
  <c r="AW30" i="3"/>
  <c r="AW31" i="3"/>
  <c r="AW34" i="3" s="1"/>
  <c r="AS32" i="3"/>
  <c r="AS34" i="3" s="1"/>
  <c r="AS30" i="3"/>
  <c r="AT32" i="3"/>
  <c r="AT31" i="3"/>
  <c r="AT34" i="3" s="1"/>
  <c r="AT30" i="3"/>
  <c r="AU32" i="3"/>
  <c r="AU34" i="3" s="1"/>
  <c r="BJ11" i="3" l="1"/>
  <c r="BJ26" i="3"/>
  <c r="BI29" i="3"/>
  <c r="BI14" i="3"/>
  <c r="BJ10" i="3"/>
  <c r="BD9" i="3"/>
  <c r="BJ27" i="3"/>
  <c r="BI10" i="3"/>
  <c r="BI13" i="3"/>
  <c r="BI11" i="3"/>
  <c r="BG29" i="3"/>
  <c r="BI22" i="3"/>
  <c r="BI18" i="3"/>
  <c r="AS33" i="3"/>
  <c r="BC7" i="3" s="1"/>
  <c r="BC23" i="3"/>
  <c r="BC11" i="3"/>
  <c r="BI12" i="3"/>
  <c r="BI27" i="3"/>
  <c r="BI9" i="3"/>
  <c r="BI21" i="3"/>
  <c r="AY34" i="3"/>
  <c r="BI25" i="3" s="1"/>
  <c r="BC15" i="3"/>
  <c r="AZ33" i="3"/>
  <c r="BJ3" i="3" s="1"/>
  <c r="BJ28" i="3"/>
  <c r="BJ22" i="3"/>
  <c r="BC13" i="3"/>
  <c r="BI3" i="3"/>
  <c r="BI4" i="3"/>
  <c r="BI5" i="3"/>
  <c r="BI6" i="3"/>
  <c r="BI7" i="3"/>
  <c r="BI2" i="3"/>
  <c r="BI16" i="3"/>
  <c r="BI15" i="3"/>
  <c r="AW33" i="3"/>
  <c r="BG13" i="3" s="1"/>
  <c r="AU33" i="3"/>
  <c r="BE21" i="3" s="1"/>
  <c r="BE3" i="3"/>
  <c r="BE9" i="3"/>
  <c r="AV33" i="3"/>
  <c r="BF15" i="3" s="1"/>
  <c r="BF3" i="3"/>
  <c r="BF4" i="3"/>
  <c r="BF13" i="3"/>
  <c r="BF29" i="3"/>
  <c r="BJ13" i="3"/>
  <c r="BD3" i="3"/>
  <c r="BD5" i="3"/>
  <c r="BD6" i="3"/>
  <c r="BD8" i="3"/>
  <c r="AT33" i="3"/>
  <c r="BD2" i="3" s="1"/>
  <c r="BD29" i="3"/>
  <c r="BI24" i="3"/>
  <c r="BI23" i="3"/>
  <c r="BE10" i="3"/>
  <c r="AZ34" i="3"/>
  <c r="BF9" i="3"/>
  <c r="BC10" i="3"/>
  <c r="BF26" i="3"/>
  <c r="BJ14" i="3"/>
  <c r="BD10" i="3" l="1"/>
  <c r="BD4" i="3"/>
  <c r="BC6" i="3"/>
  <c r="BD23" i="3"/>
  <c r="BF17" i="3"/>
  <c r="BJ2" i="3"/>
  <c r="BC18" i="3"/>
  <c r="BF21" i="3"/>
  <c r="BC29" i="3"/>
  <c r="BF25" i="3"/>
  <c r="BC25" i="3"/>
  <c r="BD14" i="3"/>
  <c r="BC28" i="3"/>
  <c r="BG10" i="3"/>
  <c r="BJ18" i="3"/>
  <c r="BG22" i="3"/>
  <c r="BJ8" i="3"/>
  <c r="BC14" i="3"/>
  <c r="BC12" i="3"/>
  <c r="BG8" i="3"/>
  <c r="BJ4" i="3"/>
  <c r="BG18" i="3"/>
  <c r="BF7" i="3"/>
  <c r="BG6" i="3"/>
  <c r="BI8" i="3"/>
  <c r="BI17" i="3"/>
  <c r="BD20" i="3"/>
  <c r="BC27" i="3"/>
  <c r="BC5" i="3"/>
  <c r="BC16" i="3"/>
  <c r="BG27" i="3"/>
  <c r="BG2" i="3"/>
  <c r="BI20" i="3"/>
  <c r="BD27" i="3"/>
  <c r="BF23" i="3"/>
  <c r="BF6" i="3"/>
  <c r="BC17" i="3"/>
  <c r="BG5" i="3"/>
  <c r="BJ20" i="3"/>
  <c r="BG17" i="3"/>
  <c r="BG19" i="3"/>
  <c r="BC24" i="3"/>
  <c r="BC4" i="3"/>
  <c r="BG7" i="3"/>
  <c r="BI19" i="3"/>
  <c r="BF19" i="3"/>
  <c r="BF5" i="3"/>
  <c r="BG16" i="3"/>
  <c r="BG4" i="3"/>
  <c r="BC20" i="3"/>
  <c r="BC2" i="3"/>
  <c r="BE23" i="3"/>
  <c r="BE8" i="3"/>
  <c r="BE7" i="3"/>
  <c r="BJ23" i="3"/>
  <c r="BJ15" i="3"/>
  <c r="BJ19" i="3"/>
  <c r="BJ24" i="3"/>
  <c r="BJ17" i="3"/>
  <c r="BJ21" i="3"/>
  <c r="BJ25" i="3"/>
  <c r="BJ9" i="3"/>
  <c r="BI28" i="3"/>
  <c r="BE11" i="3"/>
  <c r="BC22" i="3"/>
  <c r="BC3" i="3"/>
  <c r="BC21" i="3"/>
  <c r="BE27" i="3"/>
  <c r="BD13" i="3"/>
  <c r="BF11" i="3"/>
  <c r="BI26" i="3"/>
  <c r="BE26" i="3"/>
  <c r="BE18" i="3"/>
  <c r="BE25" i="3"/>
  <c r="BE13" i="3"/>
  <c r="BE19" i="3"/>
  <c r="BE14" i="3"/>
  <c r="BE20" i="3"/>
  <c r="BE2" i="3"/>
  <c r="BJ16" i="3"/>
  <c r="BJ7" i="3"/>
  <c r="BG15" i="3"/>
  <c r="BD17" i="3"/>
  <c r="BD21" i="3"/>
  <c r="BD25" i="3"/>
  <c r="BD24" i="3"/>
  <c r="BD19" i="3"/>
  <c r="BD15" i="3"/>
  <c r="BD28" i="3"/>
  <c r="BD26" i="3"/>
  <c r="BD12" i="3"/>
  <c r="BF20" i="3"/>
  <c r="BF14" i="3"/>
  <c r="BF27" i="3"/>
  <c r="BF10" i="3"/>
  <c r="BF24" i="3"/>
  <c r="BF12" i="3"/>
  <c r="BF18" i="3"/>
  <c r="BF28" i="3"/>
  <c r="BF22" i="3"/>
  <c r="BD11" i="3"/>
  <c r="BE29" i="3"/>
  <c r="BF2" i="3"/>
  <c r="BE12" i="3"/>
  <c r="BE4" i="3"/>
  <c r="BG24" i="3"/>
  <c r="BG3" i="3"/>
  <c r="BJ29" i="3"/>
  <c r="BJ6" i="3"/>
  <c r="BG9" i="3"/>
  <c r="BC26" i="3"/>
  <c r="BC8" i="3"/>
  <c r="BD16" i="3"/>
  <c r="BE22" i="3"/>
  <c r="BE6" i="3"/>
  <c r="BD18" i="3"/>
  <c r="BE28" i="3"/>
  <c r="BD22" i="3"/>
  <c r="BD7" i="3"/>
  <c r="BE17" i="3"/>
  <c r="BF8" i="3"/>
  <c r="BE15" i="3"/>
  <c r="BE5" i="3"/>
  <c r="BG26" i="3"/>
  <c r="BG14" i="3"/>
  <c r="BG11" i="3"/>
  <c r="BG23" i="3"/>
  <c r="BG28" i="3"/>
  <c r="BG21" i="3"/>
  <c r="BG25" i="3"/>
  <c r="BG12" i="3"/>
  <c r="BJ5" i="3"/>
  <c r="BG20" i="3"/>
  <c r="BC9" i="3"/>
  <c r="BC19" i="3"/>
  <c r="BE24" i="3"/>
</calcChain>
</file>

<file path=xl/sharedStrings.xml><?xml version="1.0" encoding="utf-8"?>
<sst xmlns="http://schemas.openxmlformats.org/spreadsheetml/2006/main" count="1275" uniqueCount="125">
  <si>
    <t>Brand</t>
  </si>
  <si>
    <t>Model</t>
  </si>
  <si>
    <t>Price (in rs)</t>
  </si>
  <si>
    <t>Weight (in g)</t>
  </si>
  <si>
    <t>No of Service Centers</t>
  </si>
  <si>
    <t>Processor</t>
  </si>
  <si>
    <t>Processor Score</t>
  </si>
  <si>
    <t>RAM Size</t>
  </si>
  <si>
    <t>Internal Storage Size</t>
  </si>
  <si>
    <t>Battery Size</t>
  </si>
  <si>
    <t>Charging Speed</t>
  </si>
  <si>
    <t>Display Tech</t>
  </si>
  <si>
    <t>Refresh Rate</t>
  </si>
  <si>
    <t>Dpi</t>
  </si>
  <si>
    <t>Primary Sensor</t>
  </si>
  <si>
    <t>Ultra Wide</t>
  </si>
  <si>
    <t>Macro</t>
  </si>
  <si>
    <t>Depth</t>
  </si>
  <si>
    <t>SAMSUNG</t>
  </si>
  <si>
    <t>A34 5G</t>
  </si>
  <si>
    <t>A25 5G</t>
  </si>
  <si>
    <t>A54 5G</t>
  </si>
  <si>
    <t>M34 5G</t>
  </si>
  <si>
    <t>F34 5G</t>
  </si>
  <si>
    <t>F54 5G</t>
  </si>
  <si>
    <t>ONEPLUS</t>
  </si>
  <si>
    <t>NORD CE 3 5G</t>
  </si>
  <si>
    <t>NORD 3</t>
  </si>
  <si>
    <t>VIVO</t>
  </si>
  <si>
    <t>Y200 5G</t>
  </si>
  <si>
    <t>T2 PRO</t>
  </si>
  <si>
    <t>V29E</t>
  </si>
  <si>
    <t>V25</t>
  </si>
  <si>
    <t>IQOO</t>
  </si>
  <si>
    <t>Z7 PRO</t>
  </si>
  <si>
    <t>OPPO</t>
  </si>
  <si>
    <t>F23 5G</t>
  </si>
  <si>
    <t>F21S PRO 5G</t>
  </si>
  <si>
    <t>INFINIX</t>
  </si>
  <si>
    <t>ZERO 30</t>
  </si>
  <si>
    <t>REDMI</t>
  </si>
  <si>
    <t>NOTE 13 PRO</t>
  </si>
  <si>
    <t>NOTE 13 PRO +</t>
  </si>
  <si>
    <t>NOTE 12 PRO +</t>
  </si>
  <si>
    <t>K50i</t>
  </si>
  <si>
    <t>MOTO</t>
  </si>
  <si>
    <t>EDGE 40</t>
  </si>
  <si>
    <t>REALME</t>
  </si>
  <si>
    <t>12 PRO + 5G</t>
  </si>
  <si>
    <t>12 PRO 5G</t>
  </si>
  <si>
    <t>11 PRO + 5G</t>
  </si>
  <si>
    <t>POCO</t>
  </si>
  <si>
    <t>X6 PRO 5G</t>
  </si>
  <si>
    <t>F4 5G</t>
  </si>
  <si>
    <t>F5 5G</t>
  </si>
  <si>
    <t>LAVA</t>
  </si>
  <si>
    <t>AGNI 2</t>
  </si>
  <si>
    <t>Updates (in Years)</t>
  </si>
  <si>
    <t>5G Bands</t>
  </si>
  <si>
    <t>USB Port Tech</t>
  </si>
  <si>
    <t>3.5 mm (y/n)</t>
  </si>
  <si>
    <t>In Box Charger (y/n)</t>
  </si>
  <si>
    <t>Ecosystem (y/n)</t>
  </si>
  <si>
    <t>Display</t>
  </si>
  <si>
    <t>Camera</t>
  </si>
  <si>
    <t>OS Review</t>
  </si>
  <si>
    <t>Battery</t>
  </si>
  <si>
    <t>Performance</t>
  </si>
  <si>
    <t>Build Quality</t>
  </si>
  <si>
    <t>Tamil Tech Review</t>
  </si>
  <si>
    <t>Tech Boss Review</t>
  </si>
  <si>
    <t>Trakin Tech Tamil Review</t>
  </si>
  <si>
    <t>Resolution</t>
  </si>
  <si>
    <t>OLED</t>
  </si>
  <si>
    <t>1080x2340</t>
  </si>
  <si>
    <t>n</t>
  </si>
  <si>
    <t>y</t>
  </si>
  <si>
    <t>Exynos 1280</t>
  </si>
  <si>
    <t>Exynos 1380</t>
  </si>
  <si>
    <t>1080x2400</t>
  </si>
  <si>
    <t>Snapdragon 783</t>
  </si>
  <si>
    <t>Dimensity 9000</t>
  </si>
  <si>
    <t>Dimensity 1080</t>
  </si>
  <si>
    <t xml:space="preserve">1080x2412 </t>
  </si>
  <si>
    <t>1080x2412</t>
  </si>
  <si>
    <t xml:space="preserve">OLED </t>
  </si>
  <si>
    <t>Snapdragon 4 Gen 1</t>
  </si>
  <si>
    <t>Dimensity 7200</t>
  </si>
  <si>
    <t>Snapdragon 695</t>
  </si>
  <si>
    <t>Dimensity 900</t>
  </si>
  <si>
    <t xml:space="preserve"> Dimensity 7200</t>
  </si>
  <si>
    <t xml:space="preserve"> </t>
  </si>
  <si>
    <t xml:space="preserve"> Dimensity 8020</t>
  </si>
  <si>
    <t>Snapdragon 7s gen2</t>
  </si>
  <si>
    <t>Snapdragon 6s gen1</t>
  </si>
  <si>
    <t>Dimensity 7050</t>
  </si>
  <si>
    <t xml:space="preserve">1080x2400 </t>
  </si>
  <si>
    <t>Snapdragon 7s gen 2</t>
  </si>
  <si>
    <t>Dimensity 8100</t>
  </si>
  <si>
    <t>LCD</t>
  </si>
  <si>
    <t>Dimensity 7200 Ultra</t>
  </si>
  <si>
    <t>1220x2712</t>
  </si>
  <si>
    <t>1080x2460</t>
  </si>
  <si>
    <t>Dimensity 8300</t>
  </si>
  <si>
    <t>Snapdragon 870</t>
  </si>
  <si>
    <t>Snapdragon 7+ gen 2</t>
  </si>
  <si>
    <t>Snapdrogan 778G+</t>
  </si>
  <si>
    <t>2400x1080</t>
  </si>
  <si>
    <t>Minimum</t>
  </si>
  <si>
    <t>Maximum</t>
  </si>
  <si>
    <t>Average</t>
  </si>
  <si>
    <t>Q3</t>
  </si>
  <si>
    <t>Q1</t>
  </si>
  <si>
    <t>Overall</t>
  </si>
  <si>
    <t>Memory</t>
  </si>
  <si>
    <t>Services</t>
  </si>
  <si>
    <t>Price</t>
  </si>
  <si>
    <t>Theory</t>
  </si>
  <si>
    <t>Practical</t>
  </si>
  <si>
    <t>Total</t>
  </si>
  <si>
    <t>Youtuber - 1 Review</t>
  </si>
  <si>
    <t>Youtuber - 2 Review</t>
  </si>
  <si>
    <t>Youtuber - 3 Review</t>
  </si>
  <si>
    <r>
      <t xml:space="preserve">Average of </t>
    </r>
    <r>
      <rPr>
        <b/>
        <sz val="10"/>
        <color rgb="FF000000"/>
        <rFont val="Arial"/>
        <family val="2"/>
        <scheme val="minor"/>
      </rPr>
      <t>Sheet-3 &amp; Sheet-4</t>
    </r>
  </si>
  <si>
    <t>No of 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</si>
</sst>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0" fillId="0" borderId="1" xfId="0" applyBorder="1"/>
    <xf numFmtId="0" fontId="0" fillId="0" borderId="3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7" xfId="0" applyFont="1" applyBorder="1" applyAlignment="1"/>
    <xf numFmtId="0" fontId="0" fillId="0" borderId="7" xfId="0" applyBorder="1"/>
    <xf numFmtId="0" fontId="0" fillId="0" borderId="17" xfId="0" applyFont="1" applyBorder="1" applyAlignment="1"/>
    <xf numFmtId="0" fontId="0" fillId="0" borderId="18" xfId="0" applyBorder="1"/>
    <xf numFmtId="0" fontId="0" fillId="0" borderId="9" xfId="0" applyBorder="1"/>
    <xf numFmtId="0" fontId="0" fillId="0" borderId="6" xfId="0" applyFont="1" applyBorder="1" applyAlignment="1"/>
    <xf numFmtId="0" fontId="0" fillId="0" borderId="6" xfId="0" applyBorder="1"/>
    <xf numFmtId="0" fontId="0" fillId="0" borderId="8" xfId="0" applyBorder="1"/>
    <xf numFmtId="0" fontId="0" fillId="0" borderId="18" xfId="0" applyFont="1" applyBorder="1" applyAlignment="1"/>
    <xf numFmtId="0" fontId="0" fillId="0" borderId="9" xfId="0" applyFont="1" applyBorder="1" applyAlignment="1"/>
    <xf numFmtId="0" fontId="0" fillId="0" borderId="24" xfId="0" applyFont="1" applyBorder="1" applyAlignment="1"/>
    <xf numFmtId="0" fontId="1" fillId="2" borderId="10" xfId="0" applyFont="1" applyFill="1" applyBorder="1" applyAlignment="1"/>
    <xf numFmtId="0" fontId="1" fillId="2" borderId="2" xfId="0" applyFont="1" applyFill="1" applyBorder="1" applyAlignment="1"/>
    <xf numFmtId="0" fontId="1" fillId="2" borderId="6" xfId="0" applyFont="1" applyFill="1" applyBorder="1" applyAlignment="1"/>
    <xf numFmtId="0" fontId="1" fillId="2" borderId="11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1" fillId="2" borderId="16" xfId="0" applyFont="1" applyFill="1" applyBorder="1" applyAlignment="1"/>
    <xf numFmtId="0" fontId="0" fillId="2" borderId="0" xfId="0" applyFont="1" applyFill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5" xfId="0" applyFont="1" applyFill="1" applyBorder="1" applyAlignment="1"/>
    <xf numFmtId="0" fontId="0" fillId="2" borderId="4" xfId="0" applyFont="1" applyFill="1" applyBorder="1" applyAlignment="1"/>
    <xf numFmtId="0" fontId="0" fillId="2" borderId="2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/>
    <xf numFmtId="0" fontId="0" fillId="0" borderId="3" xfId="0" applyBorder="1"/>
    <xf numFmtId="0" fontId="3" fillId="0" borderId="3" xfId="0" applyFont="1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8" xfId="0" applyFont="1" applyBorder="1" applyAlignment="1"/>
    <xf numFmtId="0" fontId="0" fillId="2" borderId="5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0" fillId="2" borderId="8" xfId="0" applyFont="1" applyFill="1" applyBorder="1" applyAlignment="1"/>
    <xf numFmtId="0" fontId="0" fillId="2" borderId="18" xfId="0" applyFont="1" applyFill="1" applyBorder="1" applyAlignment="1"/>
    <xf numFmtId="0" fontId="0" fillId="2" borderId="9" xfId="0" applyFont="1" applyFill="1" applyBorder="1" applyAlignment="1"/>
    <xf numFmtId="0" fontId="1" fillId="2" borderId="24" xfId="0" applyFont="1" applyFill="1" applyBorder="1" applyAlignment="1"/>
    <xf numFmtId="0" fontId="0" fillId="2" borderId="26" xfId="0" applyFont="1" applyFill="1" applyBorder="1" applyAlignment="1">
      <alignment horizontal="center"/>
    </xf>
    <xf numFmtId="0" fontId="0" fillId="2" borderId="17" xfId="0" applyFont="1" applyFill="1" applyBorder="1" applyAlignment="1"/>
    <xf numFmtId="0" fontId="0" fillId="2" borderId="6" xfId="0" applyFont="1" applyFill="1" applyBorder="1" applyAlignment="1"/>
    <xf numFmtId="0" fontId="0" fillId="2" borderId="24" xfId="0" applyFont="1" applyFill="1" applyBorder="1" applyAlignment="1"/>
    <xf numFmtId="0" fontId="0" fillId="2" borderId="11" xfId="0" applyFont="1" applyFill="1" applyBorder="1" applyAlignment="1"/>
    <xf numFmtId="0" fontId="0" fillId="2" borderId="2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2" borderId="27" xfId="0" applyFont="1" applyFill="1" applyBorder="1" applyAlignment="1"/>
    <xf numFmtId="0" fontId="0" fillId="2" borderId="20" xfId="0" applyFont="1" applyFill="1" applyBorder="1" applyAlignment="1"/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0" fontId="0" fillId="2" borderId="10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2" borderId="30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/>
    <xf numFmtId="0" fontId="0" fillId="2" borderId="33" xfId="0" applyFont="1" applyFill="1" applyBorder="1" applyAlignment="1"/>
    <xf numFmtId="0" fontId="0" fillId="2" borderId="31" xfId="0" applyFont="1" applyFill="1" applyBorder="1" applyAlignment="1"/>
    <xf numFmtId="0" fontId="0" fillId="2" borderId="34" xfId="0" applyFont="1" applyFill="1" applyBorder="1" applyAlignment="1">
      <alignment horizontal="center"/>
    </xf>
    <xf numFmtId="0" fontId="1" fillId="2" borderId="35" xfId="0" applyFont="1" applyFill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5" xfId="0" applyFont="1" applyBorder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Sheet1!$B$103</c:f>
              <c:strCache>
                <c:ptCount val="1"/>
                <c:pt idx="0">
                  <c:v>No of Mobiles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DD5-43AA-A43E-960F4318F3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D5-43AA-A43E-960F4318F3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DD5-43AA-A43E-960F4318F3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D5-43AA-A43E-960F4318F3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DD5-43AA-A43E-960F4318F3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D5-43AA-A43E-960F4318F3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DD5-43AA-A43E-960F4318F3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D5-43AA-A43E-960F4318F3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DD5-43AA-A43E-960F4318F3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DD5-43AA-A43E-960F4318F3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DD5-43AA-A43E-960F4318F3E6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Sheet1!$A$104:$A$114</c:f>
              <c:strCache>
                <c:ptCount val="11"/>
                <c:pt idx="0">
                  <c:v>SAMSUNG</c:v>
                </c:pt>
                <c:pt idx="1">
                  <c:v>ONEPLUS</c:v>
                </c:pt>
                <c:pt idx="2">
                  <c:v>VIVO</c:v>
                </c:pt>
                <c:pt idx="3">
                  <c:v>IQOO</c:v>
                </c:pt>
                <c:pt idx="4">
                  <c:v>OPPO</c:v>
                </c:pt>
                <c:pt idx="5">
                  <c:v>INFINIX</c:v>
                </c:pt>
                <c:pt idx="6">
                  <c:v>REDMI</c:v>
                </c:pt>
                <c:pt idx="7">
                  <c:v>MOTO</c:v>
                </c:pt>
                <c:pt idx="8">
                  <c:v>REALME</c:v>
                </c:pt>
                <c:pt idx="9">
                  <c:v>POCO</c:v>
                </c:pt>
                <c:pt idx="10">
                  <c:v>LAVA</c:v>
                </c:pt>
              </c:strCache>
            </c:strRef>
          </c:cat>
          <c:val>
            <c:numRef>
              <c:f>Sheet1!$B$104:$B$114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5-43AA-A43E-960F4318F3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Sheet4!$L$33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Sheet4!$A$34:$B$62</c15:sqref>
                  </c15:fullRef>
                  <c15:levelRef>
                    <c15:sqref>Sheet4!$B$34:$B$62</c15:sqref>
                  </c15:levelRef>
                </c:ext>
              </c:extLst>
              <c:f>Sheet4!$B$35:$B$62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Sheet4!$L$34:$L$62</c15:sqref>
                  </c15:fullRef>
                </c:ext>
              </c:extLst>
              <c:f>Sheet4!$L$35:$L$62</c:f>
              <c:numCache>
                <c:formatCode>General</c:formatCode>
                <c:ptCount val="28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B6D-4A04-BA4E-5D9B8CA4A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6078208"/>
        <c:axId val="1166079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Sheet4!$C$33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Sheet4!$C$34:$C$62</c15:sqref>
                        </c15:fullRef>
                        <c15:formulaRef>
                          <c15:sqref>Sheet4!$C$35:$C$62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6D-4A04-BA4E-5D9B8CA4A4B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Sheet4!$D$33</c15:sqref>
                        </c15:formulaRef>
                      </c:ext>
                    </c:extLst>
                    <c:strCache>
                      <c:ptCount val="1"/>
                      <c:pt idx="0">
                        <c:v>Average of Sheet-3 &amp; Sheet-4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Sheet4!$D$34:$D$62</c15:sqref>
                        </c15:fullRef>
                        <c15:formulaRef>
                          <c15:sqref>Sheet4!$D$35:$D$62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6D-4A04-BA4E-5D9B8CA4A4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Sheet4!$E$34:$E$62</c15:sqref>
                        </c15:fullRef>
                        <c15:formulaRef>
                          <c15:sqref>Sheet4!$E$35:$E$62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B6D-4A04-BA4E-5D9B8CA4A4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Sheet4!$F$33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Sheet4!$F$34:$F$62</c15:sqref>
                        </c15:fullRef>
                        <c15:formulaRef>
                          <c15:sqref>Sheet4!$F$35:$F$62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6D-4A04-BA4E-5D9B8CA4A4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Sheet4!$G$33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Sheet4!$G$34:$G$62</c15:sqref>
                        </c15:fullRef>
                        <c15:formulaRef>
                          <c15:sqref>Sheet4!$G$35:$G$62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B6D-4A04-BA4E-5D9B8CA4A4B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Sheet4!$H$33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Sheet4!$H$34:$H$62</c15:sqref>
                        </c15:fullRef>
                        <c15:formulaRef>
                          <c15:sqref>Sheet4!$H$35:$H$62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B6D-4A04-BA4E-5D9B8CA4A4B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Sheet4!$I$33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Sheet4!$I$34:$I$62</c15:sqref>
                        </c15:fullRef>
                        <c15:formulaRef>
                          <c15:sqref>Sheet4!$I$35:$I$62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B6D-4A04-BA4E-5D9B8CA4A4B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Sheet4!$J$33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Sheet4!$J$34:$J$62</c15:sqref>
                        </c15:fullRef>
                        <c15:formulaRef>
                          <c15:sqref>Sheet4!$J$35:$J$62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B6D-4A04-BA4E-5D9B8CA4A4B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Sheet4!$K$33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Sheet4!$A$34:$B$62</c15:sqref>
                        </c15:fullRef>
                        <c15:levelRef>
                          <c15:sqref>Sheet4!$B$34:$B$62</c15:sqref>
                        </c15:levelRef>
                        <c15:formulaRef>
                          <c15:sqref>Sheet4!$B$35:$B$62</c15:sqref>
                        </c15:formulaRef>
                      </c:ext>
                    </c:extLst>
                    <c:strCache>
                      <c:ptCount val="28"/>
                      <c:pt idx="0">
                        <c:v>A34 5G</c:v>
                      </c:pt>
                      <c:pt idx="1">
                        <c:v>11 PRO + 5G</c:v>
                      </c:pt>
                      <c:pt idx="2">
                        <c:v>F54 5G</c:v>
                      </c:pt>
                      <c:pt idx="3">
                        <c:v>M34 5G</c:v>
                      </c:pt>
                      <c:pt idx="4">
                        <c:v>F34 5G</c:v>
                      </c:pt>
                      <c:pt idx="5">
                        <c:v>ZERO 30</c:v>
                      </c:pt>
                      <c:pt idx="6">
                        <c:v>A25 5G</c:v>
                      </c:pt>
                      <c:pt idx="7">
                        <c:v>NOTE 13 PRO +</c:v>
                      </c:pt>
                      <c:pt idx="8">
                        <c:v>EDGE 40</c:v>
                      </c:pt>
                      <c:pt idx="9">
                        <c:v>12 PRO 5G</c:v>
                      </c:pt>
                      <c:pt idx="10">
                        <c:v>NORD CE 3 5G</c:v>
                      </c:pt>
                      <c:pt idx="11">
                        <c:v>A54 5G</c:v>
                      </c:pt>
                      <c:pt idx="12">
                        <c:v>12 PRO + 5G</c:v>
                      </c:pt>
                      <c:pt idx="13">
                        <c:v>X6 PRO 5G</c:v>
                      </c:pt>
                      <c:pt idx="14">
                        <c:v>Z7 PRO</c:v>
                      </c:pt>
                      <c:pt idx="15">
                        <c:v>NOTE 13 PRO</c:v>
                      </c:pt>
                      <c:pt idx="16">
                        <c:v>NORD 3</c:v>
                      </c:pt>
                      <c:pt idx="17">
                        <c:v>F23 5G</c:v>
                      </c:pt>
                      <c:pt idx="18">
                        <c:v>T2 PRO</c:v>
                      </c:pt>
                      <c:pt idx="19">
                        <c:v>AGNI 2</c:v>
                      </c:pt>
                      <c:pt idx="20">
                        <c:v>K50i</c:v>
                      </c:pt>
                      <c:pt idx="21">
                        <c:v>F5 5G</c:v>
                      </c:pt>
                      <c:pt idx="22">
                        <c:v>NOTE 12 PRO +</c:v>
                      </c:pt>
                      <c:pt idx="23">
                        <c:v>V29E</c:v>
                      </c:pt>
                      <c:pt idx="24">
                        <c:v>F21S PRO 5G</c:v>
                      </c:pt>
                      <c:pt idx="25">
                        <c:v>Y200 5G</c:v>
                      </c:pt>
                      <c:pt idx="26">
                        <c:v>V25</c:v>
                      </c:pt>
                      <c:pt idx="27">
                        <c:v>F4 5G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Sheet4!$K$34:$K$62</c15:sqref>
                        </c15:fullRef>
                        <c15:formulaRef>
                          <c15:sqref>Sheet4!$K$35:$K$62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B6D-4A04-BA4E-5D9B8CA4A4B7}"/>
                  </c:ext>
                </c:extLst>
              </c15:ser>
            </c15:filteredBarSeries>
          </c:ext>
        </c:extLst>
      </c:barChart>
      <c:catAx>
        <c:axId val="11660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79872"/>
        <c:crosses val="autoZero"/>
        <c:auto val="1"/>
        <c:lblAlgn val="ctr"/>
        <c:lblOffset val="100"/>
        <c:noMultiLvlLbl val="0"/>
      </c:catAx>
      <c:valAx>
        <c:axId val="11660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Sheet4!$C$3:$C$30</c:f>
              <c:numCache>
                <c:formatCode>General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C-4BAE-A8C8-206391874056}"/>
            </c:ext>
          </c:extLst>
        </c:ser>
        <c:ser>
          <c:idx val="1"/>
          <c:order val="1"/>
          <c:tx>
            <c:strRef>
              <c:f>Sheet4!$N$2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Sheet4!$N$3:$N$30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C-4BAE-A8C8-206391874056}"/>
            </c:ext>
          </c:extLst>
        </c:ser>
        <c:ser>
          <c:idx val="2"/>
          <c:order val="2"/>
          <c:tx>
            <c:strRef>
              <c:f>Sheet4!$O$2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Sheet4!$O$3:$O$30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C-4BAE-A8C8-206391874056}"/>
            </c:ext>
          </c:extLst>
        </c:ser>
        <c:ser>
          <c:idx val="3"/>
          <c:order val="3"/>
          <c:tx>
            <c:strRef>
              <c:f>Sheet4!$P$2</c:f>
              <c:strCache>
                <c:ptCount val="1"/>
                <c:pt idx="0">
                  <c:v>Battery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Sheet4!$P$3:$P$30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C-4BAE-A8C8-206391874056}"/>
            </c:ext>
          </c:extLst>
        </c:ser>
        <c:ser>
          <c:idx val="4"/>
          <c:order val="4"/>
          <c:tx>
            <c:strRef>
              <c:f>Sheet4!$Q$2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Sheet4!$Q$3:$Q$30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C-4BAE-A8C8-206391874056}"/>
            </c:ext>
          </c:extLst>
        </c:ser>
        <c:ser>
          <c:idx val="5"/>
          <c:order val="5"/>
          <c:tx>
            <c:strRef>
              <c:f>Sheet4!$R$2</c:f>
              <c:strCache>
                <c:ptCount val="1"/>
                <c:pt idx="0">
                  <c:v>Build Quality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Sheet4!$R$3:$R$30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C-4BAE-A8C8-206391874056}"/>
            </c:ext>
          </c:extLst>
        </c:ser>
        <c:ser>
          <c:idx val="6"/>
          <c:order val="6"/>
          <c:tx>
            <c:strRef>
              <c:f>Sheet4!$S$2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Sheet4!$S$3:$S$30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FC-4BAE-A8C8-206391874056}"/>
            </c:ext>
          </c:extLst>
        </c:ser>
        <c:ser>
          <c:idx val="7"/>
          <c:order val="7"/>
          <c:tx>
            <c:strRef>
              <c:f>Sheet4!$T$2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Sheet4!$T$3:$T$30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FC-4BAE-A8C8-206391874056}"/>
            </c:ext>
          </c:extLst>
        </c:ser>
        <c:ser>
          <c:idx val="8"/>
          <c:order val="8"/>
          <c:tx>
            <c:strRef>
              <c:f>Sheet4!$U$2</c:f>
              <c:strCache>
                <c:ptCount val="1"/>
                <c:pt idx="0">
                  <c:v>OS Review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Sheet4!$B$3:$B$30</c:f>
              <c:strCache>
                <c:ptCount val="28"/>
                <c:pt idx="0">
                  <c:v>A34 5G</c:v>
                </c:pt>
                <c:pt idx="1">
                  <c:v>11 PRO + 5G</c:v>
                </c:pt>
                <c:pt idx="2">
                  <c:v>F54 5G</c:v>
                </c:pt>
                <c:pt idx="3">
                  <c:v>M34 5G</c:v>
                </c:pt>
                <c:pt idx="4">
                  <c:v>F34 5G</c:v>
                </c:pt>
                <c:pt idx="5">
                  <c:v>ZERO 30</c:v>
                </c:pt>
                <c:pt idx="6">
                  <c:v>A25 5G</c:v>
                </c:pt>
                <c:pt idx="7">
                  <c:v>NOTE 13 PRO +</c:v>
                </c:pt>
                <c:pt idx="8">
                  <c:v>EDGE 40</c:v>
                </c:pt>
                <c:pt idx="9">
                  <c:v>12 PRO 5G</c:v>
                </c:pt>
                <c:pt idx="10">
                  <c:v>NORD CE 3 5G</c:v>
                </c:pt>
                <c:pt idx="11">
                  <c:v>A54 5G</c:v>
                </c:pt>
                <c:pt idx="12">
                  <c:v>12 PRO + 5G</c:v>
                </c:pt>
                <c:pt idx="13">
                  <c:v>X6 PRO 5G</c:v>
                </c:pt>
                <c:pt idx="14">
                  <c:v>Z7 PRO</c:v>
                </c:pt>
                <c:pt idx="15">
                  <c:v>NOTE 13 PRO</c:v>
                </c:pt>
                <c:pt idx="16">
                  <c:v>NORD 3</c:v>
                </c:pt>
                <c:pt idx="17">
                  <c:v>F23 5G</c:v>
                </c:pt>
                <c:pt idx="18">
                  <c:v>T2 PRO</c:v>
                </c:pt>
                <c:pt idx="19">
                  <c:v>AGNI 2</c:v>
                </c:pt>
                <c:pt idx="20">
                  <c:v>K50i</c:v>
                </c:pt>
                <c:pt idx="21">
                  <c:v>F5 5G</c:v>
                </c:pt>
                <c:pt idx="22">
                  <c:v>NOTE 12 PRO +</c:v>
                </c:pt>
                <c:pt idx="23">
                  <c:v>V29E</c:v>
                </c:pt>
                <c:pt idx="24">
                  <c:v>F21S PRO 5G</c:v>
                </c:pt>
                <c:pt idx="25">
                  <c:v>Y200 5G</c:v>
                </c:pt>
                <c:pt idx="26">
                  <c:v>V25</c:v>
                </c:pt>
                <c:pt idx="27">
                  <c:v>F4 5G</c:v>
                </c:pt>
              </c:strCache>
            </c:strRef>
          </c:cat>
          <c:val>
            <c:numRef>
              <c:f>Sheet4!$U$3:$U$30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FC-4BAE-A8C8-20639187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43728"/>
        <c:axId val="1167748304"/>
      </c:lineChart>
      <c:catAx>
        <c:axId val="11677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48304"/>
        <c:crosses val="autoZero"/>
        <c:auto val="1"/>
        <c:lblAlgn val="ctr"/>
        <c:lblOffset val="100"/>
        <c:noMultiLvlLbl val="0"/>
      </c:catAx>
      <c:valAx>
        <c:axId val="11677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603897</xdr:colOff>
      <xdr:row>87</xdr:row>
      <xdr:rowOff>138144</xdr:rowOff>
    </xdr:from>
    <xdr:to>
      <xdr:col>14</xdr:col>
      <xdr:colOff>155510</xdr:colOff>
      <xdr:row>112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BC941-AA55-4B0C-859B-DD560D7FF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429560</xdr:colOff>
      <xdr:row>32</xdr:row>
      <xdr:rowOff>2988</xdr:rowOff>
    </xdr:from>
    <xdr:to>
      <xdr:col>19</xdr:col>
      <xdr:colOff>56030</xdr:colOff>
      <xdr:row>49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8122E-523B-4103-B16A-6440F568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9071</xdr:colOff>
      <xdr:row>8</xdr:row>
      <xdr:rowOff>125185</xdr:rowOff>
    </xdr:from>
    <xdr:to>
      <xdr:col>18</xdr:col>
      <xdr:colOff>254000</xdr:colOff>
      <xdr:row>25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5CD43-004F-497C-8C5B-98C432CE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4"/>
  <sheetViews>
    <sheetView topLeftCell="A80" zoomScale="49" zoomScaleNormal="40" workbookViewId="0">
      <selection activeCell="R110" sqref="R110"/>
    </sheetView>
  </sheetViews>
  <sheetFormatPr defaultColWidth="12.6328125" defaultRowHeight="15.75" customHeight="1" x14ac:dyDescent="0.25"/>
  <cols>
    <col min="2" max="2" width="14.7265625" customWidth="1"/>
    <col min="5" max="5" width="18" customWidth="1"/>
    <col min="6" max="6" width="21.453125" customWidth="1"/>
    <col min="7" max="7" width="14.08984375" customWidth="1"/>
    <col min="9" max="9" width="16.08984375" customWidth="1"/>
    <col min="20" max="20" width="15.6328125" customWidth="1"/>
    <col min="24" max="24" width="16.54296875" customWidth="1"/>
    <col min="25" max="25" width="13.9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65</v>
      </c>
    </row>
    <row r="2" spans="1:26" ht="15.75" customHeight="1" x14ac:dyDescent="0.25">
      <c r="A2" s="1" t="s">
        <v>18</v>
      </c>
      <c r="B2" s="1" t="s">
        <v>19</v>
      </c>
      <c r="C2">
        <v>26500</v>
      </c>
      <c r="D2">
        <v>199</v>
      </c>
      <c r="E2">
        <v>3000</v>
      </c>
      <c r="F2" t="s">
        <v>82</v>
      </c>
      <c r="G2">
        <v>541472</v>
      </c>
      <c r="H2">
        <v>8</v>
      </c>
      <c r="I2">
        <v>256</v>
      </c>
      <c r="J2">
        <v>5000</v>
      </c>
      <c r="K2">
        <v>25</v>
      </c>
      <c r="L2" t="s">
        <v>73</v>
      </c>
      <c r="M2" t="s">
        <v>74</v>
      </c>
      <c r="N2">
        <v>120</v>
      </c>
      <c r="O2">
        <v>390</v>
      </c>
      <c r="P2">
        <v>48</v>
      </c>
      <c r="Q2">
        <v>8</v>
      </c>
      <c r="R2">
        <v>5</v>
      </c>
      <c r="T2">
        <v>4</v>
      </c>
      <c r="U2">
        <v>5</v>
      </c>
      <c r="V2">
        <v>2</v>
      </c>
      <c r="W2" t="s">
        <v>75</v>
      </c>
      <c r="X2" t="s">
        <v>75</v>
      </c>
      <c r="Y2" t="s">
        <v>76</v>
      </c>
      <c r="Z2">
        <v>3</v>
      </c>
    </row>
    <row r="3" spans="1:26" ht="15.75" customHeight="1" x14ac:dyDescent="0.25">
      <c r="A3" s="1" t="s">
        <v>18</v>
      </c>
      <c r="B3" s="1" t="s">
        <v>20</v>
      </c>
      <c r="C3">
        <v>30000</v>
      </c>
      <c r="D3">
        <v>197</v>
      </c>
      <c r="E3">
        <v>3000</v>
      </c>
      <c r="F3" t="s">
        <v>77</v>
      </c>
      <c r="G3">
        <v>468967</v>
      </c>
      <c r="H3">
        <v>8</v>
      </c>
      <c r="I3">
        <v>256</v>
      </c>
      <c r="J3">
        <v>5000</v>
      </c>
      <c r="K3">
        <v>25</v>
      </c>
      <c r="L3" t="s">
        <v>73</v>
      </c>
      <c r="M3" t="s">
        <v>74</v>
      </c>
      <c r="N3">
        <v>120</v>
      </c>
      <c r="O3">
        <v>390</v>
      </c>
      <c r="P3">
        <v>50</v>
      </c>
      <c r="Q3">
        <v>8</v>
      </c>
      <c r="R3">
        <v>2</v>
      </c>
      <c r="T3">
        <v>4</v>
      </c>
      <c r="U3">
        <v>5</v>
      </c>
      <c r="V3">
        <v>2</v>
      </c>
      <c r="W3" t="s">
        <v>75</v>
      </c>
      <c r="X3" t="s">
        <v>75</v>
      </c>
      <c r="Y3" t="s">
        <v>76</v>
      </c>
      <c r="Z3">
        <v>3</v>
      </c>
    </row>
    <row r="4" spans="1:26" ht="15.75" customHeight="1" x14ac:dyDescent="0.25">
      <c r="A4" s="1" t="s">
        <v>18</v>
      </c>
      <c r="B4" s="1" t="s">
        <v>21</v>
      </c>
      <c r="C4">
        <v>35000</v>
      </c>
      <c r="D4">
        <v>202</v>
      </c>
      <c r="E4">
        <v>3000</v>
      </c>
      <c r="F4" t="s">
        <v>78</v>
      </c>
      <c r="G4">
        <v>579527</v>
      </c>
      <c r="H4">
        <v>8</v>
      </c>
      <c r="I4">
        <v>256</v>
      </c>
      <c r="J4">
        <v>5000</v>
      </c>
      <c r="K4">
        <v>25</v>
      </c>
      <c r="L4" t="s">
        <v>73</v>
      </c>
      <c r="M4" t="s">
        <v>74</v>
      </c>
      <c r="N4">
        <v>120</v>
      </c>
      <c r="O4">
        <v>403</v>
      </c>
      <c r="P4">
        <v>50</v>
      </c>
      <c r="Q4">
        <v>12</v>
      </c>
      <c r="R4">
        <v>5</v>
      </c>
      <c r="T4">
        <v>4</v>
      </c>
      <c r="U4">
        <v>5</v>
      </c>
      <c r="V4">
        <v>2</v>
      </c>
      <c r="W4" t="s">
        <v>75</v>
      </c>
      <c r="X4" t="s">
        <v>75</v>
      </c>
      <c r="Y4" t="s">
        <v>76</v>
      </c>
      <c r="Z4">
        <v>3</v>
      </c>
    </row>
    <row r="5" spans="1:26" ht="15.75" customHeight="1" x14ac:dyDescent="0.25">
      <c r="A5" s="1" t="s">
        <v>18</v>
      </c>
      <c r="B5" s="1" t="s">
        <v>22</v>
      </c>
      <c r="C5">
        <v>26000</v>
      </c>
      <c r="D5">
        <v>208</v>
      </c>
      <c r="E5">
        <v>3000</v>
      </c>
      <c r="F5" t="s">
        <v>77</v>
      </c>
      <c r="G5">
        <v>451934</v>
      </c>
      <c r="H5">
        <v>8</v>
      </c>
      <c r="I5">
        <v>128</v>
      </c>
      <c r="J5">
        <v>6000</v>
      </c>
      <c r="K5">
        <v>25</v>
      </c>
      <c r="L5" t="s">
        <v>73</v>
      </c>
      <c r="M5" t="s">
        <v>74</v>
      </c>
      <c r="N5">
        <v>120</v>
      </c>
      <c r="O5">
        <v>390</v>
      </c>
      <c r="P5">
        <v>50</v>
      </c>
      <c r="Q5">
        <v>8</v>
      </c>
      <c r="R5">
        <v>2</v>
      </c>
      <c r="T5">
        <v>4</v>
      </c>
      <c r="U5">
        <v>5</v>
      </c>
      <c r="V5">
        <v>2</v>
      </c>
      <c r="W5" t="s">
        <v>76</v>
      </c>
      <c r="X5" t="s">
        <v>75</v>
      </c>
      <c r="Y5" t="s">
        <v>76</v>
      </c>
      <c r="Z5">
        <v>3</v>
      </c>
    </row>
    <row r="6" spans="1:26" ht="15.75" customHeight="1" x14ac:dyDescent="0.25">
      <c r="A6" s="1" t="s">
        <v>18</v>
      </c>
      <c r="B6" s="1" t="s">
        <v>23</v>
      </c>
      <c r="C6">
        <v>26000</v>
      </c>
      <c r="D6">
        <v>208</v>
      </c>
      <c r="E6">
        <v>3000</v>
      </c>
      <c r="F6" t="s">
        <v>77</v>
      </c>
      <c r="G6">
        <v>451934</v>
      </c>
      <c r="H6">
        <v>8</v>
      </c>
      <c r="I6">
        <v>128</v>
      </c>
      <c r="J6">
        <v>6000</v>
      </c>
      <c r="K6">
        <v>25</v>
      </c>
      <c r="L6" t="s">
        <v>73</v>
      </c>
      <c r="M6" t="s">
        <v>74</v>
      </c>
      <c r="N6">
        <v>120</v>
      </c>
      <c r="O6">
        <v>390</v>
      </c>
      <c r="P6">
        <v>50</v>
      </c>
      <c r="Q6">
        <v>8</v>
      </c>
      <c r="R6">
        <v>2</v>
      </c>
      <c r="T6">
        <v>4</v>
      </c>
      <c r="U6">
        <v>5</v>
      </c>
      <c r="V6">
        <v>2</v>
      </c>
      <c r="W6" t="s">
        <v>76</v>
      </c>
      <c r="X6" t="s">
        <v>75</v>
      </c>
      <c r="Y6" t="s">
        <v>76</v>
      </c>
      <c r="Z6">
        <v>3</v>
      </c>
    </row>
    <row r="7" spans="1:26" ht="15.75" customHeight="1" x14ac:dyDescent="0.25">
      <c r="A7" s="1" t="s">
        <v>18</v>
      </c>
      <c r="B7" s="1" t="s">
        <v>24</v>
      </c>
      <c r="C7">
        <v>35000</v>
      </c>
      <c r="D7">
        <v>199</v>
      </c>
      <c r="E7">
        <v>3000</v>
      </c>
      <c r="F7" t="s">
        <v>78</v>
      </c>
      <c r="G7">
        <v>493224</v>
      </c>
      <c r="H7">
        <v>8</v>
      </c>
      <c r="I7">
        <v>256</v>
      </c>
      <c r="J7">
        <v>6000</v>
      </c>
      <c r="K7">
        <v>25</v>
      </c>
      <c r="L7" t="s">
        <v>73</v>
      </c>
      <c r="M7" t="s">
        <v>79</v>
      </c>
      <c r="N7">
        <v>120</v>
      </c>
      <c r="O7">
        <v>390</v>
      </c>
      <c r="P7">
        <v>108</v>
      </c>
      <c r="Q7">
        <v>8</v>
      </c>
      <c r="R7">
        <v>2</v>
      </c>
      <c r="T7">
        <v>4</v>
      </c>
      <c r="U7">
        <v>5</v>
      </c>
      <c r="V7">
        <v>2</v>
      </c>
      <c r="W7" t="s">
        <v>75</v>
      </c>
      <c r="X7" t="s">
        <v>75</v>
      </c>
      <c r="Y7" t="s">
        <v>76</v>
      </c>
      <c r="Z7">
        <v>3</v>
      </c>
    </row>
    <row r="8" spans="1:26" ht="15.75" customHeight="1" x14ac:dyDescent="0.25">
      <c r="A8" s="1" t="s">
        <v>25</v>
      </c>
      <c r="B8" s="1" t="s">
        <v>26</v>
      </c>
      <c r="C8">
        <v>27000</v>
      </c>
      <c r="D8">
        <v>193.5</v>
      </c>
      <c r="E8">
        <v>125</v>
      </c>
      <c r="F8" t="s">
        <v>81</v>
      </c>
      <c r="G8">
        <v>676978</v>
      </c>
      <c r="H8">
        <v>12</v>
      </c>
      <c r="I8">
        <v>256</v>
      </c>
      <c r="J8">
        <v>5000</v>
      </c>
      <c r="K8">
        <v>80</v>
      </c>
      <c r="L8" t="s">
        <v>85</v>
      </c>
      <c r="M8" t="s">
        <v>83</v>
      </c>
      <c r="N8">
        <v>120</v>
      </c>
      <c r="O8">
        <v>394</v>
      </c>
      <c r="P8">
        <v>50</v>
      </c>
      <c r="Q8">
        <v>8</v>
      </c>
      <c r="R8">
        <v>2</v>
      </c>
      <c r="T8">
        <v>2</v>
      </c>
      <c r="U8">
        <v>5</v>
      </c>
      <c r="V8">
        <v>2</v>
      </c>
      <c r="W8" t="s">
        <v>75</v>
      </c>
      <c r="X8" t="s">
        <v>76</v>
      </c>
      <c r="Y8" t="s">
        <v>76</v>
      </c>
      <c r="Z8">
        <v>1</v>
      </c>
    </row>
    <row r="9" spans="1:26" ht="15.75" customHeight="1" x14ac:dyDescent="0.25">
      <c r="A9" s="1" t="s">
        <v>25</v>
      </c>
      <c r="B9" s="1" t="s">
        <v>27</v>
      </c>
      <c r="C9">
        <v>34000</v>
      </c>
      <c r="D9">
        <v>184</v>
      </c>
      <c r="E9">
        <v>125</v>
      </c>
      <c r="F9" t="s">
        <v>80</v>
      </c>
      <c r="G9">
        <v>915179</v>
      </c>
      <c r="H9">
        <v>8</v>
      </c>
      <c r="I9">
        <v>256</v>
      </c>
      <c r="J9">
        <v>5000</v>
      </c>
      <c r="K9">
        <v>80</v>
      </c>
      <c r="L9" t="s">
        <v>85</v>
      </c>
      <c r="M9" t="s">
        <v>84</v>
      </c>
      <c r="N9">
        <v>120</v>
      </c>
      <c r="O9">
        <v>394</v>
      </c>
      <c r="P9">
        <v>50</v>
      </c>
      <c r="Q9">
        <v>8</v>
      </c>
      <c r="R9">
        <v>2</v>
      </c>
      <c r="T9">
        <v>2</v>
      </c>
      <c r="U9">
        <v>5</v>
      </c>
      <c r="V9">
        <v>2</v>
      </c>
      <c r="W9" t="s">
        <v>75</v>
      </c>
      <c r="X9" t="s">
        <v>76</v>
      </c>
      <c r="Y9" t="s">
        <v>76</v>
      </c>
      <c r="Z9">
        <v>1</v>
      </c>
    </row>
    <row r="10" spans="1:26" ht="15.75" customHeight="1" x14ac:dyDescent="0.25">
      <c r="A10" s="1" t="s">
        <v>28</v>
      </c>
      <c r="B10" s="1" t="s">
        <v>29</v>
      </c>
      <c r="C10">
        <v>29000</v>
      </c>
      <c r="D10">
        <v>190</v>
      </c>
      <c r="E10">
        <v>551</v>
      </c>
      <c r="F10" t="s">
        <v>86</v>
      </c>
      <c r="G10">
        <v>417839</v>
      </c>
      <c r="H10">
        <v>8</v>
      </c>
      <c r="I10">
        <v>128</v>
      </c>
      <c r="J10">
        <v>4800</v>
      </c>
      <c r="K10">
        <v>44</v>
      </c>
      <c r="L10" t="s">
        <v>85</v>
      </c>
      <c r="M10" t="s">
        <v>79</v>
      </c>
      <c r="N10">
        <v>120</v>
      </c>
      <c r="O10">
        <v>409</v>
      </c>
      <c r="P10">
        <v>64</v>
      </c>
      <c r="S10">
        <v>2</v>
      </c>
      <c r="T10">
        <v>2</v>
      </c>
      <c r="U10">
        <v>5</v>
      </c>
      <c r="V10">
        <v>2</v>
      </c>
      <c r="W10" t="s">
        <v>75</v>
      </c>
      <c r="X10" t="s">
        <v>76</v>
      </c>
      <c r="Y10" t="s">
        <v>75</v>
      </c>
      <c r="Z10">
        <v>1</v>
      </c>
    </row>
    <row r="11" spans="1:26" ht="15.75" customHeight="1" x14ac:dyDescent="0.25">
      <c r="A11" s="1" t="s">
        <v>28</v>
      </c>
      <c r="B11" s="1" t="s">
        <v>30</v>
      </c>
      <c r="C11">
        <v>28000</v>
      </c>
      <c r="D11">
        <v>175</v>
      </c>
      <c r="E11">
        <v>551</v>
      </c>
      <c r="F11" t="s">
        <v>87</v>
      </c>
      <c r="G11">
        <v>715312</v>
      </c>
      <c r="H11">
        <v>8</v>
      </c>
      <c r="I11">
        <v>256</v>
      </c>
      <c r="J11">
        <v>4600</v>
      </c>
      <c r="K11">
        <v>66</v>
      </c>
      <c r="L11" t="s">
        <v>85</v>
      </c>
      <c r="M11" t="s">
        <v>79</v>
      </c>
      <c r="N11">
        <v>120</v>
      </c>
      <c r="O11">
        <v>409</v>
      </c>
      <c r="P11">
        <v>64</v>
      </c>
      <c r="S11">
        <v>2</v>
      </c>
      <c r="T11">
        <v>2</v>
      </c>
      <c r="U11">
        <v>5</v>
      </c>
      <c r="V11">
        <v>2</v>
      </c>
      <c r="W11" t="s">
        <v>75</v>
      </c>
      <c r="X11" t="s">
        <v>76</v>
      </c>
      <c r="Y11" t="s">
        <v>75</v>
      </c>
      <c r="Z11">
        <v>1</v>
      </c>
    </row>
    <row r="12" spans="1:26" ht="15.75" customHeight="1" x14ac:dyDescent="0.25">
      <c r="A12" s="1" t="s">
        <v>28</v>
      </c>
      <c r="B12" s="1" t="s">
        <v>31</v>
      </c>
      <c r="C12">
        <v>34000</v>
      </c>
      <c r="D12">
        <v>180.5</v>
      </c>
      <c r="E12">
        <v>551</v>
      </c>
      <c r="F12" t="s">
        <v>88</v>
      </c>
      <c r="G12">
        <v>447351</v>
      </c>
      <c r="H12">
        <v>8</v>
      </c>
      <c r="I12">
        <v>256</v>
      </c>
      <c r="J12">
        <v>5000</v>
      </c>
      <c r="K12">
        <v>44</v>
      </c>
      <c r="L12" t="s">
        <v>85</v>
      </c>
      <c r="M12" t="s">
        <v>79</v>
      </c>
      <c r="N12">
        <v>120</v>
      </c>
      <c r="O12">
        <v>409</v>
      </c>
      <c r="P12">
        <v>64</v>
      </c>
      <c r="Q12">
        <v>8</v>
      </c>
      <c r="T12">
        <v>2</v>
      </c>
      <c r="U12">
        <v>5</v>
      </c>
      <c r="V12">
        <v>2</v>
      </c>
      <c r="W12" t="s">
        <v>75</v>
      </c>
      <c r="X12" t="s">
        <v>76</v>
      </c>
      <c r="Y12" t="s">
        <v>75</v>
      </c>
      <c r="Z12">
        <v>1</v>
      </c>
    </row>
    <row r="13" spans="1:26" ht="15.75" customHeight="1" x14ac:dyDescent="0.25">
      <c r="A13" s="1" t="s">
        <v>28</v>
      </c>
      <c r="B13" s="1" t="s">
        <v>32</v>
      </c>
      <c r="C13">
        <v>33000</v>
      </c>
      <c r="D13">
        <v>186</v>
      </c>
      <c r="E13">
        <v>551</v>
      </c>
      <c r="F13" t="s">
        <v>89</v>
      </c>
      <c r="G13">
        <v>472795</v>
      </c>
      <c r="H13">
        <v>8</v>
      </c>
      <c r="I13">
        <v>128</v>
      </c>
      <c r="J13">
        <v>4500</v>
      </c>
      <c r="K13">
        <v>44</v>
      </c>
      <c r="L13" t="s">
        <v>85</v>
      </c>
      <c r="M13" t="s">
        <v>79</v>
      </c>
      <c r="N13">
        <v>120</v>
      </c>
      <c r="O13">
        <v>409</v>
      </c>
      <c r="P13">
        <v>64</v>
      </c>
      <c r="Q13">
        <v>8</v>
      </c>
      <c r="R13">
        <v>2</v>
      </c>
      <c r="T13">
        <v>2</v>
      </c>
      <c r="U13">
        <v>3</v>
      </c>
      <c r="V13">
        <v>2</v>
      </c>
      <c r="W13" t="s">
        <v>75</v>
      </c>
      <c r="X13" t="s">
        <v>76</v>
      </c>
      <c r="Y13" t="s">
        <v>75</v>
      </c>
      <c r="Z13">
        <v>1</v>
      </c>
    </row>
    <row r="14" spans="1:26" ht="15.75" customHeight="1" x14ac:dyDescent="0.25">
      <c r="A14" s="1" t="s">
        <v>33</v>
      </c>
      <c r="B14" s="1" t="s">
        <v>34</v>
      </c>
      <c r="C14">
        <v>27000</v>
      </c>
      <c r="D14" s="2">
        <v>175</v>
      </c>
      <c r="E14" s="2">
        <v>597</v>
      </c>
      <c r="F14" s="2" t="s">
        <v>90</v>
      </c>
      <c r="G14" s="2">
        <v>720262</v>
      </c>
      <c r="H14" s="2">
        <v>8</v>
      </c>
      <c r="I14" s="2">
        <v>256</v>
      </c>
      <c r="J14" s="2">
        <v>4600</v>
      </c>
      <c r="K14" s="2">
        <v>66</v>
      </c>
      <c r="L14" s="2" t="s">
        <v>73</v>
      </c>
      <c r="M14" s="2" t="s">
        <v>96</v>
      </c>
      <c r="N14" s="2">
        <v>120</v>
      </c>
      <c r="O14" s="2">
        <v>388</v>
      </c>
      <c r="P14" s="2">
        <v>64</v>
      </c>
      <c r="Q14" s="2" t="s">
        <v>91</v>
      </c>
      <c r="R14" s="2"/>
      <c r="S14" s="2">
        <v>2</v>
      </c>
      <c r="T14" s="2">
        <v>2</v>
      </c>
      <c r="U14" s="2">
        <v>5</v>
      </c>
      <c r="V14" s="2">
        <v>2</v>
      </c>
      <c r="W14" s="2" t="s">
        <v>76</v>
      </c>
      <c r="X14" s="2" t="s">
        <v>76</v>
      </c>
      <c r="Y14" t="s">
        <v>75</v>
      </c>
      <c r="Z14">
        <v>1</v>
      </c>
    </row>
    <row r="15" spans="1:26" ht="15.75" customHeight="1" x14ac:dyDescent="0.25">
      <c r="A15" s="1" t="s">
        <v>35</v>
      </c>
      <c r="B15" s="1" t="s">
        <v>36</v>
      </c>
      <c r="C15">
        <v>29000</v>
      </c>
      <c r="D15" s="2">
        <v>192</v>
      </c>
      <c r="E15" s="2">
        <v>1063</v>
      </c>
      <c r="F15" t="s">
        <v>88</v>
      </c>
      <c r="G15" s="2">
        <v>297179</v>
      </c>
      <c r="H15" s="2">
        <v>8</v>
      </c>
      <c r="I15" s="2">
        <v>256</v>
      </c>
      <c r="J15" s="2">
        <v>5000</v>
      </c>
      <c r="K15" s="2">
        <v>67</v>
      </c>
      <c r="L15" s="2" t="s">
        <v>99</v>
      </c>
      <c r="M15" s="3" t="s">
        <v>96</v>
      </c>
      <c r="N15" s="2">
        <v>120</v>
      </c>
      <c r="O15" s="2">
        <v>391</v>
      </c>
      <c r="P15" s="2">
        <v>64</v>
      </c>
      <c r="Q15" s="2"/>
      <c r="R15" s="2">
        <v>2</v>
      </c>
      <c r="S15" s="2">
        <v>2</v>
      </c>
      <c r="T15" s="2">
        <v>2</v>
      </c>
      <c r="U15" s="2">
        <v>5</v>
      </c>
      <c r="V15" s="2">
        <v>2</v>
      </c>
      <c r="W15" s="2" t="s">
        <v>76</v>
      </c>
      <c r="X15" s="2" t="s">
        <v>76</v>
      </c>
      <c r="Y15" t="s">
        <v>76</v>
      </c>
      <c r="Z15">
        <v>2</v>
      </c>
    </row>
    <row r="16" spans="1:26" ht="15.75" customHeight="1" x14ac:dyDescent="0.25">
      <c r="A16" s="1" t="s">
        <v>35</v>
      </c>
      <c r="B16" s="1" t="s">
        <v>37</v>
      </c>
      <c r="C16">
        <v>32000</v>
      </c>
      <c r="D16" s="2">
        <v>173</v>
      </c>
      <c r="E16" s="2">
        <v>1063</v>
      </c>
      <c r="F16" t="s">
        <v>88</v>
      </c>
      <c r="G16" s="2">
        <v>377430</v>
      </c>
      <c r="H16" s="2">
        <v>8</v>
      </c>
      <c r="I16" s="2">
        <v>128</v>
      </c>
      <c r="J16" s="2">
        <v>4500</v>
      </c>
      <c r="K16" s="2">
        <v>33</v>
      </c>
      <c r="L16" s="2" t="s">
        <v>73</v>
      </c>
      <c r="M16" s="3" t="s">
        <v>96</v>
      </c>
      <c r="N16" s="2">
        <v>60</v>
      </c>
      <c r="O16" s="2">
        <v>409</v>
      </c>
      <c r="P16" s="2">
        <v>64</v>
      </c>
      <c r="Q16" s="2"/>
      <c r="R16" s="2">
        <v>2</v>
      </c>
      <c r="S16" s="2">
        <v>2</v>
      </c>
      <c r="T16" s="2">
        <v>2</v>
      </c>
      <c r="U16" s="2">
        <v>4</v>
      </c>
      <c r="V16" s="2">
        <v>2</v>
      </c>
      <c r="W16" s="2" t="s">
        <v>76</v>
      </c>
      <c r="X16" s="2" t="s">
        <v>76</v>
      </c>
      <c r="Y16" t="s">
        <v>76</v>
      </c>
      <c r="Z16">
        <v>2</v>
      </c>
    </row>
    <row r="17" spans="1:26" ht="15.75" customHeight="1" x14ac:dyDescent="0.25">
      <c r="A17" s="1" t="s">
        <v>38</v>
      </c>
      <c r="B17" s="1" t="s">
        <v>39</v>
      </c>
      <c r="C17">
        <v>30000</v>
      </c>
      <c r="D17" s="2">
        <v>185</v>
      </c>
      <c r="E17" s="2">
        <v>1052</v>
      </c>
      <c r="F17" s="2" t="s">
        <v>92</v>
      </c>
      <c r="G17" s="2">
        <v>701852</v>
      </c>
      <c r="H17" s="2">
        <v>12</v>
      </c>
      <c r="I17" s="2">
        <v>256</v>
      </c>
      <c r="J17" s="2">
        <v>5000</v>
      </c>
      <c r="K17" s="2">
        <v>45</v>
      </c>
      <c r="L17" s="2" t="s">
        <v>73</v>
      </c>
      <c r="M17" s="2" t="s">
        <v>96</v>
      </c>
      <c r="N17" s="2">
        <v>144</v>
      </c>
      <c r="O17" s="2">
        <v>388</v>
      </c>
      <c r="P17" s="2">
        <v>108</v>
      </c>
      <c r="Q17" s="2">
        <v>13</v>
      </c>
      <c r="R17" s="2"/>
      <c r="S17" s="2">
        <v>2</v>
      </c>
      <c r="T17" s="2">
        <v>2</v>
      </c>
      <c r="U17" s="2">
        <v>5</v>
      </c>
      <c r="V17" s="2">
        <v>2</v>
      </c>
      <c r="W17" s="2" t="s">
        <v>75</v>
      </c>
      <c r="X17" s="2" t="s">
        <v>76</v>
      </c>
      <c r="Y17" t="s">
        <v>75</v>
      </c>
      <c r="Z17">
        <v>1</v>
      </c>
    </row>
    <row r="18" spans="1:26" ht="15.75" customHeight="1" x14ac:dyDescent="0.25">
      <c r="A18" s="1" t="s">
        <v>40</v>
      </c>
      <c r="B18" s="1" t="s">
        <v>41</v>
      </c>
      <c r="C18">
        <v>29000</v>
      </c>
      <c r="D18" s="3">
        <v>187</v>
      </c>
      <c r="E18" s="3">
        <v>558</v>
      </c>
      <c r="F18" s="3" t="s">
        <v>97</v>
      </c>
      <c r="G18" s="3">
        <v>575447</v>
      </c>
      <c r="H18" s="3">
        <v>8</v>
      </c>
      <c r="I18" s="3">
        <v>256</v>
      </c>
      <c r="J18" s="3">
        <v>5100</v>
      </c>
      <c r="K18" s="3">
        <v>67</v>
      </c>
      <c r="L18" s="3" t="s">
        <v>73</v>
      </c>
      <c r="M18" s="3" t="s">
        <v>101</v>
      </c>
      <c r="N18" s="3">
        <v>120</v>
      </c>
      <c r="O18" s="3">
        <v>446</v>
      </c>
      <c r="P18" s="3">
        <v>200</v>
      </c>
      <c r="Q18" s="3">
        <v>8</v>
      </c>
      <c r="R18" s="3">
        <v>2</v>
      </c>
      <c r="S18" s="3"/>
      <c r="T18" s="3">
        <v>2</v>
      </c>
      <c r="U18" s="3">
        <v>5</v>
      </c>
      <c r="V18" s="3">
        <v>2</v>
      </c>
      <c r="W18" s="3" t="s">
        <v>76</v>
      </c>
      <c r="X18" s="3" t="s">
        <v>76</v>
      </c>
      <c r="Y18" s="3" t="s">
        <v>76</v>
      </c>
      <c r="Z18">
        <v>0</v>
      </c>
    </row>
    <row r="19" spans="1:26" ht="15.75" customHeight="1" x14ac:dyDescent="0.25">
      <c r="A19" s="1" t="s">
        <v>40</v>
      </c>
      <c r="B19" s="1" t="s">
        <v>42</v>
      </c>
      <c r="C19">
        <v>34000</v>
      </c>
      <c r="D19" s="3">
        <v>204.5</v>
      </c>
      <c r="E19" s="3">
        <v>558</v>
      </c>
      <c r="F19" s="3" t="s">
        <v>100</v>
      </c>
      <c r="G19" s="3">
        <v>759219</v>
      </c>
      <c r="H19" s="3">
        <v>16</v>
      </c>
      <c r="I19" s="3">
        <v>512</v>
      </c>
      <c r="J19" s="3">
        <v>5000</v>
      </c>
      <c r="K19" s="3">
        <v>120</v>
      </c>
      <c r="L19" s="3" t="s">
        <v>73</v>
      </c>
      <c r="M19" s="3" t="s">
        <v>101</v>
      </c>
      <c r="N19" s="3">
        <v>120</v>
      </c>
      <c r="O19" s="3">
        <v>446</v>
      </c>
      <c r="P19" s="3">
        <v>200</v>
      </c>
      <c r="Q19" s="3">
        <v>8</v>
      </c>
      <c r="R19" s="3">
        <v>2</v>
      </c>
      <c r="S19" s="3"/>
      <c r="T19" s="3">
        <v>2</v>
      </c>
      <c r="U19" s="3">
        <v>5</v>
      </c>
      <c r="V19" s="3">
        <v>2</v>
      </c>
      <c r="W19" s="3" t="s">
        <v>75</v>
      </c>
      <c r="X19" s="3" t="s">
        <v>76</v>
      </c>
      <c r="Y19" s="3" t="s">
        <v>76</v>
      </c>
      <c r="Z19">
        <v>0</v>
      </c>
    </row>
    <row r="20" spans="1:26" ht="15.75" customHeight="1" x14ac:dyDescent="0.25">
      <c r="A20" s="1" t="s">
        <v>40</v>
      </c>
      <c r="B20" s="1" t="s">
        <v>43</v>
      </c>
      <c r="C20">
        <v>34000</v>
      </c>
      <c r="D20" s="3">
        <v>187</v>
      </c>
      <c r="E20" s="3">
        <v>558</v>
      </c>
      <c r="F20" s="3" t="s">
        <v>82</v>
      </c>
      <c r="G20" s="3">
        <v>487593</v>
      </c>
      <c r="H20" s="3">
        <v>12</v>
      </c>
      <c r="I20" s="3">
        <v>256</v>
      </c>
      <c r="J20" s="3">
        <v>5000</v>
      </c>
      <c r="K20" s="3">
        <v>67</v>
      </c>
      <c r="L20" s="3" t="s">
        <v>73</v>
      </c>
      <c r="M20" s="3" t="s">
        <v>79</v>
      </c>
      <c r="N20" s="3">
        <v>120</v>
      </c>
      <c r="O20" s="3">
        <v>395</v>
      </c>
      <c r="P20" s="3">
        <v>50</v>
      </c>
      <c r="Q20" s="3">
        <v>8</v>
      </c>
      <c r="R20" s="3">
        <v>2</v>
      </c>
      <c r="S20" s="3"/>
      <c r="T20" s="3">
        <v>2</v>
      </c>
      <c r="U20" s="3">
        <v>5</v>
      </c>
      <c r="V20" s="3">
        <v>2</v>
      </c>
      <c r="W20" s="3" t="s">
        <v>76</v>
      </c>
      <c r="X20" s="3" t="s">
        <v>76</v>
      </c>
      <c r="Y20" s="3" t="s">
        <v>76</v>
      </c>
      <c r="Z20">
        <v>0</v>
      </c>
    </row>
    <row r="21" spans="1:26" ht="12.5" x14ac:dyDescent="0.25">
      <c r="A21" s="1" t="s">
        <v>40</v>
      </c>
      <c r="B21" s="1" t="s">
        <v>44</v>
      </c>
      <c r="C21">
        <v>35000</v>
      </c>
      <c r="D21" s="3">
        <v>200</v>
      </c>
      <c r="E21" s="3">
        <v>558</v>
      </c>
      <c r="F21" s="3" t="s">
        <v>98</v>
      </c>
      <c r="G21" s="3">
        <v>844867</v>
      </c>
      <c r="H21" s="3">
        <v>8</v>
      </c>
      <c r="I21" s="3">
        <v>256</v>
      </c>
      <c r="J21" s="3">
        <v>5080</v>
      </c>
      <c r="K21" s="3">
        <v>67</v>
      </c>
      <c r="L21" s="3" t="s">
        <v>99</v>
      </c>
      <c r="M21" s="3" t="s">
        <v>102</v>
      </c>
      <c r="N21" s="3">
        <v>144</v>
      </c>
      <c r="O21" s="3">
        <v>407</v>
      </c>
      <c r="P21" s="3">
        <v>64</v>
      </c>
      <c r="Q21" s="3">
        <v>8</v>
      </c>
      <c r="R21" s="3">
        <v>2</v>
      </c>
      <c r="S21" s="3"/>
      <c r="T21" s="3">
        <v>2</v>
      </c>
      <c r="U21" s="3">
        <v>5</v>
      </c>
      <c r="V21" s="3">
        <v>2</v>
      </c>
      <c r="W21" s="3" t="s">
        <v>76</v>
      </c>
      <c r="X21" s="3" t="s">
        <v>76</v>
      </c>
      <c r="Y21" s="3" t="s">
        <v>76</v>
      </c>
      <c r="Z21">
        <v>0</v>
      </c>
    </row>
    <row r="22" spans="1:26" ht="12.5" x14ac:dyDescent="0.25">
      <c r="A22" s="1" t="s">
        <v>45</v>
      </c>
      <c r="B22" s="1" t="s">
        <v>46</v>
      </c>
      <c r="C22">
        <v>35000</v>
      </c>
      <c r="D22" s="3">
        <v>167</v>
      </c>
      <c r="E22" s="3">
        <v>273</v>
      </c>
      <c r="F22" s="3" t="s">
        <v>106</v>
      </c>
      <c r="G22" s="3">
        <v>725857</v>
      </c>
      <c r="H22" s="3">
        <v>8</v>
      </c>
      <c r="I22" s="3">
        <v>256</v>
      </c>
      <c r="J22" s="3">
        <v>4400</v>
      </c>
      <c r="K22" s="3">
        <v>68</v>
      </c>
      <c r="L22" s="3" t="s">
        <v>73</v>
      </c>
      <c r="M22" s="3" t="s">
        <v>107</v>
      </c>
      <c r="N22" s="3">
        <v>144</v>
      </c>
      <c r="O22" s="3">
        <v>402</v>
      </c>
      <c r="P22" s="3">
        <v>50</v>
      </c>
      <c r="Q22" s="3">
        <v>13</v>
      </c>
      <c r="R22" s="3"/>
      <c r="S22" s="3"/>
      <c r="T22" s="3">
        <v>2</v>
      </c>
      <c r="U22" s="3">
        <v>5</v>
      </c>
      <c r="V22" s="3">
        <v>3.1</v>
      </c>
      <c r="W22" s="3" t="s">
        <v>76</v>
      </c>
      <c r="X22" s="3" t="s">
        <v>76</v>
      </c>
      <c r="Y22" s="3" t="s">
        <v>75</v>
      </c>
      <c r="Z22">
        <v>3</v>
      </c>
    </row>
    <row r="23" spans="1:26" ht="12.5" x14ac:dyDescent="0.25">
      <c r="A23" s="1" t="s">
        <v>47</v>
      </c>
      <c r="B23" s="1" t="s">
        <v>48</v>
      </c>
      <c r="C23">
        <v>35000</v>
      </c>
      <c r="D23" s="2">
        <v>196</v>
      </c>
      <c r="E23" s="2">
        <v>684</v>
      </c>
      <c r="F23" s="2" t="s">
        <v>93</v>
      </c>
      <c r="G23" s="2">
        <v>513980</v>
      </c>
      <c r="H23" s="2">
        <v>8</v>
      </c>
      <c r="I23" s="2">
        <v>256</v>
      </c>
      <c r="J23" s="2">
        <v>5000</v>
      </c>
      <c r="K23" s="2">
        <v>67</v>
      </c>
      <c r="L23" s="2" t="s">
        <v>73</v>
      </c>
      <c r="M23" s="2" t="s">
        <v>84</v>
      </c>
      <c r="N23" s="2">
        <v>120</v>
      </c>
      <c r="O23" s="2">
        <v>394</v>
      </c>
      <c r="P23" s="2">
        <v>64</v>
      </c>
      <c r="Q23" s="2">
        <v>50</v>
      </c>
      <c r="R23" s="2"/>
      <c r="S23" s="2">
        <v>8</v>
      </c>
      <c r="T23" s="2">
        <v>2</v>
      </c>
      <c r="U23" s="2">
        <v>5</v>
      </c>
      <c r="V23" s="2">
        <v>2</v>
      </c>
      <c r="W23" s="2" t="s">
        <v>75</v>
      </c>
      <c r="X23" s="2" t="s">
        <v>76</v>
      </c>
      <c r="Y23" t="s">
        <v>76</v>
      </c>
      <c r="Z23">
        <v>2</v>
      </c>
    </row>
    <row r="24" spans="1:26" ht="12.5" x14ac:dyDescent="0.25">
      <c r="A24" s="1" t="s">
        <v>47</v>
      </c>
      <c r="B24" s="1" t="s">
        <v>49</v>
      </c>
      <c r="C24">
        <v>32000</v>
      </c>
      <c r="D24" s="2">
        <v>190</v>
      </c>
      <c r="E24" s="2">
        <v>684</v>
      </c>
      <c r="F24" s="2" t="s">
        <v>94</v>
      </c>
      <c r="G24" s="2">
        <v>487593</v>
      </c>
      <c r="H24" s="2">
        <v>8</v>
      </c>
      <c r="I24" s="2">
        <v>256</v>
      </c>
      <c r="J24" s="2">
        <v>5000</v>
      </c>
      <c r="K24" s="2">
        <v>67</v>
      </c>
      <c r="L24" s="2" t="s">
        <v>73</v>
      </c>
      <c r="M24" s="2" t="s">
        <v>84</v>
      </c>
      <c r="N24" s="2">
        <v>120</v>
      </c>
      <c r="O24" s="2">
        <v>394</v>
      </c>
      <c r="P24" s="2">
        <v>50</v>
      </c>
      <c r="Q24" s="2">
        <v>32</v>
      </c>
      <c r="R24" s="2"/>
      <c r="S24" s="2">
        <v>8</v>
      </c>
      <c r="T24" s="2">
        <v>2</v>
      </c>
      <c r="U24" s="2">
        <v>5</v>
      </c>
      <c r="V24" s="2">
        <v>2</v>
      </c>
      <c r="W24" s="2" t="s">
        <v>75</v>
      </c>
      <c r="X24" s="2" t="s">
        <v>76</v>
      </c>
      <c r="Y24" t="s">
        <v>76</v>
      </c>
      <c r="Z24">
        <v>2</v>
      </c>
    </row>
    <row r="25" spans="1:26" ht="12.5" x14ac:dyDescent="0.25">
      <c r="A25" s="1" t="s">
        <v>47</v>
      </c>
      <c r="B25" s="1" t="s">
        <v>50</v>
      </c>
      <c r="C25">
        <v>33000</v>
      </c>
      <c r="D25" s="2">
        <v>189</v>
      </c>
      <c r="E25" s="2">
        <v>684</v>
      </c>
      <c r="F25" s="2" t="s">
        <v>95</v>
      </c>
      <c r="G25" s="2">
        <v>396736</v>
      </c>
      <c r="H25" s="2">
        <v>12</v>
      </c>
      <c r="I25" s="2">
        <v>512</v>
      </c>
      <c r="J25" s="2">
        <v>5000</v>
      </c>
      <c r="K25" s="2">
        <v>67</v>
      </c>
      <c r="L25" s="2" t="s">
        <v>73</v>
      </c>
      <c r="M25" s="2" t="s">
        <v>84</v>
      </c>
      <c r="N25" s="2">
        <v>120</v>
      </c>
      <c r="O25" s="2">
        <v>394</v>
      </c>
      <c r="P25" s="2">
        <v>200</v>
      </c>
      <c r="Q25" s="2">
        <v>8</v>
      </c>
      <c r="R25" s="2">
        <v>2</v>
      </c>
      <c r="S25" s="2">
        <v>8</v>
      </c>
      <c r="T25" s="2">
        <v>2</v>
      </c>
      <c r="U25" s="2">
        <v>5</v>
      </c>
      <c r="V25" s="2">
        <v>2</v>
      </c>
      <c r="W25" s="2" t="s">
        <v>75</v>
      </c>
      <c r="X25" s="2" t="s">
        <v>76</v>
      </c>
      <c r="Y25" t="s">
        <v>76</v>
      </c>
      <c r="Z25">
        <v>2</v>
      </c>
    </row>
    <row r="26" spans="1:26" ht="12.5" x14ac:dyDescent="0.25">
      <c r="A26" s="1" t="s">
        <v>51</v>
      </c>
      <c r="B26" s="1" t="s">
        <v>52</v>
      </c>
      <c r="C26">
        <v>33000</v>
      </c>
      <c r="D26" s="3">
        <v>190</v>
      </c>
      <c r="E26" s="3">
        <v>558</v>
      </c>
      <c r="F26" s="3" t="s">
        <v>103</v>
      </c>
      <c r="G26" s="3">
        <v>1322730</v>
      </c>
      <c r="H26" s="3">
        <v>12</v>
      </c>
      <c r="I26" s="3">
        <v>512</v>
      </c>
      <c r="J26" s="3">
        <v>5000</v>
      </c>
      <c r="K26" s="3">
        <v>67</v>
      </c>
      <c r="L26" s="3" t="s">
        <v>73</v>
      </c>
      <c r="M26" s="3" t="s">
        <v>101</v>
      </c>
      <c r="N26" s="3">
        <v>120</v>
      </c>
      <c r="O26" s="3">
        <v>446</v>
      </c>
      <c r="P26" s="3">
        <v>64</v>
      </c>
      <c r="Q26" s="3">
        <v>8</v>
      </c>
      <c r="R26" s="3">
        <v>2</v>
      </c>
      <c r="S26" s="3"/>
      <c r="T26" s="3">
        <v>2</v>
      </c>
      <c r="U26" s="3">
        <v>5</v>
      </c>
      <c r="V26" s="3">
        <v>2</v>
      </c>
      <c r="W26" s="3" t="s">
        <v>75</v>
      </c>
      <c r="X26" s="3" t="s">
        <v>76</v>
      </c>
      <c r="Y26" t="s">
        <v>75</v>
      </c>
      <c r="Z26">
        <v>0</v>
      </c>
    </row>
    <row r="27" spans="1:26" ht="12.5" x14ac:dyDescent="0.25">
      <c r="A27" s="1" t="s">
        <v>51</v>
      </c>
      <c r="B27" s="1" t="s">
        <v>53</v>
      </c>
      <c r="C27">
        <v>35000</v>
      </c>
      <c r="D27" s="3">
        <v>195</v>
      </c>
      <c r="E27" s="3">
        <v>558</v>
      </c>
      <c r="F27" s="3" t="s">
        <v>104</v>
      </c>
      <c r="G27" s="3">
        <v>804390</v>
      </c>
      <c r="H27" s="3">
        <v>8</v>
      </c>
      <c r="I27" s="3">
        <v>128</v>
      </c>
      <c r="J27" s="3">
        <v>4500</v>
      </c>
      <c r="K27" s="3">
        <v>67</v>
      </c>
      <c r="L27" s="3" t="s">
        <v>73</v>
      </c>
      <c r="M27" s="3" t="s">
        <v>79</v>
      </c>
      <c r="N27" s="3">
        <v>120</v>
      </c>
      <c r="O27" s="3">
        <v>395</v>
      </c>
      <c r="P27" s="3">
        <v>64</v>
      </c>
      <c r="Q27" s="3">
        <v>8</v>
      </c>
      <c r="R27" s="3">
        <v>2</v>
      </c>
      <c r="S27" s="3"/>
      <c r="T27" s="3">
        <v>2</v>
      </c>
      <c r="U27" s="3">
        <v>5</v>
      </c>
      <c r="V27" s="3">
        <v>2</v>
      </c>
      <c r="W27" s="3" t="s">
        <v>75</v>
      </c>
      <c r="X27" s="3" t="s">
        <v>76</v>
      </c>
      <c r="Y27" t="s">
        <v>75</v>
      </c>
      <c r="Z27">
        <v>0</v>
      </c>
    </row>
    <row r="28" spans="1:26" ht="12.5" x14ac:dyDescent="0.25">
      <c r="A28" s="1" t="s">
        <v>51</v>
      </c>
      <c r="B28" s="1" t="s">
        <v>54</v>
      </c>
      <c r="C28">
        <v>35000</v>
      </c>
      <c r="D28" s="3">
        <v>181</v>
      </c>
      <c r="E28" s="3">
        <v>558</v>
      </c>
      <c r="F28" s="3" t="s">
        <v>105</v>
      </c>
      <c r="G28" s="3">
        <v>1113620</v>
      </c>
      <c r="H28" s="3">
        <v>12</v>
      </c>
      <c r="I28" s="3">
        <v>256</v>
      </c>
      <c r="J28" s="3">
        <v>5000</v>
      </c>
      <c r="K28" s="3">
        <v>67</v>
      </c>
      <c r="L28" s="3" t="s">
        <v>73</v>
      </c>
      <c r="M28" s="3" t="s">
        <v>79</v>
      </c>
      <c r="N28" s="3">
        <v>120</v>
      </c>
      <c r="O28" s="3">
        <v>395</v>
      </c>
      <c r="P28" s="3">
        <v>64</v>
      </c>
      <c r="Q28" s="3">
        <v>8</v>
      </c>
      <c r="R28" s="3">
        <v>2</v>
      </c>
      <c r="S28" s="3"/>
      <c r="T28" s="3">
        <v>2</v>
      </c>
      <c r="U28" s="3">
        <v>5</v>
      </c>
      <c r="V28" s="3">
        <v>2</v>
      </c>
      <c r="W28" s="3" t="s">
        <v>75</v>
      </c>
      <c r="X28" s="3" t="s">
        <v>76</v>
      </c>
      <c r="Y28" t="s">
        <v>75</v>
      </c>
      <c r="Z28">
        <v>0</v>
      </c>
    </row>
    <row r="29" spans="1:26" ht="12.5" x14ac:dyDescent="0.25">
      <c r="A29" s="1" t="s">
        <v>55</v>
      </c>
      <c r="B29" s="1" t="s">
        <v>56</v>
      </c>
      <c r="C29">
        <v>26000</v>
      </c>
      <c r="D29" s="3">
        <v>210</v>
      </c>
      <c r="E29" s="3">
        <v>712</v>
      </c>
      <c r="F29" s="3" t="s">
        <v>95</v>
      </c>
      <c r="G29" s="3">
        <v>544907</v>
      </c>
      <c r="H29" s="3">
        <v>8</v>
      </c>
      <c r="I29" s="3">
        <v>256</v>
      </c>
      <c r="J29" s="3">
        <v>4700</v>
      </c>
      <c r="K29" s="3">
        <v>66</v>
      </c>
      <c r="L29" s="3" t="s">
        <v>73</v>
      </c>
      <c r="M29" s="3" t="s">
        <v>79</v>
      </c>
      <c r="N29" s="3">
        <v>120</v>
      </c>
      <c r="O29" s="3">
        <v>388</v>
      </c>
      <c r="P29" s="3">
        <v>50</v>
      </c>
      <c r="Q29" s="3">
        <v>8</v>
      </c>
      <c r="R29" s="3">
        <v>2</v>
      </c>
      <c r="S29" s="3">
        <v>2</v>
      </c>
      <c r="T29" s="3">
        <v>2</v>
      </c>
      <c r="U29" s="3">
        <v>5</v>
      </c>
      <c r="V29" s="3">
        <v>2</v>
      </c>
      <c r="W29" s="3" t="s">
        <v>75</v>
      </c>
      <c r="X29" s="3" t="s">
        <v>76</v>
      </c>
      <c r="Y29" t="s">
        <v>75</v>
      </c>
      <c r="Z29">
        <v>1</v>
      </c>
    </row>
    <row r="30" spans="1:26" ht="15.75" customHeight="1" x14ac:dyDescent="0.25">
      <c r="B30" s="1" t="s">
        <v>108</v>
      </c>
      <c r="C30">
        <f>MIN(C2:C29)</f>
        <v>26000</v>
      </c>
      <c r="D30">
        <f>MIN(D2:D29)</f>
        <v>167</v>
      </c>
      <c r="E30">
        <f>MIN(E2:E29)</f>
        <v>125</v>
      </c>
      <c r="G30">
        <f>MIN(G2:G29)</f>
        <v>297179</v>
      </c>
      <c r="H30">
        <f>MIN(H2:H29)</f>
        <v>8</v>
      </c>
      <c r="I30">
        <f>MIN(I2:I29)</f>
        <v>128</v>
      </c>
      <c r="J30">
        <f>MIN(J2:J29)</f>
        <v>4400</v>
      </c>
      <c r="K30">
        <f>MIN(K2:K29)</f>
        <v>25</v>
      </c>
      <c r="N30">
        <f t="shared" ref="N30:V30" si="0">MIN(N2:N29)</f>
        <v>60</v>
      </c>
      <c r="O30">
        <f t="shared" si="0"/>
        <v>388</v>
      </c>
      <c r="P30">
        <f t="shared" si="0"/>
        <v>48</v>
      </c>
      <c r="Q30">
        <f t="shared" si="0"/>
        <v>8</v>
      </c>
      <c r="R30">
        <f t="shared" si="0"/>
        <v>2</v>
      </c>
      <c r="S30">
        <f t="shared" si="0"/>
        <v>2</v>
      </c>
      <c r="T30">
        <f t="shared" si="0"/>
        <v>2</v>
      </c>
      <c r="U30">
        <f t="shared" si="0"/>
        <v>3</v>
      </c>
      <c r="V30">
        <f t="shared" si="0"/>
        <v>2</v>
      </c>
    </row>
    <row r="31" spans="1:26" ht="15.75" customHeight="1" x14ac:dyDescent="0.25">
      <c r="B31" s="1" t="s">
        <v>109</v>
      </c>
      <c r="C31">
        <f>MAX(C2:C29)</f>
        <v>35000</v>
      </c>
      <c r="D31">
        <f>MAX(D2:D29)</f>
        <v>210</v>
      </c>
      <c r="E31">
        <f>MAX(E2:E29)</f>
        <v>3000</v>
      </c>
      <c r="G31">
        <f>MAX(G2:G29)</f>
        <v>1322730</v>
      </c>
      <c r="H31">
        <f>MAX(H2:H29)</f>
        <v>16</v>
      </c>
      <c r="I31">
        <f>MAX(I2:I29)</f>
        <v>512</v>
      </c>
      <c r="J31">
        <f>MAX(J2:J29)</f>
        <v>6000</v>
      </c>
      <c r="K31">
        <f>MAX(K2:K29)</f>
        <v>120</v>
      </c>
      <c r="N31">
        <f t="shared" ref="N31:V31" si="1">MAX(N2:N29)</f>
        <v>144</v>
      </c>
      <c r="O31">
        <f t="shared" si="1"/>
        <v>446</v>
      </c>
      <c r="P31">
        <f t="shared" si="1"/>
        <v>200</v>
      </c>
      <c r="Q31">
        <f t="shared" si="1"/>
        <v>50</v>
      </c>
      <c r="R31">
        <f t="shared" si="1"/>
        <v>5</v>
      </c>
      <c r="S31">
        <f t="shared" si="1"/>
        <v>8</v>
      </c>
      <c r="T31">
        <f t="shared" si="1"/>
        <v>4</v>
      </c>
      <c r="U31">
        <f t="shared" si="1"/>
        <v>5</v>
      </c>
      <c r="V31">
        <f t="shared" si="1"/>
        <v>3.1</v>
      </c>
    </row>
    <row r="32" spans="1:26" ht="15.75" customHeight="1" x14ac:dyDescent="0.25">
      <c r="B32" s="1" t="s">
        <v>110</v>
      </c>
      <c r="C32">
        <f>AVERAGE(C2:C29)</f>
        <v>31339.285714285714</v>
      </c>
      <c r="D32">
        <f>AVERAGE(D2:D29)</f>
        <v>190.83928571428572</v>
      </c>
      <c r="E32">
        <f>AVERAGE(E2:E29)</f>
        <v>1113.2857142857142</v>
      </c>
      <c r="G32">
        <f>AVERAGE(G2:G29)</f>
        <v>618077.64285714284</v>
      </c>
      <c r="H32">
        <f>AVERAGE(H2:H29)</f>
        <v>9.1428571428571423</v>
      </c>
      <c r="I32">
        <f>AVERAGE(I2:I29)</f>
        <v>256</v>
      </c>
      <c r="J32">
        <f>AVERAGE(J2:J29)</f>
        <v>4992.1428571428569</v>
      </c>
      <c r="K32">
        <f>AVERAGE(K2:K29)</f>
        <v>56.285714285714285</v>
      </c>
      <c r="N32">
        <f t="shared" ref="N32:V32" si="2">AVERAGE(N2:N29)</f>
        <v>120.42857142857143</v>
      </c>
      <c r="O32">
        <f t="shared" si="2"/>
        <v>401.96428571428572</v>
      </c>
      <c r="P32">
        <f t="shared" si="2"/>
        <v>76.142857142857139</v>
      </c>
      <c r="Q32">
        <f t="shared" si="2"/>
        <v>11.478260869565217</v>
      </c>
      <c r="R32">
        <f t="shared" si="2"/>
        <v>2.2999999999999998</v>
      </c>
      <c r="S32">
        <f t="shared" si="2"/>
        <v>3.8</v>
      </c>
      <c r="T32">
        <f t="shared" si="2"/>
        <v>2.4285714285714284</v>
      </c>
      <c r="U32">
        <f t="shared" si="2"/>
        <v>4.8928571428571432</v>
      </c>
      <c r="V32">
        <f t="shared" si="2"/>
        <v>2.0392857142857141</v>
      </c>
    </row>
    <row r="33" spans="1:22" ht="15.75" customHeight="1" x14ac:dyDescent="0.25">
      <c r="B33" s="1" t="s">
        <v>112</v>
      </c>
      <c r="C33">
        <f>AVERAGE(C30,C32)</f>
        <v>28669.642857142855</v>
      </c>
      <c r="D33">
        <f>AVERAGE(D30,D32)</f>
        <v>178.91964285714286</v>
      </c>
      <c r="E33">
        <f>AVERAGE(E30,E32)</f>
        <v>619.14285714285711</v>
      </c>
      <c r="G33">
        <f>AVERAGE(G30,G32)</f>
        <v>457628.32142857142</v>
      </c>
      <c r="H33">
        <f>AVERAGE(H30,H32)</f>
        <v>8.5714285714285712</v>
      </c>
      <c r="I33">
        <f>AVERAGE(I30,I32)</f>
        <v>192</v>
      </c>
      <c r="J33">
        <f>AVERAGE(J30,J32)</f>
        <v>4696.0714285714284</v>
      </c>
      <c r="K33">
        <f>AVERAGE(K30,K32)</f>
        <v>40.642857142857139</v>
      </c>
      <c r="N33">
        <f t="shared" ref="N33:V33" si="3">AVERAGE(N30,N32)</f>
        <v>90.214285714285722</v>
      </c>
      <c r="O33">
        <f t="shared" si="3"/>
        <v>394.98214285714289</v>
      </c>
      <c r="P33">
        <f t="shared" si="3"/>
        <v>62.071428571428569</v>
      </c>
      <c r="Q33">
        <f t="shared" si="3"/>
        <v>9.7391304347826093</v>
      </c>
      <c r="R33">
        <f t="shared" si="3"/>
        <v>2.15</v>
      </c>
      <c r="S33">
        <f t="shared" si="3"/>
        <v>2.9</v>
      </c>
      <c r="T33">
        <f t="shared" si="3"/>
        <v>2.2142857142857144</v>
      </c>
      <c r="U33">
        <f t="shared" si="3"/>
        <v>3.9464285714285716</v>
      </c>
      <c r="V33">
        <f t="shared" si="3"/>
        <v>2.0196428571428573</v>
      </c>
    </row>
    <row r="34" spans="1:22" ht="15.75" customHeight="1" x14ac:dyDescent="0.25">
      <c r="B34" s="1" t="s">
        <v>111</v>
      </c>
      <c r="C34">
        <f>AVERAGE(C31,C32)</f>
        <v>33169.642857142855</v>
      </c>
      <c r="D34">
        <f>AVERAGE(D31,D32)</f>
        <v>200.41964285714286</v>
      </c>
      <c r="E34">
        <f>AVERAGE(E31,E32)</f>
        <v>2056.6428571428569</v>
      </c>
      <c r="G34">
        <f>AVERAGE(G31,G32)</f>
        <v>970403.82142857136</v>
      </c>
      <c r="H34">
        <f>AVERAGE(H31,H32)</f>
        <v>12.571428571428571</v>
      </c>
      <c r="I34">
        <f>AVERAGE(I31,I32)</f>
        <v>384</v>
      </c>
      <c r="J34">
        <f>AVERAGE(J31,J32)</f>
        <v>5496.0714285714284</v>
      </c>
      <c r="K34">
        <f>AVERAGE(K31,K32)</f>
        <v>88.142857142857139</v>
      </c>
      <c r="N34">
        <f t="shared" ref="N34:V34" si="4">AVERAGE(N31,N32)</f>
        <v>132.21428571428572</v>
      </c>
      <c r="O34">
        <f t="shared" si="4"/>
        <v>423.98214285714289</v>
      </c>
      <c r="P34">
        <f t="shared" si="4"/>
        <v>138.07142857142856</v>
      </c>
      <c r="Q34">
        <f t="shared" si="4"/>
        <v>30.739130434782609</v>
      </c>
      <c r="R34">
        <f t="shared" si="4"/>
        <v>3.65</v>
      </c>
      <c r="S34">
        <f t="shared" si="4"/>
        <v>5.9</v>
      </c>
      <c r="T34">
        <f t="shared" si="4"/>
        <v>3.2142857142857144</v>
      </c>
      <c r="U34">
        <f t="shared" si="4"/>
        <v>4.9464285714285712</v>
      </c>
      <c r="V34">
        <f t="shared" si="4"/>
        <v>2.5696428571428571</v>
      </c>
    </row>
    <row r="40" spans="1:22" ht="15.75" customHeight="1" thickBot="1" x14ac:dyDescent="0.3"/>
    <row r="41" spans="1:22" ht="15.75" customHeight="1" thickBot="1" x14ac:dyDescent="0.3">
      <c r="A41" s="23" t="s">
        <v>0</v>
      </c>
      <c r="B41" s="24" t="s">
        <v>1</v>
      </c>
      <c r="C41" s="30" t="s">
        <v>2</v>
      </c>
      <c r="D41" s="31" t="s">
        <v>3</v>
      </c>
      <c r="E41" s="31" t="s">
        <v>4</v>
      </c>
      <c r="F41" s="31" t="s">
        <v>5</v>
      </c>
      <c r="G41" s="31" t="s">
        <v>6</v>
      </c>
      <c r="H41" s="31" t="s">
        <v>7</v>
      </c>
      <c r="I41" s="31" t="s">
        <v>8</v>
      </c>
      <c r="J41" s="31" t="s">
        <v>9</v>
      </c>
      <c r="K41" s="31" t="s">
        <v>10</v>
      </c>
      <c r="L41" s="31" t="s">
        <v>11</v>
      </c>
      <c r="M41" s="31" t="s">
        <v>72</v>
      </c>
      <c r="N41" s="31" t="s">
        <v>12</v>
      </c>
      <c r="O41" s="32" t="s">
        <v>13</v>
      </c>
      <c r="P41" s="33"/>
    </row>
    <row r="42" spans="1:22" ht="15.75" customHeight="1" x14ac:dyDescent="0.25">
      <c r="A42" s="25" t="s">
        <v>18</v>
      </c>
      <c r="B42" s="26" t="s">
        <v>19</v>
      </c>
      <c r="C42" s="9">
        <v>26500</v>
      </c>
      <c r="D42" s="10">
        <v>199</v>
      </c>
      <c r="E42" s="10">
        <v>3000</v>
      </c>
      <c r="F42" s="10" t="s">
        <v>82</v>
      </c>
      <c r="G42" s="10">
        <v>541472</v>
      </c>
      <c r="H42" s="10">
        <v>8</v>
      </c>
      <c r="I42" s="10">
        <v>256</v>
      </c>
      <c r="J42" s="10">
        <v>5000</v>
      </c>
      <c r="K42" s="10">
        <v>25</v>
      </c>
      <c r="L42" s="10" t="s">
        <v>73</v>
      </c>
      <c r="M42" s="10" t="s">
        <v>74</v>
      </c>
      <c r="N42" s="10">
        <v>120</v>
      </c>
      <c r="O42" s="11">
        <v>390</v>
      </c>
    </row>
    <row r="43" spans="1:22" ht="15.75" customHeight="1" x14ac:dyDescent="0.25">
      <c r="A43" s="25" t="s">
        <v>18</v>
      </c>
      <c r="B43" s="27" t="s">
        <v>20</v>
      </c>
      <c r="C43" s="8">
        <v>30000</v>
      </c>
      <c r="D43" s="6">
        <v>197</v>
      </c>
      <c r="E43" s="6">
        <v>3000</v>
      </c>
      <c r="F43" s="6" t="s">
        <v>77</v>
      </c>
      <c r="G43" s="6">
        <v>468967</v>
      </c>
      <c r="H43" s="6">
        <v>8</v>
      </c>
      <c r="I43" s="6">
        <v>256</v>
      </c>
      <c r="J43" s="6">
        <v>5000</v>
      </c>
      <c r="K43" s="6">
        <v>25</v>
      </c>
      <c r="L43" s="6" t="s">
        <v>73</v>
      </c>
      <c r="M43" s="6" t="s">
        <v>74</v>
      </c>
      <c r="N43" s="6">
        <v>120</v>
      </c>
      <c r="O43" s="12">
        <v>390</v>
      </c>
    </row>
    <row r="44" spans="1:22" ht="15.75" customHeight="1" x14ac:dyDescent="0.25">
      <c r="A44" s="25" t="s">
        <v>18</v>
      </c>
      <c r="B44" s="27" t="s">
        <v>21</v>
      </c>
      <c r="C44" s="8">
        <v>35000</v>
      </c>
      <c r="D44" s="6">
        <v>202</v>
      </c>
      <c r="E44" s="6">
        <v>3000</v>
      </c>
      <c r="F44" s="6" t="s">
        <v>78</v>
      </c>
      <c r="G44" s="6">
        <v>579527</v>
      </c>
      <c r="H44" s="6">
        <v>8</v>
      </c>
      <c r="I44" s="6">
        <v>256</v>
      </c>
      <c r="J44" s="6">
        <v>5000</v>
      </c>
      <c r="K44" s="6">
        <v>25</v>
      </c>
      <c r="L44" s="6" t="s">
        <v>73</v>
      </c>
      <c r="M44" s="6" t="s">
        <v>74</v>
      </c>
      <c r="N44" s="6">
        <v>120</v>
      </c>
      <c r="O44" s="12">
        <v>403</v>
      </c>
    </row>
    <row r="45" spans="1:22" ht="15.75" customHeight="1" x14ac:dyDescent="0.25">
      <c r="A45" s="25" t="s">
        <v>18</v>
      </c>
      <c r="B45" s="27" t="s">
        <v>22</v>
      </c>
      <c r="C45" s="8">
        <v>26000</v>
      </c>
      <c r="D45" s="6">
        <v>208</v>
      </c>
      <c r="E45" s="6">
        <v>3000</v>
      </c>
      <c r="F45" s="6" t="s">
        <v>77</v>
      </c>
      <c r="G45" s="6">
        <v>451934</v>
      </c>
      <c r="H45" s="6">
        <v>8</v>
      </c>
      <c r="I45" s="6">
        <v>128</v>
      </c>
      <c r="J45" s="6">
        <v>6000</v>
      </c>
      <c r="K45" s="6">
        <v>25</v>
      </c>
      <c r="L45" s="6" t="s">
        <v>73</v>
      </c>
      <c r="M45" s="6" t="s">
        <v>74</v>
      </c>
      <c r="N45" s="6">
        <v>120</v>
      </c>
      <c r="O45" s="12">
        <v>390</v>
      </c>
    </row>
    <row r="46" spans="1:22" ht="15.75" customHeight="1" x14ac:dyDescent="0.25">
      <c r="A46" s="25" t="s">
        <v>18</v>
      </c>
      <c r="B46" s="27" t="s">
        <v>23</v>
      </c>
      <c r="C46" s="8">
        <v>26000</v>
      </c>
      <c r="D46" s="6">
        <v>208</v>
      </c>
      <c r="E46" s="6">
        <v>3000</v>
      </c>
      <c r="F46" s="6" t="s">
        <v>77</v>
      </c>
      <c r="G46" s="6">
        <v>451934</v>
      </c>
      <c r="H46" s="6">
        <v>8</v>
      </c>
      <c r="I46" s="6">
        <v>128</v>
      </c>
      <c r="J46" s="6">
        <v>6000</v>
      </c>
      <c r="K46" s="6">
        <v>25</v>
      </c>
      <c r="L46" s="6" t="s">
        <v>73</v>
      </c>
      <c r="M46" s="6" t="s">
        <v>74</v>
      </c>
      <c r="N46" s="6">
        <v>120</v>
      </c>
      <c r="O46" s="12">
        <v>390</v>
      </c>
    </row>
    <row r="47" spans="1:22" ht="15.75" customHeight="1" x14ac:dyDescent="0.25">
      <c r="A47" s="25" t="s">
        <v>18</v>
      </c>
      <c r="B47" s="27" t="s">
        <v>24</v>
      </c>
      <c r="C47" s="8">
        <v>35000</v>
      </c>
      <c r="D47" s="6">
        <v>199</v>
      </c>
      <c r="E47" s="6">
        <v>3000</v>
      </c>
      <c r="F47" s="6" t="s">
        <v>78</v>
      </c>
      <c r="G47" s="6">
        <v>493224</v>
      </c>
      <c r="H47" s="6">
        <v>8</v>
      </c>
      <c r="I47" s="6">
        <v>256</v>
      </c>
      <c r="J47" s="6">
        <v>6000</v>
      </c>
      <c r="K47" s="6">
        <v>25</v>
      </c>
      <c r="L47" s="6" t="s">
        <v>73</v>
      </c>
      <c r="M47" s="6" t="s">
        <v>79</v>
      </c>
      <c r="N47" s="6">
        <v>120</v>
      </c>
      <c r="O47" s="12">
        <v>390</v>
      </c>
    </row>
    <row r="48" spans="1:22" ht="15.75" customHeight="1" x14ac:dyDescent="0.25">
      <c r="A48" s="25" t="s">
        <v>25</v>
      </c>
      <c r="B48" s="27" t="s">
        <v>26</v>
      </c>
      <c r="C48" s="8">
        <v>27000</v>
      </c>
      <c r="D48" s="6">
        <v>193.5</v>
      </c>
      <c r="E48" s="6">
        <v>125</v>
      </c>
      <c r="F48" s="6" t="s">
        <v>81</v>
      </c>
      <c r="G48" s="6">
        <v>676978</v>
      </c>
      <c r="H48" s="6">
        <v>12</v>
      </c>
      <c r="I48" s="6">
        <v>256</v>
      </c>
      <c r="J48" s="6">
        <v>5000</v>
      </c>
      <c r="K48" s="6">
        <v>80</v>
      </c>
      <c r="L48" s="6" t="s">
        <v>85</v>
      </c>
      <c r="M48" s="6" t="s">
        <v>83</v>
      </c>
      <c r="N48" s="6">
        <v>120</v>
      </c>
      <c r="O48" s="12">
        <v>394</v>
      </c>
    </row>
    <row r="49" spans="1:15" ht="15.75" customHeight="1" x14ac:dyDescent="0.25">
      <c r="A49" s="25" t="s">
        <v>25</v>
      </c>
      <c r="B49" s="27" t="s">
        <v>27</v>
      </c>
      <c r="C49" s="8">
        <v>34000</v>
      </c>
      <c r="D49" s="6">
        <v>184</v>
      </c>
      <c r="E49" s="6">
        <v>125</v>
      </c>
      <c r="F49" s="6" t="s">
        <v>80</v>
      </c>
      <c r="G49" s="6">
        <v>915179</v>
      </c>
      <c r="H49" s="6">
        <v>8</v>
      </c>
      <c r="I49" s="6">
        <v>256</v>
      </c>
      <c r="J49" s="6">
        <v>5000</v>
      </c>
      <c r="K49" s="6">
        <v>80</v>
      </c>
      <c r="L49" s="6" t="s">
        <v>85</v>
      </c>
      <c r="M49" s="6" t="s">
        <v>84</v>
      </c>
      <c r="N49" s="6">
        <v>120</v>
      </c>
      <c r="O49" s="12">
        <v>394</v>
      </c>
    </row>
    <row r="50" spans="1:15" ht="15.75" customHeight="1" x14ac:dyDescent="0.25">
      <c r="A50" s="25" t="s">
        <v>28</v>
      </c>
      <c r="B50" s="27" t="s">
        <v>29</v>
      </c>
      <c r="C50" s="8">
        <v>29000</v>
      </c>
      <c r="D50" s="6">
        <v>190</v>
      </c>
      <c r="E50" s="6">
        <v>551</v>
      </c>
      <c r="F50" s="6" t="s">
        <v>86</v>
      </c>
      <c r="G50" s="6">
        <v>417839</v>
      </c>
      <c r="H50" s="6">
        <v>8</v>
      </c>
      <c r="I50" s="6">
        <v>128</v>
      </c>
      <c r="J50" s="6">
        <v>4800</v>
      </c>
      <c r="K50" s="6">
        <v>44</v>
      </c>
      <c r="L50" s="6" t="s">
        <v>85</v>
      </c>
      <c r="M50" s="6" t="s">
        <v>79</v>
      </c>
      <c r="N50" s="6">
        <v>120</v>
      </c>
      <c r="O50" s="12">
        <v>409</v>
      </c>
    </row>
    <row r="51" spans="1:15" ht="15.75" customHeight="1" x14ac:dyDescent="0.25">
      <c r="A51" s="25" t="s">
        <v>28</v>
      </c>
      <c r="B51" s="27" t="s">
        <v>30</v>
      </c>
      <c r="C51" s="8">
        <v>28000</v>
      </c>
      <c r="D51" s="6">
        <v>175</v>
      </c>
      <c r="E51" s="6">
        <v>551</v>
      </c>
      <c r="F51" s="6" t="s">
        <v>87</v>
      </c>
      <c r="G51" s="6">
        <v>715312</v>
      </c>
      <c r="H51" s="6">
        <v>8</v>
      </c>
      <c r="I51" s="6">
        <v>256</v>
      </c>
      <c r="J51" s="6">
        <v>4600</v>
      </c>
      <c r="K51" s="6">
        <v>66</v>
      </c>
      <c r="L51" s="6" t="s">
        <v>85</v>
      </c>
      <c r="M51" s="6" t="s">
        <v>79</v>
      </c>
      <c r="N51" s="6">
        <v>120</v>
      </c>
      <c r="O51" s="12">
        <v>409</v>
      </c>
    </row>
    <row r="52" spans="1:15" ht="15.75" customHeight="1" x14ac:dyDescent="0.25">
      <c r="A52" s="25" t="s">
        <v>28</v>
      </c>
      <c r="B52" s="27" t="s">
        <v>31</v>
      </c>
      <c r="C52" s="8">
        <v>34000</v>
      </c>
      <c r="D52" s="6">
        <v>180.5</v>
      </c>
      <c r="E52" s="6">
        <v>551</v>
      </c>
      <c r="F52" s="6" t="s">
        <v>88</v>
      </c>
      <c r="G52" s="6">
        <v>447351</v>
      </c>
      <c r="H52" s="6">
        <v>8</v>
      </c>
      <c r="I52" s="6">
        <v>256</v>
      </c>
      <c r="J52" s="6">
        <v>5000</v>
      </c>
      <c r="K52" s="6">
        <v>44</v>
      </c>
      <c r="L52" s="6" t="s">
        <v>85</v>
      </c>
      <c r="M52" s="6" t="s">
        <v>79</v>
      </c>
      <c r="N52" s="6">
        <v>120</v>
      </c>
      <c r="O52" s="12">
        <v>409</v>
      </c>
    </row>
    <row r="53" spans="1:15" ht="15.75" customHeight="1" x14ac:dyDescent="0.25">
      <c r="A53" s="25" t="s">
        <v>28</v>
      </c>
      <c r="B53" s="27" t="s">
        <v>32</v>
      </c>
      <c r="C53" s="8">
        <v>33000</v>
      </c>
      <c r="D53" s="6">
        <v>186</v>
      </c>
      <c r="E53" s="6">
        <v>551</v>
      </c>
      <c r="F53" s="6" t="s">
        <v>89</v>
      </c>
      <c r="G53" s="6">
        <v>472795</v>
      </c>
      <c r="H53" s="6">
        <v>8</v>
      </c>
      <c r="I53" s="6">
        <v>128</v>
      </c>
      <c r="J53" s="6">
        <v>4500</v>
      </c>
      <c r="K53" s="6">
        <v>44</v>
      </c>
      <c r="L53" s="6" t="s">
        <v>85</v>
      </c>
      <c r="M53" s="6" t="s">
        <v>79</v>
      </c>
      <c r="N53" s="6">
        <v>120</v>
      </c>
      <c r="O53" s="12">
        <v>409</v>
      </c>
    </row>
    <row r="54" spans="1:15" ht="15.75" customHeight="1" x14ac:dyDescent="0.25">
      <c r="A54" s="25" t="s">
        <v>33</v>
      </c>
      <c r="B54" s="27" t="s">
        <v>34</v>
      </c>
      <c r="C54" s="8">
        <v>27000</v>
      </c>
      <c r="D54" s="7">
        <v>175</v>
      </c>
      <c r="E54" s="7">
        <v>597</v>
      </c>
      <c r="F54" s="7" t="s">
        <v>90</v>
      </c>
      <c r="G54" s="7">
        <v>720262</v>
      </c>
      <c r="H54" s="7">
        <v>8</v>
      </c>
      <c r="I54" s="7">
        <v>256</v>
      </c>
      <c r="J54" s="7">
        <v>4600</v>
      </c>
      <c r="K54" s="7">
        <v>66</v>
      </c>
      <c r="L54" s="7" t="s">
        <v>73</v>
      </c>
      <c r="M54" s="7" t="s">
        <v>96</v>
      </c>
      <c r="N54" s="7">
        <v>120</v>
      </c>
      <c r="O54" s="13">
        <v>388</v>
      </c>
    </row>
    <row r="55" spans="1:15" ht="15.75" customHeight="1" x14ac:dyDescent="0.25">
      <c r="A55" s="25" t="s">
        <v>35</v>
      </c>
      <c r="B55" s="27" t="s">
        <v>36</v>
      </c>
      <c r="C55" s="8">
        <v>29000</v>
      </c>
      <c r="D55" s="7">
        <v>192</v>
      </c>
      <c r="E55" s="7">
        <v>1063</v>
      </c>
      <c r="F55" s="6" t="s">
        <v>88</v>
      </c>
      <c r="G55" s="7">
        <v>297179</v>
      </c>
      <c r="H55" s="7">
        <v>8</v>
      </c>
      <c r="I55" s="7">
        <v>256</v>
      </c>
      <c r="J55" s="7">
        <v>5000</v>
      </c>
      <c r="K55" s="7">
        <v>67</v>
      </c>
      <c r="L55" s="7" t="s">
        <v>99</v>
      </c>
      <c r="M55" s="7" t="s">
        <v>96</v>
      </c>
      <c r="N55" s="7">
        <v>120</v>
      </c>
      <c r="O55" s="13">
        <v>391</v>
      </c>
    </row>
    <row r="56" spans="1:15" ht="15.75" customHeight="1" x14ac:dyDescent="0.25">
      <c r="A56" s="25" t="s">
        <v>35</v>
      </c>
      <c r="B56" s="27" t="s">
        <v>37</v>
      </c>
      <c r="C56" s="8">
        <v>32000</v>
      </c>
      <c r="D56" s="7">
        <v>173</v>
      </c>
      <c r="E56" s="7">
        <v>1063</v>
      </c>
      <c r="F56" s="6" t="s">
        <v>88</v>
      </c>
      <c r="G56" s="7">
        <v>377430</v>
      </c>
      <c r="H56" s="7">
        <v>8</v>
      </c>
      <c r="I56" s="7">
        <v>128</v>
      </c>
      <c r="J56" s="7">
        <v>4500</v>
      </c>
      <c r="K56" s="7">
        <v>33</v>
      </c>
      <c r="L56" s="7" t="s">
        <v>73</v>
      </c>
      <c r="M56" s="7" t="s">
        <v>96</v>
      </c>
      <c r="N56" s="7">
        <v>60</v>
      </c>
      <c r="O56" s="13">
        <v>409</v>
      </c>
    </row>
    <row r="57" spans="1:15" ht="15.75" customHeight="1" x14ac:dyDescent="0.25">
      <c r="A57" s="25" t="s">
        <v>38</v>
      </c>
      <c r="B57" s="27" t="s">
        <v>39</v>
      </c>
      <c r="C57" s="8">
        <v>30000</v>
      </c>
      <c r="D57" s="7">
        <v>185</v>
      </c>
      <c r="E57" s="7">
        <v>1052</v>
      </c>
      <c r="F57" s="7" t="s">
        <v>92</v>
      </c>
      <c r="G57" s="7">
        <v>701852</v>
      </c>
      <c r="H57" s="7">
        <v>12</v>
      </c>
      <c r="I57" s="7">
        <v>256</v>
      </c>
      <c r="J57" s="7">
        <v>5000</v>
      </c>
      <c r="K57" s="7">
        <v>45</v>
      </c>
      <c r="L57" s="7" t="s">
        <v>73</v>
      </c>
      <c r="M57" s="7" t="s">
        <v>96</v>
      </c>
      <c r="N57" s="7">
        <v>144</v>
      </c>
      <c r="O57" s="13">
        <v>388</v>
      </c>
    </row>
    <row r="58" spans="1:15" ht="15.75" customHeight="1" x14ac:dyDescent="0.25">
      <c r="A58" s="25" t="s">
        <v>40</v>
      </c>
      <c r="B58" s="27" t="s">
        <v>41</v>
      </c>
      <c r="C58" s="8">
        <v>29000</v>
      </c>
      <c r="D58" s="7">
        <v>187</v>
      </c>
      <c r="E58" s="7">
        <v>558</v>
      </c>
      <c r="F58" s="7" t="s">
        <v>97</v>
      </c>
      <c r="G58" s="7">
        <v>575447</v>
      </c>
      <c r="H58" s="7">
        <v>8</v>
      </c>
      <c r="I58" s="7">
        <v>256</v>
      </c>
      <c r="J58" s="7">
        <v>5100</v>
      </c>
      <c r="K58" s="7">
        <v>67</v>
      </c>
      <c r="L58" s="7" t="s">
        <v>73</v>
      </c>
      <c r="M58" s="7" t="s">
        <v>101</v>
      </c>
      <c r="N58" s="7">
        <v>120</v>
      </c>
      <c r="O58" s="13">
        <v>446</v>
      </c>
    </row>
    <row r="59" spans="1:15" ht="15.75" customHeight="1" x14ac:dyDescent="0.25">
      <c r="A59" s="25" t="s">
        <v>40</v>
      </c>
      <c r="B59" s="27" t="s">
        <v>42</v>
      </c>
      <c r="C59" s="8">
        <v>34000</v>
      </c>
      <c r="D59" s="7">
        <v>204.5</v>
      </c>
      <c r="E59" s="7">
        <v>558</v>
      </c>
      <c r="F59" s="7" t="s">
        <v>100</v>
      </c>
      <c r="G59" s="7">
        <v>759219</v>
      </c>
      <c r="H59" s="7">
        <v>16</v>
      </c>
      <c r="I59" s="7">
        <v>512</v>
      </c>
      <c r="J59" s="7">
        <v>5000</v>
      </c>
      <c r="K59" s="7">
        <v>120</v>
      </c>
      <c r="L59" s="7" t="s">
        <v>73</v>
      </c>
      <c r="M59" s="7" t="s">
        <v>101</v>
      </c>
      <c r="N59" s="7">
        <v>120</v>
      </c>
      <c r="O59" s="13">
        <v>446</v>
      </c>
    </row>
    <row r="60" spans="1:15" ht="15.75" customHeight="1" x14ac:dyDescent="0.25">
      <c r="A60" s="25" t="s">
        <v>40</v>
      </c>
      <c r="B60" s="27" t="s">
        <v>43</v>
      </c>
      <c r="C60" s="8">
        <v>34000</v>
      </c>
      <c r="D60" s="7">
        <v>187</v>
      </c>
      <c r="E60" s="7">
        <v>558</v>
      </c>
      <c r="F60" s="7" t="s">
        <v>82</v>
      </c>
      <c r="G60" s="7">
        <v>487593</v>
      </c>
      <c r="H60" s="7">
        <v>12</v>
      </c>
      <c r="I60" s="7">
        <v>256</v>
      </c>
      <c r="J60" s="7">
        <v>5000</v>
      </c>
      <c r="K60" s="7">
        <v>67</v>
      </c>
      <c r="L60" s="7" t="s">
        <v>73</v>
      </c>
      <c r="M60" s="7" t="s">
        <v>79</v>
      </c>
      <c r="N60" s="7">
        <v>120</v>
      </c>
      <c r="O60" s="13">
        <v>395</v>
      </c>
    </row>
    <row r="61" spans="1:15" ht="15.75" customHeight="1" x14ac:dyDescent="0.25">
      <c r="A61" s="25" t="s">
        <v>40</v>
      </c>
      <c r="B61" s="27" t="s">
        <v>44</v>
      </c>
      <c r="C61" s="8">
        <v>35000</v>
      </c>
      <c r="D61" s="7">
        <v>200</v>
      </c>
      <c r="E61" s="7">
        <v>558</v>
      </c>
      <c r="F61" s="7" t="s">
        <v>98</v>
      </c>
      <c r="G61" s="7">
        <v>844867</v>
      </c>
      <c r="H61" s="7">
        <v>8</v>
      </c>
      <c r="I61" s="7">
        <v>256</v>
      </c>
      <c r="J61" s="7">
        <v>5080</v>
      </c>
      <c r="K61" s="7">
        <v>67</v>
      </c>
      <c r="L61" s="7" t="s">
        <v>99</v>
      </c>
      <c r="M61" s="7" t="s">
        <v>102</v>
      </c>
      <c r="N61" s="7">
        <v>144</v>
      </c>
      <c r="O61" s="13">
        <v>407</v>
      </c>
    </row>
    <row r="62" spans="1:15" ht="15.75" customHeight="1" x14ac:dyDescent="0.25">
      <c r="A62" s="25" t="s">
        <v>45</v>
      </c>
      <c r="B62" s="27" t="s">
        <v>46</v>
      </c>
      <c r="C62" s="8">
        <v>35000</v>
      </c>
      <c r="D62" s="7">
        <v>167</v>
      </c>
      <c r="E62" s="7">
        <v>273</v>
      </c>
      <c r="F62" s="7" t="s">
        <v>106</v>
      </c>
      <c r="G62" s="7">
        <v>725857</v>
      </c>
      <c r="H62" s="7">
        <v>8</v>
      </c>
      <c r="I62" s="7">
        <v>256</v>
      </c>
      <c r="J62" s="7">
        <v>4400</v>
      </c>
      <c r="K62" s="7">
        <v>68</v>
      </c>
      <c r="L62" s="7" t="s">
        <v>73</v>
      </c>
      <c r="M62" s="7" t="s">
        <v>107</v>
      </c>
      <c r="N62" s="7">
        <v>144</v>
      </c>
      <c r="O62" s="13">
        <v>402</v>
      </c>
    </row>
    <row r="63" spans="1:15" ht="15.75" customHeight="1" x14ac:dyDescent="0.25">
      <c r="A63" s="25" t="s">
        <v>47</v>
      </c>
      <c r="B63" s="27" t="s">
        <v>48</v>
      </c>
      <c r="C63" s="8">
        <v>35000</v>
      </c>
      <c r="D63" s="7">
        <v>196</v>
      </c>
      <c r="E63" s="7">
        <v>684</v>
      </c>
      <c r="F63" s="7" t="s">
        <v>93</v>
      </c>
      <c r="G63" s="7">
        <v>513980</v>
      </c>
      <c r="H63" s="7">
        <v>8</v>
      </c>
      <c r="I63" s="7">
        <v>256</v>
      </c>
      <c r="J63" s="7">
        <v>5000</v>
      </c>
      <c r="K63" s="7">
        <v>67</v>
      </c>
      <c r="L63" s="7" t="s">
        <v>73</v>
      </c>
      <c r="M63" s="7" t="s">
        <v>84</v>
      </c>
      <c r="N63" s="7">
        <v>120</v>
      </c>
      <c r="O63" s="13">
        <v>394</v>
      </c>
    </row>
    <row r="64" spans="1:15" ht="15.75" customHeight="1" x14ac:dyDescent="0.25">
      <c r="A64" s="25" t="s">
        <v>47</v>
      </c>
      <c r="B64" s="27" t="s">
        <v>49</v>
      </c>
      <c r="C64" s="8">
        <v>32000</v>
      </c>
      <c r="D64" s="7">
        <v>190</v>
      </c>
      <c r="E64" s="7">
        <v>684</v>
      </c>
      <c r="F64" s="7" t="s">
        <v>94</v>
      </c>
      <c r="G64" s="7">
        <v>487593</v>
      </c>
      <c r="H64" s="7">
        <v>8</v>
      </c>
      <c r="I64" s="7">
        <v>256</v>
      </c>
      <c r="J64" s="7">
        <v>5000</v>
      </c>
      <c r="K64" s="7">
        <v>67</v>
      </c>
      <c r="L64" s="7" t="s">
        <v>73</v>
      </c>
      <c r="M64" s="7" t="s">
        <v>84</v>
      </c>
      <c r="N64" s="7">
        <v>120</v>
      </c>
      <c r="O64" s="13">
        <v>394</v>
      </c>
    </row>
    <row r="65" spans="1:15" ht="15.75" customHeight="1" x14ac:dyDescent="0.25">
      <c r="A65" s="25" t="s">
        <v>47</v>
      </c>
      <c r="B65" s="27" t="s">
        <v>50</v>
      </c>
      <c r="C65" s="8">
        <v>33000</v>
      </c>
      <c r="D65" s="7">
        <v>189</v>
      </c>
      <c r="E65" s="7">
        <v>684</v>
      </c>
      <c r="F65" s="7" t="s">
        <v>95</v>
      </c>
      <c r="G65" s="7">
        <v>396736</v>
      </c>
      <c r="H65" s="7">
        <v>12</v>
      </c>
      <c r="I65" s="7">
        <v>512</v>
      </c>
      <c r="J65" s="7">
        <v>5000</v>
      </c>
      <c r="K65" s="7">
        <v>67</v>
      </c>
      <c r="L65" s="7" t="s">
        <v>73</v>
      </c>
      <c r="M65" s="7" t="s">
        <v>84</v>
      </c>
      <c r="N65" s="7">
        <v>120</v>
      </c>
      <c r="O65" s="13">
        <v>394</v>
      </c>
    </row>
    <row r="66" spans="1:15" ht="15.75" customHeight="1" x14ac:dyDescent="0.25">
      <c r="A66" s="25" t="s">
        <v>51</v>
      </c>
      <c r="B66" s="27" t="s">
        <v>52</v>
      </c>
      <c r="C66" s="8">
        <v>33000</v>
      </c>
      <c r="D66" s="7">
        <v>190</v>
      </c>
      <c r="E66" s="7">
        <v>558</v>
      </c>
      <c r="F66" s="7" t="s">
        <v>103</v>
      </c>
      <c r="G66" s="7">
        <v>1322730</v>
      </c>
      <c r="H66" s="7">
        <v>12</v>
      </c>
      <c r="I66" s="7">
        <v>512</v>
      </c>
      <c r="J66" s="7">
        <v>5000</v>
      </c>
      <c r="K66" s="7">
        <v>67</v>
      </c>
      <c r="L66" s="7" t="s">
        <v>73</v>
      </c>
      <c r="M66" s="7" t="s">
        <v>101</v>
      </c>
      <c r="N66" s="7">
        <v>120</v>
      </c>
      <c r="O66" s="13">
        <v>446</v>
      </c>
    </row>
    <row r="67" spans="1:15" ht="15.75" customHeight="1" x14ac:dyDescent="0.25">
      <c r="A67" s="25" t="s">
        <v>51</v>
      </c>
      <c r="B67" s="27" t="s">
        <v>53</v>
      </c>
      <c r="C67" s="8">
        <v>35000</v>
      </c>
      <c r="D67" s="7">
        <v>195</v>
      </c>
      <c r="E67" s="7">
        <v>558</v>
      </c>
      <c r="F67" s="7" t="s">
        <v>104</v>
      </c>
      <c r="G67" s="7">
        <v>804390</v>
      </c>
      <c r="H67" s="7">
        <v>8</v>
      </c>
      <c r="I67" s="7">
        <v>128</v>
      </c>
      <c r="J67" s="7">
        <v>4500</v>
      </c>
      <c r="K67" s="7">
        <v>67</v>
      </c>
      <c r="L67" s="7" t="s">
        <v>73</v>
      </c>
      <c r="M67" s="7" t="s">
        <v>79</v>
      </c>
      <c r="N67" s="7">
        <v>120</v>
      </c>
      <c r="O67" s="13">
        <v>395</v>
      </c>
    </row>
    <row r="68" spans="1:15" ht="15.75" customHeight="1" x14ac:dyDescent="0.25">
      <c r="A68" s="25" t="s">
        <v>51</v>
      </c>
      <c r="B68" s="27" t="s">
        <v>54</v>
      </c>
      <c r="C68" s="8">
        <v>35000</v>
      </c>
      <c r="D68" s="7">
        <v>181</v>
      </c>
      <c r="E68" s="7">
        <v>558</v>
      </c>
      <c r="F68" s="7" t="s">
        <v>105</v>
      </c>
      <c r="G68" s="7">
        <v>1113620</v>
      </c>
      <c r="H68" s="7">
        <v>12</v>
      </c>
      <c r="I68" s="7">
        <v>256</v>
      </c>
      <c r="J68" s="7">
        <v>5000</v>
      </c>
      <c r="K68" s="7">
        <v>67</v>
      </c>
      <c r="L68" s="7" t="s">
        <v>73</v>
      </c>
      <c r="M68" s="7" t="s">
        <v>79</v>
      </c>
      <c r="N68" s="7">
        <v>120</v>
      </c>
      <c r="O68" s="13">
        <v>395</v>
      </c>
    </row>
    <row r="69" spans="1:15" ht="15.75" customHeight="1" thickBot="1" x14ac:dyDescent="0.3">
      <c r="A69" s="28" t="s">
        <v>55</v>
      </c>
      <c r="B69" s="29" t="s">
        <v>56</v>
      </c>
      <c r="C69" s="14">
        <v>26000</v>
      </c>
      <c r="D69" s="15">
        <v>210</v>
      </c>
      <c r="E69" s="15">
        <v>712</v>
      </c>
      <c r="F69" s="15" t="s">
        <v>95</v>
      </c>
      <c r="G69" s="15">
        <v>544907</v>
      </c>
      <c r="H69" s="15">
        <v>8</v>
      </c>
      <c r="I69" s="15">
        <v>256</v>
      </c>
      <c r="J69" s="15">
        <v>4700</v>
      </c>
      <c r="K69" s="15">
        <v>66</v>
      </c>
      <c r="L69" s="15" t="s">
        <v>73</v>
      </c>
      <c r="M69" s="15" t="s">
        <v>79</v>
      </c>
      <c r="N69" s="15">
        <v>120</v>
      </c>
      <c r="O69" s="16">
        <v>388</v>
      </c>
    </row>
    <row r="70" spans="1:15" ht="15.75" customHeight="1" thickBot="1" x14ac:dyDescent="0.3"/>
    <row r="71" spans="1:15" ht="15.75" customHeight="1" thickBot="1" x14ac:dyDescent="0.3">
      <c r="A71" s="23" t="s">
        <v>0</v>
      </c>
      <c r="B71" s="34" t="s">
        <v>1</v>
      </c>
      <c r="C71" s="38" t="s">
        <v>14</v>
      </c>
      <c r="D71" s="31" t="s">
        <v>15</v>
      </c>
      <c r="E71" s="31" t="s">
        <v>16</v>
      </c>
      <c r="F71" s="31" t="s">
        <v>17</v>
      </c>
      <c r="G71" s="31" t="s">
        <v>57</v>
      </c>
      <c r="H71" s="31" t="s">
        <v>58</v>
      </c>
      <c r="I71" s="31" t="s">
        <v>59</v>
      </c>
      <c r="J71" s="31" t="s">
        <v>60</v>
      </c>
      <c r="K71" s="31" t="s">
        <v>61</v>
      </c>
      <c r="L71" s="31" t="s">
        <v>62</v>
      </c>
      <c r="M71" s="32" t="s">
        <v>65</v>
      </c>
    </row>
    <row r="72" spans="1:15" ht="15.75" customHeight="1" x14ac:dyDescent="0.25">
      <c r="A72" s="25" t="s">
        <v>18</v>
      </c>
      <c r="B72" s="35" t="s">
        <v>19</v>
      </c>
      <c r="C72" s="22">
        <v>48</v>
      </c>
      <c r="D72" s="10">
        <v>8</v>
      </c>
      <c r="E72" s="10">
        <v>5</v>
      </c>
      <c r="F72" s="10"/>
      <c r="G72" s="10">
        <v>4</v>
      </c>
      <c r="H72" s="10">
        <v>5</v>
      </c>
      <c r="I72" s="10">
        <v>2</v>
      </c>
      <c r="J72" s="10" t="s">
        <v>75</v>
      </c>
      <c r="K72" s="10" t="s">
        <v>75</v>
      </c>
      <c r="L72" s="10" t="s">
        <v>76</v>
      </c>
      <c r="M72" s="11">
        <v>3</v>
      </c>
    </row>
    <row r="73" spans="1:15" ht="15.75" customHeight="1" x14ac:dyDescent="0.25">
      <c r="A73" s="25" t="s">
        <v>18</v>
      </c>
      <c r="B73" s="36" t="s">
        <v>20</v>
      </c>
      <c r="C73" s="17">
        <v>50</v>
      </c>
      <c r="D73" s="6">
        <v>8</v>
      </c>
      <c r="E73" s="6">
        <v>2</v>
      </c>
      <c r="F73" s="6"/>
      <c r="G73" s="6">
        <v>4</v>
      </c>
      <c r="H73" s="6">
        <v>5</v>
      </c>
      <c r="I73" s="6">
        <v>2</v>
      </c>
      <c r="J73" s="6" t="s">
        <v>75</v>
      </c>
      <c r="K73" s="6" t="s">
        <v>75</v>
      </c>
      <c r="L73" s="6" t="s">
        <v>76</v>
      </c>
      <c r="M73" s="12">
        <v>3</v>
      </c>
    </row>
    <row r="74" spans="1:15" ht="15.75" customHeight="1" x14ac:dyDescent="0.25">
      <c r="A74" s="25" t="s">
        <v>18</v>
      </c>
      <c r="B74" s="36" t="s">
        <v>21</v>
      </c>
      <c r="C74" s="17">
        <v>50</v>
      </c>
      <c r="D74" s="6">
        <v>12</v>
      </c>
      <c r="E74" s="6">
        <v>5</v>
      </c>
      <c r="F74" s="6"/>
      <c r="G74" s="6">
        <v>4</v>
      </c>
      <c r="H74" s="6">
        <v>5</v>
      </c>
      <c r="I74" s="6">
        <v>2</v>
      </c>
      <c r="J74" s="6" t="s">
        <v>75</v>
      </c>
      <c r="K74" s="6" t="s">
        <v>75</v>
      </c>
      <c r="L74" s="6" t="s">
        <v>76</v>
      </c>
      <c r="M74" s="12">
        <v>3</v>
      </c>
    </row>
    <row r="75" spans="1:15" ht="15.75" customHeight="1" x14ac:dyDescent="0.25">
      <c r="A75" s="25" t="s">
        <v>18</v>
      </c>
      <c r="B75" s="36" t="s">
        <v>22</v>
      </c>
      <c r="C75" s="17">
        <v>50</v>
      </c>
      <c r="D75" s="6">
        <v>8</v>
      </c>
      <c r="E75" s="6">
        <v>2</v>
      </c>
      <c r="F75" s="6"/>
      <c r="G75" s="6">
        <v>4</v>
      </c>
      <c r="H75" s="6">
        <v>5</v>
      </c>
      <c r="I75" s="6">
        <v>2</v>
      </c>
      <c r="J75" s="6" t="s">
        <v>76</v>
      </c>
      <c r="K75" s="6" t="s">
        <v>75</v>
      </c>
      <c r="L75" s="6" t="s">
        <v>76</v>
      </c>
      <c r="M75" s="12">
        <v>3</v>
      </c>
    </row>
    <row r="76" spans="1:15" ht="15.75" customHeight="1" x14ac:dyDescent="0.25">
      <c r="A76" s="25" t="s">
        <v>18</v>
      </c>
      <c r="B76" s="36" t="s">
        <v>23</v>
      </c>
      <c r="C76" s="17">
        <v>50</v>
      </c>
      <c r="D76" s="6">
        <v>8</v>
      </c>
      <c r="E76" s="6">
        <v>2</v>
      </c>
      <c r="F76" s="6"/>
      <c r="G76" s="6">
        <v>4</v>
      </c>
      <c r="H76" s="6">
        <v>5</v>
      </c>
      <c r="I76" s="6">
        <v>2</v>
      </c>
      <c r="J76" s="6" t="s">
        <v>76</v>
      </c>
      <c r="K76" s="6" t="s">
        <v>75</v>
      </c>
      <c r="L76" s="6" t="s">
        <v>76</v>
      </c>
      <c r="M76" s="12">
        <v>3</v>
      </c>
    </row>
    <row r="77" spans="1:15" ht="15.75" customHeight="1" x14ac:dyDescent="0.25">
      <c r="A77" s="25" t="s">
        <v>18</v>
      </c>
      <c r="B77" s="36" t="s">
        <v>24</v>
      </c>
      <c r="C77" s="17">
        <v>108</v>
      </c>
      <c r="D77" s="6">
        <v>8</v>
      </c>
      <c r="E77" s="6">
        <v>2</v>
      </c>
      <c r="F77" s="6"/>
      <c r="G77" s="6">
        <v>4</v>
      </c>
      <c r="H77" s="6">
        <v>5</v>
      </c>
      <c r="I77" s="6">
        <v>2</v>
      </c>
      <c r="J77" s="6" t="s">
        <v>75</v>
      </c>
      <c r="K77" s="6" t="s">
        <v>75</v>
      </c>
      <c r="L77" s="6" t="s">
        <v>76</v>
      </c>
      <c r="M77" s="12">
        <v>3</v>
      </c>
    </row>
    <row r="78" spans="1:15" ht="15.75" customHeight="1" x14ac:dyDescent="0.25">
      <c r="A78" s="25" t="s">
        <v>25</v>
      </c>
      <c r="B78" s="36" t="s">
        <v>26</v>
      </c>
      <c r="C78" s="17">
        <v>50</v>
      </c>
      <c r="D78" s="6">
        <v>8</v>
      </c>
      <c r="E78" s="6">
        <v>2</v>
      </c>
      <c r="F78" s="6"/>
      <c r="G78" s="6">
        <v>2</v>
      </c>
      <c r="H78" s="6">
        <v>5</v>
      </c>
      <c r="I78" s="6">
        <v>2</v>
      </c>
      <c r="J78" s="6" t="s">
        <v>75</v>
      </c>
      <c r="K78" s="6" t="s">
        <v>76</v>
      </c>
      <c r="L78" s="6" t="s">
        <v>76</v>
      </c>
      <c r="M78" s="12">
        <v>1</v>
      </c>
    </row>
    <row r="79" spans="1:15" ht="15.75" customHeight="1" x14ac:dyDescent="0.25">
      <c r="A79" s="25" t="s">
        <v>25</v>
      </c>
      <c r="B79" s="36" t="s">
        <v>27</v>
      </c>
      <c r="C79" s="17">
        <v>50</v>
      </c>
      <c r="D79" s="6">
        <v>8</v>
      </c>
      <c r="E79" s="6">
        <v>2</v>
      </c>
      <c r="F79" s="6"/>
      <c r="G79" s="6">
        <v>2</v>
      </c>
      <c r="H79" s="6">
        <v>5</v>
      </c>
      <c r="I79" s="6">
        <v>2</v>
      </c>
      <c r="J79" s="6" t="s">
        <v>75</v>
      </c>
      <c r="K79" s="6" t="s">
        <v>76</v>
      </c>
      <c r="L79" s="6" t="s">
        <v>76</v>
      </c>
      <c r="M79" s="12">
        <v>1</v>
      </c>
    </row>
    <row r="80" spans="1:15" ht="15.75" customHeight="1" x14ac:dyDescent="0.25">
      <c r="A80" s="25" t="s">
        <v>28</v>
      </c>
      <c r="B80" s="36" t="s">
        <v>29</v>
      </c>
      <c r="C80" s="17">
        <v>64</v>
      </c>
      <c r="D80" s="6"/>
      <c r="E80" s="6"/>
      <c r="F80" s="6">
        <v>2</v>
      </c>
      <c r="G80" s="6">
        <v>2</v>
      </c>
      <c r="H80" s="6">
        <v>5</v>
      </c>
      <c r="I80" s="6">
        <v>2</v>
      </c>
      <c r="J80" s="6" t="s">
        <v>75</v>
      </c>
      <c r="K80" s="6" t="s">
        <v>76</v>
      </c>
      <c r="L80" s="6" t="s">
        <v>75</v>
      </c>
      <c r="M80" s="12">
        <v>1</v>
      </c>
    </row>
    <row r="81" spans="1:13" ht="15.75" customHeight="1" x14ac:dyDescent="0.25">
      <c r="A81" s="25" t="s">
        <v>28</v>
      </c>
      <c r="B81" s="36" t="s">
        <v>30</v>
      </c>
      <c r="C81" s="17">
        <v>64</v>
      </c>
      <c r="D81" s="6"/>
      <c r="E81" s="6"/>
      <c r="F81" s="6">
        <v>2</v>
      </c>
      <c r="G81" s="6">
        <v>2</v>
      </c>
      <c r="H81" s="6">
        <v>5</v>
      </c>
      <c r="I81" s="6">
        <v>2</v>
      </c>
      <c r="J81" s="6" t="s">
        <v>75</v>
      </c>
      <c r="K81" s="6" t="s">
        <v>76</v>
      </c>
      <c r="L81" s="6" t="s">
        <v>75</v>
      </c>
      <c r="M81" s="12">
        <v>1</v>
      </c>
    </row>
    <row r="82" spans="1:13" ht="15.75" customHeight="1" x14ac:dyDescent="0.25">
      <c r="A82" s="25" t="s">
        <v>28</v>
      </c>
      <c r="B82" s="36" t="s">
        <v>31</v>
      </c>
      <c r="C82" s="17">
        <v>64</v>
      </c>
      <c r="D82" s="6">
        <v>8</v>
      </c>
      <c r="E82" s="6"/>
      <c r="F82" s="6"/>
      <c r="G82" s="6">
        <v>2</v>
      </c>
      <c r="H82" s="6">
        <v>5</v>
      </c>
      <c r="I82" s="6">
        <v>2</v>
      </c>
      <c r="J82" s="6" t="s">
        <v>75</v>
      </c>
      <c r="K82" s="6" t="s">
        <v>76</v>
      </c>
      <c r="L82" s="6" t="s">
        <v>75</v>
      </c>
      <c r="M82" s="12">
        <v>1</v>
      </c>
    </row>
    <row r="83" spans="1:13" ht="15.75" customHeight="1" x14ac:dyDescent="0.25">
      <c r="A83" s="25" t="s">
        <v>28</v>
      </c>
      <c r="B83" s="36" t="s">
        <v>32</v>
      </c>
      <c r="C83" s="17">
        <v>64</v>
      </c>
      <c r="D83" s="6">
        <v>8</v>
      </c>
      <c r="E83" s="6">
        <v>2</v>
      </c>
      <c r="F83" s="6"/>
      <c r="G83" s="6">
        <v>2</v>
      </c>
      <c r="H83" s="6">
        <v>3</v>
      </c>
      <c r="I83" s="6">
        <v>2</v>
      </c>
      <c r="J83" s="6" t="s">
        <v>75</v>
      </c>
      <c r="K83" s="6" t="s">
        <v>76</v>
      </c>
      <c r="L83" s="6" t="s">
        <v>75</v>
      </c>
      <c r="M83" s="12">
        <v>1</v>
      </c>
    </row>
    <row r="84" spans="1:13" ht="15.75" customHeight="1" x14ac:dyDescent="0.25">
      <c r="A84" s="25" t="s">
        <v>33</v>
      </c>
      <c r="B84" s="36" t="s">
        <v>34</v>
      </c>
      <c r="C84" s="18">
        <v>64</v>
      </c>
      <c r="D84" s="7" t="s">
        <v>91</v>
      </c>
      <c r="E84" s="7"/>
      <c r="F84" s="7">
        <v>2</v>
      </c>
      <c r="G84" s="7">
        <v>2</v>
      </c>
      <c r="H84" s="7">
        <v>5</v>
      </c>
      <c r="I84" s="7">
        <v>2</v>
      </c>
      <c r="J84" s="7" t="s">
        <v>76</v>
      </c>
      <c r="K84" s="7" t="s">
        <v>76</v>
      </c>
      <c r="L84" s="6" t="s">
        <v>75</v>
      </c>
      <c r="M84" s="12">
        <v>1</v>
      </c>
    </row>
    <row r="85" spans="1:13" ht="15.75" customHeight="1" x14ac:dyDescent="0.25">
      <c r="A85" s="25" t="s">
        <v>35</v>
      </c>
      <c r="B85" s="36" t="s">
        <v>36</v>
      </c>
      <c r="C85" s="18">
        <v>64</v>
      </c>
      <c r="D85" s="7"/>
      <c r="E85" s="7">
        <v>2</v>
      </c>
      <c r="F85" s="7">
        <v>2</v>
      </c>
      <c r="G85" s="7">
        <v>2</v>
      </c>
      <c r="H85" s="7">
        <v>5</v>
      </c>
      <c r="I85" s="7">
        <v>2</v>
      </c>
      <c r="J85" s="7" t="s">
        <v>76</v>
      </c>
      <c r="K85" s="7" t="s">
        <v>76</v>
      </c>
      <c r="L85" s="6" t="s">
        <v>76</v>
      </c>
      <c r="M85" s="12">
        <v>2</v>
      </c>
    </row>
    <row r="86" spans="1:13" ht="15.75" customHeight="1" x14ac:dyDescent="0.25">
      <c r="A86" s="25" t="s">
        <v>35</v>
      </c>
      <c r="B86" s="36" t="s">
        <v>37</v>
      </c>
      <c r="C86" s="18">
        <v>64</v>
      </c>
      <c r="D86" s="7"/>
      <c r="E86" s="7">
        <v>2</v>
      </c>
      <c r="F86" s="7">
        <v>2</v>
      </c>
      <c r="G86" s="7">
        <v>2</v>
      </c>
      <c r="H86" s="7">
        <v>4</v>
      </c>
      <c r="I86" s="7">
        <v>2</v>
      </c>
      <c r="J86" s="7" t="s">
        <v>76</v>
      </c>
      <c r="K86" s="7" t="s">
        <v>76</v>
      </c>
      <c r="L86" s="6" t="s">
        <v>76</v>
      </c>
      <c r="M86" s="12">
        <v>2</v>
      </c>
    </row>
    <row r="87" spans="1:13" ht="15.75" customHeight="1" x14ac:dyDescent="0.25">
      <c r="A87" s="25" t="s">
        <v>38</v>
      </c>
      <c r="B87" s="36" t="s">
        <v>39</v>
      </c>
      <c r="C87" s="18">
        <v>108</v>
      </c>
      <c r="D87" s="7">
        <v>13</v>
      </c>
      <c r="E87" s="7"/>
      <c r="F87" s="7">
        <v>2</v>
      </c>
      <c r="G87" s="7">
        <v>2</v>
      </c>
      <c r="H87" s="7">
        <v>5</v>
      </c>
      <c r="I87" s="7">
        <v>2</v>
      </c>
      <c r="J87" s="7" t="s">
        <v>75</v>
      </c>
      <c r="K87" s="7" t="s">
        <v>76</v>
      </c>
      <c r="L87" s="6" t="s">
        <v>75</v>
      </c>
      <c r="M87" s="12">
        <v>1</v>
      </c>
    </row>
    <row r="88" spans="1:13" ht="15.75" customHeight="1" x14ac:dyDescent="0.25">
      <c r="A88" s="25" t="s">
        <v>40</v>
      </c>
      <c r="B88" s="36" t="s">
        <v>41</v>
      </c>
      <c r="C88" s="18">
        <v>200</v>
      </c>
      <c r="D88" s="7">
        <v>8</v>
      </c>
      <c r="E88" s="7">
        <v>2</v>
      </c>
      <c r="F88" s="7"/>
      <c r="G88" s="7">
        <v>2</v>
      </c>
      <c r="H88" s="7">
        <v>5</v>
      </c>
      <c r="I88" s="7">
        <v>2</v>
      </c>
      <c r="J88" s="7" t="s">
        <v>76</v>
      </c>
      <c r="K88" s="7" t="s">
        <v>76</v>
      </c>
      <c r="L88" s="7" t="s">
        <v>76</v>
      </c>
      <c r="M88" s="12">
        <v>0</v>
      </c>
    </row>
    <row r="89" spans="1:13" ht="15.75" customHeight="1" x14ac:dyDescent="0.25">
      <c r="A89" s="25" t="s">
        <v>40</v>
      </c>
      <c r="B89" s="36" t="s">
        <v>42</v>
      </c>
      <c r="C89" s="18">
        <v>200</v>
      </c>
      <c r="D89" s="7">
        <v>8</v>
      </c>
      <c r="E89" s="7">
        <v>2</v>
      </c>
      <c r="F89" s="7"/>
      <c r="G89" s="7">
        <v>2</v>
      </c>
      <c r="H89" s="7">
        <v>5</v>
      </c>
      <c r="I89" s="7">
        <v>2</v>
      </c>
      <c r="J89" s="7" t="s">
        <v>75</v>
      </c>
      <c r="K89" s="7" t="s">
        <v>76</v>
      </c>
      <c r="L89" s="7" t="s">
        <v>76</v>
      </c>
      <c r="M89" s="12">
        <v>0</v>
      </c>
    </row>
    <row r="90" spans="1:13" ht="15.75" customHeight="1" x14ac:dyDescent="0.25">
      <c r="A90" s="25" t="s">
        <v>40</v>
      </c>
      <c r="B90" s="36" t="s">
        <v>43</v>
      </c>
      <c r="C90" s="18">
        <v>50</v>
      </c>
      <c r="D90" s="7">
        <v>8</v>
      </c>
      <c r="E90" s="7">
        <v>2</v>
      </c>
      <c r="F90" s="7"/>
      <c r="G90" s="7">
        <v>2</v>
      </c>
      <c r="H90" s="7">
        <v>5</v>
      </c>
      <c r="I90" s="7">
        <v>2</v>
      </c>
      <c r="J90" s="7" t="s">
        <v>76</v>
      </c>
      <c r="K90" s="7" t="s">
        <v>76</v>
      </c>
      <c r="L90" s="7" t="s">
        <v>76</v>
      </c>
      <c r="M90" s="12">
        <v>0</v>
      </c>
    </row>
    <row r="91" spans="1:13" ht="15.75" customHeight="1" x14ac:dyDescent="0.25">
      <c r="A91" s="25" t="s">
        <v>40</v>
      </c>
      <c r="B91" s="36" t="s">
        <v>44</v>
      </c>
      <c r="C91" s="18">
        <v>64</v>
      </c>
      <c r="D91" s="7">
        <v>8</v>
      </c>
      <c r="E91" s="7">
        <v>2</v>
      </c>
      <c r="F91" s="7"/>
      <c r="G91" s="7">
        <v>2</v>
      </c>
      <c r="H91" s="7">
        <v>5</v>
      </c>
      <c r="I91" s="7">
        <v>2</v>
      </c>
      <c r="J91" s="7" t="s">
        <v>76</v>
      </c>
      <c r="K91" s="7" t="s">
        <v>76</v>
      </c>
      <c r="L91" s="7" t="s">
        <v>76</v>
      </c>
      <c r="M91" s="12">
        <v>0</v>
      </c>
    </row>
    <row r="92" spans="1:13" ht="15.75" customHeight="1" x14ac:dyDescent="0.25">
      <c r="A92" s="25" t="s">
        <v>45</v>
      </c>
      <c r="B92" s="36" t="s">
        <v>46</v>
      </c>
      <c r="C92" s="18">
        <v>50</v>
      </c>
      <c r="D92" s="7">
        <v>13</v>
      </c>
      <c r="E92" s="7"/>
      <c r="F92" s="7"/>
      <c r="G92" s="7">
        <v>2</v>
      </c>
      <c r="H92" s="7">
        <v>5</v>
      </c>
      <c r="I92" s="7">
        <v>3.1</v>
      </c>
      <c r="J92" s="7" t="s">
        <v>76</v>
      </c>
      <c r="K92" s="7" t="s">
        <v>76</v>
      </c>
      <c r="L92" s="7" t="s">
        <v>75</v>
      </c>
      <c r="M92" s="12">
        <v>3</v>
      </c>
    </row>
    <row r="93" spans="1:13" ht="15.75" customHeight="1" x14ac:dyDescent="0.25">
      <c r="A93" s="25" t="s">
        <v>47</v>
      </c>
      <c r="B93" s="36" t="s">
        <v>48</v>
      </c>
      <c r="C93" s="18">
        <v>64</v>
      </c>
      <c r="D93" s="7">
        <v>50</v>
      </c>
      <c r="E93" s="7"/>
      <c r="F93" s="7">
        <v>8</v>
      </c>
      <c r="G93" s="7">
        <v>2</v>
      </c>
      <c r="H93" s="7">
        <v>5</v>
      </c>
      <c r="I93" s="7">
        <v>2</v>
      </c>
      <c r="J93" s="7" t="s">
        <v>75</v>
      </c>
      <c r="K93" s="7" t="s">
        <v>76</v>
      </c>
      <c r="L93" s="6" t="s">
        <v>76</v>
      </c>
      <c r="M93" s="12">
        <v>2</v>
      </c>
    </row>
    <row r="94" spans="1:13" ht="15.75" customHeight="1" x14ac:dyDescent="0.25">
      <c r="A94" s="25" t="s">
        <v>47</v>
      </c>
      <c r="B94" s="36" t="s">
        <v>49</v>
      </c>
      <c r="C94" s="18">
        <v>50</v>
      </c>
      <c r="D94" s="7">
        <v>32</v>
      </c>
      <c r="E94" s="7"/>
      <c r="F94" s="7">
        <v>8</v>
      </c>
      <c r="G94" s="7">
        <v>2</v>
      </c>
      <c r="H94" s="7">
        <v>5</v>
      </c>
      <c r="I94" s="7">
        <v>2</v>
      </c>
      <c r="J94" s="7" t="s">
        <v>75</v>
      </c>
      <c r="K94" s="7" t="s">
        <v>76</v>
      </c>
      <c r="L94" s="6" t="s">
        <v>76</v>
      </c>
      <c r="M94" s="12">
        <v>2</v>
      </c>
    </row>
    <row r="95" spans="1:13" ht="15.75" customHeight="1" x14ac:dyDescent="0.25">
      <c r="A95" s="25" t="s">
        <v>47</v>
      </c>
      <c r="B95" s="36" t="s">
        <v>50</v>
      </c>
      <c r="C95" s="18">
        <v>200</v>
      </c>
      <c r="D95" s="7">
        <v>8</v>
      </c>
      <c r="E95" s="7">
        <v>2</v>
      </c>
      <c r="F95" s="7">
        <v>8</v>
      </c>
      <c r="G95" s="7">
        <v>2</v>
      </c>
      <c r="H95" s="7">
        <v>5</v>
      </c>
      <c r="I95" s="7">
        <v>2</v>
      </c>
      <c r="J95" s="7" t="s">
        <v>75</v>
      </c>
      <c r="K95" s="7" t="s">
        <v>76</v>
      </c>
      <c r="L95" s="6" t="s">
        <v>76</v>
      </c>
      <c r="M95" s="12">
        <v>2</v>
      </c>
    </row>
    <row r="96" spans="1:13" ht="15.75" customHeight="1" x14ac:dyDescent="0.25">
      <c r="A96" s="25" t="s">
        <v>51</v>
      </c>
      <c r="B96" s="36" t="s">
        <v>52</v>
      </c>
      <c r="C96" s="18">
        <v>64</v>
      </c>
      <c r="D96" s="7">
        <v>8</v>
      </c>
      <c r="E96" s="7">
        <v>2</v>
      </c>
      <c r="F96" s="7"/>
      <c r="G96" s="7">
        <v>2</v>
      </c>
      <c r="H96" s="7">
        <v>5</v>
      </c>
      <c r="I96" s="7">
        <v>2</v>
      </c>
      <c r="J96" s="7" t="s">
        <v>75</v>
      </c>
      <c r="K96" s="7" t="s">
        <v>76</v>
      </c>
      <c r="L96" s="6" t="s">
        <v>75</v>
      </c>
      <c r="M96" s="12">
        <v>0</v>
      </c>
    </row>
    <row r="97" spans="1:13" ht="15.75" customHeight="1" x14ac:dyDescent="0.25">
      <c r="A97" s="25" t="s">
        <v>51</v>
      </c>
      <c r="B97" s="36" t="s">
        <v>53</v>
      </c>
      <c r="C97" s="18">
        <v>64</v>
      </c>
      <c r="D97" s="7">
        <v>8</v>
      </c>
      <c r="E97" s="7">
        <v>2</v>
      </c>
      <c r="F97" s="7"/>
      <c r="G97" s="7">
        <v>2</v>
      </c>
      <c r="H97" s="7">
        <v>5</v>
      </c>
      <c r="I97" s="7">
        <v>2</v>
      </c>
      <c r="J97" s="7" t="s">
        <v>75</v>
      </c>
      <c r="K97" s="7" t="s">
        <v>76</v>
      </c>
      <c r="L97" s="6" t="s">
        <v>75</v>
      </c>
      <c r="M97" s="12">
        <v>0</v>
      </c>
    </row>
    <row r="98" spans="1:13" ht="15.75" customHeight="1" x14ac:dyDescent="0.25">
      <c r="A98" s="25" t="s">
        <v>51</v>
      </c>
      <c r="B98" s="36" t="s">
        <v>54</v>
      </c>
      <c r="C98" s="18">
        <v>64</v>
      </c>
      <c r="D98" s="7">
        <v>8</v>
      </c>
      <c r="E98" s="7">
        <v>2</v>
      </c>
      <c r="F98" s="7"/>
      <c r="G98" s="7">
        <v>2</v>
      </c>
      <c r="H98" s="7">
        <v>5</v>
      </c>
      <c r="I98" s="7">
        <v>2</v>
      </c>
      <c r="J98" s="7" t="s">
        <v>75</v>
      </c>
      <c r="K98" s="7" t="s">
        <v>76</v>
      </c>
      <c r="L98" s="6" t="s">
        <v>75</v>
      </c>
      <c r="M98" s="12">
        <v>0</v>
      </c>
    </row>
    <row r="99" spans="1:13" ht="15.75" customHeight="1" thickBot="1" x14ac:dyDescent="0.3">
      <c r="A99" s="28" t="s">
        <v>55</v>
      </c>
      <c r="B99" s="37" t="s">
        <v>56</v>
      </c>
      <c r="C99" s="19">
        <v>50</v>
      </c>
      <c r="D99" s="15">
        <v>8</v>
      </c>
      <c r="E99" s="15">
        <v>2</v>
      </c>
      <c r="F99" s="15">
        <v>2</v>
      </c>
      <c r="G99" s="15">
        <v>2</v>
      </c>
      <c r="H99" s="15">
        <v>5</v>
      </c>
      <c r="I99" s="15">
        <v>2</v>
      </c>
      <c r="J99" s="15" t="s">
        <v>75</v>
      </c>
      <c r="K99" s="15" t="s">
        <v>76</v>
      </c>
      <c r="L99" s="20" t="s">
        <v>75</v>
      </c>
      <c r="M99" s="21">
        <v>1</v>
      </c>
    </row>
    <row r="103" spans="1:13" ht="15.75" customHeight="1" x14ac:dyDescent="0.25">
      <c r="A103" s="86" t="s">
        <v>0</v>
      </c>
      <c r="B103" s="86" t="s">
        <v>124</v>
      </c>
    </row>
    <row r="104" spans="1:13" ht="15.75" customHeight="1" x14ac:dyDescent="0.25">
      <c r="A104" s="25" t="s">
        <v>18</v>
      </c>
      <c r="B104">
        <v>6</v>
      </c>
    </row>
    <row r="105" spans="1:13" ht="15.75" customHeight="1" x14ac:dyDescent="0.25">
      <c r="A105" s="25" t="s">
        <v>25</v>
      </c>
      <c r="B105">
        <v>2</v>
      </c>
    </row>
    <row r="106" spans="1:13" ht="15.75" customHeight="1" x14ac:dyDescent="0.25">
      <c r="A106" s="25" t="s">
        <v>28</v>
      </c>
      <c r="B106">
        <v>4</v>
      </c>
    </row>
    <row r="107" spans="1:13" ht="15.75" customHeight="1" x14ac:dyDescent="0.25">
      <c r="A107" s="25" t="s">
        <v>33</v>
      </c>
      <c r="B107">
        <v>1</v>
      </c>
    </row>
    <row r="108" spans="1:13" ht="15.75" customHeight="1" x14ac:dyDescent="0.25">
      <c r="A108" s="25" t="s">
        <v>35</v>
      </c>
      <c r="B108">
        <v>2</v>
      </c>
    </row>
    <row r="109" spans="1:13" ht="15.75" customHeight="1" x14ac:dyDescent="0.25">
      <c r="A109" s="25" t="s">
        <v>38</v>
      </c>
      <c r="B109">
        <v>1</v>
      </c>
    </row>
    <row r="110" spans="1:13" ht="15.75" customHeight="1" x14ac:dyDescent="0.25">
      <c r="A110" s="25" t="s">
        <v>40</v>
      </c>
      <c r="B110">
        <v>4</v>
      </c>
    </row>
    <row r="111" spans="1:13" ht="15.75" customHeight="1" x14ac:dyDescent="0.25">
      <c r="A111" s="25" t="s">
        <v>45</v>
      </c>
      <c r="B111">
        <v>1</v>
      </c>
    </row>
    <row r="112" spans="1:13" ht="15.75" customHeight="1" x14ac:dyDescent="0.25">
      <c r="A112" s="25" t="s">
        <v>47</v>
      </c>
      <c r="B112">
        <v>3</v>
      </c>
    </row>
    <row r="113" spans="1:2" ht="15.75" customHeight="1" x14ac:dyDescent="0.25">
      <c r="A113" s="25" t="s">
        <v>51</v>
      </c>
      <c r="B113">
        <v>3</v>
      </c>
    </row>
    <row r="114" spans="1:2" ht="15.75" customHeight="1" thickBot="1" x14ac:dyDescent="0.3">
      <c r="A114" s="28" t="s">
        <v>55</v>
      </c>
      <c r="B114">
        <v>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24F5-D293-48B1-B49F-0F162231A2DC}">
  <dimension ref="A1:BK127"/>
  <sheetViews>
    <sheetView topLeftCell="A85" zoomScale="49" workbookViewId="0">
      <selection activeCell="A99" sqref="A99:J127"/>
    </sheetView>
  </sheetViews>
  <sheetFormatPr defaultRowHeight="12.5" x14ac:dyDescent="0.25"/>
  <cols>
    <col min="2" max="2" width="12.26953125" customWidth="1"/>
    <col min="3" max="3" width="18.36328125" customWidth="1"/>
    <col min="6" max="6" width="17.81640625" customWidth="1"/>
    <col min="7" max="7" width="10.08984375" customWidth="1"/>
    <col min="8" max="8" width="13.81640625" customWidth="1"/>
    <col min="9" max="9" width="10.90625" customWidth="1"/>
    <col min="11" max="11" width="13.36328125" customWidth="1"/>
    <col min="15" max="15" width="15.36328125" customWidth="1"/>
    <col min="17" max="19" width="14.26953125" customWidth="1"/>
    <col min="20" max="20" width="15.26953125" customWidth="1"/>
    <col min="37" max="37" width="13.08984375" customWidth="1"/>
    <col min="38" max="38" width="12.54296875" customWidth="1"/>
    <col min="39" max="39" width="12.36328125" customWidth="1"/>
    <col min="48" max="48" width="16.453125" customWidth="1"/>
    <col min="49" max="49" width="13.7265625" customWidth="1"/>
    <col min="59" max="59" width="12.26953125" customWidth="1"/>
  </cols>
  <sheetData>
    <row r="1" spans="1:63" x14ac:dyDescent="0.25">
      <c r="A1" s="1" t="s">
        <v>2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57</v>
      </c>
      <c r="P1" s="1" t="s">
        <v>58</v>
      </c>
      <c r="Q1" s="1" t="s">
        <v>59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57</v>
      </c>
      <c r="AJ1" s="1" t="s">
        <v>58</v>
      </c>
      <c r="AK1" s="1" t="s">
        <v>59</v>
      </c>
      <c r="AL1" s="1" t="s">
        <v>11</v>
      </c>
      <c r="AM1" s="1" t="s">
        <v>72</v>
      </c>
      <c r="AN1" s="1" t="s">
        <v>60</v>
      </c>
      <c r="AO1" s="1" t="s">
        <v>61</v>
      </c>
      <c r="AP1" s="1" t="s">
        <v>62</v>
      </c>
      <c r="AQ1" s="1" t="s">
        <v>65</v>
      </c>
      <c r="AS1" t="s">
        <v>63</v>
      </c>
      <c r="AT1" t="s">
        <v>64</v>
      </c>
      <c r="AU1" t="s">
        <v>66</v>
      </c>
      <c r="AV1" t="s">
        <v>67</v>
      </c>
      <c r="AW1" t="s">
        <v>68</v>
      </c>
      <c r="AY1" t="s">
        <v>114</v>
      </c>
      <c r="AZ1" t="s">
        <v>115</v>
      </c>
      <c r="BA1" s="1" t="s">
        <v>65</v>
      </c>
      <c r="BC1" t="s">
        <v>63</v>
      </c>
      <c r="BD1" t="s">
        <v>64</v>
      </c>
      <c r="BE1" t="s">
        <v>66</v>
      </c>
      <c r="BF1" t="s">
        <v>67</v>
      </c>
      <c r="BG1" t="s">
        <v>68</v>
      </c>
      <c r="BI1" t="s">
        <v>114</v>
      </c>
      <c r="BJ1" t="s">
        <v>115</v>
      </c>
      <c r="BK1" s="1" t="s">
        <v>65</v>
      </c>
    </row>
    <row r="2" spans="1:63" x14ac:dyDescent="0.25">
      <c r="A2">
        <v>26500</v>
      </c>
      <c r="B2">
        <v>199</v>
      </c>
      <c r="C2">
        <v>3000</v>
      </c>
      <c r="D2">
        <v>541472</v>
      </c>
      <c r="E2">
        <v>8</v>
      </c>
      <c r="F2">
        <v>256</v>
      </c>
      <c r="G2">
        <v>5000</v>
      </c>
      <c r="H2">
        <v>25</v>
      </c>
      <c r="I2">
        <v>120</v>
      </c>
      <c r="J2">
        <v>390</v>
      </c>
      <c r="K2">
        <v>48</v>
      </c>
      <c r="L2">
        <v>8</v>
      </c>
      <c r="M2">
        <v>5</v>
      </c>
      <c r="O2">
        <v>4</v>
      </c>
      <c r="P2">
        <v>5</v>
      </c>
      <c r="Q2">
        <v>2</v>
      </c>
      <c r="S2" s="1" t="s">
        <v>18</v>
      </c>
      <c r="T2" s="1" t="s">
        <v>19</v>
      </c>
      <c r="U2">
        <f t="shared" ref="U2:U21" si="0">IF(A2=$A30,5,IF(A2&lt;A$33,4,IF(A2&lt;A$32,3,IF(A2&lt;A$34,2,IF(A2=A$31,0,1)))))</f>
        <v>4</v>
      </c>
      <c r="V2">
        <f t="shared" ref="V2:V21" si="1">IF(B2=$A30,5,IF(B2&lt;B$33,4,IF(B2&lt;B$32,3,IF(B2&lt;B$34,2,IF(B2=B$31,0,1)))))</f>
        <v>2</v>
      </c>
      <c r="W2">
        <f t="shared" ref="W2:AF2" si="2">IF(C2=$A30,0,IF(C2&lt;C$33,1,IF(C2&lt;C$32,2,IF(C2&lt;C$34,3,IF(C2=C$31,5,4)))))</f>
        <v>5</v>
      </c>
      <c r="X2">
        <f t="shared" si="2"/>
        <v>2</v>
      </c>
      <c r="Y2">
        <f t="shared" si="2"/>
        <v>1</v>
      </c>
      <c r="Z2">
        <f t="shared" si="2"/>
        <v>3</v>
      </c>
      <c r="AA2">
        <f t="shared" si="2"/>
        <v>3</v>
      </c>
      <c r="AB2">
        <f t="shared" si="2"/>
        <v>1</v>
      </c>
      <c r="AC2">
        <f t="shared" si="2"/>
        <v>2</v>
      </c>
      <c r="AD2">
        <f t="shared" si="2"/>
        <v>1</v>
      </c>
      <c r="AE2">
        <f t="shared" si="2"/>
        <v>1</v>
      </c>
      <c r="AF2">
        <f t="shared" si="2"/>
        <v>1</v>
      </c>
      <c r="AG2">
        <v>2</v>
      </c>
      <c r="AH2">
        <v>0</v>
      </c>
      <c r="AI2">
        <f t="shared" ref="AI2:AI17" si="3">IF(O2=$A30,0,IF(O2&lt;O$33,1,IF(O2&lt;O$32,2,IF(O2&lt;O$34,3,IF(O2=O$31,5,4)))))</f>
        <v>5</v>
      </c>
      <c r="AJ2">
        <f t="shared" ref="AJ2:AJ17" si="4">IF(P2=$A30,0,IF(P2&lt;P$33,1,IF(P2&lt;P$32,2,IF(P2&lt;P$34,3,IF(P2=P$31,5,4)))))</f>
        <v>5</v>
      </c>
      <c r="AK2">
        <f t="shared" ref="AK2:AK17" si="5">IF(Q2=$A30,0,IF(Q2&lt;Q$33,1,IF(Q2&lt;Q$32,2,IF(Q2&lt;Q$34,3,IF(Q2=Q$31,5,4)))))</f>
        <v>1</v>
      </c>
      <c r="AL2">
        <v>1</v>
      </c>
      <c r="AM2">
        <v>0</v>
      </c>
      <c r="AN2">
        <v>0</v>
      </c>
      <c r="AO2">
        <v>0</v>
      </c>
      <c r="AP2">
        <v>1</v>
      </c>
      <c r="AQ2">
        <v>3</v>
      </c>
      <c r="AS2">
        <f>AC2+AD2+AL2+AM2</f>
        <v>4</v>
      </c>
      <c r="AT2">
        <f>AE2+AF2+AG2+AH2</f>
        <v>4</v>
      </c>
      <c r="AU2">
        <f>AA2+AB2+AO2</f>
        <v>4</v>
      </c>
      <c r="AV2">
        <f>X2+AJ2+AK2</f>
        <v>8</v>
      </c>
      <c r="AW2">
        <f>V2+AN2</f>
        <v>2</v>
      </c>
      <c r="AY2">
        <f>Y2+Z2</f>
        <v>4</v>
      </c>
      <c r="AZ2">
        <f>W2+AI2+AP2</f>
        <v>11</v>
      </c>
      <c r="BA2">
        <v>3</v>
      </c>
      <c r="BC2">
        <f>IF(AS2=AS$30,0,IF(AS2&lt;AS$33,1,IF(AS2&lt;AS$32,2,IF(AS2&lt;AS$34,3,IF(AS2=AS$31,5,4)))))</f>
        <v>1</v>
      </c>
      <c r="BD2">
        <f t="shared" ref="BD2:BG2" si="6">IF(AT2=AT$30,0,IF(AT2&lt;AT$33,1,IF(AT2&lt;AT$32,2,IF(AT2&lt;AT$34,3,IF(AT2=AT$31,5,4)))))</f>
        <v>1</v>
      </c>
      <c r="BE2">
        <f t="shared" si="6"/>
        <v>1</v>
      </c>
      <c r="BF2">
        <f t="shared" si="6"/>
        <v>2</v>
      </c>
      <c r="BG2">
        <f t="shared" si="6"/>
        <v>2</v>
      </c>
      <c r="BI2">
        <f t="shared" ref="BI2" si="7">IF(AY2=AY$30,0,IF(AY2&lt;AY$33,1,IF(AY2&lt;AY$32,2,IF(AY2&lt;AY$34,3,IF(AY2=AY$31,5,4)))))</f>
        <v>2</v>
      </c>
      <c r="BJ2">
        <f t="shared" ref="BJ2" si="8">IF(AZ2=AZ$30,0,IF(AZ2&lt;AZ$33,1,IF(AZ2&lt;AZ$32,2,IF(AZ2&lt;AZ$34,3,IF(AZ2=AZ$31,5,4)))))</f>
        <v>5</v>
      </c>
      <c r="BK2">
        <f t="shared" ref="BK2" si="9">IF(BA2=BA$30,0,IF(BA2&lt;BA$33,1,IF(BA2&lt;BA$32,2,IF(BA2&lt;BA$34,3,IF(BA2=BA$31,5,4)))))</f>
        <v>5</v>
      </c>
    </row>
    <row r="3" spans="1:63" x14ac:dyDescent="0.25">
      <c r="A3">
        <v>30000</v>
      </c>
      <c r="B3">
        <v>197</v>
      </c>
      <c r="C3">
        <v>3000</v>
      </c>
      <c r="D3">
        <v>468967</v>
      </c>
      <c r="E3">
        <v>8</v>
      </c>
      <c r="F3">
        <v>256</v>
      </c>
      <c r="G3">
        <v>5000</v>
      </c>
      <c r="H3">
        <v>25</v>
      </c>
      <c r="I3">
        <v>120</v>
      </c>
      <c r="J3">
        <v>390</v>
      </c>
      <c r="K3">
        <v>50</v>
      </c>
      <c r="L3">
        <v>8</v>
      </c>
      <c r="M3">
        <v>2</v>
      </c>
      <c r="O3">
        <v>4</v>
      </c>
      <c r="P3">
        <v>5</v>
      </c>
      <c r="Q3">
        <v>2</v>
      </c>
      <c r="S3" s="1" t="s">
        <v>18</v>
      </c>
      <c r="T3" s="1" t="s">
        <v>20</v>
      </c>
      <c r="U3">
        <f t="shared" si="0"/>
        <v>3</v>
      </c>
      <c r="V3">
        <f t="shared" si="1"/>
        <v>2</v>
      </c>
      <c r="W3">
        <f t="shared" ref="W3:W29" si="10">IF(C3=$A31,0,IF(C3&lt;C$33,1,IF(C3&lt;C$32,2,IF(C3&lt;C$34,3,IF(C3=C$31,5,4)))))</f>
        <v>5</v>
      </c>
      <c r="X3">
        <f t="shared" ref="X3:AG3" si="11">IF(D3=$A31,0,IF(D3&lt;D$33,1,IF(D3&lt;D$32,2,IF(D3&lt;D$34,3,IF(D3=D$31,5,4)))))</f>
        <v>2</v>
      </c>
      <c r="Y3">
        <f t="shared" si="11"/>
        <v>1</v>
      </c>
      <c r="Z3">
        <f t="shared" si="11"/>
        <v>3</v>
      </c>
      <c r="AA3">
        <f t="shared" si="11"/>
        <v>3</v>
      </c>
      <c r="AB3">
        <f t="shared" si="11"/>
        <v>1</v>
      </c>
      <c r="AC3">
        <f t="shared" si="11"/>
        <v>2</v>
      </c>
      <c r="AD3">
        <f t="shared" si="11"/>
        <v>1</v>
      </c>
      <c r="AE3">
        <f t="shared" si="11"/>
        <v>1</v>
      </c>
      <c r="AF3">
        <f t="shared" si="11"/>
        <v>1</v>
      </c>
      <c r="AG3">
        <f t="shared" si="11"/>
        <v>1</v>
      </c>
      <c r="AH3">
        <v>0</v>
      </c>
      <c r="AI3">
        <f t="shared" si="3"/>
        <v>5</v>
      </c>
      <c r="AJ3">
        <f t="shared" si="4"/>
        <v>5</v>
      </c>
      <c r="AK3">
        <f t="shared" si="5"/>
        <v>1</v>
      </c>
      <c r="AL3">
        <v>1</v>
      </c>
      <c r="AM3">
        <v>0</v>
      </c>
      <c r="AN3">
        <v>0</v>
      </c>
      <c r="AO3">
        <v>0</v>
      </c>
      <c r="AP3">
        <v>1</v>
      </c>
      <c r="AQ3">
        <v>3</v>
      </c>
      <c r="AS3">
        <f t="shared" ref="AS3:AS29" si="12">AC3+AD3+AL3+AM3</f>
        <v>4</v>
      </c>
      <c r="AT3">
        <f t="shared" ref="AT3:AT29" si="13">AE3+AF3+AG3+AH3</f>
        <v>3</v>
      </c>
      <c r="AU3">
        <f t="shared" ref="AU3:AU29" si="14">AA3+AB3+AO3</f>
        <v>4</v>
      </c>
      <c r="AV3">
        <f t="shared" ref="AV3:AV29" si="15">X3+AJ3+AK3</f>
        <v>8</v>
      </c>
      <c r="AW3">
        <f t="shared" ref="AW3:AW29" si="16">V3+AN3</f>
        <v>2</v>
      </c>
      <c r="AY3">
        <f t="shared" ref="AY3:AY29" si="17">Y3+Z3</f>
        <v>4</v>
      </c>
      <c r="AZ3">
        <f t="shared" ref="AZ3:AZ29" si="18">W3+AI3+AP3</f>
        <v>11</v>
      </c>
      <c r="BA3">
        <v>3</v>
      </c>
      <c r="BC3">
        <f t="shared" ref="BC3:BC29" si="19">IF(AS3=AS$30,0,IF(AS3&lt;AS$33,1,IF(AS3&lt;AS$32,2,IF(AS3&lt;AS$34,3,IF(AS3=AS$31,5,4)))))</f>
        <v>1</v>
      </c>
      <c r="BD3">
        <f t="shared" ref="BD3:BD29" si="20">IF(AT3=AT$30,0,IF(AT3&lt;AT$33,1,IF(AT3&lt;AT$32,2,IF(AT3&lt;AT$34,3,IF(AT3=AT$31,5,4)))))</f>
        <v>0</v>
      </c>
      <c r="BE3">
        <f t="shared" ref="BE3:BE29" si="21">IF(AU3=AU$30,0,IF(AU3&lt;AU$33,1,IF(AU3&lt;AU$32,2,IF(AU3&lt;AU$34,3,IF(AU3=AU$31,5,4)))))</f>
        <v>1</v>
      </c>
      <c r="BF3">
        <f t="shared" ref="BF3:BF29" si="22">IF(AV3=AV$30,0,IF(AV3&lt;AV$33,1,IF(AV3&lt;AV$32,2,IF(AV3&lt;AV$34,3,IF(AV3=AV$31,5,4)))))</f>
        <v>2</v>
      </c>
      <c r="BG3">
        <f t="shared" ref="BG3:BG29" si="23">IF(AW3=AW$30,0,IF(AW3&lt;AW$33,1,IF(AW3&lt;AW$32,2,IF(AW3&lt;AW$34,3,IF(AW3=AW$31,5,4)))))</f>
        <v>2</v>
      </c>
      <c r="BI3">
        <f t="shared" ref="BI3:BI29" si="24">IF(AY3=AY$30,0,IF(AY3&lt;AY$33,1,IF(AY3&lt;AY$32,2,IF(AY3&lt;AY$34,3,IF(AY3=AY$31,5,4)))))</f>
        <v>2</v>
      </c>
      <c r="BJ3">
        <f t="shared" ref="BJ3:BJ29" si="25">IF(AZ3=AZ$30,0,IF(AZ3&lt;AZ$33,1,IF(AZ3&lt;AZ$32,2,IF(AZ3&lt;AZ$34,3,IF(AZ3=AZ$31,5,4)))))</f>
        <v>5</v>
      </c>
      <c r="BK3">
        <f t="shared" ref="BK3:BK29" si="26">IF(BA3=BA$30,0,IF(BA3&lt;BA$33,1,IF(BA3&lt;BA$32,2,IF(BA3&lt;BA$34,3,IF(BA3=BA$31,5,4)))))</f>
        <v>5</v>
      </c>
    </row>
    <row r="4" spans="1:63" x14ac:dyDescent="0.25">
      <c r="A4">
        <v>35000</v>
      </c>
      <c r="B4">
        <v>202</v>
      </c>
      <c r="C4">
        <v>3000</v>
      </c>
      <c r="D4">
        <v>579527</v>
      </c>
      <c r="E4">
        <v>8</v>
      </c>
      <c r="F4">
        <v>256</v>
      </c>
      <c r="G4">
        <v>5000</v>
      </c>
      <c r="H4">
        <v>25</v>
      </c>
      <c r="I4">
        <v>120</v>
      </c>
      <c r="J4">
        <v>403</v>
      </c>
      <c r="K4">
        <v>50</v>
      </c>
      <c r="L4">
        <v>12</v>
      </c>
      <c r="M4">
        <v>5</v>
      </c>
      <c r="O4">
        <v>4</v>
      </c>
      <c r="P4">
        <v>5</v>
      </c>
      <c r="Q4">
        <v>2</v>
      </c>
      <c r="S4" s="1" t="s">
        <v>18</v>
      </c>
      <c r="T4" s="1" t="s">
        <v>21</v>
      </c>
      <c r="U4">
        <f t="shared" si="0"/>
        <v>0</v>
      </c>
      <c r="V4">
        <f t="shared" si="1"/>
        <v>1</v>
      </c>
      <c r="W4">
        <f t="shared" si="10"/>
        <v>5</v>
      </c>
      <c r="X4">
        <f t="shared" ref="X4:X17" si="27">IF(D4=$A32,0,IF(D4&lt;D$33,1,IF(D4&lt;D$32,2,IF(D4&lt;D$34,3,IF(D4=D$31,5,4)))))</f>
        <v>2</v>
      </c>
      <c r="Y4">
        <f t="shared" ref="Y4:Y17" si="28">IF(E4=$A32,0,IF(E4&lt;E$33,1,IF(E4&lt;E$32,2,IF(E4&lt;E$34,3,IF(E4=E$31,5,4)))))</f>
        <v>1</v>
      </c>
      <c r="Z4">
        <f t="shared" ref="Z4:Z17" si="29">IF(F4=$A32,0,IF(F4&lt;F$33,1,IF(F4&lt;F$32,2,IF(F4&lt;F$34,3,IF(F4=F$31,5,4)))))</f>
        <v>3</v>
      </c>
      <c r="AA4">
        <f t="shared" ref="AA4:AA17" si="30">IF(G4=$A32,0,IF(G4&lt;G$33,1,IF(G4&lt;G$32,2,IF(G4&lt;G$34,3,IF(G4=G$31,5,4)))))</f>
        <v>3</v>
      </c>
      <c r="AB4">
        <f t="shared" ref="AB4:AB17" si="31">IF(H4=$A32,0,IF(H4&lt;H$33,1,IF(H4&lt;H$32,2,IF(H4&lt;H$34,3,IF(H4=H$31,5,4)))))</f>
        <v>1</v>
      </c>
      <c r="AC4">
        <f t="shared" ref="AC4:AC17" si="32">IF(I4=$A32,0,IF(I4&lt;I$33,1,IF(I4&lt;I$32,2,IF(I4&lt;I$34,3,IF(I4=I$31,5,4)))))</f>
        <v>2</v>
      </c>
      <c r="AD4">
        <f t="shared" ref="AD4:AD17" si="33">IF(J4=$A32,0,IF(J4&lt;J$33,1,IF(J4&lt;J$32,2,IF(J4&lt;J$34,3,IF(J4=J$31,5,4)))))</f>
        <v>3</v>
      </c>
      <c r="AE4">
        <f t="shared" ref="AE4:AE17" si="34">IF(K4=$A32,0,IF(K4&lt;K$33,1,IF(K4&lt;K$32,2,IF(K4&lt;K$34,3,IF(K4=K$31,5,4)))))</f>
        <v>1</v>
      </c>
      <c r="AF4">
        <f t="shared" ref="AF4:AF17" si="35">IF(L4=$A32,0,IF(L4&lt;L$33,1,IF(L4&lt;L$32,2,IF(L4&lt;L$34,3,IF(L4=L$31,5,4)))))</f>
        <v>3</v>
      </c>
      <c r="AG4">
        <v>2</v>
      </c>
      <c r="AH4">
        <v>0</v>
      </c>
      <c r="AI4">
        <f t="shared" si="3"/>
        <v>5</v>
      </c>
      <c r="AJ4">
        <f t="shared" si="4"/>
        <v>5</v>
      </c>
      <c r="AK4">
        <f t="shared" si="5"/>
        <v>1</v>
      </c>
      <c r="AL4">
        <v>1</v>
      </c>
      <c r="AM4">
        <v>0</v>
      </c>
      <c r="AN4">
        <v>0</v>
      </c>
      <c r="AO4">
        <v>0</v>
      </c>
      <c r="AP4">
        <v>1</v>
      </c>
      <c r="AQ4">
        <v>3</v>
      </c>
      <c r="AS4">
        <f t="shared" si="12"/>
        <v>6</v>
      </c>
      <c r="AT4">
        <f t="shared" si="13"/>
        <v>6</v>
      </c>
      <c r="AU4">
        <f t="shared" si="14"/>
        <v>4</v>
      </c>
      <c r="AV4">
        <f t="shared" si="15"/>
        <v>8</v>
      </c>
      <c r="AW4">
        <f t="shared" si="16"/>
        <v>1</v>
      </c>
      <c r="AY4">
        <f t="shared" si="17"/>
        <v>4</v>
      </c>
      <c r="AZ4">
        <f t="shared" si="18"/>
        <v>11</v>
      </c>
      <c r="BA4">
        <v>3</v>
      </c>
      <c r="BC4">
        <f t="shared" si="19"/>
        <v>3</v>
      </c>
      <c r="BD4">
        <f t="shared" si="20"/>
        <v>3</v>
      </c>
      <c r="BE4">
        <f t="shared" si="21"/>
        <v>1</v>
      </c>
      <c r="BF4">
        <f t="shared" si="22"/>
        <v>2</v>
      </c>
      <c r="BG4">
        <f t="shared" si="23"/>
        <v>1</v>
      </c>
      <c r="BI4">
        <f t="shared" si="24"/>
        <v>2</v>
      </c>
      <c r="BJ4">
        <f t="shared" si="25"/>
        <v>5</v>
      </c>
      <c r="BK4">
        <f t="shared" si="26"/>
        <v>5</v>
      </c>
    </row>
    <row r="5" spans="1:63" x14ac:dyDescent="0.25">
      <c r="A5">
        <v>26000</v>
      </c>
      <c r="B5">
        <v>208</v>
      </c>
      <c r="C5">
        <v>3000</v>
      </c>
      <c r="D5">
        <v>451934</v>
      </c>
      <c r="E5">
        <v>8</v>
      </c>
      <c r="F5">
        <v>128</v>
      </c>
      <c r="G5">
        <v>6000</v>
      </c>
      <c r="H5">
        <v>25</v>
      </c>
      <c r="I5">
        <v>120</v>
      </c>
      <c r="J5">
        <v>390</v>
      </c>
      <c r="K5">
        <v>50</v>
      </c>
      <c r="L5">
        <v>8</v>
      </c>
      <c r="M5">
        <v>2</v>
      </c>
      <c r="O5">
        <v>4</v>
      </c>
      <c r="P5">
        <v>5</v>
      </c>
      <c r="Q5">
        <v>2</v>
      </c>
      <c r="S5" s="1" t="s">
        <v>18</v>
      </c>
      <c r="T5" s="1" t="s">
        <v>22</v>
      </c>
      <c r="U5">
        <f t="shared" si="0"/>
        <v>4</v>
      </c>
      <c r="V5">
        <f t="shared" si="1"/>
        <v>1</v>
      </c>
      <c r="W5">
        <f t="shared" si="10"/>
        <v>5</v>
      </c>
      <c r="X5">
        <f t="shared" si="27"/>
        <v>1</v>
      </c>
      <c r="Y5">
        <f t="shared" si="28"/>
        <v>1</v>
      </c>
      <c r="Z5">
        <f t="shared" si="29"/>
        <v>1</v>
      </c>
      <c r="AA5">
        <f t="shared" si="30"/>
        <v>5</v>
      </c>
      <c r="AB5">
        <f t="shared" si="31"/>
        <v>1</v>
      </c>
      <c r="AC5">
        <f t="shared" si="32"/>
        <v>2</v>
      </c>
      <c r="AD5">
        <f t="shared" si="33"/>
        <v>1</v>
      </c>
      <c r="AE5">
        <f t="shared" si="34"/>
        <v>1</v>
      </c>
      <c r="AF5">
        <f t="shared" si="35"/>
        <v>1</v>
      </c>
      <c r="AG5">
        <f t="shared" ref="AG5:AG17" si="36">IF(M5=$A33,0,IF(M5&lt;M$33,1,IF(M5&lt;M$32,2,IF(M5&lt;M$34,3,IF(M5=M$31,5,4)))))</f>
        <v>1</v>
      </c>
      <c r="AH5">
        <v>0</v>
      </c>
      <c r="AI5">
        <f t="shared" si="3"/>
        <v>5</v>
      </c>
      <c r="AJ5">
        <f t="shared" si="4"/>
        <v>5</v>
      </c>
      <c r="AK5">
        <f t="shared" si="5"/>
        <v>1</v>
      </c>
      <c r="AL5">
        <v>1</v>
      </c>
      <c r="AM5">
        <v>0</v>
      </c>
      <c r="AN5">
        <v>1</v>
      </c>
      <c r="AO5">
        <v>0</v>
      </c>
      <c r="AP5">
        <v>1</v>
      </c>
      <c r="AQ5">
        <v>3</v>
      </c>
      <c r="AS5">
        <f t="shared" si="12"/>
        <v>4</v>
      </c>
      <c r="AT5">
        <f t="shared" si="13"/>
        <v>3</v>
      </c>
      <c r="AU5">
        <f t="shared" si="14"/>
        <v>6</v>
      </c>
      <c r="AV5">
        <f t="shared" si="15"/>
        <v>7</v>
      </c>
      <c r="AW5">
        <f t="shared" si="16"/>
        <v>2</v>
      </c>
      <c r="AY5">
        <f t="shared" si="17"/>
        <v>2</v>
      </c>
      <c r="AZ5">
        <f t="shared" si="18"/>
        <v>11</v>
      </c>
      <c r="BA5">
        <v>3</v>
      </c>
      <c r="BC5">
        <f t="shared" si="19"/>
        <v>1</v>
      </c>
      <c r="BD5">
        <f t="shared" si="20"/>
        <v>0</v>
      </c>
      <c r="BE5">
        <f t="shared" si="21"/>
        <v>3</v>
      </c>
      <c r="BF5">
        <f t="shared" si="22"/>
        <v>2</v>
      </c>
      <c r="BG5">
        <f t="shared" si="23"/>
        <v>2</v>
      </c>
      <c r="BI5">
        <f t="shared" si="24"/>
        <v>0</v>
      </c>
      <c r="BJ5">
        <f t="shared" si="25"/>
        <v>5</v>
      </c>
      <c r="BK5">
        <f t="shared" si="26"/>
        <v>5</v>
      </c>
    </row>
    <row r="6" spans="1:63" x14ac:dyDescent="0.25">
      <c r="A6">
        <v>26000</v>
      </c>
      <c r="B6">
        <v>208</v>
      </c>
      <c r="C6">
        <v>3000</v>
      </c>
      <c r="D6">
        <v>451934</v>
      </c>
      <c r="E6">
        <v>8</v>
      </c>
      <c r="F6">
        <v>128</v>
      </c>
      <c r="G6">
        <v>6000</v>
      </c>
      <c r="H6">
        <v>25</v>
      </c>
      <c r="I6">
        <v>120</v>
      </c>
      <c r="J6">
        <v>390</v>
      </c>
      <c r="K6">
        <v>50</v>
      </c>
      <c r="L6">
        <v>8</v>
      </c>
      <c r="M6">
        <v>2</v>
      </c>
      <c r="O6">
        <v>4</v>
      </c>
      <c r="P6">
        <v>5</v>
      </c>
      <c r="Q6">
        <v>2</v>
      </c>
      <c r="S6" s="1" t="s">
        <v>18</v>
      </c>
      <c r="T6" s="1" t="s">
        <v>23</v>
      </c>
      <c r="U6">
        <f t="shared" si="0"/>
        <v>4</v>
      </c>
      <c r="V6">
        <f t="shared" si="1"/>
        <v>1</v>
      </c>
      <c r="W6">
        <f t="shared" si="10"/>
        <v>5</v>
      </c>
      <c r="X6">
        <f t="shared" si="27"/>
        <v>1</v>
      </c>
      <c r="Y6">
        <f t="shared" si="28"/>
        <v>1</v>
      </c>
      <c r="Z6">
        <f t="shared" si="29"/>
        <v>1</v>
      </c>
      <c r="AA6">
        <f t="shared" si="30"/>
        <v>5</v>
      </c>
      <c r="AB6">
        <f t="shared" si="31"/>
        <v>1</v>
      </c>
      <c r="AC6">
        <f t="shared" si="32"/>
        <v>2</v>
      </c>
      <c r="AD6">
        <f t="shared" si="33"/>
        <v>1</v>
      </c>
      <c r="AE6">
        <f t="shared" si="34"/>
        <v>1</v>
      </c>
      <c r="AF6">
        <f t="shared" si="35"/>
        <v>1</v>
      </c>
      <c r="AG6">
        <f t="shared" si="36"/>
        <v>1</v>
      </c>
      <c r="AH6">
        <v>0</v>
      </c>
      <c r="AI6">
        <f t="shared" si="3"/>
        <v>5</v>
      </c>
      <c r="AJ6">
        <f t="shared" si="4"/>
        <v>5</v>
      </c>
      <c r="AK6">
        <f t="shared" si="5"/>
        <v>1</v>
      </c>
      <c r="AL6">
        <v>1</v>
      </c>
      <c r="AM6">
        <v>0</v>
      </c>
      <c r="AN6">
        <v>1</v>
      </c>
      <c r="AO6">
        <v>0</v>
      </c>
      <c r="AP6">
        <v>1</v>
      </c>
      <c r="AQ6">
        <v>3</v>
      </c>
      <c r="AS6">
        <f t="shared" si="12"/>
        <v>4</v>
      </c>
      <c r="AT6">
        <f t="shared" si="13"/>
        <v>3</v>
      </c>
      <c r="AU6">
        <f t="shared" si="14"/>
        <v>6</v>
      </c>
      <c r="AV6">
        <f t="shared" si="15"/>
        <v>7</v>
      </c>
      <c r="AW6">
        <f t="shared" si="16"/>
        <v>2</v>
      </c>
      <c r="AY6">
        <f t="shared" si="17"/>
        <v>2</v>
      </c>
      <c r="AZ6">
        <f t="shared" si="18"/>
        <v>11</v>
      </c>
      <c r="BA6">
        <v>3</v>
      </c>
      <c r="BC6">
        <f t="shared" si="19"/>
        <v>1</v>
      </c>
      <c r="BD6">
        <f t="shared" si="20"/>
        <v>0</v>
      </c>
      <c r="BE6">
        <f t="shared" si="21"/>
        <v>3</v>
      </c>
      <c r="BF6">
        <f t="shared" si="22"/>
        <v>2</v>
      </c>
      <c r="BG6">
        <f t="shared" si="23"/>
        <v>2</v>
      </c>
      <c r="BI6">
        <f t="shared" si="24"/>
        <v>0</v>
      </c>
      <c r="BJ6">
        <f t="shared" si="25"/>
        <v>5</v>
      </c>
      <c r="BK6">
        <f t="shared" si="26"/>
        <v>5</v>
      </c>
    </row>
    <row r="7" spans="1:63" x14ac:dyDescent="0.25">
      <c r="A7">
        <v>35000</v>
      </c>
      <c r="B7">
        <v>199</v>
      </c>
      <c r="C7">
        <v>3000</v>
      </c>
      <c r="D7">
        <v>493224</v>
      </c>
      <c r="E7">
        <v>8</v>
      </c>
      <c r="F7">
        <v>256</v>
      </c>
      <c r="G7">
        <v>6000</v>
      </c>
      <c r="H7">
        <v>25</v>
      </c>
      <c r="I7">
        <v>120</v>
      </c>
      <c r="J7">
        <v>390</v>
      </c>
      <c r="K7">
        <v>108</v>
      </c>
      <c r="L7">
        <v>8</v>
      </c>
      <c r="M7">
        <v>2</v>
      </c>
      <c r="O7">
        <v>4</v>
      </c>
      <c r="P7">
        <v>5</v>
      </c>
      <c r="Q7">
        <v>2</v>
      </c>
      <c r="S7" s="1" t="s">
        <v>18</v>
      </c>
      <c r="T7" s="1" t="s">
        <v>24</v>
      </c>
      <c r="U7">
        <f t="shared" si="0"/>
        <v>0</v>
      </c>
      <c r="V7">
        <f t="shared" si="1"/>
        <v>2</v>
      </c>
      <c r="W7">
        <f t="shared" si="10"/>
        <v>5</v>
      </c>
      <c r="X7">
        <f t="shared" si="27"/>
        <v>2</v>
      </c>
      <c r="Y7">
        <f t="shared" si="28"/>
        <v>1</v>
      </c>
      <c r="Z7">
        <f t="shared" si="29"/>
        <v>3</v>
      </c>
      <c r="AA7">
        <f t="shared" si="30"/>
        <v>5</v>
      </c>
      <c r="AB7">
        <f t="shared" si="31"/>
        <v>1</v>
      </c>
      <c r="AC7">
        <f t="shared" si="32"/>
        <v>2</v>
      </c>
      <c r="AD7">
        <f t="shared" si="33"/>
        <v>1</v>
      </c>
      <c r="AE7">
        <f t="shared" si="34"/>
        <v>3</v>
      </c>
      <c r="AF7">
        <f t="shared" si="35"/>
        <v>1</v>
      </c>
      <c r="AG7">
        <f t="shared" si="36"/>
        <v>1</v>
      </c>
      <c r="AH7">
        <v>0</v>
      </c>
      <c r="AI7">
        <f t="shared" si="3"/>
        <v>5</v>
      </c>
      <c r="AJ7">
        <f t="shared" si="4"/>
        <v>5</v>
      </c>
      <c r="AK7">
        <f t="shared" si="5"/>
        <v>1</v>
      </c>
      <c r="AL7">
        <v>1</v>
      </c>
      <c r="AM7">
        <v>0</v>
      </c>
      <c r="AN7">
        <v>0</v>
      </c>
      <c r="AO7">
        <v>0</v>
      </c>
      <c r="AP7">
        <v>1</v>
      </c>
      <c r="AQ7">
        <v>3</v>
      </c>
      <c r="AS7">
        <f t="shared" si="12"/>
        <v>4</v>
      </c>
      <c r="AT7">
        <f t="shared" si="13"/>
        <v>5</v>
      </c>
      <c r="AU7">
        <f t="shared" si="14"/>
        <v>6</v>
      </c>
      <c r="AV7">
        <f t="shared" si="15"/>
        <v>8</v>
      </c>
      <c r="AW7">
        <f t="shared" si="16"/>
        <v>2</v>
      </c>
      <c r="AY7">
        <f t="shared" si="17"/>
        <v>4</v>
      </c>
      <c r="AZ7">
        <f t="shared" si="18"/>
        <v>11</v>
      </c>
      <c r="BA7">
        <v>3</v>
      </c>
      <c r="BC7">
        <f t="shared" si="19"/>
        <v>1</v>
      </c>
      <c r="BD7">
        <f t="shared" si="20"/>
        <v>2</v>
      </c>
      <c r="BE7">
        <f t="shared" si="21"/>
        <v>3</v>
      </c>
      <c r="BF7">
        <f t="shared" si="22"/>
        <v>2</v>
      </c>
      <c r="BG7">
        <f t="shared" si="23"/>
        <v>2</v>
      </c>
      <c r="BI7">
        <f t="shared" si="24"/>
        <v>2</v>
      </c>
      <c r="BJ7">
        <f t="shared" si="25"/>
        <v>5</v>
      </c>
      <c r="BK7">
        <f t="shared" si="26"/>
        <v>5</v>
      </c>
    </row>
    <row r="8" spans="1:63" x14ac:dyDescent="0.25">
      <c r="A8">
        <v>27000</v>
      </c>
      <c r="B8">
        <v>193.5</v>
      </c>
      <c r="C8">
        <v>125</v>
      </c>
      <c r="D8">
        <v>676978</v>
      </c>
      <c r="E8">
        <v>12</v>
      </c>
      <c r="F8">
        <v>256</v>
      </c>
      <c r="G8">
        <v>5000</v>
      </c>
      <c r="H8">
        <v>80</v>
      </c>
      <c r="I8">
        <v>120</v>
      </c>
      <c r="J8">
        <v>394</v>
      </c>
      <c r="K8">
        <v>50</v>
      </c>
      <c r="L8">
        <v>8</v>
      </c>
      <c r="M8">
        <v>2</v>
      </c>
      <c r="O8">
        <v>2</v>
      </c>
      <c r="P8">
        <v>5</v>
      </c>
      <c r="Q8">
        <v>2</v>
      </c>
      <c r="S8" s="1" t="s">
        <v>25</v>
      </c>
      <c r="T8" s="1" t="s">
        <v>26</v>
      </c>
      <c r="U8">
        <f t="shared" si="0"/>
        <v>4</v>
      </c>
      <c r="V8">
        <f t="shared" si="1"/>
        <v>2</v>
      </c>
      <c r="W8">
        <f t="shared" si="10"/>
        <v>1</v>
      </c>
      <c r="X8">
        <f t="shared" si="27"/>
        <v>3</v>
      </c>
      <c r="Y8">
        <f t="shared" si="28"/>
        <v>3</v>
      </c>
      <c r="Z8">
        <f t="shared" si="29"/>
        <v>3</v>
      </c>
      <c r="AA8">
        <f t="shared" si="30"/>
        <v>3</v>
      </c>
      <c r="AB8">
        <f t="shared" si="31"/>
        <v>3</v>
      </c>
      <c r="AC8">
        <f t="shared" si="32"/>
        <v>2</v>
      </c>
      <c r="AD8">
        <f t="shared" si="33"/>
        <v>1</v>
      </c>
      <c r="AE8">
        <f t="shared" si="34"/>
        <v>1</v>
      </c>
      <c r="AF8">
        <f t="shared" si="35"/>
        <v>1</v>
      </c>
      <c r="AG8">
        <f t="shared" si="36"/>
        <v>1</v>
      </c>
      <c r="AH8">
        <v>0</v>
      </c>
      <c r="AI8">
        <f t="shared" si="3"/>
        <v>1</v>
      </c>
      <c r="AJ8">
        <f t="shared" si="4"/>
        <v>5</v>
      </c>
      <c r="AK8">
        <f t="shared" si="5"/>
        <v>1</v>
      </c>
      <c r="AL8">
        <v>1</v>
      </c>
      <c r="AM8">
        <v>0</v>
      </c>
      <c r="AN8">
        <v>0</v>
      </c>
      <c r="AO8">
        <v>1</v>
      </c>
      <c r="AP8">
        <v>1</v>
      </c>
      <c r="AQ8">
        <v>1</v>
      </c>
      <c r="AS8">
        <f t="shared" si="12"/>
        <v>4</v>
      </c>
      <c r="AT8">
        <f t="shared" si="13"/>
        <v>3</v>
      </c>
      <c r="AU8">
        <f t="shared" si="14"/>
        <v>7</v>
      </c>
      <c r="AV8">
        <f t="shared" si="15"/>
        <v>9</v>
      </c>
      <c r="AW8">
        <f t="shared" si="16"/>
        <v>2</v>
      </c>
      <c r="AY8">
        <f t="shared" si="17"/>
        <v>6</v>
      </c>
      <c r="AZ8">
        <f t="shared" si="18"/>
        <v>3</v>
      </c>
      <c r="BA8">
        <v>1</v>
      </c>
      <c r="BC8">
        <f t="shared" si="19"/>
        <v>1</v>
      </c>
      <c r="BD8">
        <f t="shared" si="20"/>
        <v>0</v>
      </c>
      <c r="BE8">
        <f t="shared" si="21"/>
        <v>3</v>
      </c>
      <c r="BF8">
        <f t="shared" si="22"/>
        <v>3</v>
      </c>
      <c r="BG8">
        <f t="shared" si="23"/>
        <v>2</v>
      </c>
      <c r="BI8">
        <f t="shared" si="24"/>
        <v>3</v>
      </c>
      <c r="BJ8">
        <f t="shared" si="25"/>
        <v>1</v>
      </c>
      <c r="BK8">
        <f t="shared" si="26"/>
        <v>2</v>
      </c>
    </row>
    <row r="9" spans="1:63" x14ac:dyDescent="0.25">
      <c r="A9">
        <v>34000</v>
      </c>
      <c r="B9">
        <v>184</v>
      </c>
      <c r="C9">
        <v>125</v>
      </c>
      <c r="D9">
        <v>915179</v>
      </c>
      <c r="E9">
        <v>8</v>
      </c>
      <c r="F9">
        <v>256</v>
      </c>
      <c r="G9">
        <v>5000</v>
      </c>
      <c r="H9">
        <v>80</v>
      </c>
      <c r="I9">
        <v>120</v>
      </c>
      <c r="J9">
        <v>394</v>
      </c>
      <c r="K9">
        <v>50</v>
      </c>
      <c r="L9">
        <v>8</v>
      </c>
      <c r="M9">
        <v>2</v>
      </c>
      <c r="O9">
        <v>2</v>
      </c>
      <c r="P9">
        <v>5</v>
      </c>
      <c r="Q9">
        <v>2</v>
      </c>
      <c r="S9" s="1" t="s">
        <v>25</v>
      </c>
      <c r="T9" s="1" t="s">
        <v>27</v>
      </c>
      <c r="U9">
        <f t="shared" si="0"/>
        <v>1</v>
      </c>
      <c r="V9">
        <f t="shared" si="1"/>
        <v>3</v>
      </c>
      <c r="W9">
        <f t="shared" si="10"/>
        <v>1</v>
      </c>
      <c r="X9">
        <f t="shared" si="27"/>
        <v>3</v>
      </c>
      <c r="Y9">
        <f t="shared" si="28"/>
        <v>1</v>
      </c>
      <c r="Z9">
        <f t="shared" si="29"/>
        <v>3</v>
      </c>
      <c r="AA9">
        <f t="shared" si="30"/>
        <v>3</v>
      </c>
      <c r="AB9">
        <f t="shared" si="31"/>
        <v>3</v>
      </c>
      <c r="AC9">
        <f t="shared" si="32"/>
        <v>2</v>
      </c>
      <c r="AD9">
        <f t="shared" si="33"/>
        <v>1</v>
      </c>
      <c r="AE9">
        <f t="shared" si="34"/>
        <v>1</v>
      </c>
      <c r="AF9">
        <f t="shared" si="35"/>
        <v>1</v>
      </c>
      <c r="AG9">
        <f t="shared" si="36"/>
        <v>1</v>
      </c>
      <c r="AH9">
        <v>0</v>
      </c>
      <c r="AI9">
        <f t="shared" si="3"/>
        <v>1</v>
      </c>
      <c r="AJ9">
        <f t="shared" si="4"/>
        <v>5</v>
      </c>
      <c r="AK9">
        <f t="shared" si="5"/>
        <v>1</v>
      </c>
      <c r="AL9">
        <v>1</v>
      </c>
      <c r="AM9">
        <v>0</v>
      </c>
      <c r="AN9">
        <v>0</v>
      </c>
      <c r="AO9">
        <v>1</v>
      </c>
      <c r="AP9">
        <v>1</v>
      </c>
      <c r="AQ9">
        <v>1</v>
      </c>
      <c r="AS9">
        <f t="shared" si="12"/>
        <v>4</v>
      </c>
      <c r="AT9">
        <f t="shared" si="13"/>
        <v>3</v>
      </c>
      <c r="AU9">
        <f t="shared" si="14"/>
        <v>7</v>
      </c>
      <c r="AV9">
        <f t="shared" si="15"/>
        <v>9</v>
      </c>
      <c r="AW9">
        <f t="shared" si="16"/>
        <v>3</v>
      </c>
      <c r="AY9">
        <f t="shared" si="17"/>
        <v>4</v>
      </c>
      <c r="AZ9">
        <f t="shared" si="18"/>
        <v>3</v>
      </c>
      <c r="BA9">
        <v>1</v>
      </c>
      <c r="BC9">
        <f t="shared" si="19"/>
        <v>1</v>
      </c>
      <c r="BD9">
        <f t="shared" si="20"/>
        <v>0</v>
      </c>
      <c r="BE9">
        <f t="shared" si="21"/>
        <v>3</v>
      </c>
      <c r="BF9">
        <f t="shared" si="22"/>
        <v>3</v>
      </c>
      <c r="BG9">
        <f t="shared" si="23"/>
        <v>3</v>
      </c>
      <c r="BI9">
        <f t="shared" si="24"/>
        <v>2</v>
      </c>
      <c r="BJ9">
        <f t="shared" si="25"/>
        <v>1</v>
      </c>
      <c r="BK9">
        <f t="shared" si="26"/>
        <v>2</v>
      </c>
    </row>
    <row r="10" spans="1:63" x14ac:dyDescent="0.25">
      <c r="A10">
        <v>29000</v>
      </c>
      <c r="B10">
        <v>190</v>
      </c>
      <c r="C10">
        <v>551</v>
      </c>
      <c r="D10">
        <v>417839</v>
      </c>
      <c r="E10">
        <v>8</v>
      </c>
      <c r="F10">
        <v>128</v>
      </c>
      <c r="G10">
        <v>4800</v>
      </c>
      <c r="H10">
        <v>44</v>
      </c>
      <c r="I10">
        <v>120</v>
      </c>
      <c r="J10">
        <v>409</v>
      </c>
      <c r="K10">
        <v>64</v>
      </c>
      <c r="N10">
        <v>2</v>
      </c>
      <c r="O10">
        <v>2</v>
      </c>
      <c r="P10">
        <v>5</v>
      </c>
      <c r="Q10">
        <v>2</v>
      </c>
      <c r="S10" s="1" t="s">
        <v>28</v>
      </c>
      <c r="T10" s="1" t="s">
        <v>29</v>
      </c>
      <c r="U10">
        <f t="shared" si="0"/>
        <v>3</v>
      </c>
      <c r="V10">
        <f t="shared" si="1"/>
        <v>3</v>
      </c>
      <c r="W10">
        <f t="shared" si="10"/>
        <v>1</v>
      </c>
      <c r="X10">
        <f t="shared" si="27"/>
        <v>1</v>
      </c>
      <c r="Y10">
        <f t="shared" si="28"/>
        <v>1</v>
      </c>
      <c r="Z10">
        <f t="shared" si="29"/>
        <v>1</v>
      </c>
      <c r="AA10">
        <f t="shared" si="30"/>
        <v>2</v>
      </c>
      <c r="AB10">
        <f t="shared" si="31"/>
        <v>2</v>
      </c>
      <c r="AC10">
        <f t="shared" si="32"/>
        <v>2</v>
      </c>
      <c r="AD10">
        <f t="shared" si="33"/>
        <v>3</v>
      </c>
      <c r="AE10">
        <f t="shared" si="34"/>
        <v>2</v>
      </c>
      <c r="AF10">
        <f t="shared" si="35"/>
        <v>1</v>
      </c>
      <c r="AG10">
        <f t="shared" si="36"/>
        <v>1</v>
      </c>
      <c r="AH10">
        <v>0</v>
      </c>
      <c r="AI10">
        <f t="shared" si="3"/>
        <v>1</v>
      </c>
      <c r="AJ10">
        <f t="shared" si="4"/>
        <v>5</v>
      </c>
      <c r="AK10">
        <f t="shared" si="5"/>
        <v>1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1</v>
      </c>
      <c r="AS10">
        <f t="shared" si="12"/>
        <v>6</v>
      </c>
      <c r="AT10">
        <f t="shared" si="13"/>
        <v>4</v>
      </c>
      <c r="AU10">
        <f t="shared" si="14"/>
        <v>5</v>
      </c>
      <c r="AV10">
        <f t="shared" si="15"/>
        <v>7</v>
      </c>
      <c r="AW10">
        <f t="shared" si="16"/>
        <v>3</v>
      </c>
      <c r="AY10">
        <f t="shared" si="17"/>
        <v>2</v>
      </c>
      <c r="AZ10">
        <f t="shared" si="18"/>
        <v>2</v>
      </c>
      <c r="BA10">
        <v>1</v>
      </c>
      <c r="BC10">
        <f t="shared" si="19"/>
        <v>3</v>
      </c>
      <c r="BD10">
        <f t="shared" si="20"/>
        <v>1</v>
      </c>
      <c r="BE10">
        <f t="shared" si="21"/>
        <v>2</v>
      </c>
      <c r="BF10">
        <f t="shared" si="22"/>
        <v>2</v>
      </c>
      <c r="BG10">
        <f t="shared" si="23"/>
        <v>3</v>
      </c>
      <c r="BI10">
        <f t="shared" si="24"/>
        <v>0</v>
      </c>
      <c r="BJ10">
        <f t="shared" si="25"/>
        <v>0</v>
      </c>
      <c r="BK10">
        <f t="shared" si="26"/>
        <v>2</v>
      </c>
    </row>
    <row r="11" spans="1:63" x14ac:dyDescent="0.25">
      <c r="A11">
        <v>28000</v>
      </c>
      <c r="B11">
        <v>175</v>
      </c>
      <c r="C11">
        <v>551</v>
      </c>
      <c r="D11">
        <v>715312</v>
      </c>
      <c r="E11">
        <v>8</v>
      </c>
      <c r="F11">
        <v>256</v>
      </c>
      <c r="G11">
        <v>4600</v>
      </c>
      <c r="H11">
        <v>66</v>
      </c>
      <c r="I11">
        <v>120</v>
      </c>
      <c r="J11">
        <v>409</v>
      </c>
      <c r="K11">
        <v>64</v>
      </c>
      <c r="N11">
        <v>2</v>
      </c>
      <c r="O11">
        <v>2</v>
      </c>
      <c r="P11">
        <v>5</v>
      </c>
      <c r="Q11">
        <v>2</v>
      </c>
      <c r="S11" s="1" t="s">
        <v>28</v>
      </c>
      <c r="T11" s="1" t="s">
        <v>30</v>
      </c>
      <c r="U11">
        <f t="shared" si="0"/>
        <v>4</v>
      </c>
      <c r="V11">
        <f t="shared" si="1"/>
        <v>4</v>
      </c>
      <c r="W11">
        <f t="shared" si="10"/>
        <v>1</v>
      </c>
      <c r="X11">
        <f t="shared" si="27"/>
        <v>3</v>
      </c>
      <c r="Y11">
        <f t="shared" si="28"/>
        <v>1</v>
      </c>
      <c r="Z11">
        <f t="shared" si="29"/>
        <v>3</v>
      </c>
      <c r="AA11">
        <f t="shared" si="30"/>
        <v>1</v>
      </c>
      <c r="AB11">
        <f t="shared" si="31"/>
        <v>3</v>
      </c>
      <c r="AC11">
        <f t="shared" si="32"/>
        <v>2</v>
      </c>
      <c r="AD11">
        <f t="shared" si="33"/>
        <v>3</v>
      </c>
      <c r="AE11">
        <f t="shared" si="34"/>
        <v>2</v>
      </c>
      <c r="AF11">
        <f t="shared" si="35"/>
        <v>1</v>
      </c>
      <c r="AG11">
        <f t="shared" si="36"/>
        <v>1</v>
      </c>
      <c r="AH11">
        <v>0</v>
      </c>
      <c r="AI11">
        <f t="shared" si="3"/>
        <v>1</v>
      </c>
      <c r="AJ11">
        <f t="shared" si="4"/>
        <v>5</v>
      </c>
      <c r="AK11">
        <f t="shared" si="5"/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S11">
        <f t="shared" si="12"/>
        <v>6</v>
      </c>
      <c r="AT11">
        <f t="shared" si="13"/>
        <v>4</v>
      </c>
      <c r="AU11">
        <f t="shared" si="14"/>
        <v>5</v>
      </c>
      <c r="AV11">
        <f t="shared" si="15"/>
        <v>9</v>
      </c>
      <c r="AW11">
        <f t="shared" si="16"/>
        <v>4</v>
      </c>
      <c r="AY11">
        <f t="shared" si="17"/>
        <v>4</v>
      </c>
      <c r="AZ11">
        <f t="shared" si="18"/>
        <v>2</v>
      </c>
      <c r="BA11">
        <v>1</v>
      </c>
      <c r="BC11">
        <f t="shared" si="19"/>
        <v>3</v>
      </c>
      <c r="BD11">
        <f t="shared" si="20"/>
        <v>1</v>
      </c>
      <c r="BE11">
        <f t="shared" si="21"/>
        <v>2</v>
      </c>
      <c r="BF11">
        <f t="shared" si="22"/>
        <v>3</v>
      </c>
      <c r="BG11">
        <f t="shared" si="23"/>
        <v>3</v>
      </c>
      <c r="BI11">
        <f t="shared" si="24"/>
        <v>2</v>
      </c>
      <c r="BJ11">
        <f t="shared" si="25"/>
        <v>0</v>
      </c>
      <c r="BK11">
        <f t="shared" si="26"/>
        <v>2</v>
      </c>
    </row>
    <row r="12" spans="1:63" x14ac:dyDescent="0.25">
      <c r="A12">
        <v>34000</v>
      </c>
      <c r="B12">
        <v>180.5</v>
      </c>
      <c r="C12">
        <v>551</v>
      </c>
      <c r="D12">
        <v>447351</v>
      </c>
      <c r="E12">
        <v>8</v>
      </c>
      <c r="F12">
        <v>256</v>
      </c>
      <c r="G12">
        <v>5000</v>
      </c>
      <c r="H12">
        <v>44</v>
      </c>
      <c r="I12">
        <v>120</v>
      </c>
      <c r="J12">
        <v>409</v>
      </c>
      <c r="K12">
        <v>64</v>
      </c>
      <c r="L12">
        <v>8</v>
      </c>
      <c r="O12">
        <v>2</v>
      </c>
      <c r="P12">
        <v>5</v>
      </c>
      <c r="Q12">
        <v>2</v>
      </c>
      <c r="S12" s="1" t="s">
        <v>28</v>
      </c>
      <c r="T12" s="1" t="s">
        <v>31</v>
      </c>
      <c r="U12">
        <f t="shared" si="0"/>
        <v>1</v>
      </c>
      <c r="V12">
        <f t="shared" si="1"/>
        <v>3</v>
      </c>
      <c r="W12">
        <f t="shared" si="10"/>
        <v>1</v>
      </c>
      <c r="X12">
        <f t="shared" si="27"/>
        <v>1</v>
      </c>
      <c r="Y12">
        <f t="shared" si="28"/>
        <v>1</v>
      </c>
      <c r="Z12">
        <f t="shared" si="29"/>
        <v>3</v>
      </c>
      <c r="AA12">
        <f t="shared" si="30"/>
        <v>3</v>
      </c>
      <c r="AB12">
        <f t="shared" si="31"/>
        <v>2</v>
      </c>
      <c r="AC12">
        <f t="shared" si="32"/>
        <v>2</v>
      </c>
      <c r="AD12">
        <f t="shared" si="33"/>
        <v>3</v>
      </c>
      <c r="AE12">
        <f t="shared" si="34"/>
        <v>2</v>
      </c>
      <c r="AF12">
        <f t="shared" si="35"/>
        <v>1</v>
      </c>
      <c r="AG12">
        <f t="shared" si="36"/>
        <v>1</v>
      </c>
      <c r="AH12">
        <f>IF(N12=$A40,0,IF(N12&lt;N$33,1,IF(N12&lt;N$32,2,IF(N12&lt;N$34,3,IF(N12=N$31,5,4)))))</f>
        <v>1</v>
      </c>
      <c r="AI12">
        <f t="shared" si="3"/>
        <v>1</v>
      </c>
      <c r="AJ12">
        <f t="shared" si="4"/>
        <v>5</v>
      </c>
      <c r="AK12">
        <f t="shared" si="5"/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1</v>
      </c>
      <c r="AS12">
        <f t="shared" si="12"/>
        <v>6</v>
      </c>
      <c r="AT12">
        <f t="shared" si="13"/>
        <v>5</v>
      </c>
      <c r="AU12">
        <f t="shared" si="14"/>
        <v>6</v>
      </c>
      <c r="AV12">
        <f t="shared" si="15"/>
        <v>7</v>
      </c>
      <c r="AW12">
        <f t="shared" si="16"/>
        <v>3</v>
      </c>
      <c r="AY12">
        <f t="shared" si="17"/>
        <v>4</v>
      </c>
      <c r="AZ12">
        <f t="shared" si="18"/>
        <v>2</v>
      </c>
      <c r="BA12">
        <v>1</v>
      </c>
      <c r="BC12">
        <f t="shared" si="19"/>
        <v>3</v>
      </c>
      <c r="BD12">
        <f t="shared" si="20"/>
        <v>2</v>
      </c>
      <c r="BE12">
        <f t="shared" si="21"/>
        <v>3</v>
      </c>
      <c r="BF12">
        <f t="shared" si="22"/>
        <v>2</v>
      </c>
      <c r="BG12">
        <f t="shared" si="23"/>
        <v>3</v>
      </c>
      <c r="BI12">
        <f t="shared" si="24"/>
        <v>2</v>
      </c>
      <c r="BJ12">
        <f t="shared" si="25"/>
        <v>0</v>
      </c>
      <c r="BK12">
        <f t="shared" si="26"/>
        <v>2</v>
      </c>
    </row>
    <row r="13" spans="1:63" x14ac:dyDescent="0.25">
      <c r="A13">
        <v>33000</v>
      </c>
      <c r="B13">
        <v>186</v>
      </c>
      <c r="C13">
        <v>551</v>
      </c>
      <c r="D13">
        <v>472795</v>
      </c>
      <c r="E13">
        <v>8</v>
      </c>
      <c r="F13">
        <v>128</v>
      </c>
      <c r="G13">
        <v>4500</v>
      </c>
      <c r="H13">
        <v>44</v>
      </c>
      <c r="I13">
        <v>120</v>
      </c>
      <c r="J13">
        <v>409</v>
      </c>
      <c r="K13">
        <v>64</v>
      </c>
      <c r="L13">
        <v>8</v>
      </c>
      <c r="M13">
        <v>2</v>
      </c>
      <c r="O13">
        <v>2</v>
      </c>
      <c r="P13">
        <v>3</v>
      </c>
      <c r="Q13">
        <v>2</v>
      </c>
      <c r="S13" s="1" t="s">
        <v>28</v>
      </c>
      <c r="T13" s="1" t="s">
        <v>32</v>
      </c>
      <c r="U13">
        <f t="shared" si="0"/>
        <v>2</v>
      </c>
      <c r="V13">
        <f t="shared" si="1"/>
        <v>3</v>
      </c>
      <c r="W13">
        <f t="shared" si="10"/>
        <v>1</v>
      </c>
      <c r="X13">
        <f t="shared" si="27"/>
        <v>2</v>
      </c>
      <c r="Y13">
        <f t="shared" si="28"/>
        <v>1</v>
      </c>
      <c r="Z13">
        <f t="shared" si="29"/>
        <v>1</v>
      </c>
      <c r="AA13">
        <f t="shared" si="30"/>
        <v>1</v>
      </c>
      <c r="AB13">
        <f t="shared" si="31"/>
        <v>2</v>
      </c>
      <c r="AC13">
        <f t="shared" si="32"/>
        <v>2</v>
      </c>
      <c r="AD13">
        <f t="shared" si="33"/>
        <v>3</v>
      </c>
      <c r="AE13">
        <f t="shared" si="34"/>
        <v>2</v>
      </c>
      <c r="AF13">
        <f t="shared" si="35"/>
        <v>1</v>
      </c>
      <c r="AG13">
        <f t="shared" si="36"/>
        <v>1</v>
      </c>
      <c r="AH13">
        <f>IF(N13=$A41,0,IF(N13&lt;N$33,1,IF(N13&lt;N$32,2,IF(N13&lt;N$34,3,IF(N13=N$31,5,4)))))</f>
        <v>1</v>
      </c>
      <c r="AI13">
        <f t="shared" si="3"/>
        <v>1</v>
      </c>
      <c r="AJ13">
        <f t="shared" si="4"/>
        <v>1</v>
      </c>
      <c r="AK13">
        <f t="shared" si="5"/>
        <v>1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S13">
        <f t="shared" si="12"/>
        <v>6</v>
      </c>
      <c r="AT13">
        <f t="shared" si="13"/>
        <v>5</v>
      </c>
      <c r="AU13">
        <f t="shared" si="14"/>
        <v>4</v>
      </c>
      <c r="AV13">
        <f t="shared" si="15"/>
        <v>4</v>
      </c>
      <c r="AW13">
        <f t="shared" si="16"/>
        <v>3</v>
      </c>
      <c r="AY13">
        <f t="shared" si="17"/>
        <v>2</v>
      </c>
      <c r="AZ13">
        <f t="shared" si="18"/>
        <v>2</v>
      </c>
      <c r="BA13">
        <v>1</v>
      </c>
      <c r="BC13">
        <f t="shared" si="19"/>
        <v>3</v>
      </c>
      <c r="BD13">
        <f t="shared" si="20"/>
        <v>2</v>
      </c>
      <c r="BE13">
        <f t="shared" si="21"/>
        <v>1</v>
      </c>
      <c r="BF13">
        <f t="shared" si="22"/>
        <v>0</v>
      </c>
      <c r="BG13">
        <f t="shared" si="23"/>
        <v>3</v>
      </c>
      <c r="BI13">
        <f t="shared" si="24"/>
        <v>0</v>
      </c>
      <c r="BJ13">
        <f t="shared" si="25"/>
        <v>0</v>
      </c>
      <c r="BK13">
        <f t="shared" si="26"/>
        <v>2</v>
      </c>
    </row>
    <row r="14" spans="1:63" x14ac:dyDescent="0.25">
      <c r="A14">
        <v>27000</v>
      </c>
      <c r="B14" s="3">
        <v>175</v>
      </c>
      <c r="C14" s="3">
        <v>597</v>
      </c>
      <c r="D14" s="3">
        <v>720262</v>
      </c>
      <c r="E14" s="3">
        <v>8</v>
      </c>
      <c r="F14" s="3">
        <v>256</v>
      </c>
      <c r="G14" s="3">
        <v>4600</v>
      </c>
      <c r="H14" s="3">
        <v>66</v>
      </c>
      <c r="I14" s="3">
        <v>120</v>
      </c>
      <c r="J14" s="3">
        <v>388</v>
      </c>
      <c r="K14" s="3">
        <v>64</v>
      </c>
      <c r="L14" s="3" t="s">
        <v>91</v>
      </c>
      <c r="M14" s="3"/>
      <c r="N14" s="3">
        <v>2</v>
      </c>
      <c r="O14" s="3">
        <v>2</v>
      </c>
      <c r="P14" s="3">
        <v>5</v>
      </c>
      <c r="Q14" s="3">
        <v>2</v>
      </c>
      <c r="R14" s="3"/>
      <c r="S14" s="1" t="s">
        <v>33</v>
      </c>
      <c r="T14" s="1" t="s">
        <v>34</v>
      </c>
      <c r="U14">
        <f t="shared" si="0"/>
        <v>4</v>
      </c>
      <c r="V14">
        <f t="shared" si="1"/>
        <v>4</v>
      </c>
      <c r="W14">
        <f t="shared" si="10"/>
        <v>1</v>
      </c>
      <c r="X14">
        <f t="shared" si="27"/>
        <v>3</v>
      </c>
      <c r="Y14">
        <f t="shared" si="28"/>
        <v>1</v>
      </c>
      <c r="Z14">
        <f t="shared" si="29"/>
        <v>3</v>
      </c>
      <c r="AA14">
        <f t="shared" si="30"/>
        <v>1</v>
      </c>
      <c r="AB14">
        <f t="shared" si="31"/>
        <v>3</v>
      </c>
      <c r="AC14">
        <f t="shared" si="32"/>
        <v>2</v>
      </c>
      <c r="AD14">
        <f t="shared" si="33"/>
        <v>1</v>
      </c>
      <c r="AE14">
        <f t="shared" si="34"/>
        <v>2</v>
      </c>
      <c r="AF14">
        <f t="shared" si="35"/>
        <v>4</v>
      </c>
      <c r="AG14">
        <f t="shared" si="36"/>
        <v>1</v>
      </c>
      <c r="AH14">
        <v>0</v>
      </c>
      <c r="AI14">
        <f t="shared" si="3"/>
        <v>1</v>
      </c>
      <c r="AJ14">
        <f t="shared" si="4"/>
        <v>5</v>
      </c>
      <c r="AK14">
        <f t="shared" si="5"/>
        <v>1</v>
      </c>
      <c r="AL14" s="3">
        <v>1</v>
      </c>
      <c r="AM14" s="3">
        <v>0</v>
      </c>
      <c r="AN14" s="3">
        <v>1</v>
      </c>
      <c r="AO14" s="3">
        <v>1</v>
      </c>
      <c r="AP14">
        <v>0</v>
      </c>
      <c r="AQ14">
        <v>1</v>
      </c>
      <c r="AS14">
        <f t="shared" si="12"/>
        <v>4</v>
      </c>
      <c r="AT14">
        <f t="shared" si="13"/>
        <v>7</v>
      </c>
      <c r="AU14">
        <f t="shared" si="14"/>
        <v>5</v>
      </c>
      <c r="AV14">
        <f t="shared" si="15"/>
        <v>9</v>
      </c>
      <c r="AW14">
        <f t="shared" si="16"/>
        <v>5</v>
      </c>
      <c r="AY14">
        <f t="shared" si="17"/>
        <v>4</v>
      </c>
      <c r="AZ14">
        <f t="shared" si="18"/>
        <v>2</v>
      </c>
      <c r="BA14">
        <v>1</v>
      </c>
      <c r="BC14">
        <f t="shared" si="19"/>
        <v>1</v>
      </c>
      <c r="BD14">
        <f t="shared" si="20"/>
        <v>3</v>
      </c>
      <c r="BE14">
        <f t="shared" si="21"/>
        <v>2</v>
      </c>
      <c r="BF14">
        <f t="shared" si="22"/>
        <v>3</v>
      </c>
      <c r="BG14">
        <f t="shared" si="23"/>
        <v>4</v>
      </c>
      <c r="BI14">
        <f t="shared" si="24"/>
        <v>2</v>
      </c>
      <c r="BJ14">
        <f t="shared" si="25"/>
        <v>0</v>
      </c>
      <c r="BK14">
        <f t="shared" si="26"/>
        <v>2</v>
      </c>
    </row>
    <row r="15" spans="1:63" x14ac:dyDescent="0.25">
      <c r="A15">
        <v>29000</v>
      </c>
      <c r="B15" s="3">
        <v>192</v>
      </c>
      <c r="C15" s="3">
        <v>1063</v>
      </c>
      <c r="D15" s="3">
        <v>297179</v>
      </c>
      <c r="E15" s="3">
        <v>8</v>
      </c>
      <c r="F15" s="3">
        <v>256</v>
      </c>
      <c r="G15" s="3">
        <v>5000</v>
      </c>
      <c r="H15" s="3">
        <v>67</v>
      </c>
      <c r="I15" s="3">
        <v>120</v>
      </c>
      <c r="J15" s="3">
        <v>391</v>
      </c>
      <c r="K15" s="3">
        <v>64</v>
      </c>
      <c r="L15" s="3"/>
      <c r="M15" s="3">
        <v>2</v>
      </c>
      <c r="N15" s="3">
        <v>2</v>
      </c>
      <c r="O15" s="3">
        <v>2</v>
      </c>
      <c r="P15" s="3">
        <v>5</v>
      </c>
      <c r="Q15" s="3">
        <v>2</v>
      </c>
      <c r="R15" s="3"/>
      <c r="S15" s="1" t="s">
        <v>35</v>
      </c>
      <c r="T15" s="1" t="s">
        <v>36</v>
      </c>
      <c r="U15">
        <f t="shared" si="0"/>
        <v>3</v>
      </c>
      <c r="V15">
        <f t="shared" si="1"/>
        <v>2</v>
      </c>
      <c r="W15">
        <f t="shared" si="10"/>
        <v>2</v>
      </c>
      <c r="X15">
        <f t="shared" si="27"/>
        <v>1</v>
      </c>
      <c r="Y15">
        <f t="shared" si="28"/>
        <v>1</v>
      </c>
      <c r="Z15">
        <f t="shared" si="29"/>
        <v>3</v>
      </c>
      <c r="AA15">
        <f t="shared" si="30"/>
        <v>3</v>
      </c>
      <c r="AB15">
        <f t="shared" si="31"/>
        <v>3</v>
      </c>
      <c r="AC15">
        <f t="shared" si="32"/>
        <v>2</v>
      </c>
      <c r="AD15">
        <f t="shared" si="33"/>
        <v>1</v>
      </c>
      <c r="AE15">
        <f t="shared" si="34"/>
        <v>2</v>
      </c>
      <c r="AF15">
        <f t="shared" si="35"/>
        <v>1</v>
      </c>
      <c r="AG15">
        <f t="shared" si="36"/>
        <v>1</v>
      </c>
      <c r="AH15">
        <v>0</v>
      </c>
      <c r="AI15">
        <f t="shared" si="3"/>
        <v>1</v>
      </c>
      <c r="AJ15">
        <f t="shared" si="4"/>
        <v>5</v>
      </c>
      <c r="AK15">
        <f t="shared" si="5"/>
        <v>1</v>
      </c>
      <c r="AL15" s="3">
        <v>0</v>
      </c>
      <c r="AM15" s="3">
        <v>0</v>
      </c>
      <c r="AN15" s="3">
        <v>1</v>
      </c>
      <c r="AO15" s="3">
        <v>1</v>
      </c>
      <c r="AP15">
        <v>1</v>
      </c>
      <c r="AQ15">
        <v>2</v>
      </c>
      <c r="AS15">
        <f t="shared" si="12"/>
        <v>3</v>
      </c>
      <c r="AT15">
        <f t="shared" si="13"/>
        <v>4</v>
      </c>
      <c r="AU15">
        <f t="shared" si="14"/>
        <v>7</v>
      </c>
      <c r="AV15">
        <f t="shared" si="15"/>
        <v>7</v>
      </c>
      <c r="AW15">
        <f t="shared" si="16"/>
        <v>3</v>
      </c>
      <c r="AY15">
        <f t="shared" si="17"/>
        <v>4</v>
      </c>
      <c r="AZ15">
        <f t="shared" si="18"/>
        <v>4</v>
      </c>
      <c r="BA15">
        <v>2</v>
      </c>
      <c r="BC15">
        <f t="shared" si="19"/>
        <v>0</v>
      </c>
      <c r="BD15">
        <f t="shared" si="20"/>
        <v>1</v>
      </c>
      <c r="BE15">
        <f t="shared" si="21"/>
        <v>3</v>
      </c>
      <c r="BF15">
        <f t="shared" si="22"/>
        <v>2</v>
      </c>
      <c r="BG15">
        <f t="shared" si="23"/>
        <v>3</v>
      </c>
      <c r="BI15">
        <f t="shared" si="24"/>
        <v>2</v>
      </c>
      <c r="BJ15">
        <f t="shared" si="25"/>
        <v>2</v>
      </c>
      <c r="BK15">
        <f t="shared" si="26"/>
        <v>3</v>
      </c>
    </row>
    <row r="16" spans="1:63" x14ac:dyDescent="0.25">
      <c r="A16">
        <v>32000</v>
      </c>
      <c r="B16" s="3">
        <v>173</v>
      </c>
      <c r="C16" s="3">
        <v>1063</v>
      </c>
      <c r="D16" s="3">
        <v>377430</v>
      </c>
      <c r="E16" s="3">
        <v>8</v>
      </c>
      <c r="F16" s="3">
        <v>128</v>
      </c>
      <c r="G16" s="3">
        <v>4500</v>
      </c>
      <c r="H16" s="3">
        <v>33</v>
      </c>
      <c r="I16" s="3">
        <v>60</v>
      </c>
      <c r="J16" s="3">
        <v>409</v>
      </c>
      <c r="K16" s="3">
        <v>64</v>
      </c>
      <c r="L16" s="3"/>
      <c r="M16" s="3">
        <v>2</v>
      </c>
      <c r="N16" s="3">
        <v>2</v>
      </c>
      <c r="O16" s="3">
        <v>2</v>
      </c>
      <c r="P16" s="3">
        <v>4</v>
      </c>
      <c r="Q16" s="3">
        <v>2</v>
      </c>
      <c r="R16" s="3"/>
      <c r="S16" s="1" t="s">
        <v>35</v>
      </c>
      <c r="T16" s="1" t="s">
        <v>37</v>
      </c>
      <c r="U16">
        <f t="shared" si="0"/>
        <v>2</v>
      </c>
      <c r="V16">
        <f t="shared" si="1"/>
        <v>4</v>
      </c>
      <c r="W16">
        <f t="shared" si="10"/>
        <v>2</v>
      </c>
      <c r="X16">
        <f t="shared" si="27"/>
        <v>1</v>
      </c>
      <c r="Y16">
        <f t="shared" si="28"/>
        <v>1</v>
      </c>
      <c r="Z16">
        <f t="shared" si="29"/>
        <v>1</v>
      </c>
      <c r="AA16">
        <f t="shared" si="30"/>
        <v>1</v>
      </c>
      <c r="AB16">
        <f t="shared" si="31"/>
        <v>1</v>
      </c>
      <c r="AC16">
        <f t="shared" si="32"/>
        <v>1</v>
      </c>
      <c r="AD16">
        <f t="shared" si="33"/>
        <v>3</v>
      </c>
      <c r="AE16">
        <f t="shared" si="34"/>
        <v>2</v>
      </c>
      <c r="AF16">
        <f t="shared" si="35"/>
        <v>1</v>
      </c>
      <c r="AG16">
        <f t="shared" si="36"/>
        <v>1</v>
      </c>
      <c r="AH16">
        <v>0</v>
      </c>
      <c r="AI16">
        <f t="shared" si="3"/>
        <v>1</v>
      </c>
      <c r="AJ16">
        <f t="shared" si="4"/>
        <v>2</v>
      </c>
      <c r="AK16">
        <f t="shared" si="5"/>
        <v>1</v>
      </c>
      <c r="AL16" s="3">
        <v>1</v>
      </c>
      <c r="AM16" s="3">
        <v>0</v>
      </c>
      <c r="AN16" s="3">
        <v>1</v>
      </c>
      <c r="AO16" s="3">
        <v>1</v>
      </c>
      <c r="AP16">
        <v>1</v>
      </c>
      <c r="AQ16">
        <v>2</v>
      </c>
      <c r="AS16">
        <f t="shared" si="12"/>
        <v>5</v>
      </c>
      <c r="AT16">
        <f t="shared" si="13"/>
        <v>4</v>
      </c>
      <c r="AU16">
        <f t="shared" si="14"/>
        <v>3</v>
      </c>
      <c r="AV16">
        <f t="shared" si="15"/>
        <v>4</v>
      </c>
      <c r="AW16">
        <f t="shared" si="16"/>
        <v>5</v>
      </c>
      <c r="AY16">
        <f t="shared" si="17"/>
        <v>2</v>
      </c>
      <c r="AZ16">
        <f t="shared" si="18"/>
        <v>4</v>
      </c>
      <c r="BA16">
        <v>2</v>
      </c>
      <c r="BC16">
        <f t="shared" si="19"/>
        <v>2</v>
      </c>
      <c r="BD16">
        <f t="shared" si="20"/>
        <v>1</v>
      </c>
      <c r="BE16">
        <f t="shared" si="21"/>
        <v>0</v>
      </c>
      <c r="BF16">
        <f t="shared" si="22"/>
        <v>0</v>
      </c>
      <c r="BG16">
        <f t="shared" si="23"/>
        <v>4</v>
      </c>
      <c r="BI16">
        <f t="shared" si="24"/>
        <v>0</v>
      </c>
      <c r="BJ16">
        <f t="shared" si="25"/>
        <v>2</v>
      </c>
      <c r="BK16">
        <f t="shared" si="26"/>
        <v>3</v>
      </c>
    </row>
    <row r="17" spans="1:63" x14ac:dyDescent="0.25">
      <c r="A17">
        <v>30000</v>
      </c>
      <c r="B17" s="3">
        <v>185</v>
      </c>
      <c r="C17" s="3">
        <v>1052</v>
      </c>
      <c r="D17" s="3">
        <v>701852</v>
      </c>
      <c r="E17" s="3">
        <v>12</v>
      </c>
      <c r="F17" s="3">
        <v>256</v>
      </c>
      <c r="G17" s="3">
        <v>5000</v>
      </c>
      <c r="H17" s="3">
        <v>45</v>
      </c>
      <c r="I17" s="3">
        <v>144</v>
      </c>
      <c r="J17" s="3">
        <v>388</v>
      </c>
      <c r="K17" s="3">
        <v>108</v>
      </c>
      <c r="L17" s="3">
        <v>13</v>
      </c>
      <c r="M17" s="3"/>
      <c r="N17" s="3">
        <v>2</v>
      </c>
      <c r="O17" s="3">
        <v>2</v>
      </c>
      <c r="P17" s="3">
        <v>5</v>
      </c>
      <c r="Q17" s="3">
        <v>2</v>
      </c>
      <c r="R17" s="3"/>
      <c r="S17" s="1" t="s">
        <v>38</v>
      </c>
      <c r="T17" s="1" t="s">
        <v>39</v>
      </c>
      <c r="U17">
        <f t="shared" si="0"/>
        <v>3</v>
      </c>
      <c r="V17">
        <f t="shared" si="1"/>
        <v>3</v>
      </c>
      <c r="W17">
        <f t="shared" si="10"/>
        <v>2</v>
      </c>
      <c r="X17">
        <f t="shared" si="27"/>
        <v>3</v>
      </c>
      <c r="Y17">
        <f t="shared" si="28"/>
        <v>3</v>
      </c>
      <c r="Z17">
        <f t="shared" si="29"/>
        <v>3</v>
      </c>
      <c r="AA17">
        <f t="shared" si="30"/>
        <v>3</v>
      </c>
      <c r="AB17">
        <f t="shared" si="31"/>
        <v>2</v>
      </c>
      <c r="AC17">
        <f t="shared" si="32"/>
        <v>5</v>
      </c>
      <c r="AD17">
        <f t="shared" si="33"/>
        <v>1</v>
      </c>
      <c r="AE17">
        <f t="shared" si="34"/>
        <v>3</v>
      </c>
      <c r="AF17">
        <f t="shared" si="35"/>
        <v>3</v>
      </c>
      <c r="AG17">
        <f t="shared" si="36"/>
        <v>1</v>
      </c>
      <c r="AH17">
        <v>0</v>
      </c>
      <c r="AI17">
        <f t="shared" si="3"/>
        <v>1</v>
      </c>
      <c r="AJ17">
        <f t="shared" si="4"/>
        <v>5</v>
      </c>
      <c r="AK17">
        <f t="shared" si="5"/>
        <v>1</v>
      </c>
      <c r="AL17" s="3">
        <v>1</v>
      </c>
      <c r="AM17" s="3">
        <v>0</v>
      </c>
      <c r="AN17" s="3">
        <v>0</v>
      </c>
      <c r="AO17" s="3">
        <v>1</v>
      </c>
      <c r="AP17">
        <v>0</v>
      </c>
      <c r="AQ17">
        <v>1</v>
      </c>
      <c r="AS17">
        <f t="shared" si="12"/>
        <v>7</v>
      </c>
      <c r="AT17">
        <f t="shared" si="13"/>
        <v>7</v>
      </c>
      <c r="AU17">
        <f t="shared" si="14"/>
        <v>6</v>
      </c>
      <c r="AV17">
        <f t="shared" si="15"/>
        <v>9</v>
      </c>
      <c r="AW17">
        <f t="shared" si="16"/>
        <v>3</v>
      </c>
      <c r="AY17">
        <f t="shared" si="17"/>
        <v>6</v>
      </c>
      <c r="AZ17">
        <f t="shared" si="18"/>
        <v>3</v>
      </c>
      <c r="BA17">
        <v>1</v>
      </c>
      <c r="BC17">
        <f t="shared" si="19"/>
        <v>3</v>
      </c>
      <c r="BD17">
        <f t="shared" si="20"/>
        <v>3</v>
      </c>
      <c r="BE17">
        <f t="shared" si="21"/>
        <v>3</v>
      </c>
      <c r="BF17">
        <f t="shared" si="22"/>
        <v>3</v>
      </c>
      <c r="BG17">
        <f t="shared" si="23"/>
        <v>3</v>
      </c>
      <c r="BI17">
        <f t="shared" si="24"/>
        <v>3</v>
      </c>
      <c r="BJ17">
        <f t="shared" si="25"/>
        <v>1</v>
      </c>
      <c r="BK17">
        <f t="shared" si="26"/>
        <v>2</v>
      </c>
    </row>
    <row r="18" spans="1:63" x14ac:dyDescent="0.25">
      <c r="A18">
        <v>29000</v>
      </c>
      <c r="B18" s="3">
        <v>187</v>
      </c>
      <c r="C18" s="3">
        <v>558</v>
      </c>
      <c r="D18" s="3">
        <v>575447</v>
      </c>
      <c r="E18" s="3">
        <v>8</v>
      </c>
      <c r="F18" s="3">
        <v>256</v>
      </c>
      <c r="G18" s="3">
        <v>5100</v>
      </c>
      <c r="H18" s="3">
        <v>67</v>
      </c>
      <c r="I18" s="3">
        <v>120</v>
      </c>
      <c r="J18" s="3">
        <v>446</v>
      </c>
      <c r="K18" s="3">
        <v>200</v>
      </c>
      <c r="L18" s="3">
        <v>8</v>
      </c>
      <c r="M18" s="3">
        <v>2</v>
      </c>
      <c r="N18" s="3"/>
      <c r="O18" s="3">
        <v>2</v>
      </c>
      <c r="P18" s="3">
        <v>5</v>
      </c>
      <c r="Q18" s="3">
        <v>2</v>
      </c>
      <c r="R18" s="3"/>
      <c r="S18" s="1" t="s">
        <v>40</v>
      </c>
      <c r="T18" s="1" t="s">
        <v>41</v>
      </c>
      <c r="U18">
        <f t="shared" si="0"/>
        <v>3</v>
      </c>
      <c r="V18">
        <f t="shared" si="1"/>
        <v>3</v>
      </c>
      <c r="W18">
        <f t="shared" si="10"/>
        <v>1</v>
      </c>
      <c r="X18">
        <f t="shared" ref="X18:X29" si="37">IF(D18=$A46,0,IF(D18&lt;D$33,1,IF(D18&lt;D$32,2,IF(D18&lt;D$34,3,IF(D18=D$31,5,4)))))</f>
        <v>2</v>
      </c>
      <c r="Y18">
        <f t="shared" ref="Y18:Y29" si="38">IF(E18=$A46,0,IF(E18&lt;E$33,1,IF(E18&lt;E$32,2,IF(E18&lt;E$34,3,IF(E18=E$31,5,4)))))</f>
        <v>1</v>
      </c>
      <c r="Z18">
        <f t="shared" ref="Z18:Z29" si="39">IF(F18=$A46,0,IF(F18&lt;F$33,1,IF(F18&lt;F$32,2,IF(F18&lt;F$34,3,IF(F18=F$31,5,4)))))</f>
        <v>3</v>
      </c>
      <c r="AA18">
        <f t="shared" ref="AA18:AA29" si="40">IF(G18=$A46,0,IF(G18&lt;G$33,1,IF(G18&lt;G$32,2,IF(G18&lt;G$34,3,IF(G18=G$31,5,4)))))</f>
        <v>3</v>
      </c>
      <c r="AB18">
        <f t="shared" ref="AB18:AB29" si="41">IF(H18=$A46,0,IF(H18&lt;H$33,1,IF(H18&lt;H$32,2,IF(H18&lt;H$34,3,IF(H18=H$31,5,4)))))</f>
        <v>3</v>
      </c>
      <c r="AC18">
        <f t="shared" ref="AC18:AC29" si="42">IF(I18=$A46,0,IF(I18&lt;I$33,1,IF(I18&lt;I$32,2,IF(I18&lt;I$34,3,IF(I18=I$31,5,4)))))</f>
        <v>2</v>
      </c>
      <c r="AD18">
        <f t="shared" ref="AD18:AD29" si="43">IF(J18=$A46,0,IF(J18&lt;J$33,1,IF(J18&lt;J$32,2,IF(J18&lt;J$34,3,IF(J18=J$31,5,4)))))</f>
        <v>5</v>
      </c>
      <c r="AE18">
        <f t="shared" ref="AE18:AE29" si="44">IF(K18=$A46,0,IF(K18&lt;K$33,1,IF(K18&lt;K$32,2,IF(K18&lt;K$34,3,IF(K18=K$31,5,4)))))</f>
        <v>5</v>
      </c>
      <c r="AF18">
        <f t="shared" ref="AF18:AF29" si="45">IF(L18=$A46,0,IF(L18&lt;L$33,1,IF(L18&lt;L$32,2,IF(L18&lt;L$34,3,IF(L18=L$31,5,4)))))</f>
        <v>1</v>
      </c>
      <c r="AG18">
        <f t="shared" ref="AG18:AG29" si="46">IF(M18=$A46,0,IF(M18&lt;M$33,1,IF(M18&lt;M$32,2,IF(M18&lt;M$34,3,IF(M18=M$31,5,4)))))</f>
        <v>1</v>
      </c>
      <c r="AH18">
        <f t="shared" ref="AH18:AH28" si="47">IF(N18=$A46,0,IF(N18&lt;N$33,1,IF(N18&lt;N$32,2,IF(N18&lt;N$34,3,IF(N18=N$31,5,4)))))</f>
        <v>1</v>
      </c>
      <c r="AI18">
        <f t="shared" ref="AI18:AI29" si="48">IF(O18=$A46,0,IF(O18&lt;O$33,1,IF(O18&lt;O$32,2,IF(O18&lt;O$34,3,IF(O18=O$31,5,4)))))</f>
        <v>1</v>
      </c>
      <c r="AJ18">
        <f t="shared" ref="AJ18:AJ29" si="49">IF(P18=$A46,0,IF(P18&lt;P$33,1,IF(P18&lt;P$32,2,IF(P18&lt;P$34,3,IF(P18=P$31,5,4)))))</f>
        <v>5</v>
      </c>
      <c r="AK18">
        <f t="shared" ref="AK18:AK29" si="50">IF(Q18=$A46,0,IF(Q18&lt;Q$33,1,IF(Q18&lt;Q$32,2,IF(Q18&lt;Q$34,3,IF(Q18=Q$31,5,4)))))</f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>
        <v>0</v>
      </c>
      <c r="AS18">
        <f t="shared" si="12"/>
        <v>9</v>
      </c>
      <c r="AT18">
        <f t="shared" si="13"/>
        <v>8</v>
      </c>
      <c r="AU18">
        <f t="shared" si="14"/>
        <v>7</v>
      </c>
      <c r="AV18">
        <f t="shared" si="15"/>
        <v>8</v>
      </c>
      <c r="AW18">
        <f t="shared" si="16"/>
        <v>4</v>
      </c>
      <c r="AY18">
        <f t="shared" si="17"/>
        <v>4</v>
      </c>
      <c r="AZ18">
        <f t="shared" si="18"/>
        <v>3</v>
      </c>
      <c r="BA18">
        <v>0</v>
      </c>
      <c r="BC18">
        <f t="shared" si="19"/>
        <v>5</v>
      </c>
      <c r="BD18">
        <f t="shared" si="20"/>
        <v>4</v>
      </c>
      <c r="BE18">
        <f t="shared" si="21"/>
        <v>3</v>
      </c>
      <c r="BF18">
        <f t="shared" si="22"/>
        <v>2</v>
      </c>
      <c r="BG18">
        <f t="shared" si="23"/>
        <v>3</v>
      </c>
      <c r="BI18">
        <f t="shared" si="24"/>
        <v>2</v>
      </c>
      <c r="BJ18">
        <f t="shared" si="25"/>
        <v>1</v>
      </c>
      <c r="BK18">
        <f t="shared" si="26"/>
        <v>0</v>
      </c>
    </row>
    <row r="19" spans="1:63" x14ac:dyDescent="0.25">
      <c r="A19">
        <v>34000</v>
      </c>
      <c r="B19" s="3">
        <v>204.5</v>
      </c>
      <c r="C19" s="3">
        <v>558</v>
      </c>
      <c r="D19" s="3">
        <v>759219</v>
      </c>
      <c r="E19" s="3">
        <v>16</v>
      </c>
      <c r="F19" s="3">
        <v>512</v>
      </c>
      <c r="G19" s="3">
        <v>5000</v>
      </c>
      <c r="H19" s="3">
        <v>120</v>
      </c>
      <c r="I19" s="3">
        <v>120</v>
      </c>
      <c r="J19" s="3">
        <v>446</v>
      </c>
      <c r="K19" s="3">
        <v>200</v>
      </c>
      <c r="L19" s="3">
        <v>8</v>
      </c>
      <c r="M19" s="3">
        <v>2</v>
      </c>
      <c r="N19" s="3"/>
      <c r="O19" s="3">
        <v>2</v>
      </c>
      <c r="P19" s="3">
        <v>5</v>
      </c>
      <c r="Q19" s="3">
        <v>2</v>
      </c>
      <c r="R19" s="3"/>
      <c r="S19" s="1" t="s">
        <v>40</v>
      </c>
      <c r="T19" s="1" t="s">
        <v>42</v>
      </c>
      <c r="U19">
        <f t="shared" si="0"/>
        <v>1</v>
      </c>
      <c r="V19">
        <f t="shared" si="1"/>
        <v>1</v>
      </c>
      <c r="W19">
        <f t="shared" si="10"/>
        <v>1</v>
      </c>
      <c r="X19">
        <f t="shared" si="37"/>
        <v>3</v>
      </c>
      <c r="Y19">
        <f t="shared" si="38"/>
        <v>5</v>
      </c>
      <c r="Z19">
        <f t="shared" si="39"/>
        <v>5</v>
      </c>
      <c r="AA19">
        <f t="shared" si="40"/>
        <v>3</v>
      </c>
      <c r="AB19">
        <f t="shared" si="41"/>
        <v>5</v>
      </c>
      <c r="AC19">
        <f t="shared" si="42"/>
        <v>2</v>
      </c>
      <c r="AD19">
        <f t="shared" si="43"/>
        <v>5</v>
      </c>
      <c r="AE19">
        <f t="shared" si="44"/>
        <v>5</v>
      </c>
      <c r="AF19">
        <f t="shared" si="45"/>
        <v>1</v>
      </c>
      <c r="AG19">
        <f t="shared" si="46"/>
        <v>1</v>
      </c>
      <c r="AH19">
        <f t="shared" si="47"/>
        <v>1</v>
      </c>
      <c r="AI19">
        <f t="shared" si="48"/>
        <v>1</v>
      </c>
      <c r="AJ19">
        <f t="shared" si="49"/>
        <v>5</v>
      </c>
      <c r="AK19">
        <f t="shared" si="50"/>
        <v>1</v>
      </c>
      <c r="AL19" s="3">
        <v>1</v>
      </c>
      <c r="AM19" s="3">
        <v>1</v>
      </c>
      <c r="AN19" s="3">
        <v>0</v>
      </c>
      <c r="AO19" s="3">
        <v>1</v>
      </c>
      <c r="AP19" s="3">
        <v>1</v>
      </c>
      <c r="AQ19">
        <v>0</v>
      </c>
      <c r="AS19">
        <f t="shared" si="12"/>
        <v>9</v>
      </c>
      <c r="AT19">
        <f t="shared" si="13"/>
        <v>8</v>
      </c>
      <c r="AU19">
        <f t="shared" si="14"/>
        <v>9</v>
      </c>
      <c r="AV19">
        <f t="shared" si="15"/>
        <v>9</v>
      </c>
      <c r="AW19">
        <f t="shared" si="16"/>
        <v>1</v>
      </c>
      <c r="AY19">
        <f t="shared" si="17"/>
        <v>10</v>
      </c>
      <c r="AZ19">
        <f t="shared" si="18"/>
        <v>3</v>
      </c>
      <c r="BA19">
        <v>0</v>
      </c>
      <c r="BC19">
        <f t="shared" si="19"/>
        <v>5</v>
      </c>
      <c r="BD19">
        <f t="shared" si="20"/>
        <v>4</v>
      </c>
      <c r="BE19">
        <f t="shared" si="21"/>
        <v>5</v>
      </c>
      <c r="BF19">
        <f t="shared" si="22"/>
        <v>3</v>
      </c>
      <c r="BG19">
        <f t="shared" si="23"/>
        <v>1</v>
      </c>
      <c r="BI19">
        <f t="shared" si="24"/>
        <v>5</v>
      </c>
      <c r="BJ19">
        <f t="shared" si="25"/>
        <v>1</v>
      </c>
      <c r="BK19">
        <f t="shared" si="26"/>
        <v>0</v>
      </c>
    </row>
    <row r="20" spans="1:63" x14ac:dyDescent="0.25">
      <c r="A20">
        <v>34000</v>
      </c>
      <c r="B20" s="3">
        <v>187</v>
      </c>
      <c r="C20" s="3">
        <v>558</v>
      </c>
      <c r="D20" s="3">
        <v>487593</v>
      </c>
      <c r="E20" s="3">
        <v>12</v>
      </c>
      <c r="F20" s="3">
        <v>256</v>
      </c>
      <c r="G20" s="3">
        <v>5000</v>
      </c>
      <c r="H20" s="3">
        <v>67</v>
      </c>
      <c r="I20" s="3">
        <v>120</v>
      </c>
      <c r="J20" s="3">
        <v>395</v>
      </c>
      <c r="K20" s="3">
        <v>50</v>
      </c>
      <c r="L20" s="3">
        <v>8</v>
      </c>
      <c r="M20" s="3">
        <v>2</v>
      </c>
      <c r="N20" s="3"/>
      <c r="O20" s="3">
        <v>2</v>
      </c>
      <c r="P20" s="3">
        <v>5</v>
      </c>
      <c r="Q20" s="3">
        <v>2</v>
      </c>
      <c r="R20" s="3"/>
      <c r="S20" s="1" t="s">
        <v>40</v>
      </c>
      <c r="T20" s="1" t="s">
        <v>43</v>
      </c>
      <c r="U20">
        <f t="shared" si="0"/>
        <v>1</v>
      </c>
      <c r="V20">
        <f t="shared" si="1"/>
        <v>3</v>
      </c>
      <c r="W20">
        <f t="shared" si="10"/>
        <v>1</v>
      </c>
      <c r="X20">
        <f t="shared" si="37"/>
        <v>2</v>
      </c>
      <c r="Y20">
        <f t="shared" si="38"/>
        <v>3</v>
      </c>
      <c r="Z20">
        <f t="shared" si="39"/>
        <v>3</v>
      </c>
      <c r="AA20">
        <f t="shared" si="40"/>
        <v>3</v>
      </c>
      <c r="AB20">
        <f t="shared" si="41"/>
        <v>3</v>
      </c>
      <c r="AC20">
        <f t="shared" si="42"/>
        <v>2</v>
      </c>
      <c r="AD20">
        <f t="shared" si="43"/>
        <v>2</v>
      </c>
      <c r="AE20">
        <f t="shared" si="44"/>
        <v>1</v>
      </c>
      <c r="AF20">
        <f t="shared" si="45"/>
        <v>1</v>
      </c>
      <c r="AG20">
        <f t="shared" si="46"/>
        <v>1</v>
      </c>
      <c r="AH20">
        <f t="shared" si="47"/>
        <v>1</v>
      </c>
      <c r="AI20">
        <f t="shared" si="48"/>
        <v>1</v>
      </c>
      <c r="AJ20">
        <f t="shared" si="49"/>
        <v>5</v>
      </c>
      <c r="AK20">
        <f t="shared" si="50"/>
        <v>1</v>
      </c>
      <c r="AL20" s="3">
        <v>1</v>
      </c>
      <c r="AM20" s="3">
        <v>0</v>
      </c>
      <c r="AN20" s="3">
        <v>1</v>
      </c>
      <c r="AO20" s="3">
        <v>1</v>
      </c>
      <c r="AP20" s="3">
        <v>1</v>
      </c>
      <c r="AQ20">
        <v>0</v>
      </c>
      <c r="AS20">
        <f t="shared" si="12"/>
        <v>5</v>
      </c>
      <c r="AT20">
        <f t="shared" si="13"/>
        <v>4</v>
      </c>
      <c r="AU20">
        <f t="shared" si="14"/>
        <v>7</v>
      </c>
      <c r="AV20">
        <f t="shared" si="15"/>
        <v>8</v>
      </c>
      <c r="AW20">
        <f t="shared" si="16"/>
        <v>4</v>
      </c>
      <c r="AY20">
        <f t="shared" si="17"/>
        <v>6</v>
      </c>
      <c r="AZ20">
        <f t="shared" si="18"/>
        <v>3</v>
      </c>
      <c r="BA20">
        <v>0</v>
      </c>
      <c r="BC20">
        <f t="shared" si="19"/>
        <v>2</v>
      </c>
      <c r="BD20">
        <f t="shared" si="20"/>
        <v>1</v>
      </c>
      <c r="BE20">
        <f t="shared" si="21"/>
        <v>3</v>
      </c>
      <c r="BF20">
        <f t="shared" si="22"/>
        <v>2</v>
      </c>
      <c r="BG20">
        <f t="shared" si="23"/>
        <v>3</v>
      </c>
      <c r="BI20">
        <f t="shared" si="24"/>
        <v>3</v>
      </c>
      <c r="BJ20">
        <f t="shared" si="25"/>
        <v>1</v>
      </c>
      <c r="BK20">
        <f t="shared" si="26"/>
        <v>0</v>
      </c>
    </row>
    <row r="21" spans="1:63" x14ac:dyDescent="0.25">
      <c r="A21">
        <v>35000</v>
      </c>
      <c r="B21" s="3">
        <v>200</v>
      </c>
      <c r="C21" s="3">
        <v>558</v>
      </c>
      <c r="D21" s="3">
        <v>844867</v>
      </c>
      <c r="E21" s="3">
        <v>8</v>
      </c>
      <c r="F21" s="3">
        <v>256</v>
      </c>
      <c r="G21" s="3">
        <v>5080</v>
      </c>
      <c r="H21" s="3">
        <v>67</v>
      </c>
      <c r="I21" s="3">
        <v>144</v>
      </c>
      <c r="J21" s="3">
        <v>407</v>
      </c>
      <c r="K21" s="3">
        <v>64</v>
      </c>
      <c r="L21" s="3">
        <v>8</v>
      </c>
      <c r="M21" s="3">
        <v>2</v>
      </c>
      <c r="N21" s="3"/>
      <c r="O21" s="3">
        <v>2</v>
      </c>
      <c r="P21" s="3">
        <v>5</v>
      </c>
      <c r="Q21" s="3">
        <v>2</v>
      </c>
      <c r="R21" s="3"/>
      <c r="S21" s="1" t="s">
        <v>40</v>
      </c>
      <c r="T21" s="1" t="s">
        <v>44</v>
      </c>
      <c r="U21">
        <f t="shared" si="0"/>
        <v>0</v>
      </c>
      <c r="V21">
        <f t="shared" si="1"/>
        <v>2</v>
      </c>
      <c r="W21">
        <f t="shared" si="10"/>
        <v>1</v>
      </c>
      <c r="X21">
        <f t="shared" si="37"/>
        <v>3</v>
      </c>
      <c r="Y21">
        <f t="shared" si="38"/>
        <v>1</v>
      </c>
      <c r="Z21">
        <f t="shared" si="39"/>
        <v>3</v>
      </c>
      <c r="AA21">
        <f t="shared" si="40"/>
        <v>3</v>
      </c>
      <c r="AB21">
        <f t="shared" si="41"/>
        <v>3</v>
      </c>
      <c r="AC21">
        <f t="shared" si="42"/>
        <v>5</v>
      </c>
      <c r="AD21">
        <f t="shared" si="43"/>
        <v>3</v>
      </c>
      <c r="AE21">
        <f t="shared" si="44"/>
        <v>2</v>
      </c>
      <c r="AF21">
        <f t="shared" si="45"/>
        <v>1</v>
      </c>
      <c r="AG21">
        <f t="shared" si="46"/>
        <v>1</v>
      </c>
      <c r="AH21">
        <f t="shared" si="47"/>
        <v>1</v>
      </c>
      <c r="AI21">
        <f t="shared" si="48"/>
        <v>1</v>
      </c>
      <c r="AJ21">
        <f t="shared" si="49"/>
        <v>5</v>
      </c>
      <c r="AK21">
        <f t="shared" si="50"/>
        <v>1</v>
      </c>
      <c r="AL21" s="3">
        <v>0</v>
      </c>
      <c r="AM21" s="3">
        <v>0</v>
      </c>
      <c r="AN21" s="3">
        <v>1</v>
      </c>
      <c r="AO21" s="3">
        <v>1</v>
      </c>
      <c r="AP21" s="3">
        <v>1</v>
      </c>
      <c r="AQ21">
        <v>0</v>
      </c>
      <c r="AS21">
        <f t="shared" si="12"/>
        <v>8</v>
      </c>
      <c r="AT21">
        <f t="shared" si="13"/>
        <v>5</v>
      </c>
      <c r="AU21">
        <f t="shared" si="14"/>
        <v>7</v>
      </c>
      <c r="AV21">
        <f t="shared" si="15"/>
        <v>9</v>
      </c>
      <c r="AW21">
        <f t="shared" si="16"/>
        <v>3</v>
      </c>
      <c r="AY21">
        <f t="shared" si="17"/>
        <v>4</v>
      </c>
      <c r="AZ21">
        <f t="shared" si="18"/>
        <v>3</v>
      </c>
      <c r="BA21">
        <v>0</v>
      </c>
      <c r="BC21">
        <f t="shared" si="19"/>
        <v>4</v>
      </c>
      <c r="BD21">
        <f t="shared" si="20"/>
        <v>2</v>
      </c>
      <c r="BE21">
        <f t="shared" si="21"/>
        <v>3</v>
      </c>
      <c r="BF21">
        <f t="shared" si="22"/>
        <v>3</v>
      </c>
      <c r="BG21">
        <f t="shared" si="23"/>
        <v>3</v>
      </c>
      <c r="BI21">
        <f t="shared" si="24"/>
        <v>2</v>
      </c>
      <c r="BJ21">
        <f t="shared" si="25"/>
        <v>1</v>
      </c>
      <c r="BK21">
        <f t="shared" si="26"/>
        <v>0</v>
      </c>
    </row>
    <row r="22" spans="1:63" x14ac:dyDescent="0.25">
      <c r="A22">
        <v>35000</v>
      </c>
      <c r="B22" s="3">
        <v>167</v>
      </c>
      <c r="C22" s="3">
        <v>273</v>
      </c>
      <c r="D22" s="3">
        <v>725857</v>
      </c>
      <c r="E22" s="3">
        <v>8</v>
      </c>
      <c r="F22" s="3">
        <v>256</v>
      </c>
      <c r="G22" s="3">
        <v>4400</v>
      </c>
      <c r="H22" s="3">
        <v>68</v>
      </c>
      <c r="I22" s="3">
        <v>144</v>
      </c>
      <c r="J22" s="3">
        <v>402</v>
      </c>
      <c r="K22" s="3">
        <v>50</v>
      </c>
      <c r="L22" s="3">
        <v>13</v>
      </c>
      <c r="M22" s="3"/>
      <c r="N22" s="3"/>
      <c r="O22" s="3">
        <v>2</v>
      </c>
      <c r="P22" s="3">
        <v>5</v>
      </c>
      <c r="Q22" s="3">
        <v>3.1</v>
      </c>
      <c r="R22" s="3"/>
      <c r="S22" s="1" t="s">
        <v>45</v>
      </c>
      <c r="T22" s="1" t="s">
        <v>46</v>
      </c>
      <c r="U22">
        <f t="shared" ref="U22:U28" si="51">IF(A22=$A50,5,IF(A22&lt;A$33,4,IF(A22&lt;A$32,3,IF(A22&lt;A$34,2,IF(A22=A$31,0,1)))))</f>
        <v>0</v>
      </c>
      <c r="V22">
        <v>5</v>
      </c>
      <c r="W22">
        <f t="shared" si="10"/>
        <v>1</v>
      </c>
      <c r="X22">
        <f t="shared" si="37"/>
        <v>3</v>
      </c>
      <c r="Y22">
        <f t="shared" si="38"/>
        <v>1</v>
      </c>
      <c r="Z22">
        <f t="shared" si="39"/>
        <v>3</v>
      </c>
      <c r="AA22">
        <f t="shared" si="40"/>
        <v>1</v>
      </c>
      <c r="AB22">
        <f t="shared" si="41"/>
        <v>3</v>
      </c>
      <c r="AC22">
        <f t="shared" si="42"/>
        <v>5</v>
      </c>
      <c r="AD22">
        <f t="shared" si="43"/>
        <v>3</v>
      </c>
      <c r="AE22">
        <f t="shared" si="44"/>
        <v>1</v>
      </c>
      <c r="AF22">
        <f t="shared" si="45"/>
        <v>3</v>
      </c>
      <c r="AG22">
        <f t="shared" si="46"/>
        <v>1</v>
      </c>
      <c r="AH22">
        <f t="shared" si="47"/>
        <v>1</v>
      </c>
      <c r="AI22">
        <f t="shared" si="48"/>
        <v>1</v>
      </c>
      <c r="AJ22">
        <f t="shared" si="49"/>
        <v>5</v>
      </c>
      <c r="AK22">
        <f t="shared" si="50"/>
        <v>5</v>
      </c>
      <c r="AL22" s="3">
        <v>1</v>
      </c>
      <c r="AM22" s="3">
        <v>0</v>
      </c>
      <c r="AN22" s="3">
        <v>1</v>
      </c>
      <c r="AO22" s="3">
        <v>1</v>
      </c>
      <c r="AP22" s="3">
        <v>0</v>
      </c>
      <c r="AQ22">
        <v>3</v>
      </c>
      <c r="AS22">
        <f t="shared" si="12"/>
        <v>9</v>
      </c>
      <c r="AT22">
        <f t="shared" si="13"/>
        <v>6</v>
      </c>
      <c r="AU22">
        <f t="shared" si="14"/>
        <v>5</v>
      </c>
      <c r="AV22">
        <f>X22+AJ22+AK22</f>
        <v>13</v>
      </c>
      <c r="AW22">
        <f t="shared" si="16"/>
        <v>6</v>
      </c>
      <c r="AY22">
        <f t="shared" si="17"/>
        <v>4</v>
      </c>
      <c r="AZ22">
        <f t="shared" si="18"/>
        <v>2</v>
      </c>
      <c r="BA22">
        <v>3</v>
      </c>
      <c r="BC22">
        <f t="shared" si="19"/>
        <v>5</v>
      </c>
      <c r="BD22">
        <f t="shared" si="20"/>
        <v>3</v>
      </c>
      <c r="BE22">
        <f t="shared" si="21"/>
        <v>2</v>
      </c>
      <c r="BF22">
        <f t="shared" si="22"/>
        <v>5</v>
      </c>
      <c r="BG22">
        <f t="shared" si="23"/>
        <v>5</v>
      </c>
      <c r="BI22">
        <f t="shared" si="24"/>
        <v>2</v>
      </c>
      <c r="BJ22">
        <f t="shared" si="25"/>
        <v>0</v>
      </c>
      <c r="BK22">
        <f t="shared" si="26"/>
        <v>5</v>
      </c>
    </row>
    <row r="23" spans="1:63" x14ac:dyDescent="0.25">
      <c r="A23">
        <v>35000</v>
      </c>
      <c r="B23" s="3">
        <v>196</v>
      </c>
      <c r="C23" s="3">
        <v>684</v>
      </c>
      <c r="D23" s="3">
        <v>513980</v>
      </c>
      <c r="E23" s="3">
        <v>8</v>
      </c>
      <c r="F23" s="3">
        <v>256</v>
      </c>
      <c r="G23" s="3">
        <v>5000</v>
      </c>
      <c r="H23" s="3">
        <v>67</v>
      </c>
      <c r="I23" s="3">
        <v>120</v>
      </c>
      <c r="J23" s="3">
        <v>394</v>
      </c>
      <c r="K23" s="3">
        <v>64</v>
      </c>
      <c r="L23" s="3">
        <v>50</v>
      </c>
      <c r="M23" s="3"/>
      <c r="N23" s="3">
        <v>8</v>
      </c>
      <c r="O23" s="3">
        <v>2</v>
      </c>
      <c r="P23" s="3">
        <v>5</v>
      </c>
      <c r="Q23" s="3">
        <v>2</v>
      </c>
      <c r="R23" s="3"/>
      <c r="S23" s="1" t="s">
        <v>47</v>
      </c>
      <c r="T23" s="1" t="s">
        <v>48</v>
      </c>
      <c r="U23">
        <f t="shared" si="51"/>
        <v>0</v>
      </c>
      <c r="V23">
        <f t="shared" ref="V23:V29" si="52">IF(B23=$A51,5,IF(B23&lt;B$33,4,IF(B23&lt;B$32,3,IF(B23&lt;B$34,2,IF(B23=B$31,0,1)))))</f>
        <v>2</v>
      </c>
      <c r="W23">
        <f t="shared" si="10"/>
        <v>2</v>
      </c>
      <c r="X23">
        <f t="shared" si="37"/>
        <v>2</v>
      </c>
      <c r="Y23">
        <f t="shared" si="38"/>
        <v>1</v>
      </c>
      <c r="Z23">
        <f t="shared" si="39"/>
        <v>3</v>
      </c>
      <c r="AA23">
        <f t="shared" si="40"/>
        <v>3</v>
      </c>
      <c r="AB23">
        <f t="shared" si="41"/>
        <v>3</v>
      </c>
      <c r="AC23">
        <f t="shared" si="42"/>
        <v>2</v>
      </c>
      <c r="AD23">
        <f t="shared" si="43"/>
        <v>1</v>
      </c>
      <c r="AE23">
        <f t="shared" si="44"/>
        <v>2</v>
      </c>
      <c r="AF23">
        <f t="shared" si="45"/>
        <v>5</v>
      </c>
      <c r="AG23">
        <f t="shared" si="46"/>
        <v>1</v>
      </c>
      <c r="AH23">
        <v>1</v>
      </c>
      <c r="AI23">
        <f t="shared" si="48"/>
        <v>1</v>
      </c>
      <c r="AJ23">
        <f t="shared" si="49"/>
        <v>5</v>
      </c>
      <c r="AK23">
        <f t="shared" si="50"/>
        <v>1</v>
      </c>
      <c r="AL23" s="3">
        <v>1</v>
      </c>
      <c r="AM23" s="3">
        <v>0</v>
      </c>
      <c r="AN23" s="3">
        <v>0</v>
      </c>
      <c r="AO23" s="3">
        <v>1</v>
      </c>
      <c r="AP23">
        <v>1</v>
      </c>
      <c r="AQ23">
        <v>2</v>
      </c>
      <c r="AS23">
        <f t="shared" si="12"/>
        <v>4</v>
      </c>
      <c r="AT23">
        <f t="shared" si="13"/>
        <v>9</v>
      </c>
      <c r="AU23">
        <f t="shared" si="14"/>
        <v>7</v>
      </c>
      <c r="AV23">
        <f t="shared" si="15"/>
        <v>8</v>
      </c>
      <c r="AW23">
        <f t="shared" si="16"/>
        <v>2</v>
      </c>
      <c r="AY23">
        <f t="shared" si="17"/>
        <v>4</v>
      </c>
      <c r="AZ23">
        <f t="shared" si="18"/>
        <v>4</v>
      </c>
      <c r="BA23">
        <v>2</v>
      </c>
      <c r="BC23">
        <f t="shared" si="19"/>
        <v>1</v>
      </c>
      <c r="BD23">
        <f t="shared" si="20"/>
        <v>5</v>
      </c>
      <c r="BE23">
        <f t="shared" si="21"/>
        <v>3</v>
      </c>
      <c r="BF23">
        <f t="shared" si="22"/>
        <v>2</v>
      </c>
      <c r="BG23">
        <f t="shared" si="23"/>
        <v>2</v>
      </c>
      <c r="BI23">
        <f t="shared" si="24"/>
        <v>2</v>
      </c>
      <c r="BJ23">
        <f t="shared" si="25"/>
        <v>2</v>
      </c>
      <c r="BK23">
        <f t="shared" si="26"/>
        <v>3</v>
      </c>
    </row>
    <row r="24" spans="1:63" x14ac:dyDescent="0.25">
      <c r="A24">
        <v>32000</v>
      </c>
      <c r="B24" s="3">
        <v>190</v>
      </c>
      <c r="C24" s="3">
        <v>684</v>
      </c>
      <c r="D24" s="3">
        <v>487593</v>
      </c>
      <c r="E24" s="3">
        <v>8</v>
      </c>
      <c r="F24" s="3">
        <v>256</v>
      </c>
      <c r="G24" s="3">
        <v>5000</v>
      </c>
      <c r="H24" s="3">
        <v>67</v>
      </c>
      <c r="I24" s="3">
        <v>120</v>
      </c>
      <c r="J24" s="3">
        <v>394</v>
      </c>
      <c r="K24" s="3">
        <v>50</v>
      </c>
      <c r="L24" s="3">
        <v>32</v>
      </c>
      <c r="M24" s="3"/>
      <c r="N24" s="3">
        <v>8</v>
      </c>
      <c r="O24" s="3">
        <v>2</v>
      </c>
      <c r="P24" s="3">
        <v>5</v>
      </c>
      <c r="Q24" s="3">
        <v>2</v>
      </c>
      <c r="R24" s="3"/>
      <c r="S24" s="1" t="s">
        <v>47</v>
      </c>
      <c r="T24" s="1" t="s">
        <v>49</v>
      </c>
      <c r="U24">
        <f t="shared" si="51"/>
        <v>2</v>
      </c>
      <c r="V24">
        <f t="shared" si="52"/>
        <v>3</v>
      </c>
      <c r="W24">
        <f t="shared" si="10"/>
        <v>2</v>
      </c>
      <c r="X24">
        <f t="shared" si="37"/>
        <v>2</v>
      </c>
      <c r="Y24">
        <f t="shared" si="38"/>
        <v>1</v>
      </c>
      <c r="Z24">
        <f t="shared" si="39"/>
        <v>3</v>
      </c>
      <c r="AA24">
        <f t="shared" si="40"/>
        <v>3</v>
      </c>
      <c r="AB24">
        <f t="shared" si="41"/>
        <v>3</v>
      </c>
      <c r="AC24">
        <f t="shared" si="42"/>
        <v>2</v>
      </c>
      <c r="AD24">
        <f t="shared" si="43"/>
        <v>1</v>
      </c>
      <c r="AE24">
        <f t="shared" si="44"/>
        <v>1</v>
      </c>
      <c r="AF24">
        <f t="shared" si="45"/>
        <v>4</v>
      </c>
      <c r="AG24">
        <f t="shared" si="46"/>
        <v>1</v>
      </c>
      <c r="AH24">
        <v>1</v>
      </c>
      <c r="AI24">
        <f t="shared" si="48"/>
        <v>1</v>
      </c>
      <c r="AJ24">
        <f t="shared" si="49"/>
        <v>5</v>
      </c>
      <c r="AK24">
        <f t="shared" si="50"/>
        <v>1</v>
      </c>
      <c r="AL24" s="3">
        <v>1</v>
      </c>
      <c r="AM24" s="3">
        <v>0</v>
      </c>
      <c r="AN24" s="3">
        <v>0</v>
      </c>
      <c r="AO24" s="3">
        <v>1</v>
      </c>
      <c r="AP24">
        <v>1</v>
      </c>
      <c r="AQ24">
        <v>2</v>
      </c>
      <c r="AS24">
        <f t="shared" si="12"/>
        <v>4</v>
      </c>
      <c r="AT24">
        <f t="shared" si="13"/>
        <v>7</v>
      </c>
      <c r="AU24">
        <f t="shared" si="14"/>
        <v>7</v>
      </c>
      <c r="AV24">
        <f t="shared" si="15"/>
        <v>8</v>
      </c>
      <c r="AW24">
        <f t="shared" si="16"/>
        <v>3</v>
      </c>
      <c r="AY24">
        <f t="shared" si="17"/>
        <v>4</v>
      </c>
      <c r="AZ24">
        <f t="shared" si="18"/>
        <v>4</v>
      </c>
      <c r="BA24">
        <v>2</v>
      </c>
      <c r="BC24">
        <f t="shared" si="19"/>
        <v>1</v>
      </c>
      <c r="BD24">
        <f t="shared" si="20"/>
        <v>3</v>
      </c>
      <c r="BE24">
        <f t="shared" si="21"/>
        <v>3</v>
      </c>
      <c r="BF24">
        <f t="shared" si="22"/>
        <v>2</v>
      </c>
      <c r="BG24">
        <f t="shared" si="23"/>
        <v>3</v>
      </c>
      <c r="BI24">
        <f t="shared" si="24"/>
        <v>2</v>
      </c>
      <c r="BJ24">
        <f t="shared" si="25"/>
        <v>2</v>
      </c>
      <c r="BK24">
        <f t="shared" si="26"/>
        <v>3</v>
      </c>
    </row>
    <row r="25" spans="1:63" x14ac:dyDescent="0.25">
      <c r="A25">
        <v>33000</v>
      </c>
      <c r="B25" s="3">
        <v>189</v>
      </c>
      <c r="C25" s="3">
        <v>684</v>
      </c>
      <c r="D25" s="3">
        <v>396736</v>
      </c>
      <c r="E25" s="3">
        <v>12</v>
      </c>
      <c r="F25" s="3">
        <v>512</v>
      </c>
      <c r="G25" s="3">
        <v>5000</v>
      </c>
      <c r="H25" s="3">
        <v>67</v>
      </c>
      <c r="I25" s="3">
        <v>120</v>
      </c>
      <c r="J25" s="3">
        <v>394</v>
      </c>
      <c r="K25" s="3">
        <v>200</v>
      </c>
      <c r="L25" s="3">
        <v>8</v>
      </c>
      <c r="M25" s="3">
        <v>2</v>
      </c>
      <c r="N25" s="3">
        <v>8</v>
      </c>
      <c r="O25" s="3">
        <v>2</v>
      </c>
      <c r="P25" s="3">
        <v>5</v>
      </c>
      <c r="Q25" s="3">
        <v>2</v>
      </c>
      <c r="R25" s="3"/>
      <c r="S25" s="1" t="s">
        <v>47</v>
      </c>
      <c r="T25" s="1" t="s">
        <v>50</v>
      </c>
      <c r="U25">
        <f t="shared" si="51"/>
        <v>2</v>
      </c>
      <c r="V25">
        <f t="shared" si="52"/>
        <v>3</v>
      </c>
      <c r="W25">
        <f t="shared" si="10"/>
        <v>2</v>
      </c>
      <c r="X25">
        <f t="shared" si="37"/>
        <v>1</v>
      </c>
      <c r="Y25">
        <f t="shared" si="38"/>
        <v>3</v>
      </c>
      <c r="Z25">
        <f t="shared" si="39"/>
        <v>5</v>
      </c>
      <c r="AA25">
        <f t="shared" si="40"/>
        <v>3</v>
      </c>
      <c r="AB25">
        <f t="shared" si="41"/>
        <v>3</v>
      </c>
      <c r="AC25">
        <f t="shared" si="42"/>
        <v>2</v>
      </c>
      <c r="AD25">
        <f t="shared" si="43"/>
        <v>1</v>
      </c>
      <c r="AE25">
        <f t="shared" si="44"/>
        <v>5</v>
      </c>
      <c r="AF25">
        <f t="shared" si="45"/>
        <v>1</v>
      </c>
      <c r="AG25">
        <f t="shared" si="46"/>
        <v>1</v>
      </c>
      <c r="AH25">
        <v>1</v>
      </c>
      <c r="AI25">
        <f t="shared" si="48"/>
        <v>1</v>
      </c>
      <c r="AJ25">
        <f t="shared" si="49"/>
        <v>5</v>
      </c>
      <c r="AK25">
        <f t="shared" si="50"/>
        <v>1</v>
      </c>
      <c r="AL25" s="3">
        <v>1</v>
      </c>
      <c r="AM25" s="3">
        <v>0</v>
      </c>
      <c r="AN25" s="3">
        <v>0</v>
      </c>
      <c r="AO25" s="3">
        <v>1</v>
      </c>
      <c r="AP25">
        <v>1</v>
      </c>
      <c r="AQ25">
        <v>2</v>
      </c>
      <c r="AS25">
        <f t="shared" si="12"/>
        <v>4</v>
      </c>
      <c r="AT25">
        <f t="shared" si="13"/>
        <v>8</v>
      </c>
      <c r="AU25">
        <f t="shared" si="14"/>
        <v>7</v>
      </c>
      <c r="AV25">
        <f t="shared" si="15"/>
        <v>7</v>
      </c>
      <c r="AW25">
        <f t="shared" si="16"/>
        <v>3</v>
      </c>
      <c r="AY25">
        <f t="shared" si="17"/>
        <v>8</v>
      </c>
      <c r="AZ25">
        <f t="shared" si="18"/>
        <v>4</v>
      </c>
      <c r="BA25">
        <v>2</v>
      </c>
      <c r="BC25">
        <f t="shared" si="19"/>
        <v>1</v>
      </c>
      <c r="BD25">
        <f t="shared" si="20"/>
        <v>4</v>
      </c>
      <c r="BE25">
        <f t="shared" si="21"/>
        <v>3</v>
      </c>
      <c r="BF25">
        <f t="shared" si="22"/>
        <v>2</v>
      </c>
      <c r="BG25">
        <f t="shared" si="23"/>
        <v>3</v>
      </c>
      <c r="BI25">
        <f t="shared" si="24"/>
        <v>4</v>
      </c>
      <c r="BJ25">
        <f t="shared" si="25"/>
        <v>2</v>
      </c>
      <c r="BK25">
        <f t="shared" si="26"/>
        <v>3</v>
      </c>
    </row>
    <row r="26" spans="1:63" x14ac:dyDescent="0.25">
      <c r="A26">
        <v>33000</v>
      </c>
      <c r="B26" s="3">
        <v>190</v>
      </c>
      <c r="C26" s="3">
        <v>558</v>
      </c>
      <c r="D26" s="3">
        <v>1322730</v>
      </c>
      <c r="E26" s="3">
        <v>12</v>
      </c>
      <c r="F26" s="3">
        <v>512</v>
      </c>
      <c r="G26" s="3">
        <v>5000</v>
      </c>
      <c r="H26" s="3">
        <v>67</v>
      </c>
      <c r="I26" s="3">
        <v>120</v>
      </c>
      <c r="J26" s="3">
        <v>446</v>
      </c>
      <c r="K26" s="3">
        <v>64</v>
      </c>
      <c r="L26" s="3">
        <v>8</v>
      </c>
      <c r="M26" s="3">
        <v>2</v>
      </c>
      <c r="N26" s="3"/>
      <c r="O26" s="3">
        <v>2</v>
      </c>
      <c r="P26" s="3">
        <v>5</v>
      </c>
      <c r="Q26" s="3">
        <v>2</v>
      </c>
      <c r="R26" s="3"/>
      <c r="S26" s="1" t="s">
        <v>51</v>
      </c>
      <c r="T26" s="1" t="s">
        <v>52</v>
      </c>
      <c r="U26">
        <f t="shared" si="51"/>
        <v>2</v>
      </c>
      <c r="V26">
        <f t="shared" si="52"/>
        <v>3</v>
      </c>
      <c r="W26">
        <f t="shared" si="10"/>
        <v>1</v>
      </c>
      <c r="X26">
        <f t="shared" si="37"/>
        <v>5</v>
      </c>
      <c r="Y26">
        <f t="shared" si="38"/>
        <v>3</v>
      </c>
      <c r="Z26">
        <f t="shared" si="39"/>
        <v>5</v>
      </c>
      <c r="AA26">
        <f t="shared" si="40"/>
        <v>3</v>
      </c>
      <c r="AB26">
        <f t="shared" si="41"/>
        <v>3</v>
      </c>
      <c r="AC26">
        <f t="shared" si="42"/>
        <v>2</v>
      </c>
      <c r="AD26">
        <f t="shared" si="43"/>
        <v>5</v>
      </c>
      <c r="AE26">
        <f t="shared" si="44"/>
        <v>2</v>
      </c>
      <c r="AF26">
        <f t="shared" si="45"/>
        <v>1</v>
      </c>
      <c r="AG26">
        <f t="shared" si="46"/>
        <v>1</v>
      </c>
      <c r="AH26">
        <f t="shared" si="47"/>
        <v>1</v>
      </c>
      <c r="AI26">
        <f t="shared" si="48"/>
        <v>1</v>
      </c>
      <c r="AJ26">
        <f t="shared" si="49"/>
        <v>5</v>
      </c>
      <c r="AK26">
        <f t="shared" si="50"/>
        <v>1</v>
      </c>
      <c r="AL26" s="3">
        <v>1</v>
      </c>
      <c r="AM26" s="3">
        <v>1</v>
      </c>
      <c r="AN26" s="3">
        <v>0</v>
      </c>
      <c r="AO26" s="3">
        <v>1</v>
      </c>
      <c r="AP26">
        <v>0</v>
      </c>
      <c r="AQ26">
        <v>0</v>
      </c>
      <c r="AS26">
        <f t="shared" si="12"/>
        <v>9</v>
      </c>
      <c r="AT26">
        <f t="shared" si="13"/>
        <v>5</v>
      </c>
      <c r="AU26">
        <f t="shared" si="14"/>
        <v>7</v>
      </c>
      <c r="AV26">
        <f t="shared" si="15"/>
        <v>11</v>
      </c>
      <c r="AW26">
        <f t="shared" si="16"/>
        <v>3</v>
      </c>
      <c r="AY26">
        <f t="shared" si="17"/>
        <v>8</v>
      </c>
      <c r="AZ26">
        <f t="shared" si="18"/>
        <v>2</v>
      </c>
      <c r="BA26">
        <v>0</v>
      </c>
      <c r="BC26">
        <f t="shared" si="19"/>
        <v>5</v>
      </c>
      <c r="BD26">
        <f t="shared" si="20"/>
        <v>2</v>
      </c>
      <c r="BE26">
        <f t="shared" si="21"/>
        <v>3</v>
      </c>
      <c r="BF26">
        <f t="shared" si="22"/>
        <v>4</v>
      </c>
      <c r="BG26">
        <f t="shared" si="23"/>
        <v>3</v>
      </c>
      <c r="BI26">
        <f t="shared" si="24"/>
        <v>4</v>
      </c>
      <c r="BJ26">
        <f t="shared" si="25"/>
        <v>0</v>
      </c>
      <c r="BK26">
        <f t="shared" si="26"/>
        <v>0</v>
      </c>
    </row>
    <row r="27" spans="1:63" x14ac:dyDescent="0.25">
      <c r="A27">
        <v>35000</v>
      </c>
      <c r="B27" s="3">
        <v>195</v>
      </c>
      <c r="C27" s="3">
        <v>558</v>
      </c>
      <c r="D27" s="3">
        <v>804390</v>
      </c>
      <c r="E27" s="3">
        <v>8</v>
      </c>
      <c r="F27" s="3">
        <v>128</v>
      </c>
      <c r="G27" s="3">
        <v>4500</v>
      </c>
      <c r="H27" s="3">
        <v>67</v>
      </c>
      <c r="I27" s="3">
        <v>120</v>
      </c>
      <c r="J27" s="3">
        <v>395</v>
      </c>
      <c r="K27" s="3">
        <v>64</v>
      </c>
      <c r="L27" s="3">
        <v>8</v>
      </c>
      <c r="M27" s="3">
        <v>2</v>
      </c>
      <c r="N27" s="3"/>
      <c r="O27" s="3">
        <v>2</v>
      </c>
      <c r="P27" s="3">
        <v>5</v>
      </c>
      <c r="Q27" s="3">
        <v>2</v>
      </c>
      <c r="R27" s="3"/>
      <c r="S27" s="1" t="s">
        <v>51</v>
      </c>
      <c r="T27" s="1" t="s">
        <v>53</v>
      </c>
      <c r="U27">
        <f t="shared" si="51"/>
        <v>0</v>
      </c>
      <c r="V27">
        <f t="shared" si="52"/>
        <v>2</v>
      </c>
      <c r="W27">
        <f t="shared" si="10"/>
        <v>1</v>
      </c>
      <c r="X27">
        <f t="shared" si="37"/>
        <v>3</v>
      </c>
      <c r="Y27">
        <f t="shared" si="38"/>
        <v>1</v>
      </c>
      <c r="Z27">
        <f t="shared" si="39"/>
        <v>1</v>
      </c>
      <c r="AA27">
        <f t="shared" si="40"/>
        <v>1</v>
      </c>
      <c r="AB27">
        <f t="shared" si="41"/>
        <v>3</v>
      </c>
      <c r="AC27">
        <f t="shared" si="42"/>
        <v>2</v>
      </c>
      <c r="AD27">
        <f t="shared" si="43"/>
        <v>2</v>
      </c>
      <c r="AE27">
        <f t="shared" si="44"/>
        <v>2</v>
      </c>
      <c r="AF27">
        <f t="shared" si="45"/>
        <v>1</v>
      </c>
      <c r="AG27">
        <f t="shared" si="46"/>
        <v>1</v>
      </c>
      <c r="AH27">
        <f t="shared" si="47"/>
        <v>1</v>
      </c>
      <c r="AI27">
        <f t="shared" si="48"/>
        <v>1</v>
      </c>
      <c r="AJ27">
        <f t="shared" si="49"/>
        <v>5</v>
      </c>
      <c r="AK27">
        <f t="shared" si="50"/>
        <v>1</v>
      </c>
      <c r="AL27" s="3">
        <v>1</v>
      </c>
      <c r="AM27" s="3">
        <v>0</v>
      </c>
      <c r="AN27" s="3">
        <v>0</v>
      </c>
      <c r="AO27" s="3">
        <v>1</v>
      </c>
      <c r="AP27">
        <v>0</v>
      </c>
      <c r="AQ27">
        <v>0</v>
      </c>
      <c r="AS27">
        <f t="shared" si="12"/>
        <v>5</v>
      </c>
      <c r="AT27">
        <f t="shared" si="13"/>
        <v>5</v>
      </c>
      <c r="AU27">
        <f t="shared" si="14"/>
        <v>5</v>
      </c>
      <c r="AV27">
        <f t="shared" si="15"/>
        <v>9</v>
      </c>
      <c r="AW27">
        <f t="shared" si="16"/>
        <v>2</v>
      </c>
      <c r="AY27">
        <f t="shared" si="17"/>
        <v>2</v>
      </c>
      <c r="AZ27">
        <f t="shared" si="18"/>
        <v>2</v>
      </c>
      <c r="BA27">
        <v>0</v>
      </c>
      <c r="BC27">
        <f t="shared" si="19"/>
        <v>2</v>
      </c>
      <c r="BD27">
        <f t="shared" si="20"/>
        <v>2</v>
      </c>
      <c r="BE27">
        <f t="shared" si="21"/>
        <v>2</v>
      </c>
      <c r="BF27">
        <f t="shared" si="22"/>
        <v>3</v>
      </c>
      <c r="BG27">
        <f t="shared" si="23"/>
        <v>2</v>
      </c>
      <c r="BI27">
        <f t="shared" si="24"/>
        <v>0</v>
      </c>
      <c r="BJ27">
        <f t="shared" si="25"/>
        <v>0</v>
      </c>
      <c r="BK27">
        <f t="shared" si="26"/>
        <v>0</v>
      </c>
    </row>
    <row r="28" spans="1:63" x14ac:dyDescent="0.25">
      <c r="A28">
        <v>35000</v>
      </c>
      <c r="B28" s="3">
        <v>181</v>
      </c>
      <c r="C28" s="3">
        <v>558</v>
      </c>
      <c r="D28" s="3">
        <v>1113620</v>
      </c>
      <c r="E28" s="3">
        <v>12</v>
      </c>
      <c r="F28" s="3">
        <v>256</v>
      </c>
      <c r="G28" s="3">
        <v>5000</v>
      </c>
      <c r="H28" s="3">
        <v>67</v>
      </c>
      <c r="I28" s="3">
        <v>120</v>
      </c>
      <c r="J28" s="3">
        <v>395</v>
      </c>
      <c r="K28" s="3">
        <v>64</v>
      </c>
      <c r="L28" s="3">
        <v>8</v>
      </c>
      <c r="M28" s="3">
        <v>2</v>
      </c>
      <c r="N28" s="3"/>
      <c r="O28" s="3">
        <v>2</v>
      </c>
      <c r="P28" s="3">
        <v>5</v>
      </c>
      <c r="Q28" s="3">
        <v>2</v>
      </c>
      <c r="R28" s="3"/>
      <c r="S28" s="1" t="s">
        <v>51</v>
      </c>
      <c r="T28" s="1" t="s">
        <v>54</v>
      </c>
      <c r="U28">
        <f t="shared" si="51"/>
        <v>0</v>
      </c>
      <c r="V28">
        <f t="shared" si="52"/>
        <v>3</v>
      </c>
      <c r="W28">
        <f t="shared" si="10"/>
        <v>1</v>
      </c>
      <c r="X28">
        <f t="shared" si="37"/>
        <v>4</v>
      </c>
      <c r="Y28">
        <f t="shared" si="38"/>
        <v>3</v>
      </c>
      <c r="Z28">
        <f t="shared" si="39"/>
        <v>3</v>
      </c>
      <c r="AA28">
        <f t="shared" si="40"/>
        <v>3</v>
      </c>
      <c r="AB28">
        <f t="shared" si="41"/>
        <v>3</v>
      </c>
      <c r="AC28">
        <f t="shared" si="42"/>
        <v>2</v>
      </c>
      <c r="AD28">
        <f t="shared" si="43"/>
        <v>2</v>
      </c>
      <c r="AE28">
        <f t="shared" si="44"/>
        <v>2</v>
      </c>
      <c r="AF28">
        <f t="shared" si="45"/>
        <v>1</v>
      </c>
      <c r="AG28">
        <f t="shared" si="46"/>
        <v>1</v>
      </c>
      <c r="AH28">
        <f t="shared" si="47"/>
        <v>1</v>
      </c>
      <c r="AI28">
        <f t="shared" si="48"/>
        <v>1</v>
      </c>
      <c r="AJ28">
        <f t="shared" si="49"/>
        <v>5</v>
      </c>
      <c r="AK28">
        <f t="shared" si="50"/>
        <v>1</v>
      </c>
      <c r="AL28" s="3">
        <v>1</v>
      </c>
      <c r="AM28" s="3">
        <v>0</v>
      </c>
      <c r="AN28" s="3">
        <v>0</v>
      </c>
      <c r="AO28" s="3">
        <v>1</v>
      </c>
      <c r="AP28">
        <v>0</v>
      </c>
      <c r="AQ28">
        <v>0</v>
      </c>
      <c r="AS28">
        <f t="shared" si="12"/>
        <v>5</v>
      </c>
      <c r="AT28">
        <f t="shared" si="13"/>
        <v>5</v>
      </c>
      <c r="AU28">
        <f t="shared" si="14"/>
        <v>7</v>
      </c>
      <c r="AV28">
        <f t="shared" si="15"/>
        <v>10</v>
      </c>
      <c r="AW28">
        <f t="shared" si="16"/>
        <v>3</v>
      </c>
      <c r="AY28">
        <f t="shared" si="17"/>
        <v>6</v>
      </c>
      <c r="AZ28">
        <f t="shared" si="18"/>
        <v>2</v>
      </c>
      <c r="BA28">
        <v>0</v>
      </c>
      <c r="BC28">
        <f t="shared" si="19"/>
        <v>2</v>
      </c>
      <c r="BD28">
        <f t="shared" si="20"/>
        <v>2</v>
      </c>
      <c r="BE28">
        <f t="shared" si="21"/>
        <v>3</v>
      </c>
      <c r="BF28">
        <f t="shared" si="22"/>
        <v>3</v>
      </c>
      <c r="BG28">
        <f t="shared" si="23"/>
        <v>3</v>
      </c>
      <c r="BI28">
        <f t="shared" si="24"/>
        <v>3</v>
      </c>
      <c r="BJ28">
        <f t="shared" si="25"/>
        <v>0</v>
      </c>
      <c r="BK28">
        <f t="shared" si="26"/>
        <v>0</v>
      </c>
    </row>
    <row r="29" spans="1:63" x14ac:dyDescent="0.25">
      <c r="A29">
        <v>26000</v>
      </c>
      <c r="B29" s="3">
        <v>210</v>
      </c>
      <c r="C29" s="3">
        <v>712</v>
      </c>
      <c r="D29" s="3">
        <v>544907</v>
      </c>
      <c r="E29" s="3">
        <v>8</v>
      </c>
      <c r="F29" s="3">
        <v>256</v>
      </c>
      <c r="G29" s="3">
        <v>4700</v>
      </c>
      <c r="H29" s="3">
        <v>66</v>
      </c>
      <c r="I29" s="3">
        <v>120</v>
      </c>
      <c r="J29" s="3">
        <v>388</v>
      </c>
      <c r="K29" s="3">
        <v>50</v>
      </c>
      <c r="L29" s="3">
        <v>8</v>
      </c>
      <c r="M29" s="3">
        <v>2</v>
      </c>
      <c r="N29" s="3">
        <v>2</v>
      </c>
      <c r="O29" s="3">
        <v>2</v>
      </c>
      <c r="P29" s="3">
        <v>5</v>
      </c>
      <c r="Q29" s="3">
        <v>2</v>
      </c>
      <c r="R29" s="3"/>
      <c r="S29" s="1" t="s">
        <v>55</v>
      </c>
      <c r="T29" s="1" t="s">
        <v>56</v>
      </c>
      <c r="U29">
        <v>5</v>
      </c>
      <c r="V29">
        <f t="shared" si="52"/>
        <v>0</v>
      </c>
      <c r="W29">
        <f t="shared" si="10"/>
        <v>2</v>
      </c>
      <c r="X29">
        <f t="shared" si="37"/>
        <v>2</v>
      </c>
      <c r="Y29">
        <f t="shared" si="38"/>
        <v>1</v>
      </c>
      <c r="Z29">
        <f t="shared" si="39"/>
        <v>3</v>
      </c>
      <c r="AA29">
        <f t="shared" si="40"/>
        <v>2</v>
      </c>
      <c r="AB29">
        <f t="shared" si="41"/>
        <v>3</v>
      </c>
      <c r="AC29">
        <f t="shared" si="42"/>
        <v>2</v>
      </c>
      <c r="AD29">
        <f t="shared" si="43"/>
        <v>1</v>
      </c>
      <c r="AE29">
        <f t="shared" si="44"/>
        <v>1</v>
      </c>
      <c r="AF29">
        <f t="shared" si="45"/>
        <v>1</v>
      </c>
      <c r="AG29">
        <f t="shared" si="46"/>
        <v>1</v>
      </c>
      <c r="AH29">
        <v>0</v>
      </c>
      <c r="AI29">
        <f t="shared" si="48"/>
        <v>1</v>
      </c>
      <c r="AJ29">
        <f t="shared" si="49"/>
        <v>5</v>
      </c>
      <c r="AK29">
        <f t="shared" si="50"/>
        <v>1</v>
      </c>
      <c r="AL29" s="3">
        <v>1</v>
      </c>
      <c r="AM29" s="3">
        <v>0</v>
      </c>
      <c r="AN29" s="3">
        <v>0</v>
      </c>
      <c r="AO29" s="3">
        <v>1</v>
      </c>
      <c r="AP29">
        <v>0</v>
      </c>
      <c r="AQ29">
        <v>1</v>
      </c>
      <c r="AS29">
        <f t="shared" si="12"/>
        <v>4</v>
      </c>
      <c r="AT29">
        <f t="shared" si="13"/>
        <v>3</v>
      </c>
      <c r="AU29">
        <f t="shared" si="14"/>
        <v>6</v>
      </c>
      <c r="AV29">
        <f t="shared" si="15"/>
        <v>8</v>
      </c>
      <c r="AW29">
        <f t="shared" si="16"/>
        <v>0</v>
      </c>
      <c r="AY29">
        <f t="shared" si="17"/>
        <v>4</v>
      </c>
      <c r="AZ29">
        <f t="shared" si="18"/>
        <v>3</v>
      </c>
      <c r="BA29">
        <v>1</v>
      </c>
      <c r="BC29">
        <f t="shared" si="19"/>
        <v>1</v>
      </c>
      <c r="BD29">
        <f t="shared" si="20"/>
        <v>0</v>
      </c>
      <c r="BE29">
        <f t="shared" si="21"/>
        <v>3</v>
      </c>
      <c r="BF29">
        <f t="shared" si="22"/>
        <v>2</v>
      </c>
      <c r="BG29">
        <f t="shared" si="23"/>
        <v>0</v>
      </c>
      <c r="BI29">
        <f t="shared" si="24"/>
        <v>2</v>
      </c>
      <c r="BJ29">
        <f t="shared" si="25"/>
        <v>1</v>
      </c>
      <c r="BK29">
        <f t="shared" si="26"/>
        <v>2</v>
      </c>
    </row>
    <row r="30" spans="1:63" x14ac:dyDescent="0.25">
      <c r="A30">
        <f t="shared" ref="A30:Q30" si="53">MIN(A2:A29)</f>
        <v>26000</v>
      </c>
      <c r="B30">
        <f t="shared" si="53"/>
        <v>167</v>
      </c>
      <c r="C30">
        <f t="shared" si="53"/>
        <v>125</v>
      </c>
      <c r="D30">
        <f t="shared" si="53"/>
        <v>297179</v>
      </c>
      <c r="E30">
        <f t="shared" si="53"/>
        <v>8</v>
      </c>
      <c r="F30">
        <f t="shared" si="53"/>
        <v>128</v>
      </c>
      <c r="G30">
        <f t="shared" si="53"/>
        <v>4400</v>
      </c>
      <c r="H30">
        <f t="shared" si="53"/>
        <v>25</v>
      </c>
      <c r="I30">
        <f t="shared" si="53"/>
        <v>60</v>
      </c>
      <c r="J30">
        <f t="shared" si="53"/>
        <v>388</v>
      </c>
      <c r="K30">
        <f t="shared" si="53"/>
        <v>48</v>
      </c>
      <c r="L30">
        <f t="shared" si="53"/>
        <v>8</v>
      </c>
      <c r="M30">
        <f t="shared" si="53"/>
        <v>2</v>
      </c>
      <c r="N30">
        <f t="shared" si="53"/>
        <v>2</v>
      </c>
      <c r="O30">
        <f t="shared" si="53"/>
        <v>2</v>
      </c>
      <c r="P30">
        <f t="shared" si="53"/>
        <v>3</v>
      </c>
      <c r="Q30">
        <f t="shared" si="53"/>
        <v>2</v>
      </c>
      <c r="AR30" s="1" t="s">
        <v>108</v>
      </c>
      <c r="AS30">
        <f>MIN(AS2:AS29)</f>
        <v>3</v>
      </c>
      <c r="AT30">
        <f t="shared" ref="AT30:BA30" si="54">MIN(AT2:AT29)</f>
        <v>3</v>
      </c>
      <c r="AU30">
        <f t="shared" si="54"/>
        <v>3</v>
      </c>
      <c r="AV30">
        <f t="shared" si="54"/>
        <v>4</v>
      </c>
      <c r="AW30">
        <f t="shared" si="54"/>
        <v>0</v>
      </c>
      <c r="AY30">
        <f t="shared" si="54"/>
        <v>2</v>
      </c>
      <c r="AZ30">
        <f t="shared" si="54"/>
        <v>2</v>
      </c>
      <c r="BA30">
        <f t="shared" si="54"/>
        <v>0</v>
      </c>
    </row>
    <row r="31" spans="1:63" x14ac:dyDescent="0.25">
      <c r="A31">
        <f t="shared" ref="A31:Q31" si="55">MAX(A2:A29)</f>
        <v>35000</v>
      </c>
      <c r="B31">
        <f t="shared" si="55"/>
        <v>210</v>
      </c>
      <c r="C31">
        <f t="shared" si="55"/>
        <v>3000</v>
      </c>
      <c r="D31">
        <f t="shared" si="55"/>
        <v>1322730</v>
      </c>
      <c r="E31">
        <f t="shared" si="55"/>
        <v>16</v>
      </c>
      <c r="F31">
        <f t="shared" si="55"/>
        <v>512</v>
      </c>
      <c r="G31">
        <f t="shared" si="55"/>
        <v>6000</v>
      </c>
      <c r="H31">
        <f t="shared" si="55"/>
        <v>120</v>
      </c>
      <c r="I31">
        <f t="shared" si="55"/>
        <v>144</v>
      </c>
      <c r="J31">
        <f t="shared" si="55"/>
        <v>446</v>
      </c>
      <c r="K31">
        <f t="shared" si="55"/>
        <v>200</v>
      </c>
      <c r="L31">
        <f t="shared" si="55"/>
        <v>50</v>
      </c>
      <c r="M31">
        <f t="shared" si="55"/>
        <v>5</v>
      </c>
      <c r="N31">
        <f t="shared" si="55"/>
        <v>8</v>
      </c>
      <c r="O31">
        <f t="shared" si="55"/>
        <v>4</v>
      </c>
      <c r="P31">
        <f t="shared" si="55"/>
        <v>5</v>
      </c>
      <c r="Q31">
        <f t="shared" si="55"/>
        <v>3.1</v>
      </c>
      <c r="AR31" s="1" t="s">
        <v>109</v>
      </c>
      <c r="AS31">
        <f>MAX(AS2:AS29)</f>
        <v>9</v>
      </c>
      <c r="AT31">
        <f t="shared" ref="AT31:BA31" si="56">MAX(AT2:AT29)</f>
        <v>9</v>
      </c>
      <c r="AU31">
        <f t="shared" si="56"/>
        <v>9</v>
      </c>
      <c r="AV31">
        <f t="shared" si="56"/>
        <v>13</v>
      </c>
      <c r="AW31">
        <f t="shared" si="56"/>
        <v>6</v>
      </c>
      <c r="AY31">
        <f t="shared" si="56"/>
        <v>10</v>
      </c>
      <c r="AZ31">
        <f t="shared" si="56"/>
        <v>11</v>
      </c>
      <c r="BA31">
        <f t="shared" si="56"/>
        <v>3</v>
      </c>
    </row>
    <row r="32" spans="1:63" x14ac:dyDescent="0.25">
      <c r="A32">
        <f t="shared" ref="A32:Q32" si="57">AVERAGE(A2:A29)</f>
        <v>31339.285714285714</v>
      </c>
      <c r="B32">
        <f t="shared" si="57"/>
        <v>190.83928571428572</v>
      </c>
      <c r="C32">
        <f t="shared" si="57"/>
        <v>1113.2857142857142</v>
      </c>
      <c r="D32">
        <f t="shared" si="57"/>
        <v>618077.64285714284</v>
      </c>
      <c r="E32">
        <f t="shared" si="57"/>
        <v>9.1428571428571423</v>
      </c>
      <c r="F32">
        <f t="shared" si="57"/>
        <v>256</v>
      </c>
      <c r="G32">
        <f t="shared" si="57"/>
        <v>4992.1428571428569</v>
      </c>
      <c r="H32">
        <f t="shared" si="57"/>
        <v>56.285714285714285</v>
      </c>
      <c r="I32">
        <f t="shared" si="57"/>
        <v>120.42857142857143</v>
      </c>
      <c r="J32">
        <f t="shared" si="57"/>
        <v>401.96428571428572</v>
      </c>
      <c r="K32">
        <f t="shared" si="57"/>
        <v>76.142857142857139</v>
      </c>
      <c r="L32">
        <f t="shared" si="57"/>
        <v>11.478260869565217</v>
      </c>
      <c r="M32">
        <f t="shared" si="57"/>
        <v>2.2999999999999998</v>
      </c>
      <c r="N32">
        <f t="shared" si="57"/>
        <v>3.8</v>
      </c>
      <c r="O32">
        <f t="shared" si="57"/>
        <v>2.4285714285714284</v>
      </c>
      <c r="P32">
        <f t="shared" si="57"/>
        <v>4.8928571428571432</v>
      </c>
      <c r="Q32">
        <f t="shared" si="57"/>
        <v>2.0392857142857141</v>
      </c>
      <c r="AR32" s="1" t="s">
        <v>110</v>
      </c>
      <c r="AS32">
        <f>AVERAGE(AS2:AS29)</f>
        <v>5.4285714285714288</v>
      </c>
      <c r="AT32">
        <f t="shared" ref="AT32:BA32" si="58">AVERAGE(AT2:AT29)</f>
        <v>5.1071428571428568</v>
      </c>
      <c r="AU32">
        <f t="shared" si="58"/>
        <v>5.9285714285714288</v>
      </c>
      <c r="AV32">
        <f t="shared" si="58"/>
        <v>8.1428571428571423</v>
      </c>
      <c r="AW32">
        <f t="shared" si="58"/>
        <v>2.8214285714285716</v>
      </c>
      <c r="AY32">
        <f t="shared" si="58"/>
        <v>4.3571428571428568</v>
      </c>
      <c r="AZ32">
        <f t="shared" si="58"/>
        <v>4.5714285714285712</v>
      </c>
      <c r="BA32">
        <f t="shared" si="58"/>
        <v>1.4285714285714286</v>
      </c>
    </row>
    <row r="33" spans="1:53" x14ac:dyDescent="0.25">
      <c r="A33">
        <f t="shared" ref="A33:Q33" si="59">AVERAGE(A30,A32)</f>
        <v>28669.642857142855</v>
      </c>
      <c r="B33">
        <f t="shared" si="59"/>
        <v>178.91964285714286</v>
      </c>
      <c r="C33">
        <f t="shared" si="59"/>
        <v>619.14285714285711</v>
      </c>
      <c r="D33">
        <f t="shared" si="59"/>
        <v>457628.32142857142</v>
      </c>
      <c r="E33">
        <f t="shared" si="59"/>
        <v>8.5714285714285712</v>
      </c>
      <c r="F33">
        <f t="shared" si="59"/>
        <v>192</v>
      </c>
      <c r="G33">
        <f t="shared" si="59"/>
        <v>4696.0714285714284</v>
      </c>
      <c r="H33">
        <f t="shared" si="59"/>
        <v>40.642857142857139</v>
      </c>
      <c r="I33">
        <f t="shared" si="59"/>
        <v>90.214285714285722</v>
      </c>
      <c r="J33">
        <f t="shared" si="59"/>
        <v>394.98214285714289</v>
      </c>
      <c r="K33">
        <f t="shared" si="59"/>
        <v>62.071428571428569</v>
      </c>
      <c r="L33">
        <f t="shared" si="59"/>
        <v>9.7391304347826093</v>
      </c>
      <c r="M33">
        <f t="shared" si="59"/>
        <v>2.15</v>
      </c>
      <c r="N33">
        <f t="shared" si="59"/>
        <v>2.9</v>
      </c>
      <c r="O33">
        <f t="shared" si="59"/>
        <v>2.2142857142857144</v>
      </c>
      <c r="P33">
        <f t="shared" si="59"/>
        <v>3.9464285714285716</v>
      </c>
      <c r="Q33">
        <f t="shared" si="59"/>
        <v>2.0196428571428573</v>
      </c>
      <c r="AR33" s="1" t="s">
        <v>112</v>
      </c>
      <c r="AS33">
        <f>AVERAGE(AS30,AS32)</f>
        <v>4.2142857142857144</v>
      </c>
      <c r="AT33">
        <f t="shared" ref="AT33:BA33" si="60">AVERAGE(AT30,AT32)</f>
        <v>4.0535714285714288</v>
      </c>
      <c r="AU33">
        <f t="shared" si="60"/>
        <v>4.4642857142857144</v>
      </c>
      <c r="AV33">
        <f t="shared" si="60"/>
        <v>6.0714285714285712</v>
      </c>
      <c r="AW33">
        <f t="shared" si="60"/>
        <v>1.4107142857142858</v>
      </c>
      <c r="AY33">
        <f t="shared" si="60"/>
        <v>3.1785714285714284</v>
      </c>
      <c r="AZ33">
        <f t="shared" si="60"/>
        <v>3.2857142857142856</v>
      </c>
      <c r="BA33">
        <f t="shared" si="60"/>
        <v>0.7142857142857143</v>
      </c>
    </row>
    <row r="34" spans="1:53" x14ac:dyDescent="0.25">
      <c r="A34">
        <f t="shared" ref="A34:Q34" si="61">AVERAGE(A31,A32)</f>
        <v>33169.642857142855</v>
      </c>
      <c r="B34">
        <f t="shared" si="61"/>
        <v>200.41964285714286</v>
      </c>
      <c r="C34">
        <f t="shared" si="61"/>
        <v>2056.6428571428569</v>
      </c>
      <c r="D34">
        <f t="shared" si="61"/>
        <v>970403.82142857136</v>
      </c>
      <c r="E34">
        <f t="shared" si="61"/>
        <v>12.571428571428571</v>
      </c>
      <c r="F34">
        <f t="shared" si="61"/>
        <v>384</v>
      </c>
      <c r="G34">
        <f t="shared" si="61"/>
        <v>5496.0714285714284</v>
      </c>
      <c r="H34">
        <f t="shared" si="61"/>
        <v>88.142857142857139</v>
      </c>
      <c r="I34">
        <f t="shared" si="61"/>
        <v>132.21428571428572</v>
      </c>
      <c r="J34">
        <f t="shared" si="61"/>
        <v>423.98214285714289</v>
      </c>
      <c r="K34">
        <f t="shared" si="61"/>
        <v>138.07142857142856</v>
      </c>
      <c r="L34">
        <f t="shared" si="61"/>
        <v>30.739130434782609</v>
      </c>
      <c r="M34">
        <f t="shared" si="61"/>
        <v>3.65</v>
      </c>
      <c r="N34">
        <f t="shared" si="61"/>
        <v>5.9</v>
      </c>
      <c r="O34">
        <f t="shared" si="61"/>
        <v>3.2142857142857144</v>
      </c>
      <c r="P34">
        <f t="shared" si="61"/>
        <v>4.9464285714285712</v>
      </c>
      <c r="Q34">
        <f t="shared" si="61"/>
        <v>2.5696428571428571</v>
      </c>
      <c r="AR34" s="1" t="s">
        <v>111</v>
      </c>
      <c r="AS34">
        <f>AVERAGE(AS31,AS32)</f>
        <v>7.2142857142857144</v>
      </c>
      <c r="AT34">
        <f t="shared" ref="AT34:BA34" si="62">AVERAGE(AT31,AT32)</f>
        <v>7.0535714285714288</v>
      </c>
      <c r="AU34">
        <f t="shared" si="62"/>
        <v>7.4642857142857144</v>
      </c>
      <c r="AV34">
        <f t="shared" si="62"/>
        <v>10.571428571428571</v>
      </c>
      <c r="AW34">
        <f t="shared" si="62"/>
        <v>4.4107142857142856</v>
      </c>
      <c r="AY34">
        <f t="shared" si="62"/>
        <v>7.1785714285714288</v>
      </c>
      <c r="AZ34">
        <f t="shared" si="62"/>
        <v>7.7857142857142856</v>
      </c>
      <c r="BA34">
        <f t="shared" si="62"/>
        <v>2.2142857142857144</v>
      </c>
    </row>
    <row r="36" spans="1:53" ht="13" thickBot="1" x14ac:dyDescent="0.3"/>
    <row r="37" spans="1:53" ht="13" thickBot="1" x14ac:dyDescent="0.3">
      <c r="A37" s="61" t="s">
        <v>0</v>
      </c>
      <c r="B37" s="62" t="s">
        <v>1</v>
      </c>
      <c r="C37" s="63" t="s">
        <v>2</v>
      </c>
      <c r="D37" s="64" t="s">
        <v>3</v>
      </c>
      <c r="E37" s="64" t="s">
        <v>4</v>
      </c>
      <c r="F37" s="64" t="s">
        <v>6</v>
      </c>
      <c r="G37" s="64" t="s">
        <v>7</v>
      </c>
      <c r="H37" s="64" t="s">
        <v>8</v>
      </c>
      <c r="I37" s="64" t="s">
        <v>9</v>
      </c>
      <c r="J37" s="64" t="s">
        <v>10</v>
      </c>
      <c r="K37" s="64" t="s">
        <v>12</v>
      </c>
      <c r="L37" s="62" t="s">
        <v>13</v>
      </c>
    </row>
    <row r="38" spans="1:53" x14ac:dyDescent="0.25">
      <c r="A38" s="59" t="s">
        <v>18</v>
      </c>
      <c r="B38" s="60" t="s">
        <v>19</v>
      </c>
      <c r="C38" s="9">
        <v>4</v>
      </c>
      <c r="D38" s="10">
        <v>2</v>
      </c>
      <c r="E38" s="10">
        <v>5</v>
      </c>
      <c r="F38" s="10">
        <v>2</v>
      </c>
      <c r="G38" s="10">
        <v>1</v>
      </c>
      <c r="H38" s="10">
        <v>3</v>
      </c>
      <c r="I38" s="10">
        <v>3</v>
      </c>
      <c r="J38" s="10">
        <v>1</v>
      </c>
      <c r="K38" s="10">
        <v>2</v>
      </c>
      <c r="L38" s="11">
        <v>1</v>
      </c>
    </row>
    <row r="39" spans="1:53" x14ac:dyDescent="0.25">
      <c r="A39" s="58" t="s">
        <v>18</v>
      </c>
      <c r="B39" s="42" t="s">
        <v>20</v>
      </c>
      <c r="C39" s="8">
        <v>3</v>
      </c>
      <c r="D39" s="6">
        <v>2</v>
      </c>
      <c r="E39" s="6">
        <v>5</v>
      </c>
      <c r="F39" s="6">
        <v>2</v>
      </c>
      <c r="G39" s="6">
        <v>1</v>
      </c>
      <c r="H39" s="6">
        <v>3</v>
      </c>
      <c r="I39" s="6">
        <v>3</v>
      </c>
      <c r="J39" s="6">
        <v>1</v>
      </c>
      <c r="K39" s="6">
        <v>2</v>
      </c>
      <c r="L39" s="12">
        <v>1</v>
      </c>
    </row>
    <row r="40" spans="1:53" x14ac:dyDescent="0.25">
      <c r="A40" s="58" t="s">
        <v>18</v>
      </c>
      <c r="B40" s="42" t="s">
        <v>21</v>
      </c>
      <c r="C40" s="8">
        <v>0</v>
      </c>
      <c r="D40" s="6">
        <v>1</v>
      </c>
      <c r="E40" s="6">
        <v>5</v>
      </c>
      <c r="F40" s="6">
        <v>2</v>
      </c>
      <c r="G40" s="6">
        <v>1</v>
      </c>
      <c r="H40" s="6">
        <v>3</v>
      </c>
      <c r="I40" s="6">
        <v>3</v>
      </c>
      <c r="J40" s="6">
        <v>1</v>
      </c>
      <c r="K40" s="6">
        <v>2</v>
      </c>
      <c r="L40" s="12">
        <v>3</v>
      </c>
    </row>
    <row r="41" spans="1:53" x14ac:dyDescent="0.25">
      <c r="A41" s="58" t="s">
        <v>18</v>
      </c>
      <c r="B41" s="42" t="s">
        <v>22</v>
      </c>
      <c r="C41" s="8">
        <v>4</v>
      </c>
      <c r="D41" s="6">
        <v>1</v>
      </c>
      <c r="E41" s="6">
        <v>5</v>
      </c>
      <c r="F41" s="6">
        <v>1</v>
      </c>
      <c r="G41" s="6">
        <v>1</v>
      </c>
      <c r="H41" s="6">
        <v>1</v>
      </c>
      <c r="I41" s="6">
        <v>5</v>
      </c>
      <c r="J41" s="6">
        <v>1</v>
      </c>
      <c r="K41" s="6">
        <v>2</v>
      </c>
      <c r="L41" s="12">
        <v>1</v>
      </c>
    </row>
    <row r="42" spans="1:53" x14ac:dyDescent="0.25">
      <c r="A42" s="58" t="s">
        <v>18</v>
      </c>
      <c r="B42" s="42" t="s">
        <v>23</v>
      </c>
      <c r="C42" s="8">
        <v>4</v>
      </c>
      <c r="D42" s="6">
        <v>1</v>
      </c>
      <c r="E42" s="6">
        <v>5</v>
      </c>
      <c r="F42" s="6">
        <v>1</v>
      </c>
      <c r="G42" s="6">
        <v>1</v>
      </c>
      <c r="H42" s="6">
        <v>1</v>
      </c>
      <c r="I42" s="6">
        <v>5</v>
      </c>
      <c r="J42" s="6">
        <v>1</v>
      </c>
      <c r="K42" s="6">
        <v>2</v>
      </c>
      <c r="L42" s="12">
        <v>1</v>
      </c>
    </row>
    <row r="43" spans="1:53" x14ac:dyDescent="0.25">
      <c r="A43" s="58" t="s">
        <v>18</v>
      </c>
      <c r="B43" s="42" t="s">
        <v>24</v>
      </c>
      <c r="C43" s="8">
        <v>0</v>
      </c>
      <c r="D43" s="6">
        <v>2</v>
      </c>
      <c r="E43" s="6">
        <v>5</v>
      </c>
      <c r="F43" s="6">
        <v>2</v>
      </c>
      <c r="G43" s="6">
        <v>1</v>
      </c>
      <c r="H43" s="6">
        <v>3</v>
      </c>
      <c r="I43" s="6">
        <v>5</v>
      </c>
      <c r="J43" s="6">
        <v>1</v>
      </c>
      <c r="K43" s="6">
        <v>2</v>
      </c>
      <c r="L43" s="12">
        <v>1</v>
      </c>
    </row>
    <row r="44" spans="1:53" x14ac:dyDescent="0.25">
      <c r="A44" s="58" t="s">
        <v>25</v>
      </c>
      <c r="B44" s="42" t="s">
        <v>26</v>
      </c>
      <c r="C44" s="8">
        <v>4</v>
      </c>
      <c r="D44" s="6">
        <v>2</v>
      </c>
      <c r="E44" s="6">
        <v>1</v>
      </c>
      <c r="F44" s="6">
        <v>3</v>
      </c>
      <c r="G44" s="6">
        <v>3</v>
      </c>
      <c r="H44" s="6">
        <v>3</v>
      </c>
      <c r="I44" s="6">
        <v>3</v>
      </c>
      <c r="J44" s="6">
        <v>3</v>
      </c>
      <c r="K44" s="6">
        <v>2</v>
      </c>
      <c r="L44" s="12">
        <v>1</v>
      </c>
    </row>
    <row r="45" spans="1:53" x14ac:dyDescent="0.25">
      <c r="A45" s="58" t="s">
        <v>25</v>
      </c>
      <c r="B45" s="42" t="s">
        <v>27</v>
      </c>
      <c r="C45" s="8">
        <v>1</v>
      </c>
      <c r="D45" s="6">
        <v>3</v>
      </c>
      <c r="E45" s="6">
        <v>1</v>
      </c>
      <c r="F45" s="6">
        <v>3</v>
      </c>
      <c r="G45" s="6">
        <v>1</v>
      </c>
      <c r="H45" s="6">
        <v>3</v>
      </c>
      <c r="I45" s="6">
        <v>3</v>
      </c>
      <c r="J45" s="6">
        <v>3</v>
      </c>
      <c r="K45" s="6">
        <v>2</v>
      </c>
      <c r="L45" s="12">
        <v>1</v>
      </c>
    </row>
    <row r="46" spans="1:53" x14ac:dyDescent="0.25">
      <c r="A46" s="58" t="s">
        <v>28</v>
      </c>
      <c r="B46" s="42" t="s">
        <v>29</v>
      </c>
      <c r="C46" s="8">
        <v>3</v>
      </c>
      <c r="D46" s="6">
        <v>3</v>
      </c>
      <c r="E46" s="6">
        <v>1</v>
      </c>
      <c r="F46" s="6">
        <v>1</v>
      </c>
      <c r="G46" s="6">
        <v>1</v>
      </c>
      <c r="H46" s="6">
        <v>1</v>
      </c>
      <c r="I46" s="6">
        <v>2</v>
      </c>
      <c r="J46" s="6">
        <v>2</v>
      </c>
      <c r="K46" s="6">
        <v>2</v>
      </c>
      <c r="L46" s="12">
        <v>3</v>
      </c>
    </row>
    <row r="47" spans="1:53" x14ac:dyDescent="0.25">
      <c r="A47" s="58" t="s">
        <v>28</v>
      </c>
      <c r="B47" s="42" t="s">
        <v>30</v>
      </c>
      <c r="C47" s="8">
        <v>4</v>
      </c>
      <c r="D47" s="6">
        <v>4</v>
      </c>
      <c r="E47" s="6">
        <v>1</v>
      </c>
      <c r="F47" s="6">
        <v>3</v>
      </c>
      <c r="G47" s="6">
        <v>1</v>
      </c>
      <c r="H47" s="6">
        <v>3</v>
      </c>
      <c r="I47" s="6">
        <v>1</v>
      </c>
      <c r="J47" s="6">
        <v>3</v>
      </c>
      <c r="K47" s="6">
        <v>2</v>
      </c>
      <c r="L47" s="12">
        <v>3</v>
      </c>
    </row>
    <row r="48" spans="1:53" x14ac:dyDescent="0.25">
      <c r="A48" s="58" t="s">
        <v>28</v>
      </c>
      <c r="B48" s="42" t="s">
        <v>31</v>
      </c>
      <c r="C48" s="8">
        <v>1</v>
      </c>
      <c r="D48" s="6">
        <v>3</v>
      </c>
      <c r="E48" s="6">
        <v>1</v>
      </c>
      <c r="F48" s="6">
        <v>1</v>
      </c>
      <c r="G48" s="6">
        <v>1</v>
      </c>
      <c r="H48" s="6">
        <v>3</v>
      </c>
      <c r="I48" s="6">
        <v>3</v>
      </c>
      <c r="J48" s="6">
        <v>2</v>
      </c>
      <c r="K48" s="6">
        <v>2</v>
      </c>
      <c r="L48" s="12">
        <v>3</v>
      </c>
    </row>
    <row r="49" spans="1:12" x14ac:dyDescent="0.25">
      <c r="A49" s="58" t="s">
        <v>28</v>
      </c>
      <c r="B49" s="42" t="s">
        <v>32</v>
      </c>
      <c r="C49" s="8">
        <v>2</v>
      </c>
      <c r="D49" s="6">
        <v>3</v>
      </c>
      <c r="E49" s="6">
        <v>1</v>
      </c>
      <c r="F49" s="6">
        <v>2</v>
      </c>
      <c r="G49" s="6">
        <v>1</v>
      </c>
      <c r="H49" s="6">
        <v>1</v>
      </c>
      <c r="I49" s="6">
        <v>1</v>
      </c>
      <c r="J49" s="6">
        <v>2</v>
      </c>
      <c r="K49" s="6">
        <v>2</v>
      </c>
      <c r="L49" s="12">
        <v>3</v>
      </c>
    </row>
    <row r="50" spans="1:12" x14ac:dyDescent="0.25">
      <c r="A50" s="58" t="s">
        <v>33</v>
      </c>
      <c r="B50" s="42" t="s">
        <v>34</v>
      </c>
      <c r="C50" s="8">
        <v>4</v>
      </c>
      <c r="D50" s="6">
        <v>4</v>
      </c>
      <c r="E50" s="6">
        <v>1</v>
      </c>
      <c r="F50" s="6">
        <v>3</v>
      </c>
      <c r="G50" s="6">
        <v>1</v>
      </c>
      <c r="H50" s="6">
        <v>3</v>
      </c>
      <c r="I50" s="6">
        <v>1</v>
      </c>
      <c r="J50" s="6">
        <v>3</v>
      </c>
      <c r="K50" s="6">
        <v>2</v>
      </c>
      <c r="L50" s="12">
        <v>1</v>
      </c>
    </row>
    <row r="51" spans="1:12" x14ac:dyDescent="0.25">
      <c r="A51" s="58" t="s">
        <v>35</v>
      </c>
      <c r="B51" s="42" t="s">
        <v>36</v>
      </c>
      <c r="C51" s="8">
        <v>3</v>
      </c>
      <c r="D51" s="6">
        <v>2</v>
      </c>
      <c r="E51" s="6">
        <v>2</v>
      </c>
      <c r="F51" s="6">
        <v>1</v>
      </c>
      <c r="G51" s="6">
        <v>1</v>
      </c>
      <c r="H51" s="6">
        <v>3</v>
      </c>
      <c r="I51" s="6">
        <v>3</v>
      </c>
      <c r="J51" s="6">
        <v>3</v>
      </c>
      <c r="K51" s="6">
        <v>2</v>
      </c>
      <c r="L51" s="12">
        <v>1</v>
      </c>
    </row>
    <row r="52" spans="1:12" x14ac:dyDescent="0.25">
      <c r="A52" s="58" t="s">
        <v>35</v>
      </c>
      <c r="B52" s="42" t="s">
        <v>37</v>
      </c>
      <c r="C52" s="8">
        <v>2</v>
      </c>
      <c r="D52" s="6">
        <v>4</v>
      </c>
      <c r="E52" s="6">
        <v>2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12">
        <v>3</v>
      </c>
    </row>
    <row r="53" spans="1:12" x14ac:dyDescent="0.25">
      <c r="A53" s="58" t="s">
        <v>38</v>
      </c>
      <c r="B53" s="42" t="s">
        <v>39</v>
      </c>
      <c r="C53" s="8">
        <v>3</v>
      </c>
      <c r="D53" s="6">
        <v>3</v>
      </c>
      <c r="E53" s="6">
        <v>2</v>
      </c>
      <c r="F53" s="6">
        <v>3</v>
      </c>
      <c r="G53" s="6">
        <v>3</v>
      </c>
      <c r="H53" s="6">
        <v>3</v>
      </c>
      <c r="I53" s="6">
        <v>3</v>
      </c>
      <c r="J53" s="6">
        <v>2</v>
      </c>
      <c r="K53" s="6">
        <v>5</v>
      </c>
      <c r="L53" s="12">
        <v>1</v>
      </c>
    </row>
    <row r="54" spans="1:12" x14ac:dyDescent="0.25">
      <c r="A54" s="58" t="s">
        <v>40</v>
      </c>
      <c r="B54" s="42" t="s">
        <v>41</v>
      </c>
      <c r="C54" s="8">
        <v>3</v>
      </c>
      <c r="D54" s="6">
        <v>3</v>
      </c>
      <c r="E54" s="6">
        <v>1</v>
      </c>
      <c r="F54" s="6">
        <v>2</v>
      </c>
      <c r="G54" s="6">
        <v>1</v>
      </c>
      <c r="H54" s="6">
        <v>3</v>
      </c>
      <c r="I54" s="6">
        <v>3</v>
      </c>
      <c r="J54" s="6">
        <v>3</v>
      </c>
      <c r="K54" s="6">
        <v>2</v>
      </c>
      <c r="L54" s="12">
        <v>5</v>
      </c>
    </row>
    <row r="55" spans="1:12" x14ac:dyDescent="0.25">
      <c r="A55" s="58" t="s">
        <v>40</v>
      </c>
      <c r="B55" s="42" t="s">
        <v>42</v>
      </c>
      <c r="C55" s="8">
        <v>1</v>
      </c>
      <c r="D55" s="6">
        <v>1</v>
      </c>
      <c r="E55" s="6">
        <v>1</v>
      </c>
      <c r="F55" s="6">
        <v>3</v>
      </c>
      <c r="G55" s="6">
        <v>5</v>
      </c>
      <c r="H55" s="6">
        <v>5</v>
      </c>
      <c r="I55" s="6">
        <v>3</v>
      </c>
      <c r="J55" s="6">
        <v>5</v>
      </c>
      <c r="K55" s="6">
        <v>2</v>
      </c>
      <c r="L55" s="12">
        <v>5</v>
      </c>
    </row>
    <row r="56" spans="1:12" x14ac:dyDescent="0.25">
      <c r="A56" s="58" t="s">
        <v>40</v>
      </c>
      <c r="B56" s="42" t="s">
        <v>43</v>
      </c>
      <c r="C56" s="8">
        <v>1</v>
      </c>
      <c r="D56" s="6">
        <v>3</v>
      </c>
      <c r="E56" s="6">
        <v>1</v>
      </c>
      <c r="F56" s="6">
        <v>2</v>
      </c>
      <c r="G56" s="6">
        <v>3</v>
      </c>
      <c r="H56" s="6">
        <v>3</v>
      </c>
      <c r="I56" s="6">
        <v>3</v>
      </c>
      <c r="J56" s="6">
        <v>3</v>
      </c>
      <c r="K56" s="6">
        <v>2</v>
      </c>
      <c r="L56" s="12">
        <v>2</v>
      </c>
    </row>
    <row r="57" spans="1:12" x14ac:dyDescent="0.25">
      <c r="A57" s="58" t="s">
        <v>40</v>
      </c>
      <c r="B57" s="42" t="s">
        <v>44</v>
      </c>
      <c r="C57" s="8">
        <v>0</v>
      </c>
      <c r="D57" s="6">
        <v>2</v>
      </c>
      <c r="E57" s="6">
        <v>1</v>
      </c>
      <c r="F57" s="6">
        <v>3</v>
      </c>
      <c r="G57" s="6">
        <v>1</v>
      </c>
      <c r="H57" s="6">
        <v>3</v>
      </c>
      <c r="I57" s="6">
        <v>3</v>
      </c>
      <c r="J57" s="6">
        <v>3</v>
      </c>
      <c r="K57" s="6">
        <v>5</v>
      </c>
      <c r="L57" s="12">
        <v>3</v>
      </c>
    </row>
    <row r="58" spans="1:12" x14ac:dyDescent="0.25">
      <c r="A58" s="58" t="s">
        <v>45</v>
      </c>
      <c r="B58" s="42" t="s">
        <v>46</v>
      </c>
      <c r="C58" s="8">
        <v>0</v>
      </c>
      <c r="D58" s="6">
        <v>5</v>
      </c>
      <c r="E58" s="6">
        <v>1</v>
      </c>
      <c r="F58" s="6">
        <v>3</v>
      </c>
      <c r="G58" s="6">
        <v>1</v>
      </c>
      <c r="H58" s="6">
        <v>3</v>
      </c>
      <c r="I58" s="6">
        <v>1</v>
      </c>
      <c r="J58" s="6">
        <v>3</v>
      </c>
      <c r="K58" s="6">
        <v>5</v>
      </c>
      <c r="L58" s="12">
        <v>3</v>
      </c>
    </row>
    <row r="59" spans="1:12" x14ac:dyDescent="0.25">
      <c r="A59" s="58" t="s">
        <v>47</v>
      </c>
      <c r="B59" s="42" t="s">
        <v>48</v>
      </c>
      <c r="C59" s="8">
        <v>0</v>
      </c>
      <c r="D59" s="6">
        <v>2</v>
      </c>
      <c r="E59" s="6">
        <v>2</v>
      </c>
      <c r="F59" s="6">
        <v>2</v>
      </c>
      <c r="G59" s="6">
        <v>1</v>
      </c>
      <c r="H59" s="6">
        <v>3</v>
      </c>
      <c r="I59" s="6">
        <v>3</v>
      </c>
      <c r="J59" s="6">
        <v>3</v>
      </c>
      <c r="K59" s="6">
        <v>2</v>
      </c>
      <c r="L59" s="12">
        <v>1</v>
      </c>
    </row>
    <row r="60" spans="1:12" x14ac:dyDescent="0.25">
      <c r="A60" s="58" t="s">
        <v>47</v>
      </c>
      <c r="B60" s="42" t="s">
        <v>49</v>
      </c>
      <c r="C60" s="8">
        <v>2</v>
      </c>
      <c r="D60" s="6">
        <v>3</v>
      </c>
      <c r="E60" s="6">
        <v>2</v>
      </c>
      <c r="F60" s="6">
        <v>2</v>
      </c>
      <c r="G60" s="6">
        <v>1</v>
      </c>
      <c r="H60" s="6">
        <v>3</v>
      </c>
      <c r="I60" s="6">
        <v>3</v>
      </c>
      <c r="J60" s="6">
        <v>3</v>
      </c>
      <c r="K60" s="6">
        <v>2</v>
      </c>
      <c r="L60" s="12">
        <v>1</v>
      </c>
    </row>
    <row r="61" spans="1:12" x14ac:dyDescent="0.25">
      <c r="A61" s="58" t="s">
        <v>47</v>
      </c>
      <c r="B61" s="42" t="s">
        <v>50</v>
      </c>
      <c r="C61" s="8">
        <v>2</v>
      </c>
      <c r="D61" s="6">
        <v>3</v>
      </c>
      <c r="E61" s="6">
        <v>2</v>
      </c>
      <c r="F61" s="6">
        <v>1</v>
      </c>
      <c r="G61" s="6">
        <v>3</v>
      </c>
      <c r="H61" s="6">
        <v>5</v>
      </c>
      <c r="I61" s="6">
        <v>3</v>
      </c>
      <c r="J61" s="6">
        <v>3</v>
      </c>
      <c r="K61" s="6">
        <v>2</v>
      </c>
      <c r="L61" s="12">
        <v>1</v>
      </c>
    </row>
    <row r="62" spans="1:12" x14ac:dyDescent="0.25">
      <c r="A62" s="58" t="s">
        <v>51</v>
      </c>
      <c r="B62" s="42" t="s">
        <v>52</v>
      </c>
      <c r="C62" s="8">
        <v>2</v>
      </c>
      <c r="D62" s="6">
        <v>3</v>
      </c>
      <c r="E62" s="6">
        <v>1</v>
      </c>
      <c r="F62" s="6">
        <v>5</v>
      </c>
      <c r="G62" s="6">
        <v>3</v>
      </c>
      <c r="H62" s="6">
        <v>5</v>
      </c>
      <c r="I62" s="6">
        <v>3</v>
      </c>
      <c r="J62" s="6">
        <v>3</v>
      </c>
      <c r="K62" s="6">
        <v>2</v>
      </c>
      <c r="L62" s="12">
        <v>5</v>
      </c>
    </row>
    <row r="63" spans="1:12" x14ac:dyDescent="0.25">
      <c r="A63" s="58" t="s">
        <v>51</v>
      </c>
      <c r="B63" s="42" t="s">
        <v>53</v>
      </c>
      <c r="C63" s="8">
        <v>0</v>
      </c>
      <c r="D63" s="6">
        <v>2</v>
      </c>
      <c r="E63" s="6">
        <v>1</v>
      </c>
      <c r="F63" s="6">
        <v>3</v>
      </c>
      <c r="G63" s="6">
        <v>1</v>
      </c>
      <c r="H63" s="6">
        <v>1</v>
      </c>
      <c r="I63" s="6">
        <v>1</v>
      </c>
      <c r="J63" s="6">
        <v>3</v>
      </c>
      <c r="K63" s="6">
        <v>2</v>
      </c>
      <c r="L63" s="12">
        <v>2</v>
      </c>
    </row>
    <row r="64" spans="1:12" x14ac:dyDescent="0.25">
      <c r="A64" s="58" t="s">
        <v>51</v>
      </c>
      <c r="B64" s="42" t="s">
        <v>54</v>
      </c>
      <c r="C64" s="8">
        <v>0</v>
      </c>
      <c r="D64" s="6">
        <v>3</v>
      </c>
      <c r="E64" s="6">
        <v>1</v>
      </c>
      <c r="F64" s="6">
        <v>4</v>
      </c>
      <c r="G64" s="6">
        <v>3</v>
      </c>
      <c r="H64" s="6">
        <v>3</v>
      </c>
      <c r="I64" s="6">
        <v>3</v>
      </c>
      <c r="J64" s="6">
        <v>3</v>
      </c>
      <c r="K64" s="6">
        <v>2</v>
      </c>
      <c r="L64" s="12">
        <v>2</v>
      </c>
    </row>
    <row r="65" spans="1:15" ht="13" thickBot="1" x14ac:dyDescent="0.3">
      <c r="A65" s="52" t="s">
        <v>55</v>
      </c>
      <c r="B65" s="54" t="s">
        <v>56</v>
      </c>
      <c r="C65" s="14">
        <v>5</v>
      </c>
      <c r="D65" s="20">
        <v>0</v>
      </c>
      <c r="E65" s="20">
        <v>2</v>
      </c>
      <c r="F65" s="20">
        <v>2</v>
      </c>
      <c r="G65" s="20">
        <v>1</v>
      </c>
      <c r="H65" s="20">
        <v>3</v>
      </c>
      <c r="I65" s="20">
        <v>2</v>
      </c>
      <c r="J65" s="20">
        <v>3</v>
      </c>
      <c r="K65" s="20">
        <v>2</v>
      </c>
      <c r="L65" s="21">
        <v>1</v>
      </c>
    </row>
    <row r="67" spans="1:15" ht="13" thickBot="1" x14ac:dyDescent="0.3"/>
    <row r="68" spans="1:15" ht="13" thickBot="1" x14ac:dyDescent="0.3">
      <c r="A68" s="61" t="s">
        <v>0</v>
      </c>
      <c r="B68" s="65" t="s">
        <v>1</v>
      </c>
      <c r="C68" s="61" t="s">
        <v>14</v>
      </c>
      <c r="D68" s="64" t="s">
        <v>15</v>
      </c>
      <c r="E68" s="64" t="s">
        <v>16</v>
      </c>
      <c r="F68" s="64" t="s">
        <v>17</v>
      </c>
      <c r="G68" s="64" t="s">
        <v>57</v>
      </c>
      <c r="H68" s="64" t="s">
        <v>58</v>
      </c>
      <c r="I68" s="64" t="s">
        <v>59</v>
      </c>
      <c r="J68" s="64" t="s">
        <v>11</v>
      </c>
      <c r="K68" s="64" t="s">
        <v>72</v>
      </c>
      <c r="L68" s="64" t="s">
        <v>60</v>
      </c>
      <c r="M68" s="64" t="s">
        <v>61</v>
      </c>
      <c r="N68" s="64" t="s">
        <v>62</v>
      </c>
      <c r="O68" s="62" t="s">
        <v>65</v>
      </c>
    </row>
    <row r="69" spans="1:15" x14ac:dyDescent="0.25">
      <c r="A69" s="59" t="s">
        <v>18</v>
      </c>
      <c r="B69" s="66" t="s">
        <v>19</v>
      </c>
      <c r="C69" s="22">
        <v>1</v>
      </c>
      <c r="D69" s="10">
        <v>1</v>
      </c>
      <c r="E69" s="10">
        <v>2</v>
      </c>
      <c r="F69" s="10">
        <v>0</v>
      </c>
      <c r="G69" s="10">
        <v>5</v>
      </c>
      <c r="H69" s="10">
        <v>5</v>
      </c>
      <c r="I69" s="10">
        <v>1</v>
      </c>
      <c r="J69" s="10">
        <v>1</v>
      </c>
      <c r="K69" s="10">
        <v>0</v>
      </c>
      <c r="L69" s="10">
        <v>0</v>
      </c>
      <c r="M69" s="10">
        <v>0</v>
      </c>
      <c r="N69" s="10">
        <v>1</v>
      </c>
      <c r="O69" s="11">
        <v>3</v>
      </c>
    </row>
    <row r="70" spans="1:15" x14ac:dyDescent="0.25">
      <c r="A70" s="58" t="s">
        <v>18</v>
      </c>
      <c r="B70" s="67" t="s">
        <v>20</v>
      </c>
      <c r="C70" s="17">
        <v>1</v>
      </c>
      <c r="D70" s="6">
        <v>1</v>
      </c>
      <c r="E70" s="6">
        <v>1</v>
      </c>
      <c r="F70" s="6">
        <v>0</v>
      </c>
      <c r="G70" s="6">
        <v>5</v>
      </c>
      <c r="H70" s="6">
        <v>5</v>
      </c>
      <c r="I70" s="6">
        <v>1</v>
      </c>
      <c r="J70" s="6">
        <v>1</v>
      </c>
      <c r="K70" s="6">
        <v>0</v>
      </c>
      <c r="L70" s="6">
        <v>0</v>
      </c>
      <c r="M70" s="6">
        <v>0</v>
      </c>
      <c r="N70" s="6">
        <v>1</v>
      </c>
      <c r="O70" s="12">
        <v>3</v>
      </c>
    </row>
    <row r="71" spans="1:15" x14ac:dyDescent="0.25">
      <c r="A71" s="58" t="s">
        <v>18</v>
      </c>
      <c r="B71" s="67" t="s">
        <v>21</v>
      </c>
      <c r="C71" s="17">
        <v>1</v>
      </c>
      <c r="D71" s="6">
        <v>3</v>
      </c>
      <c r="E71" s="6">
        <v>2</v>
      </c>
      <c r="F71" s="6">
        <v>0</v>
      </c>
      <c r="G71" s="6">
        <v>5</v>
      </c>
      <c r="H71" s="6">
        <v>5</v>
      </c>
      <c r="I71" s="6">
        <v>1</v>
      </c>
      <c r="J71" s="6">
        <v>1</v>
      </c>
      <c r="K71" s="6">
        <v>0</v>
      </c>
      <c r="L71" s="6">
        <v>0</v>
      </c>
      <c r="M71" s="6">
        <v>0</v>
      </c>
      <c r="N71" s="6">
        <v>1</v>
      </c>
      <c r="O71" s="12">
        <v>3</v>
      </c>
    </row>
    <row r="72" spans="1:15" x14ac:dyDescent="0.25">
      <c r="A72" s="58" t="s">
        <v>18</v>
      </c>
      <c r="B72" s="67" t="s">
        <v>22</v>
      </c>
      <c r="C72" s="17">
        <v>1</v>
      </c>
      <c r="D72" s="6">
        <v>1</v>
      </c>
      <c r="E72" s="6">
        <v>1</v>
      </c>
      <c r="F72" s="6">
        <v>0</v>
      </c>
      <c r="G72" s="6">
        <v>5</v>
      </c>
      <c r="H72" s="6">
        <v>5</v>
      </c>
      <c r="I72" s="6">
        <v>1</v>
      </c>
      <c r="J72" s="6">
        <v>1</v>
      </c>
      <c r="K72" s="6">
        <v>0</v>
      </c>
      <c r="L72" s="6">
        <v>1</v>
      </c>
      <c r="M72" s="6">
        <v>0</v>
      </c>
      <c r="N72" s="6">
        <v>1</v>
      </c>
      <c r="O72" s="12">
        <v>3</v>
      </c>
    </row>
    <row r="73" spans="1:15" x14ac:dyDescent="0.25">
      <c r="A73" s="58" t="s">
        <v>18</v>
      </c>
      <c r="B73" s="67" t="s">
        <v>23</v>
      </c>
      <c r="C73" s="17">
        <v>1</v>
      </c>
      <c r="D73" s="6">
        <v>1</v>
      </c>
      <c r="E73" s="6">
        <v>1</v>
      </c>
      <c r="F73" s="6">
        <v>0</v>
      </c>
      <c r="G73" s="6">
        <v>5</v>
      </c>
      <c r="H73" s="6">
        <v>5</v>
      </c>
      <c r="I73" s="6">
        <v>1</v>
      </c>
      <c r="J73" s="6">
        <v>1</v>
      </c>
      <c r="K73" s="6">
        <v>0</v>
      </c>
      <c r="L73" s="6">
        <v>1</v>
      </c>
      <c r="M73" s="6">
        <v>0</v>
      </c>
      <c r="N73" s="6">
        <v>1</v>
      </c>
      <c r="O73" s="12">
        <v>3</v>
      </c>
    </row>
    <row r="74" spans="1:15" x14ac:dyDescent="0.25">
      <c r="A74" s="58" t="s">
        <v>18</v>
      </c>
      <c r="B74" s="67" t="s">
        <v>24</v>
      </c>
      <c r="C74" s="17">
        <v>3</v>
      </c>
      <c r="D74" s="6">
        <v>1</v>
      </c>
      <c r="E74" s="6">
        <v>1</v>
      </c>
      <c r="F74" s="6">
        <v>0</v>
      </c>
      <c r="G74" s="6">
        <v>5</v>
      </c>
      <c r="H74" s="6">
        <v>5</v>
      </c>
      <c r="I74" s="6">
        <v>1</v>
      </c>
      <c r="J74" s="6">
        <v>1</v>
      </c>
      <c r="K74" s="6">
        <v>0</v>
      </c>
      <c r="L74" s="6">
        <v>0</v>
      </c>
      <c r="M74" s="6">
        <v>0</v>
      </c>
      <c r="N74" s="6">
        <v>1</v>
      </c>
      <c r="O74" s="12">
        <v>3</v>
      </c>
    </row>
    <row r="75" spans="1:15" x14ac:dyDescent="0.25">
      <c r="A75" s="58" t="s">
        <v>25</v>
      </c>
      <c r="B75" s="67" t="s">
        <v>26</v>
      </c>
      <c r="C75" s="17">
        <v>1</v>
      </c>
      <c r="D75" s="6">
        <v>1</v>
      </c>
      <c r="E75" s="6">
        <v>1</v>
      </c>
      <c r="F75" s="6">
        <v>0</v>
      </c>
      <c r="G75" s="6">
        <v>1</v>
      </c>
      <c r="H75" s="6">
        <v>5</v>
      </c>
      <c r="I75" s="6">
        <v>1</v>
      </c>
      <c r="J75" s="6">
        <v>1</v>
      </c>
      <c r="K75" s="6">
        <v>0</v>
      </c>
      <c r="L75" s="6">
        <v>0</v>
      </c>
      <c r="M75" s="6">
        <v>1</v>
      </c>
      <c r="N75" s="6">
        <v>1</v>
      </c>
      <c r="O75" s="12">
        <v>1</v>
      </c>
    </row>
    <row r="76" spans="1:15" x14ac:dyDescent="0.25">
      <c r="A76" s="58" t="s">
        <v>25</v>
      </c>
      <c r="B76" s="67" t="s">
        <v>27</v>
      </c>
      <c r="C76" s="17">
        <v>1</v>
      </c>
      <c r="D76" s="6">
        <v>1</v>
      </c>
      <c r="E76" s="6">
        <v>1</v>
      </c>
      <c r="F76" s="6">
        <v>0</v>
      </c>
      <c r="G76" s="6">
        <v>1</v>
      </c>
      <c r="H76" s="6">
        <v>5</v>
      </c>
      <c r="I76" s="6">
        <v>1</v>
      </c>
      <c r="J76" s="6">
        <v>1</v>
      </c>
      <c r="K76" s="6">
        <v>0</v>
      </c>
      <c r="L76" s="6">
        <v>0</v>
      </c>
      <c r="M76" s="6">
        <v>1</v>
      </c>
      <c r="N76" s="6">
        <v>1</v>
      </c>
      <c r="O76" s="12">
        <v>1</v>
      </c>
    </row>
    <row r="77" spans="1:15" x14ac:dyDescent="0.25">
      <c r="A77" s="58" t="s">
        <v>28</v>
      </c>
      <c r="B77" s="67" t="s">
        <v>29</v>
      </c>
      <c r="C77" s="17">
        <v>2</v>
      </c>
      <c r="D77" s="6">
        <v>1</v>
      </c>
      <c r="E77" s="6">
        <v>1</v>
      </c>
      <c r="F77" s="6">
        <v>0</v>
      </c>
      <c r="G77" s="6">
        <v>1</v>
      </c>
      <c r="H77" s="6">
        <v>5</v>
      </c>
      <c r="I77" s="6">
        <v>1</v>
      </c>
      <c r="J77" s="6">
        <v>1</v>
      </c>
      <c r="K77" s="6">
        <v>0</v>
      </c>
      <c r="L77" s="6">
        <v>0</v>
      </c>
      <c r="M77" s="6">
        <v>1</v>
      </c>
      <c r="N77" s="6">
        <v>0</v>
      </c>
      <c r="O77" s="12">
        <v>1</v>
      </c>
    </row>
    <row r="78" spans="1:15" x14ac:dyDescent="0.25">
      <c r="A78" s="58" t="s">
        <v>28</v>
      </c>
      <c r="B78" s="67" t="s">
        <v>30</v>
      </c>
      <c r="C78" s="17">
        <v>2</v>
      </c>
      <c r="D78" s="6">
        <v>1</v>
      </c>
      <c r="E78" s="6">
        <v>1</v>
      </c>
      <c r="F78" s="6">
        <v>0</v>
      </c>
      <c r="G78" s="6">
        <v>1</v>
      </c>
      <c r="H78" s="6">
        <v>5</v>
      </c>
      <c r="I78" s="6">
        <v>1</v>
      </c>
      <c r="J78" s="6">
        <v>1</v>
      </c>
      <c r="K78" s="6">
        <v>0</v>
      </c>
      <c r="L78" s="6">
        <v>0</v>
      </c>
      <c r="M78" s="6">
        <v>1</v>
      </c>
      <c r="N78" s="6">
        <v>0</v>
      </c>
      <c r="O78" s="12">
        <v>1</v>
      </c>
    </row>
    <row r="79" spans="1:15" x14ac:dyDescent="0.25">
      <c r="A79" s="58" t="s">
        <v>28</v>
      </c>
      <c r="B79" s="67" t="s">
        <v>31</v>
      </c>
      <c r="C79" s="17">
        <v>2</v>
      </c>
      <c r="D79" s="6">
        <v>1</v>
      </c>
      <c r="E79" s="6">
        <v>1</v>
      </c>
      <c r="F79" s="6">
        <v>1</v>
      </c>
      <c r="G79" s="6">
        <v>1</v>
      </c>
      <c r="H79" s="6">
        <v>5</v>
      </c>
      <c r="I79" s="6">
        <v>1</v>
      </c>
      <c r="J79" s="6">
        <v>1</v>
      </c>
      <c r="K79" s="6">
        <v>0</v>
      </c>
      <c r="L79" s="6">
        <v>0</v>
      </c>
      <c r="M79" s="6">
        <v>1</v>
      </c>
      <c r="N79" s="6">
        <v>0</v>
      </c>
      <c r="O79" s="12">
        <v>1</v>
      </c>
    </row>
    <row r="80" spans="1:15" x14ac:dyDescent="0.25">
      <c r="A80" s="58" t="s">
        <v>28</v>
      </c>
      <c r="B80" s="67" t="s">
        <v>32</v>
      </c>
      <c r="C80" s="17">
        <v>2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0</v>
      </c>
      <c r="L80" s="6">
        <v>0</v>
      </c>
      <c r="M80" s="6">
        <v>1</v>
      </c>
      <c r="N80" s="6">
        <v>0</v>
      </c>
      <c r="O80" s="12">
        <v>1</v>
      </c>
    </row>
    <row r="81" spans="1:15" x14ac:dyDescent="0.25">
      <c r="A81" s="58" t="s">
        <v>33</v>
      </c>
      <c r="B81" s="67" t="s">
        <v>34</v>
      </c>
      <c r="C81" s="17">
        <v>2</v>
      </c>
      <c r="D81" s="6">
        <v>4</v>
      </c>
      <c r="E81" s="6">
        <v>1</v>
      </c>
      <c r="F81" s="6">
        <v>0</v>
      </c>
      <c r="G81" s="6">
        <v>1</v>
      </c>
      <c r="H81" s="6">
        <v>5</v>
      </c>
      <c r="I81" s="6">
        <v>1</v>
      </c>
      <c r="J81" s="6">
        <v>1</v>
      </c>
      <c r="K81" s="6">
        <v>0</v>
      </c>
      <c r="L81" s="6">
        <v>1</v>
      </c>
      <c r="M81" s="6">
        <v>1</v>
      </c>
      <c r="N81" s="6">
        <v>0</v>
      </c>
      <c r="O81" s="12">
        <v>1</v>
      </c>
    </row>
    <row r="82" spans="1:15" x14ac:dyDescent="0.25">
      <c r="A82" s="58" t="s">
        <v>35</v>
      </c>
      <c r="B82" s="67" t="s">
        <v>36</v>
      </c>
      <c r="C82" s="17">
        <v>2</v>
      </c>
      <c r="D82" s="6">
        <v>1</v>
      </c>
      <c r="E82" s="6">
        <v>1</v>
      </c>
      <c r="F82" s="6">
        <v>0</v>
      </c>
      <c r="G82" s="6">
        <v>1</v>
      </c>
      <c r="H82" s="6">
        <v>5</v>
      </c>
      <c r="I82" s="6">
        <v>1</v>
      </c>
      <c r="J82" s="6">
        <v>0</v>
      </c>
      <c r="K82" s="6">
        <v>0</v>
      </c>
      <c r="L82" s="6">
        <v>1</v>
      </c>
      <c r="M82" s="6">
        <v>1</v>
      </c>
      <c r="N82" s="6">
        <v>1</v>
      </c>
      <c r="O82" s="12">
        <v>2</v>
      </c>
    </row>
    <row r="83" spans="1:15" x14ac:dyDescent="0.25">
      <c r="A83" s="58" t="s">
        <v>35</v>
      </c>
      <c r="B83" s="67" t="s">
        <v>37</v>
      </c>
      <c r="C83" s="17">
        <v>2</v>
      </c>
      <c r="D83" s="6">
        <v>1</v>
      </c>
      <c r="E83" s="6">
        <v>1</v>
      </c>
      <c r="F83" s="6">
        <v>0</v>
      </c>
      <c r="G83" s="6">
        <v>1</v>
      </c>
      <c r="H83" s="6">
        <v>2</v>
      </c>
      <c r="I83" s="6">
        <v>1</v>
      </c>
      <c r="J83" s="6">
        <v>1</v>
      </c>
      <c r="K83" s="6">
        <v>0</v>
      </c>
      <c r="L83" s="6">
        <v>1</v>
      </c>
      <c r="M83" s="6">
        <v>1</v>
      </c>
      <c r="N83" s="6">
        <v>1</v>
      </c>
      <c r="O83" s="12">
        <v>2</v>
      </c>
    </row>
    <row r="84" spans="1:15" x14ac:dyDescent="0.25">
      <c r="A84" s="58" t="s">
        <v>38</v>
      </c>
      <c r="B84" s="67" t="s">
        <v>39</v>
      </c>
      <c r="C84" s="17">
        <v>3</v>
      </c>
      <c r="D84" s="6">
        <v>3</v>
      </c>
      <c r="E84" s="6">
        <v>1</v>
      </c>
      <c r="F84" s="6">
        <v>0</v>
      </c>
      <c r="G84" s="6">
        <v>1</v>
      </c>
      <c r="H84" s="6">
        <v>5</v>
      </c>
      <c r="I84" s="6">
        <v>1</v>
      </c>
      <c r="J84" s="6">
        <v>1</v>
      </c>
      <c r="K84" s="6">
        <v>0</v>
      </c>
      <c r="L84" s="6">
        <v>0</v>
      </c>
      <c r="M84" s="6">
        <v>1</v>
      </c>
      <c r="N84" s="6">
        <v>0</v>
      </c>
      <c r="O84" s="12">
        <v>1</v>
      </c>
    </row>
    <row r="85" spans="1:15" x14ac:dyDescent="0.25">
      <c r="A85" s="58" t="s">
        <v>40</v>
      </c>
      <c r="B85" s="67" t="s">
        <v>41</v>
      </c>
      <c r="C85" s="17">
        <v>5</v>
      </c>
      <c r="D85" s="6">
        <v>1</v>
      </c>
      <c r="E85" s="6">
        <v>1</v>
      </c>
      <c r="F85" s="6">
        <v>1</v>
      </c>
      <c r="G85" s="6">
        <v>1</v>
      </c>
      <c r="H85" s="6">
        <v>5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12">
        <v>0</v>
      </c>
    </row>
    <row r="86" spans="1:15" x14ac:dyDescent="0.25">
      <c r="A86" s="58" t="s">
        <v>40</v>
      </c>
      <c r="B86" s="67" t="s">
        <v>42</v>
      </c>
      <c r="C86" s="17">
        <v>5</v>
      </c>
      <c r="D86" s="6">
        <v>1</v>
      </c>
      <c r="E86" s="6">
        <v>1</v>
      </c>
      <c r="F86" s="6">
        <v>1</v>
      </c>
      <c r="G86" s="6">
        <v>1</v>
      </c>
      <c r="H86" s="6">
        <v>5</v>
      </c>
      <c r="I86" s="6">
        <v>1</v>
      </c>
      <c r="J86" s="6">
        <v>1</v>
      </c>
      <c r="K86" s="6">
        <v>1</v>
      </c>
      <c r="L86" s="6">
        <v>0</v>
      </c>
      <c r="M86" s="6">
        <v>1</v>
      </c>
      <c r="N86" s="6">
        <v>1</v>
      </c>
      <c r="O86" s="12">
        <v>0</v>
      </c>
    </row>
    <row r="87" spans="1:15" x14ac:dyDescent="0.25">
      <c r="A87" s="58" t="s">
        <v>40</v>
      </c>
      <c r="B87" s="67" t="s">
        <v>43</v>
      </c>
      <c r="C87" s="17">
        <v>1</v>
      </c>
      <c r="D87" s="6">
        <v>1</v>
      </c>
      <c r="E87" s="6">
        <v>1</v>
      </c>
      <c r="F87" s="6">
        <v>1</v>
      </c>
      <c r="G87" s="6">
        <v>1</v>
      </c>
      <c r="H87" s="6">
        <v>5</v>
      </c>
      <c r="I87" s="6">
        <v>1</v>
      </c>
      <c r="J87" s="6">
        <v>1</v>
      </c>
      <c r="K87" s="6">
        <v>0</v>
      </c>
      <c r="L87" s="6">
        <v>1</v>
      </c>
      <c r="M87" s="6">
        <v>1</v>
      </c>
      <c r="N87" s="6">
        <v>1</v>
      </c>
      <c r="O87" s="12">
        <v>0</v>
      </c>
    </row>
    <row r="88" spans="1:15" x14ac:dyDescent="0.25">
      <c r="A88" s="58" t="s">
        <v>40</v>
      </c>
      <c r="B88" s="67" t="s">
        <v>44</v>
      </c>
      <c r="C88" s="17">
        <v>2</v>
      </c>
      <c r="D88" s="6">
        <v>1</v>
      </c>
      <c r="E88" s="6">
        <v>1</v>
      </c>
      <c r="F88" s="6">
        <v>1</v>
      </c>
      <c r="G88" s="6">
        <v>1</v>
      </c>
      <c r="H88" s="6">
        <v>5</v>
      </c>
      <c r="I88" s="6">
        <v>1</v>
      </c>
      <c r="J88" s="6">
        <v>0</v>
      </c>
      <c r="K88" s="6">
        <v>0</v>
      </c>
      <c r="L88" s="6">
        <v>1</v>
      </c>
      <c r="M88" s="6">
        <v>1</v>
      </c>
      <c r="N88" s="6">
        <v>1</v>
      </c>
      <c r="O88" s="12">
        <v>0</v>
      </c>
    </row>
    <row r="89" spans="1:15" x14ac:dyDescent="0.25">
      <c r="A89" s="58" t="s">
        <v>45</v>
      </c>
      <c r="B89" s="67" t="s">
        <v>46</v>
      </c>
      <c r="C89" s="17">
        <v>1</v>
      </c>
      <c r="D89" s="6">
        <v>3</v>
      </c>
      <c r="E89" s="6">
        <v>1</v>
      </c>
      <c r="F89" s="6">
        <v>1</v>
      </c>
      <c r="G89" s="6">
        <v>1</v>
      </c>
      <c r="H89" s="6">
        <v>5</v>
      </c>
      <c r="I89" s="6">
        <v>5</v>
      </c>
      <c r="J89" s="6">
        <v>1</v>
      </c>
      <c r="K89" s="6">
        <v>0</v>
      </c>
      <c r="L89" s="6">
        <v>1</v>
      </c>
      <c r="M89" s="6">
        <v>1</v>
      </c>
      <c r="N89" s="6">
        <v>0</v>
      </c>
      <c r="O89" s="12">
        <v>3</v>
      </c>
    </row>
    <row r="90" spans="1:15" x14ac:dyDescent="0.25">
      <c r="A90" s="58" t="s">
        <v>47</v>
      </c>
      <c r="B90" s="67" t="s">
        <v>48</v>
      </c>
      <c r="C90" s="17">
        <v>2</v>
      </c>
      <c r="D90" s="6">
        <v>5</v>
      </c>
      <c r="E90" s="6">
        <v>1</v>
      </c>
      <c r="F90" s="6">
        <v>1</v>
      </c>
      <c r="G90" s="6">
        <v>1</v>
      </c>
      <c r="H90" s="6">
        <v>5</v>
      </c>
      <c r="I90" s="6">
        <v>1</v>
      </c>
      <c r="J90" s="6">
        <v>1</v>
      </c>
      <c r="K90" s="6">
        <v>0</v>
      </c>
      <c r="L90" s="6">
        <v>0</v>
      </c>
      <c r="M90" s="6">
        <v>1</v>
      </c>
      <c r="N90" s="6">
        <v>1</v>
      </c>
      <c r="O90" s="12">
        <v>2</v>
      </c>
    </row>
    <row r="91" spans="1:15" x14ac:dyDescent="0.25">
      <c r="A91" s="58" t="s">
        <v>47</v>
      </c>
      <c r="B91" s="67" t="s">
        <v>49</v>
      </c>
      <c r="C91" s="17">
        <v>1</v>
      </c>
      <c r="D91" s="6">
        <v>4</v>
      </c>
      <c r="E91" s="6">
        <v>1</v>
      </c>
      <c r="F91" s="6">
        <v>1</v>
      </c>
      <c r="G91" s="6">
        <v>1</v>
      </c>
      <c r="H91" s="6">
        <v>5</v>
      </c>
      <c r="I91" s="6">
        <v>1</v>
      </c>
      <c r="J91" s="6">
        <v>1</v>
      </c>
      <c r="K91" s="6">
        <v>0</v>
      </c>
      <c r="L91" s="6">
        <v>0</v>
      </c>
      <c r="M91" s="6">
        <v>1</v>
      </c>
      <c r="N91" s="6">
        <v>1</v>
      </c>
      <c r="O91" s="12">
        <v>2</v>
      </c>
    </row>
    <row r="92" spans="1:15" x14ac:dyDescent="0.25">
      <c r="A92" s="58" t="s">
        <v>47</v>
      </c>
      <c r="B92" s="67" t="s">
        <v>50</v>
      </c>
      <c r="C92" s="17">
        <v>5</v>
      </c>
      <c r="D92" s="6">
        <v>1</v>
      </c>
      <c r="E92" s="6">
        <v>1</v>
      </c>
      <c r="F92" s="6">
        <v>1</v>
      </c>
      <c r="G92" s="6">
        <v>1</v>
      </c>
      <c r="H92" s="6">
        <v>5</v>
      </c>
      <c r="I92" s="6">
        <v>1</v>
      </c>
      <c r="J92" s="6">
        <v>1</v>
      </c>
      <c r="K92" s="6">
        <v>0</v>
      </c>
      <c r="L92" s="6">
        <v>0</v>
      </c>
      <c r="M92" s="6">
        <v>1</v>
      </c>
      <c r="N92" s="6">
        <v>1</v>
      </c>
      <c r="O92" s="12">
        <v>2</v>
      </c>
    </row>
    <row r="93" spans="1:15" x14ac:dyDescent="0.25">
      <c r="A93" s="58" t="s">
        <v>51</v>
      </c>
      <c r="B93" s="67" t="s">
        <v>52</v>
      </c>
      <c r="C93" s="17">
        <v>2</v>
      </c>
      <c r="D93" s="6">
        <v>1</v>
      </c>
      <c r="E93" s="6">
        <v>1</v>
      </c>
      <c r="F93" s="6">
        <v>1</v>
      </c>
      <c r="G93" s="6">
        <v>1</v>
      </c>
      <c r="H93" s="6">
        <v>5</v>
      </c>
      <c r="I93" s="6">
        <v>1</v>
      </c>
      <c r="J93" s="6">
        <v>1</v>
      </c>
      <c r="K93" s="6">
        <v>1</v>
      </c>
      <c r="L93" s="6">
        <v>0</v>
      </c>
      <c r="M93" s="6">
        <v>1</v>
      </c>
      <c r="N93" s="6">
        <v>0</v>
      </c>
      <c r="O93" s="12">
        <v>0</v>
      </c>
    </row>
    <row r="94" spans="1:15" x14ac:dyDescent="0.25">
      <c r="A94" s="58" t="s">
        <v>51</v>
      </c>
      <c r="B94" s="67" t="s">
        <v>53</v>
      </c>
      <c r="C94" s="17">
        <v>2</v>
      </c>
      <c r="D94" s="6">
        <v>1</v>
      </c>
      <c r="E94" s="6">
        <v>1</v>
      </c>
      <c r="F94" s="6">
        <v>1</v>
      </c>
      <c r="G94" s="6">
        <v>1</v>
      </c>
      <c r="H94" s="6">
        <v>5</v>
      </c>
      <c r="I94" s="6">
        <v>1</v>
      </c>
      <c r="J94" s="6">
        <v>1</v>
      </c>
      <c r="K94" s="6">
        <v>0</v>
      </c>
      <c r="L94" s="6">
        <v>0</v>
      </c>
      <c r="M94" s="6">
        <v>1</v>
      </c>
      <c r="N94" s="6">
        <v>0</v>
      </c>
      <c r="O94" s="12">
        <v>0</v>
      </c>
    </row>
    <row r="95" spans="1:15" x14ac:dyDescent="0.25">
      <c r="A95" s="58" t="s">
        <v>51</v>
      </c>
      <c r="B95" s="67" t="s">
        <v>54</v>
      </c>
      <c r="C95" s="17">
        <v>2</v>
      </c>
      <c r="D95" s="6">
        <v>1</v>
      </c>
      <c r="E95" s="6">
        <v>1</v>
      </c>
      <c r="F95" s="6">
        <v>1</v>
      </c>
      <c r="G95" s="6">
        <v>1</v>
      </c>
      <c r="H95" s="6">
        <v>5</v>
      </c>
      <c r="I95" s="6">
        <v>1</v>
      </c>
      <c r="J95" s="6">
        <v>1</v>
      </c>
      <c r="K95" s="6">
        <v>0</v>
      </c>
      <c r="L95" s="6">
        <v>0</v>
      </c>
      <c r="M95" s="6">
        <v>1</v>
      </c>
      <c r="N95" s="6">
        <v>0</v>
      </c>
      <c r="O95" s="12">
        <v>0</v>
      </c>
    </row>
    <row r="96" spans="1:15" ht="13" thickBot="1" x14ac:dyDescent="0.3">
      <c r="A96" s="52" t="s">
        <v>55</v>
      </c>
      <c r="B96" s="68" t="s">
        <v>56</v>
      </c>
      <c r="C96" s="49">
        <v>1</v>
      </c>
      <c r="D96" s="20">
        <v>1</v>
      </c>
      <c r="E96" s="20">
        <v>1</v>
      </c>
      <c r="F96" s="20">
        <v>0</v>
      </c>
      <c r="G96" s="20">
        <v>1</v>
      </c>
      <c r="H96" s="20">
        <v>5</v>
      </c>
      <c r="I96" s="20">
        <v>1</v>
      </c>
      <c r="J96" s="20">
        <v>1</v>
      </c>
      <c r="K96" s="20">
        <v>0</v>
      </c>
      <c r="L96" s="20">
        <v>0</v>
      </c>
      <c r="M96" s="20">
        <v>1</v>
      </c>
      <c r="N96" s="20">
        <v>0</v>
      </c>
      <c r="O96" s="21">
        <v>1</v>
      </c>
    </row>
    <row r="98" spans="1:10" ht="13" thickBot="1" x14ac:dyDescent="0.3"/>
    <row r="99" spans="1:10" ht="13" thickBot="1" x14ac:dyDescent="0.3">
      <c r="A99" s="61" t="s">
        <v>0</v>
      </c>
      <c r="B99" s="65" t="s">
        <v>1</v>
      </c>
      <c r="C99" s="61" t="s">
        <v>63</v>
      </c>
      <c r="D99" s="64" t="s">
        <v>64</v>
      </c>
      <c r="E99" s="64" t="s">
        <v>66</v>
      </c>
      <c r="F99" s="64" t="s">
        <v>67</v>
      </c>
      <c r="G99" s="64" t="s">
        <v>68</v>
      </c>
      <c r="H99" s="64" t="s">
        <v>114</v>
      </c>
      <c r="I99" s="64" t="s">
        <v>115</v>
      </c>
      <c r="J99" s="62" t="s">
        <v>65</v>
      </c>
    </row>
    <row r="100" spans="1:10" x14ac:dyDescent="0.25">
      <c r="A100" s="59" t="s">
        <v>18</v>
      </c>
      <c r="B100" s="66" t="s">
        <v>19</v>
      </c>
      <c r="C100" s="22">
        <v>1</v>
      </c>
      <c r="D100" s="10">
        <v>1</v>
      </c>
      <c r="E100" s="10">
        <v>1</v>
      </c>
      <c r="F100" s="10">
        <v>2</v>
      </c>
      <c r="G100" s="10">
        <v>2</v>
      </c>
      <c r="H100" s="10">
        <v>2</v>
      </c>
      <c r="I100" s="10">
        <v>5</v>
      </c>
      <c r="J100" s="11">
        <v>5</v>
      </c>
    </row>
    <row r="101" spans="1:10" x14ac:dyDescent="0.25">
      <c r="A101" s="58" t="s">
        <v>18</v>
      </c>
      <c r="B101" s="67" t="s">
        <v>20</v>
      </c>
      <c r="C101" s="17">
        <v>1</v>
      </c>
      <c r="D101" s="6">
        <v>0</v>
      </c>
      <c r="E101" s="6">
        <v>1</v>
      </c>
      <c r="F101" s="6">
        <v>2</v>
      </c>
      <c r="G101" s="6">
        <v>2</v>
      </c>
      <c r="H101" s="6">
        <v>2</v>
      </c>
      <c r="I101" s="6">
        <v>5</v>
      </c>
      <c r="J101" s="12">
        <v>5</v>
      </c>
    </row>
    <row r="102" spans="1:10" x14ac:dyDescent="0.25">
      <c r="A102" s="58" t="s">
        <v>18</v>
      </c>
      <c r="B102" s="67" t="s">
        <v>21</v>
      </c>
      <c r="C102" s="17">
        <v>3</v>
      </c>
      <c r="D102" s="6">
        <v>3</v>
      </c>
      <c r="E102" s="6">
        <v>1</v>
      </c>
      <c r="F102" s="6">
        <v>2</v>
      </c>
      <c r="G102" s="6">
        <v>1</v>
      </c>
      <c r="H102" s="6">
        <v>2</v>
      </c>
      <c r="I102" s="6">
        <v>5</v>
      </c>
      <c r="J102" s="12">
        <v>5</v>
      </c>
    </row>
    <row r="103" spans="1:10" x14ac:dyDescent="0.25">
      <c r="A103" s="58" t="s">
        <v>18</v>
      </c>
      <c r="B103" s="67" t="s">
        <v>22</v>
      </c>
      <c r="C103" s="17">
        <v>1</v>
      </c>
      <c r="D103" s="6">
        <v>0</v>
      </c>
      <c r="E103" s="6">
        <v>3</v>
      </c>
      <c r="F103" s="6">
        <v>2</v>
      </c>
      <c r="G103" s="6">
        <v>2</v>
      </c>
      <c r="H103" s="6">
        <v>0</v>
      </c>
      <c r="I103" s="6">
        <v>5</v>
      </c>
      <c r="J103" s="12">
        <v>5</v>
      </c>
    </row>
    <row r="104" spans="1:10" x14ac:dyDescent="0.25">
      <c r="A104" s="58" t="s">
        <v>18</v>
      </c>
      <c r="B104" s="67" t="s">
        <v>23</v>
      </c>
      <c r="C104" s="17">
        <v>1</v>
      </c>
      <c r="D104" s="6">
        <v>0</v>
      </c>
      <c r="E104" s="6">
        <v>3</v>
      </c>
      <c r="F104" s="6">
        <v>2</v>
      </c>
      <c r="G104" s="6">
        <v>2</v>
      </c>
      <c r="H104" s="6">
        <v>0</v>
      </c>
      <c r="I104" s="6">
        <v>5</v>
      </c>
      <c r="J104" s="12">
        <v>5</v>
      </c>
    </row>
    <row r="105" spans="1:10" x14ac:dyDescent="0.25">
      <c r="A105" s="58" t="s">
        <v>18</v>
      </c>
      <c r="B105" s="67" t="s">
        <v>24</v>
      </c>
      <c r="C105" s="17">
        <v>1</v>
      </c>
      <c r="D105" s="6">
        <v>2</v>
      </c>
      <c r="E105" s="6">
        <v>3</v>
      </c>
      <c r="F105" s="6">
        <v>2</v>
      </c>
      <c r="G105" s="6">
        <v>2</v>
      </c>
      <c r="H105" s="6">
        <v>2</v>
      </c>
      <c r="I105" s="6">
        <v>5</v>
      </c>
      <c r="J105" s="12">
        <v>5</v>
      </c>
    </row>
    <row r="106" spans="1:10" x14ac:dyDescent="0.25">
      <c r="A106" s="58" t="s">
        <v>25</v>
      </c>
      <c r="B106" s="67" t="s">
        <v>26</v>
      </c>
      <c r="C106" s="17">
        <v>1</v>
      </c>
      <c r="D106" s="6">
        <v>0</v>
      </c>
      <c r="E106" s="6">
        <v>3</v>
      </c>
      <c r="F106" s="6">
        <v>3</v>
      </c>
      <c r="G106" s="6">
        <v>2</v>
      </c>
      <c r="H106" s="6">
        <v>3</v>
      </c>
      <c r="I106" s="6">
        <v>1</v>
      </c>
      <c r="J106" s="12">
        <v>2</v>
      </c>
    </row>
    <row r="107" spans="1:10" x14ac:dyDescent="0.25">
      <c r="A107" s="58" t="s">
        <v>25</v>
      </c>
      <c r="B107" s="67" t="s">
        <v>27</v>
      </c>
      <c r="C107" s="17">
        <v>1</v>
      </c>
      <c r="D107" s="6">
        <v>0</v>
      </c>
      <c r="E107" s="6">
        <v>3</v>
      </c>
      <c r="F107" s="6">
        <v>3</v>
      </c>
      <c r="G107" s="6">
        <v>3</v>
      </c>
      <c r="H107" s="6">
        <v>2</v>
      </c>
      <c r="I107" s="6">
        <v>1</v>
      </c>
      <c r="J107" s="12">
        <v>2</v>
      </c>
    </row>
    <row r="108" spans="1:10" x14ac:dyDescent="0.25">
      <c r="A108" s="58" t="s">
        <v>28</v>
      </c>
      <c r="B108" s="67" t="s">
        <v>29</v>
      </c>
      <c r="C108" s="17">
        <v>3</v>
      </c>
      <c r="D108" s="6">
        <v>1</v>
      </c>
      <c r="E108" s="6">
        <v>2</v>
      </c>
      <c r="F108" s="6">
        <v>2</v>
      </c>
      <c r="G108" s="6">
        <v>3</v>
      </c>
      <c r="H108" s="6">
        <v>0</v>
      </c>
      <c r="I108" s="6">
        <v>0</v>
      </c>
      <c r="J108" s="12">
        <v>2</v>
      </c>
    </row>
    <row r="109" spans="1:10" x14ac:dyDescent="0.25">
      <c r="A109" s="58" t="s">
        <v>28</v>
      </c>
      <c r="B109" s="67" t="s">
        <v>30</v>
      </c>
      <c r="C109" s="17">
        <v>3</v>
      </c>
      <c r="D109" s="6">
        <v>1</v>
      </c>
      <c r="E109" s="6">
        <v>2</v>
      </c>
      <c r="F109" s="6">
        <v>3</v>
      </c>
      <c r="G109" s="6">
        <v>3</v>
      </c>
      <c r="H109" s="6">
        <v>2</v>
      </c>
      <c r="I109" s="6">
        <v>0</v>
      </c>
      <c r="J109" s="12">
        <v>2</v>
      </c>
    </row>
    <row r="110" spans="1:10" x14ac:dyDescent="0.25">
      <c r="A110" s="58" t="s">
        <v>28</v>
      </c>
      <c r="B110" s="67" t="s">
        <v>31</v>
      </c>
      <c r="C110" s="17">
        <v>3</v>
      </c>
      <c r="D110" s="6">
        <v>2</v>
      </c>
      <c r="E110" s="6">
        <v>3</v>
      </c>
      <c r="F110" s="6">
        <v>2</v>
      </c>
      <c r="G110" s="6">
        <v>3</v>
      </c>
      <c r="H110" s="6">
        <v>2</v>
      </c>
      <c r="I110" s="6">
        <v>0</v>
      </c>
      <c r="J110" s="12">
        <v>2</v>
      </c>
    </row>
    <row r="111" spans="1:10" x14ac:dyDescent="0.25">
      <c r="A111" s="58" t="s">
        <v>28</v>
      </c>
      <c r="B111" s="67" t="s">
        <v>32</v>
      </c>
      <c r="C111" s="17">
        <v>3</v>
      </c>
      <c r="D111" s="6">
        <v>2</v>
      </c>
      <c r="E111" s="6">
        <v>1</v>
      </c>
      <c r="F111" s="6">
        <v>0</v>
      </c>
      <c r="G111" s="6">
        <v>3</v>
      </c>
      <c r="H111" s="6">
        <v>0</v>
      </c>
      <c r="I111" s="6">
        <v>0</v>
      </c>
      <c r="J111" s="12">
        <v>2</v>
      </c>
    </row>
    <row r="112" spans="1:10" x14ac:dyDescent="0.25">
      <c r="A112" s="58" t="s">
        <v>33</v>
      </c>
      <c r="B112" s="67" t="s">
        <v>34</v>
      </c>
      <c r="C112" s="17">
        <v>1</v>
      </c>
      <c r="D112" s="6">
        <v>3</v>
      </c>
      <c r="E112" s="6">
        <v>2</v>
      </c>
      <c r="F112" s="6">
        <v>3</v>
      </c>
      <c r="G112" s="6">
        <v>4</v>
      </c>
      <c r="H112" s="6">
        <v>2</v>
      </c>
      <c r="I112" s="6">
        <v>0</v>
      </c>
      <c r="J112" s="12">
        <v>2</v>
      </c>
    </row>
    <row r="113" spans="1:10" x14ac:dyDescent="0.25">
      <c r="A113" s="58" t="s">
        <v>35</v>
      </c>
      <c r="B113" s="67" t="s">
        <v>36</v>
      </c>
      <c r="C113" s="17">
        <v>0</v>
      </c>
      <c r="D113" s="6">
        <v>1</v>
      </c>
      <c r="E113" s="6">
        <v>3</v>
      </c>
      <c r="F113" s="6">
        <v>2</v>
      </c>
      <c r="G113" s="6">
        <v>3</v>
      </c>
      <c r="H113" s="6">
        <v>2</v>
      </c>
      <c r="I113" s="6">
        <v>2</v>
      </c>
      <c r="J113" s="12">
        <v>3</v>
      </c>
    </row>
    <row r="114" spans="1:10" x14ac:dyDescent="0.25">
      <c r="A114" s="58" t="s">
        <v>35</v>
      </c>
      <c r="B114" s="67" t="s">
        <v>37</v>
      </c>
      <c r="C114" s="17">
        <v>2</v>
      </c>
      <c r="D114" s="6">
        <v>1</v>
      </c>
      <c r="E114" s="6">
        <v>0</v>
      </c>
      <c r="F114" s="6">
        <v>0</v>
      </c>
      <c r="G114" s="6">
        <v>4</v>
      </c>
      <c r="H114" s="6">
        <v>0</v>
      </c>
      <c r="I114" s="6">
        <v>2</v>
      </c>
      <c r="J114" s="12">
        <v>3</v>
      </c>
    </row>
    <row r="115" spans="1:10" x14ac:dyDescent="0.25">
      <c r="A115" s="58" t="s">
        <v>38</v>
      </c>
      <c r="B115" s="67" t="s">
        <v>39</v>
      </c>
      <c r="C115" s="17">
        <v>3</v>
      </c>
      <c r="D115" s="6">
        <v>3</v>
      </c>
      <c r="E115" s="6">
        <v>3</v>
      </c>
      <c r="F115" s="6">
        <v>3</v>
      </c>
      <c r="G115" s="6">
        <v>3</v>
      </c>
      <c r="H115" s="6">
        <v>3</v>
      </c>
      <c r="I115" s="6">
        <v>1</v>
      </c>
      <c r="J115" s="12">
        <v>2</v>
      </c>
    </row>
    <row r="116" spans="1:10" x14ac:dyDescent="0.25">
      <c r="A116" s="58" t="s">
        <v>40</v>
      </c>
      <c r="B116" s="67" t="s">
        <v>41</v>
      </c>
      <c r="C116" s="17">
        <v>5</v>
      </c>
      <c r="D116" s="6">
        <v>4</v>
      </c>
      <c r="E116" s="6">
        <v>3</v>
      </c>
      <c r="F116" s="6">
        <v>2</v>
      </c>
      <c r="G116" s="6">
        <v>3</v>
      </c>
      <c r="H116" s="6">
        <v>2</v>
      </c>
      <c r="I116" s="6">
        <v>1</v>
      </c>
      <c r="J116" s="12">
        <v>0</v>
      </c>
    </row>
    <row r="117" spans="1:10" x14ac:dyDescent="0.25">
      <c r="A117" s="58" t="s">
        <v>40</v>
      </c>
      <c r="B117" s="67" t="s">
        <v>42</v>
      </c>
      <c r="C117" s="17">
        <v>5</v>
      </c>
      <c r="D117" s="6">
        <v>4</v>
      </c>
      <c r="E117" s="6">
        <v>5</v>
      </c>
      <c r="F117" s="6">
        <v>3</v>
      </c>
      <c r="G117" s="6">
        <v>1</v>
      </c>
      <c r="H117" s="6">
        <v>5</v>
      </c>
      <c r="I117" s="6">
        <v>1</v>
      </c>
      <c r="J117" s="12">
        <v>0</v>
      </c>
    </row>
    <row r="118" spans="1:10" x14ac:dyDescent="0.25">
      <c r="A118" s="58" t="s">
        <v>40</v>
      </c>
      <c r="B118" s="67" t="s">
        <v>43</v>
      </c>
      <c r="C118" s="17">
        <v>2</v>
      </c>
      <c r="D118" s="6">
        <v>1</v>
      </c>
      <c r="E118" s="6">
        <v>3</v>
      </c>
      <c r="F118" s="6">
        <v>2</v>
      </c>
      <c r="G118" s="6">
        <v>3</v>
      </c>
      <c r="H118" s="6">
        <v>3</v>
      </c>
      <c r="I118" s="6">
        <v>1</v>
      </c>
      <c r="J118" s="12">
        <v>0</v>
      </c>
    </row>
    <row r="119" spans="1:10" x14ac:dyDescent="0.25">
      <c r="A119" s="58" t="s">
        <v>40</v>
      </c>
      <c r="B119" s="67" t="s">
        <v>44</v>
      </c>
      <c r="C119" s="17">
        <v>4</v>
      </c>
      <c r="D119" s="6">
        <v>2</v>
      </c>
      <c r="E119" s="6">
        <v>3</v>
      </c>
      <c r="F119" s="6">
        <v>3</v>
      </c>
      <c r="G119" s="6">
        <v>3</v>
      </c>
      <c r="H119" s="6">
        <v>2</v>
      </c>
      <c r="I119" s="6">
        <v>1</v>
      </c>
      <c r="J119" s="12">
        <v>0</v>
      </c>
    </row>
    <row r="120" spans="1:10" x14ac:dyDescent="0.25">
      <c r="A120" s="58" t="s">
        <v>45</v>
      </c>
      <c r="B120" s="67" t="s">
        <v>46</v>
      </c>
      <c r="C120" s="17">
        <v>5</v>
      </c>
      <c r="D120" s="6">
        <v>3</v>
      </c>
      <c r="E120" s="6">
        <v>2</v>
      </c>
      <c r="F120" s="6">
        <v>5</v>
      </c>
      <c r="G120" s="6">
        <v>5</v>
      </c>
      <c r="H120" s="6">
        <v>2</v>
      </c>
      <c r="I120" s="6">
        <v>0</v>
      </c>
      <c r="J120" s="12">
        <v>5</v>
      </c>
    </row>
    <row r="121" spans="1:10" x14ac:dyDescent="0.25">
      <c r="A121" s="58" t="s">
        <v>47</v>
      </c>
      <c r="B121" s="67" t="s">
        <v>48</v>
      </c>
      <c r="C121" s="17">
        <v>1</v>
      </c>
      <c r="D121" s="6">
        <v>5</v>
      </c>
      <c r="E121" s="6">
        <v>3</v>
      </c>
      <c r="F121" s="6">
        <v>2</v>
      </c>
      <c r="G121" s="6">
        <v>2</v>
      </c>
      <c r="H121" s="6">
        <v>2</v>
      </c>
      <c r="I121" s="6">
        <v>2</v>
      </c>
      <c r="J121" s="12">
        <v>3</v>
      </c>
    </row>
    <row r="122" spans="1:10" x14ac:dyDescent="0.25">
      <c r="A122" s="58" t="s">
        <v>47</v>
      </c>
      <c r="B122" s="67" t="s">
        <v>49</v>
      </c>
      <c r="C122" s="17">
        <v>1</v>
      </c>
      <c r="D122" s="6">
        <v>3</v>
      </c>
      <c r="E122" s="6">
        <v>3</v>
      </c>
      <c r="F122" s="6">
        <v>2</v>
      </c>
      <c r="G122" s="6">
        <v>3</v>
      </c>
      <c r="H122" s="6">
        <v>2</v>
      </c>
      <c r="I122" s="6">
        <v>2</v>
      </c>
      <c r="J122" s="12">
        <v>3</v>
      </c>
    </row>
    <row r="123" spans="1:10" x14ac:dyDescent="0.25">
      <c r="A123" s="58" t="s">
        <v>47</v>
      </c>
      <c r="B123" s="67" t="s">
        <v>50</v>
      </c>
      <c r="C123" s="17">
        <v>1</v>
      </c>
      <c r="D123" s="6">
        <v>4</v>
      </c>
      <c r="E123" s="6">
        <v>3</v>
      </c>
      <c r="F123" s="6">
        <v>2</v>
      </c>
      <c r="G123" s="6">
        <v>3</v>
      </c>
      <c r="H123" s="6">
        <v>4</v>
      </c>
      <c r="I123" s="6">
        <v>2</v>
      </c>
      <c r="J123" s="12">
        <v>3</v>
      </c>
    </row>
    <row r="124" spans="1:10" x14ac:dyDescent="0.25">
      <c r="A124" s="58" t="s">
        <v>51</v>
      </c>
      <c r="B124" s="67" t="s">
        <v>52</v>
      </c>
      <c r="C124" s="17">
        <v>5</v>
      </c>
      <c r="D124" s="6">
        <v>2</v>
      </c>
      <c r="E124" s="6">
        <v>3</v>
      </c>
      <c r="F124" s="6">
        <v>4</v>
      </c>
      <c r="G124" s="6">
        <v>3</v>
      </c>
      <c r="H124" s="6">
        <v>4</v>
      </c>
      <c r="I124" s="6">
        <v>0</v>
      </c>
      <c r="J124" s="12">
        <v>0</v>
      </c>
    </row>
    <row r="125" spans="1:10" x14ac:dyDescent="0.25">
      <c r="A125" s="58" t="s">
        <v>51</v>
      </c>
      <c r="B125" s="67" t="s">
        <v>53</v>
      </c>
      <c r="C125" s="17">
        <v>2</v>
      </c>
      <c r="D125" s="6">
        <v>2</v>
      </c>
      <c r="E125" s="6">
        <v>2</v>
      </c>
      <c r="F125" s="6">
        <v>3</v>
      </c>
      <c r="G125" s="6">
        <v>2</v>
      </c>
      <c r="H125" s="6">
        <v>0</v>
      </c>
      <c r="I125" s="6">
        <v>0</v>
      </c>
      <c r="J125" s="12">
        <v>0</v>
      </c>
    </row>
    <row r="126" spans="1:10" x14ac:dyDescent="0.25">
      <c r="A126" s="58" t="s">
        <v>51</v>
      </c>
      <c r="B126" s="67" t="s">
        <v>54</v>
      </c>
      <c r="C126" s="17">
        <v>2</v>
      </c>
      <c r="D126" s="6">
        <v>2</v>
      </c>
      <c r="E126" s="6">
        <v>3</v>
      </c>
      <c r="F126" s="6">
        <v>3</v>
      </c>
      <c r="G126" s="6">
        <v>3</v>
      </c>
      <c r="H126" s="6">
        <v>3</v>
      </c>
      <c r="I126" s="6">
        <v>0</v>
      </c>
      <c r="J126" s="12">
        <v>0</v>
      </c>
    </row>
    <row r="127" spans="1:10" ht="13" thickBot="1" x14ac:dyDescent="0.3">
      <c r="A127" s="52" t="s">
        <v>55</v>
      </c>
      <c r="B127" s="68" t="s">
        <v>56</v>
      </c>
      <c r="C127" s="49">
        <v>1</v>
      </c>
      <c r="D127" s="20">
        <v>0</v>
      </c>
      <c r="E127" s="20">
        <v>3</v>
      </c>
      <c r="F127" s="20">
        <v>2</v>
      </c>
      <c r="G127" s="20">
        <v>0</v>
      </c>
      <c r="H127" s="20">
        <v>2</v>
      </c>
      <c r="I127" s="20">
        <v>1</v>
      </c>
      <c r="J127" s="21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D749-C558-440E-BE3E-ABF8098D4E40}">
  <dimension ref="A1:V62"/>
  <sheetViews>
    <sheetView tabSelected="1" topLeftCell="G1" zoomScale="70" zoomScaleNormal="70" workbookViewId="0">
      <selection activeCell="N2" activeCellId="1" sqref="B2:C30 N2:U30"/>
    </sheetView>
  </sheetViews>
  <sheetFormatPr defaultRowHeight="12.5" x14ac:dyDescent="0.25"/>
  <cols>
    <col min="1" max="1" width="11.36328125" customWidth="1"/>
    <col min="2" max="2" width="15.08984375" customWidth="1"/>
    <col min="3" max="3" width="7.08984375" customWidth="1"/>
    <col min="7" max="7" width="11.7265625" customWidth="1"/>
    <col min="8" max="8" width="10.81640625" customWidth="1"/>
    <col min="12" max="12" width="11.54296875" customWidth="1"/>
    <col min="13" max="13" width="12.453125" customWidth="1"/>
    <col min="17" max="17" width="11.26953125" customWidth="1"/>
    <col min="18" max="18" width="12.08984375" customWidth="1"/>
    <col min="21" max="21" width="9.7265625" customWidth="1"/>
    <col min="22" max="22" width="11" customWidth="1"/>
  </cols>
  <sheetData>
    <row r="1" spans="1:22" x14ac:dyDescent="0.25">
      <c r="A1" s="5"/>
      <c r="B1" s="5"/>
      <c r="C1" s="5"/>
      <c r="D1" s="5" t="s">
        <v>117</v>
      </c>
      <c r="E1" s="5"/>
      <c r="F1" s="5"/>
      <c r="G1" s="5"/>
      <c r="H1" s="5"/>
      <c r="I1" s="5" t="s">
        <v>118</v>
      </c>
      <c r="J1" s="5"/>
      <c r="K1" s="5"/>
      <c r="L1" s="5"/>
      <c r="M1" s="5"/>
      <c r="N1" s="5" t="s">
        <v>113</v>
      </c>
      <c r="O1" s="5"/>
      <c r="P1" s="5"/>
      <c r="Q1" s="5"/>
      <c r="R1" s="5"/>
      <c r="S1" s="5"/>
      <c r="T1" s="5"/>
      <c r="U1" s="5"/>
      <c r="V1" s="5" t="s">
        <v>119</v>
      </c>
    </row>
    <row r="2" spans="1:22" x14ac:dyDescent="0.25">
      <c r="A2" s="1" t="s">
        <v>0</v>
      </c>
      <c r="B2" s="1" t="s">
        <v>1</v>
      </c>
      <c r="C2" s="1" t="s">
        <v>116</v>
      </c>
      <c r="D2" t="s">
        <v>63</v>
      </c>
      <c r="E2" t="s">
        <v>64</v>
      </c>
      <c r="F2" t="s">
        <v>66</v>
      </c>
      <c r="G2" t="s">
        <v>67</v>
      </c>
      <c r="H2" t="s">
        <v>68</v>
      </c>
      <c r="I2" t="s">
        <v>63</v>
      </c>
      <c r="J2" t="s">
        <v>64</v>
      </c>
      <c r="K2" t="s">
        <v>66</v>
      </c>
      <c r="L2" t="s">
        <v>67</v>
      </c>
      <c r="M2" t="s">
        <v>68</v>
      </c>
      <c r="N2" t="s">
        <v>63</v>
      </c>
      <c r="O2" t="s">
        <v>64</v>
      </c>
      <c r="P2" t="s">
        <v>66</v>
      </c>
      <c r="Q2" t="s">
        <v>67</v>
      </c>
      <c r="R2" t="s">
        <v>68</v>
      </c>
      <c r="S2" t="s">
        <v>114</v>
      </c>
      <c r="T2" t="s">
        <v>115</v>
      </c>
      <c r="U2" t="s">
        <v>65</v>
      </c>
      <c r="V2" s="5"/>
    </row>
    <row r="3" spans="1:22" x14ac:dyDescent="0.25">
      <c r="A3" s="1" t="s">
        <v>18</v>
      </c>
      <c r="B3" s="1" t="s">
        <v>19</v>
      </c>
      <c r="C3">
        <v>4</v>
      </c>
      <c r="D3">
        <v>1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4</v>
      </c>
      <c r="L3">
        <v>4</v>
      </c>
      <c r="M3">
        <v>5</v>
      </c>
      <c r="N3">
        <f t="shared" ref="N3:N30" si="0">CEILING(AVERAGE(D3,I3),1)</f>
        <v>3</v>
      </c>
      <c r="O3">
        <f t="shared" ref="O3:O30" si="1">CEILING(AVERAGE(E3,J3),1)</f>
        <v>3</v>
      </c>
      <c r="P3">
        <f t="shared" ref="P3:P30" si="2">CEILING(AVERAGE(F3,K3),1)</f>
        <v>3</v>
      </c>
      <c r="Q3">
        <f t="shared" ref="Q3:Q30" si="3">CEILING(AVERAGE(G3,L3),1)</f>
        <v>3</v>
      </c>
      <c r="R3">
        <f t="shared" ref="R3:R30" si="4">CEILING(AVERAGE(H3,M3),1)</f>
        <v>4</v>
      </c>
      <c r="S3">
        <v>2</v>
      </c>
      <c r="T3">
        <v>5</v>
      </c>
      <c r="U3">
        <v>5</v>
      </c>
      <c r="V3">
        <f t="shared" ref="V3:V30" si="5">N3+O3+P3+Q3+R3+S3+T3+U3+C3</f>
        <v>32</v>
      </c>
    </row>
    <row r="4" spans="1:22" x14ac:dyDescent="0.25">
      <c r="A4" s="1" t="s">
        <v>47</v>
      </c>
      <c r="B4" s="1" t="s">
        <v>50</v>
      </c>
      <c r="C4">
        <v>2</v>
      </c>
      <c r="D4">
        <v>1</v>
      </c>
      <c r="E4">
        <v>5</v>
      </c>
      <c r="F4">
        <v>3</v>
      </c>
      <c r="G4">
        <v>2</v>
      </c>
      <c r="H4">
        <v>3</v>
      </c>
      <c r="I4">
        <v>4</v>
      </c>
      <c r="J4">
        <v>4</v>
      </c>
      <c r="K4">
        <v>4</v>
      </c>
      <c r="L4">
        <v>5</v>
      </c>
      <c r="M4">
        <v>4</v>
      </c>
      <c r="N4">
        <f t="shared" si="0"/>
        <v>3</v>
      </c>
      <c r="O4">
        <f t="shared" si="1"/>
        <v>5</v>
      </c>
      <c r="P4">
        <f t="shared" si="2"/>
        <v>4</v>
      </c>
      <c r="Q4">
        <f t="shared" si="3"/>
        <v>4</v>
      </c>
      <c r="R4">
        <f t="shared" si="4"/>
        <v>4</v>
      </c>
      <c r="S4">
        <v>4</v>
      </c>
      <c r="T4">
        <v>2</v>
      </c>
      <c r="U4">
        <v>3</v>
      </c>
      <c r="V4">
        <f t="shared" si="5"/>
        <v>31</v>
      </c>
    </row>
    <row r="5" spans="1:22" x14ac:dyDescent="0.25">
      <c r="A5" s="1" t="s">
        <v>18</v>
      </c>
      <c r="B5" s="1" t="s">
        <v>24</v>
      </c>
      <c r="C5">
        <v>0</v>
      </c>
      <c r="D5">
        <v>1</v>
      </c>
      <c r="E5">
        <v>3</v>
      </c>
      <c r="F5">
        <v>3</v>
      </c>
      <c r="G5">
        <v>2</v>
      </c>
      <c r="H5">
        <v>2</v>
      </c>
      <c r="I5">
        <v>5</v>
      </c>
      <c r="J5">
        <v>4</v>
      </c>
      <c r="K5">
        <v>4</v>
      </c>
      <c r="L5">
        <v>4</v>
      </c>
      <c r="M5">
        <v>5</v>
      </c>
      <c r="N5">
        <f t="shared" si="0"/>
        <v>3</v>
      </c>
      <c r="O5">
        <f t="shared" si="1"/>
        <v>4</v>
      </c>
      <c r="P5">
        <f t="shared" si="2"/>
        <v>4</v>
      </c>
      <c r="Q5">
        <f t="shared" si="3"/>
        <v>3</v>
      </c>
      <c r="R5">
        <f t="shared" si="4"/>
        <v>4</v>
      </c>
      <c r="S5">
        <v>2</v>
      </c>
      <c r="T5">
        <v>5</v>
      </c>
      <c r="U5">
        <v>5</v>
      </c>
      <c r="V5">
        <f t="shared" si="5"/>
        <v>30</v>
      </c>
    </row>
    <row r="6" spans="1:22" x14ac:dyDescent="0.25">
      <c r="A6" s="1" t="s">
        <v>18</v>
      </c>
      <c r="B6" s="1" t="s">
        <v>22</v>
      </c>
      <c r="C6">
        <v>4</v>
      </c>
      <c r="D6">
        <v>1</v>
      </c>
      <c r="E6">
        <v>1</v>
      </c>
      <c r="F6">
        <v>3</v>
      </c>
      <c r="G6">
        <v>2</v>
      </c>
      <c r="H6">
        <v>2</v>
      </c>
      <c r="I6">
        <v>4</v>
      </c>
      <c r="J6">
        <v>4</v>
      </c>
      <c r="K6">
        <v>4</v>
      </c>
      <c r="L6">
        <v>3</v>
      </c>
      <c r="M6">
        <v>4</v>
      </c>
      <c r="N6">
        <f t="shared" si="0"/>
        <v>3</v>
      </c>
      <c r="O6">
        <f t="shared" si="1"/>
        <v>3</v>
      </c>
      <c r="P6">
        <f t="shared" si="2"/>
        <v>4</v>
      </c>
      <c r="Q6">
        <f t="shared" si="3"/>
        <v>3</v>
      </c>
      <c r="R6">
        <f t="shared" si="4"/>
        <v>3</v>
      </c>
      <c r="S6">
        <v>0</v>
      </c>
      <c r="T6">
        <v>5</v>
      </c>
      <c r="U6">
        <v>5</v>
      </c>
      <c r="V6">
        <f t="shared" si="5"/>
        <v>30</v>
      </c>
    </row>
    <row r="7" spans="1:22" x14ac:dyDescent="0.25">
      <c r="A7" s="1" t="s">
        <v>18</v>
      </c>
      <c r="B7" s="1" t="s">
        <v>23</v>
      </c>
      <c r="C7">
        <v>4</v>
      </c>
      <c r="D7">
        <v>1</v>
      </c>
      <c r="E7">
        <v>1</v>
      </c>
      <c r="F7">
        <v>3</v>
      </c>
      <c r="G7">
        <v>2</v>
      </c>
      <c r="H7">
        <v>2</v>
      </c>
      <c r="I7">
        <v>4</v>
      </c>
      <c r="J7">
        <v>4</v>
      </c>
      <c r="K7">
        <v>4</v>
      </c>
      <c r="L7">
        <v>3</v>
      </c>
      <c r="M7">
        <v>4</v>
      </c>
      <c r="N7">
        <f t="shared" si="0"/>
        <v>3</v>
      </c>
      <c r="O7">
        <f t="shared" si="1"/>
        <v>3</v>
      </c>
      <c r="P7">
        <f t="shared" si="2"/>
        <v>4</v>
      </c>
      <c r="Q7">
        <f t="shared" si="3"/>
        <v>3</v>
      </c>
      <c r="R7">
        <f t="shared" si="4"/>
        <v>3</v>
      </c>
      <c r="S7">
        <v>0</v>
      </c>
      <c r="T7">
        <v>5</v>
      </c>
      <c r="U7">
        <v>5</v>
      </c>
      <c r="V7">
        <f t="shared" si="5"/>
        <v>30</v>
      </c>
    </row>
    <row r="8" spans="1:22" x14ac:dyDescent="0.25">
      <c r="A8" s="1" t="s">
        <v>38</v>
      </c>
      <c r="B8" s="1" t="s">
        <v>39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4</v>
      </c>
      <c r="J8">
        <v>4</v>
      </c>
      <c r="K8">
        <v>4</v>
      </c>
      <c r="L8">
        <v>4</v>
      </c>
      <c r="M8">
        <v>4</v>
      </c>
      <c r="N8">
        <f t="shared" si="0"/>
        <v>4</v>
      </c>
      <c r="O8">
        <f t="shared" si="1"/>
        <v>4</v>
      </c>
      <c r="P8">
        <f t="shared" si="2"/>
        <v>4</v>
      </c>
      <c r="Q8">
        <f t="shared" si="3"/>
        <v>4</v>
      </c>
      <c r="R8">
        <f t="shared" si="4"/>
        <v>4</v>
      </c>
      <c r="S8">
        <v>3</v>
      </c>
      <c r="T8">
        <v>1</v>
      </c>
      <c r="U8">
        <v>2</v>
      </c>
      <c r="V8">
        <f t="shared" si="5"/>
        <v>29</v>
      </c>
    </row>
    <row r="9" spans="1:22" x14ac:dyDescent="0.25">
      <c r="A9" s="1" t="s">
        <v>18</v>
      </c>
      <c r="B9" s="1" t="s">
        <v>20</v>
      </c>
      <c r="C9">
        <v>3</v>
      </c>
      <c r="D9">
        <v>1</v>
      </c>
      <c r="E9">
        <v>1</v>
      </c>
      <c r="F9">
        <v>1</v>
      </c>
      <c r="G9">
        <v>2</v>
      </c>
      <c r="H9">
        <v>2</v>
      </c>
      <c r="I9">
        <v>5</v>
      </c>
      <c r="J9">
        <v>4</v>
      </c>
      <c r="K9">
        <v>3</v>
      </c>
      <c r="L9">
        <v>3</v>
      </c>
      <c r="M9">
        <v>4</v>
      </c>
      <c r="N9">
        <f t="shared" si="0"/>
        <v>3</v>
      </c>
      <c r="O9">
        <f t="shared" si="1"/>
        <v>3</v>
      </c>
      <c r="P9">
        <f t="shared" si="2"/>
        <v>2</v>
      </c>
      <c r="Q9">
        <f t="shared" si="3"/>
        <v>3</v>
      </c>
      <c r="R9">
        <f t="shared" si="4"/>
        <v>3</v>
      </c>
      <c r="S9">
        <v>2</v>
      </c>
      <c r="T9">
        <v>5</v>
      </c>
      <c r="U9">
        <v>5</v>
      </c>
      <c r="V9">
        <f t="shared" si="5"/>
        <v>29</v>
      </c>
    </row>
    <row r="10" spans="1:22" x14ac:dyDescent="0.25">
      <c r="A10" s="1" t="s">
        <v>40</v>
      </c>
      <c r="B10" s="1" t="s">
        <v>42</v>
      </c>
      <c r="C10">
        <v>1</v>
      </c>
      <c r="D10">
        <v>5</v>
      </c>
      <c r="E10">
        <v>4</v>
      </c>
      <c r="F10">
        <v>5</v>
      </c>
      <c r="G10">
        <v>3</v>
      </c>
      <c r="H10">
        <v>1</v>
      </c>
      <c r="I10">
        <v>4</v>
      </c>
      <c r="J10">
        <v>3</v>
      </c>
      <c r="K10">
        <v>4</v>
      </c>
      <c r="L10">
        <v>4</v>
      </c>
      <c r="M10">
        <v>4</v>
      </c>
      <c r="N10">
        <f t="shared" si="0"/>
        <v>5</v>
      </c>
      <c r="O10">
        <f t="shared" si="1"/>
        <v>4</v>
      </c>
      <c r="P10">
        <f t="shared" si="2"/>
        <v>5</v>
      </c>
      <c r="Q10">
        <f t="shared" si="3"/>
        <v>4</v>
      </c>
      <c r="R10">
        <f t="shared" si="4"/>
        <v>3</v>
      </c>
      <c r="S10">
        <v>5</v>
      </c>
      <c r="T10">
        <v>1</v>
      </c>
      <c r="U10">
        <v>0</v>
      </c>
      <c r="V10">
        <f t="shared" si="5"/>
        <v>28</v>
      </c>
    </row>
    <row r="11" spans="1:22" x14ac:dyDescent="0.25">
      <c r="A11" s="1" t="s">
        <v>45</v>
      </c>
      <c r="B11" s="1" t="s">
        <v>46</v>
      </c>
      <c r="C11">
        <v>0</v>
      </c>
      <c r="D11">
        <v>5</v>
      </c>
      <c r="E11">
        <v>2</v>
      </c>
      <c r="F11">
        <v>2</v>
      </c>
      <c r="G11">
        <v>5</v>
      </c>
      <c r="H11">
        <v>5</v>
      </c>
      <c r="I11">
        <v>4</v>
      </c>
      <c r="J11">
        <v>4</v>
      </c>
      <c r="K11">
        <v>3</v>
      </c>
      <c r="L11">
        <v>4</v>
      </c>
      <c r="M11">
        <v>4</v>
      </c>
      <c r="N11">
        <f t="shared" si="0"/>
        <v>5</v>
      </c>
      <c r="O11">
        <f t="shared" si="1"/>
        <v>3</v>
      </c>
      <c r="P11">
        <f t="shared" si="2"/>
        <v>3</v>
      </c>
      <c r="Q11">
        <f t="shared" si="3"/>
        <v>5</v>
      </c>
      <c r="R11">
        <f t="shared" si="4"/>
        <v>5</v>
      </c>
      <c r="S11">
        <v>2</v>
      </c>
      <c r="T11">
        <v>0</v>
      </c>
      <c r="U11">
        <v>5</v>
      </c>
      <c r="V11">
        <f t="shared" si="5"/>
        <v>28</v>
      </c>
    </row>
    <row r="12" spans="1:22" x14ac:dyDescent="0.25">
      <c r="A12" s="1" t="s">
        <v>47</v>
      </c>
      <c r="B12" s="1" t="s">
        <v>49</v>
      </c>
      <c r="C12">
        <v>2</v>
      </c>
      <c r="D12">
        <v>1</v>
      </c>
      <c r="E12">
        <v>3</v>
      </c>
      <c r="F12">
        <v>3</v>
      </c>
      <c r="G12">
        <v>2</v>
      </c>
      <c r="H12">
        <v>3</v>
      </c>
      <c r="I12">
        <v>4</v>
      </c>
      <c r="J12">
        <v>5</v>
      </c>
      <c r="K12">
        <v>4</v>
      </c>
      <c r="L12">
        <v>3</v>
      </c>
      <c r="M12">
        <v>4</v>
      </c>
      <c r="N12">
        <f t="shared" si="0"/>
        <v>3</v>
      </c>
      <c r="O12">
        <f t="shared" si="1"/>
        <v>4</v>
      </c>
      <c r="P12">
        <f t="shared" si="2"/>
        <v>4</v>
      </c>
      <c r="Q12">
        <f t="shared" si="3"/>
        <v>3</v>
      </c>
      <c r="R12">
        <f t="shared" si="4"/>
        <v>4</v>
      </c>
      <c r="S12">
        <v>2</v>
      </c>
      <c r="T12">
        <v>2</v>
      </c>
      <c r="U12">
        <v>3</v>
      </c>
      <c r="V12">
        <f t="shared" si="5"/>
        <v>27</v>
      </c>
    </row>
    <row r="13" spans="1:22" x14ac:dyDescent="0.25">
      <c r="A13" s="1" t="s">
        <v>25</v>
      </c>
      <c r="B13" s="1" t="s">
        <v>26</v>
      </c>
      <c r="C13">
        <v>4</v>
      </c>
      <c r="D13">
        <v>1</v>
      </c>
      <c r="E13">
        <v>1</v>
      </c>
      <c r="F13">
        <v>3</v>
      </c>
      <c r="G13">
        <v>3</v>
      </c>
      <c r="H13">
        <v>2</v>
      </c>
      <c r="I13">
        <v>4</v>
      </c>
      <c r="J13">
        <v>4</v>
      </c>
      <c r="K13">
        <v>4</v>
      </c>
      <c r="L13">
        <v>5</v>
      </c>
      <c r="M13">
        <v>4</v>
      </c>
      <c r="N13">
        <f t="shared" si="0"/>
        <v>3</v>
      </c>
      <c r="O13">
        <f t="shared" si="1"/>
        <v>3</v>
      </c>
      <c r="P13">
        <f t="shared" si="2"/>
        <v>4</v>
      </c>
      <c r="Q13">
        <f t="shared" si="3"/>
        <v>4</v>
      </c>
      <c r="R13">
        <f t="shared" si="4"/>
        <v>3</v>
      </c>
      <c r="S13">
        <v>3</v>
      </c>
      <c r="T13">
        <v>1</v>
      </c>
      <c r="U13">
        <v>2</v>
      </c>
      <c r="V13">
        <f t="shared" si="5"/>
        <v>27</v>
      </c>
    </row>
    <row r="14" spans="1:22" x14ac:dyDescent="0.25">
      <c r="A14" s="1" t="s">
        <v>18</v>
      </c>
      <c r="B14" s="1" t="s">
        <v>21</v>
      </c>
      <c r="C14">
        <v>0</v>
      </c>
      <c r="D14">
        <v>3</v>
      </c>
      <c r="E14">
        <v>3</v>
      </c>
      <c r="F14">
        <v>1</v>
      </c>
      <c r="G14">
        <v>2</v>
      </c>
      <c r="H14">
        <v>1</v>
      </c>
      <c r="I14">
        <v>5</v>
      </c>
      <c r="J14">
        <v>3</v>
      </c>
      <c r="K14">
        <v>4</v>
      </c>
      <c r="L14">
        <v>2</v>
      </c>
      <c r="M14">
        <v>4</v>
      </c>
      <c r="N14">
        <f t="shared" si="0"/>
        <v>4</v>
      </c>
      <c r="O14">
        <f t="shared" si="1"/>
        <v>3</v>
      </c>
      <c r="P14">
        <f t="shared" si="2"/>
        <v>3</v>
      </c>
      <c r="Q14">
        <f t="shared" si="3"/>
        <v>2</v>
      </c>
      <c r="R14">
        <f t="shared" si="4"/>
        <v>3</v>
      </c>
      <c r="S14">
        <v>2</v>
      </c>
      <c r="T14">
        <v>5</v>
      </c>
      <c r="U14">
        <v>5</v>
      </c>
      <c r="V14">
        <f t="shared" si="5"/>
        <v>27</v>
      </c>
    </row>
    <row r="15" spans="1:22" x14ac:dyDescent="0.25">
      <c r="A15" s="1" t="s">
        <v>47</v>
      </c>
      <c r="B15" s="1" t="s">
        <v>48</v>
      </c>
      <c r="C15">
        <v>0</v>
      </c>
      <c r="D15">
        <v>1</v>
      </c>
      <c r="E15">
        <v>5</v>
      </c>
      <c r="F15">
        <v>3</v>
      </c>
      <c r="G15">
        <v>2</v>
      </c>
      <c r="H15">
        <v>2</v>
      </c>
      <c r="I15">
        <v>4</v>
      </c>
      <c r="J15">
        <v>5</v>
      </c>
      <c r="K15">
        <v>4</v>
      </c>
      <c r="L15">
        <v>3</v>
      </c>
      <c r="M15">
        <v>5</v>
      </c>
      <c r="N15">
        <f t="shared" si="0"/>
        <v>3</v>
      </c>
      <c r="O15">
        <f t="shared" si="1"/>
        <v>5</v>
      </c>
      <c r="P15">
        <f t="shared" si="2"/>
        <v>4</v>
      </c>
      <c r="Q15">
        <f t="shared" si="3"/>
        <v>3</v>
      </c>
      <c r="R15">
        <f t="shared" si="4"/>
        <v>4</v>
      </c>
      <c r="S15">
        <v>2</v>
      </c>
      <c r="T15">
        <v>2</v>
      </c>
      <c r="U15">
        <v>3</v>
      </c>
      <c r="V15">
        <f t="shared" si="5"/>
        <v>26</v>
      </c>
    </row>
    <row r="16" spans="1:22" x14ac:dyDescent="0.25">
      <c r="A16" s="1" t="s">
        <v>51</v>
      </c>
      <c r="B16" s="1" t="s">
        <v>52</v>
      </c>
      <c r="C16">
        <v>2</v>
      </c>
      <c r="D16">
        <v>5</v>
      </c>
      <c r="E16">
        <v>2</v>
      </c>
      <c r="F16">
        <v>3</v>
      </c>
      <c r="G16">
        <v>4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>
        <f t="shared" si="0"/>
        <v>5</v>
      </c>
      <c r="O16">
        <f t="shared" si="1"/>
        <v>3</v>
      </c>
      <c r="P16">
        <f t="shared" si="2"/>
        <v>4</v>
      </c>
      <c r="Q16">
        <f t="shared" si="3"/>
        <v>4</v>
      </c>
      <c r="R16">
        <f t="shared" si="4"/>
        <v>4</v>
      </c>
      <c r="S16">
        <v>4</v>
      </c>
      <c r="T16">
        <v>0</v>
      </c>
      <c r="U16">
        <v>0</v>
      </c>
      <c r="V16">
        <f t="shared" si="5"/>
        <v>26</v>
      </c>
    </row>
    <row r="17" spans="1:22" x14ac:dyDescent="0.25">
      <c r="A17" s="1" t="s">
        <v>33</v>
      </c>
      <c r="B17" s="1" t="s">
        <v>34</v>
      </c>
      <c r="C17">
        <v>4</v>
      </c>
      <c r="D17">
        <v>1</v>
      </c>
      <c r="E17">
        <v>3</v>
      </c>
      <c r="F17">
        <v>2</v>
      </c>
      <c r="G17">
        <v>3</v>
      </c>
      <c r="H17">
        <v>4</v>
      </c>
      <c r="I17">
        <v>4</v>
      </c>
      <c r="J17">
        <v>4</v>
      </c>
      <c r="K17">
        <v>4</v>
      </c>
      <c r="L17">
        <v>5</v>
      </c>
      <c r="M17">
        <v>4</v>
      </c>
      <c r="N17">
        <f t="shared" si="0"/>
        <v>3</v>
      </c>
      <c r="O17">
        <f t="shared" si="1"/>
        <v>4</v>
      </c>
      <c r="P17">
        <f t="shared" si="2"/>
        <v>3</v>
      </c>
      <c r="Q17">
        <f t="shared" si="3"/>
        <v>4</v>
      </c>
      <c r="R17">
        <f t="shared" si="4"/>
        <v>4</v>
      </c>
      <c r="S17">
        <v>2</v>
      </c>
      <c r="T17">
        <v>0</v>
      </c>
      <c r="U17">
        <v>2</v>
      </c>
      <c r="V17">
        <f t="shared" si="5"/>
        <v>26</v>
      </c>
    </row>
    <row r="18" spans="1:22" x14ac:dyDescent="0.25">
      <c r="A18" s="1" t="s">
        <v>40</v>
      </c>
      <c r="B18" s="1" t="s">
        <v>41</v>
      </c>
      <c r="C18">
        <v>3</v>
      </c>
      <c r="D18">
        <v>5</v>
      </c>
      <c r="E18">
        <v>4</v>
      </c>
      <c r="F18">
        <v>3</v>
      </c>
      <c r="G18">
        <v>2</v>
      </c>
      <c r="H18">
        <v>3</v>
      </c>
      <c r="I18">
        <v>4</v>
      </c>
      <c r="J18">
        <v>3</v>
      </c>
      <c r="K18">
        <v>3</v>
      </c>
      <c r="L18">
        <v>3</v>
      </c>
      <c r="M18">
        <v>4</v>
      </c>
      <c r="N18">
        <f t="shared" si="0"/>
        <v>5</v>
      </c>
      <c r="O18">
        <f t="shared" si="1"/>
        <v>4</v>
      </c>
      <c r="P18">
        <f t="shared" si="2"/>
        <v>3</v>
      </c>
      <c r="Q18">
        <f t="shared" si="3"/>
        <v>3</v>
      </c>
      <c r="R18">
        <f t="shared" si="4"/>
        <v>4</v>
      </c>
      <c r="S18">
        <v>2</v>
      </c>
      <c r="T18">
        <v>1</v>
      </c>
      <c r="U18">
        <v>0</v>
      </c>
      <c r="V18">
        <f t="shared" si="5"/>
        <v>25</v>
      </c>
    </row>
    <row r="19" spans="1:22" x14ac:dyDescent="0.25">
      <c r="A19" s="1" t="s">
        <v>25</v>
      </c>
      <c r="B19" s="1" t="s">
        <v>27</v>
      </c>
      <c r="C19">
        <v>1</v>
      </c>
      <c r="D19">
        <v>1</v>
      </c>
      <c r="E19">
        <v>1</v>
      </c>
      <c r="F19">
        <v>3</v>
      </c>
      <c r="G19">
        <v>3</v>
      </c>
      <c r="H19">
        <v>3</v>
      </c>
      <c r="I19">
        <v>4</v>
      </c>
      <c r="J19">
        <v>4</v>
      </c>
      <c r="K19">
        <v>4</v>
      </c>
      <c r="L19">
        <v>5</v>
      </c>
      <c r="M19">
        <v>4</v>
      </c>
      <c r="N19">
        <f t="shared" si="0"/>
        <v>3</v>
      </c>
      <c r="O19">
        <f t="shared" si="1"/>
        <v>3</v>
      </c>
      <c r="P19">
        <f t="shared" si="2"/>
        <v>4</v>
      </c>
      <c r="Q19">
        <f t="shared" si="3"/>
        <v>4</v>
      </c>
      <c r="R19">
        <f t="shared" si="4"/>
        <v>4</v>
      </c>
      <c r="S19">
        <v>2</v>
      </c>
      <c r="T19">
        <v>1</v>
      </c>
      <c r="U19">
        <v>2</v>
      </c>
      <c r="V19">
        <f t="shared" si="5"/>
        <v>24</v>
      </c>
    </row>
    <row r="20" spans="1:22" x14ac:dyDescent="0.25">
      <c r="A20" s="1" t="s">
        <v>35</v>
      </c>
      <c r="B20" s="1" t="s">
        <v>36</v>
      </c>
      <c r="C20">
        <v>3</v>
      </c>
      <c r="D20">
        <v>0</v>
      </c>
      <c r="E20">
        <v>1</v>
      </c>
      <c r="F20">
        <v>3</v>
      </c>
      <c r="G20">
        <v>2</v>
      </c>
      <c r="H20">
        <v>3</v>
      </c>
      <c r="I20">
        <v>3</v>
      </c>
      <c r="J20">
        <v>3</v>
      </c>
      <c r="K20">
        <v>4</v>
      </c>
      <c r="L20">
        <v>2</v>
      </c>
      <c r="M20">
        <v>3</v>
      </c>
      <c r="N20">
        <f t="shared" si="0"/>
        <v>2</v>
      </c>
      <c r="O20">
        <f t="shared" si="1"/>
        <v>2</v>
      </c>
      <c r="P20">
        <f t="shared" si="2"/>
        <v>4</v>
      </c>
      <c r="Q20">
        <f t="shared" si="3"/>
        <v>2</v>
      </c>
      <c r="R20">
        <f t="shared" si="4"/>
        <v>3</v>
      </c>
      <c r="S20">
        <v>2</v>
      </c>
      <c r="T20">
        <v>2</v>
      </c>
      <c r="U20">
        <v>3</v>
      </c>
      <c r="V20">
        <f t="shared" si="5"/>
        <v>23</v>
      </c>
    </row>
    <row r="21" spans="1:22" x14ac:dyDescent="0.25">
      <c r="A21" s="1" t="s">
        <v>28</v>
      </c>
      <c r="B21" s="1" t="s">
        <v>30</v>
      </c>
      <c r="C21">
        <v>4</v>
      </c>
      <c r="D21">
        <v>3</v>
      </c>
      <c r="E21">
        <v>0</v>
      </c>
      <c r="F21">
        <v>2</v>
      </c>
      <c r="G21">
        <v>3</v>
      </c>
      <c r="H21">
        <v>3</v>
      </c>
      <c r="I21">
        <v>3</v>
      </c>
      <c r="J21">
        <v>3</v>
      </c>
      <c r="K21">
        <v>3</v>
      </c>
      <c r="L21">
        <v>4</v>
      </c>
      <c r="M21">
        <v>3</v>
      </c>
      <c r="N21">
        <f t="shared" si="0"/>
        <v>3</v>
      </c>
      <c r="O21">
        <f t="shared" si="1"/>
        <v>2</v>
      </c>
      <c r="P21">
        <f t="shared" si="2"/>
        <v>3</v>
      </c>
      <c r="Q21">
        <f t="shared" si="3"/>
        <v>4</v>
      </c>
      <c r="R21">
        <f t="shared" si="4"/>
        <v>3</v>
      </c>
      <c r="S21">
        <v>2</v>
      </c>
      <c r="T21">
        <v>0</v>
      </c>
      <c r="U21">
        <v>2</v>
      </c>
      <c r="V21">
        <f t="shared" si="5"/>
        <v>23</v>
      </c>
    </row>
    <row r="22" spans="1:22" x14ac:dyDescent="0.25">
      <c r="A22" s="1" t="s">
        <v>55</v>
      </c>
      <c r="B22" s="1" t="s">
        <v>56</v>
      </c>
      <c r="C22">
        <v>5</v>
      </c>
      <c r="D22">
        <v>1</v>
      </c>
      <c r="E22">
        <v>1</v>
      </c>
      <c r="F22">
        <v>3</v>
      </c>
      <c r="G22">
        <v>2</v>
      </c>
      <c r="H22">
        <v>0</v>
      </c>
      <c r="I22">
        <v>4</v>
      </c>
      <c r="J22">
        <v>3</v>
      </c>
      <c r="K22">
        <v>3</v>
      </c>
      <c r="L22">
        <v>4</v>
      </c>
      <c r="M22">
        <v>4</v>
      </c>
      <c r="N22">
        <f t="shared" si="0"/>
        <v>3</v>
      </c>
      <c r="O22">
        <f t="shared" si="1"/>
        <v>2</v>
      </c>
      <c r="P22">
        <f t="shared" si="2"/>
        <v>3</v>
      </c>
      <c r="Q22">
        <f t="shared" si="3"/>
        <v>3</v>
      </c>
      <c r="R22">
        <f t="shared" si="4"/>
        <v>2</v>
      </c>
      <c r="S22">
        <v>2</v>
      </c>
      <c r="T22">
        <v>1</v>
      </c>
      <c r="U22">
        <v>2</v>
      </c>
      <c r="V22">
        <f t="shared" si="5"/>
        <v>23</v>
      </c>
    </row>
    <row r="23" spans="1:22" x14ac:dyDescent="0.25">
      <c r="A23" s="1" t="s">
        <v>40</v>
      </c>
      <c r="B23" s="1" t="s">
        <v>44</v>
      </c>
      <c r="C23">
        <v>0</v>
      </c>
      <c r="D23">
        <v>4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4</v>
      </c>
      <c r="L23">
        <v>4</v>
      </c>
      <c r="M23">
        <v>4</v>
      </c>
      <c r="N23">
        <f t="shared" si="0"/>
        <v>4</v>
      </c>
      <c r="O23">
        <f t="shared" si="1"/>
        <v>3</v>
      </c>
      <c r="P23">
        <f t="shared" si="2"/>
        <v>4</v>
      </c>
      <c r="Q23">
        <f t="shared" si="3"/>
        <v>4</v>
      </c>
      <c r="R23">
        <f t="shared" si="4"/>
        <v>4</v>
      </c>
      <c r="S23">
        <v>2</v>
      </c>
      <c r="T23">
        <v>1</v>
      </c>
      <c r="U23">
        <v>0</v>
      </c>
      <c r="V23">
        <f t="shared" si="5"/>
        <v>22</v>
      </c>
    </row>
    <row r="24" spans="1:22" x14ac:dyDescent="0.25">
      <c r="A24" s="1" t="s">
        <v>51</v>
      </c>
      <c r="B24" s="1" t="s">
        <v>54</v>
      </c>
      <c r="C24">
        <v>0</v>
      </c>
      <c r="D24">
        <v>2</v>
      </c>
      <c r="E24">
        <v>2</v>
      </c>
      <c r="F24">
        <v>3</v>
      </c>
      <c r="G24">
        <v>3</v>
      </c>
      <c r="H24">
        <v>3</v>
      </c>
      <c r="I24">
        <v>5</v>
      </c>
      <c r="J24">
        <v>4</v>
      </c>
      <c r="K24">
        <v>4</v>
      </c>
      <c r="L24">
        <v>5</v>
      </c>
      <c r="M24">
        <v>4</v>
      </c>
      <c r="N24">
        <f t="shared" si="0"/>
        <v>4</v>
      </c>
      <c r="O24">
        <f t="shared" si="1"/>
        <v>3</v>
      </c>
      <c r="P24">
        <f t="shared" si="2"/>
        <v>4</v>
      </c>
      <c r="Q24">
        <f t="shared" si="3"/>
        <v>4</v>
      </c>
      <c r="R24">
        <f t="shared" si="4"/>
        <v>4</v>
      </c>
      <c r="S24">
        <v>3</v>
      </c>
      <c r="T24">
        <v>0</v>
      </c>
      <c r="U24">
        <v>0</v>
      </c>
      <c r="V24">
        <f t="shared" si="5"/>
        <v>22</v>
      </c>
    </row>
    <row r="25" spans="1:22" x14ac:dyDescent="0.25">
      <c r="A25" s="1" t="s">
        <v>40</v>
      </c>
      <c r="B25" s="1" t="s">
        <v>43</v>
      </c>
      <c r="C25">
        <v>1</v>
      </c>
      <c r="D25">
        <v>2</v>
      </c>
      <c r="E25">
        <v>1</v>
      </c>
      <c r="F25">
        <v>3</v>
      </c>
      <c r="G25">
        <v>2</v>
      </c>
      <c r="H25">
        <v>3</v>
      </c>
      <c r="I25">
        <v>4</v>
      </c>
      <c r="J25">
        <v>4</v>
      </c>
      <c r="K25">
        <v>3</v>
      </c>
      <c r="L25">
        <v>4</v>
      </c>
      <c r="M25">
        <v>4</v>
      </c>
      <c r="N25">
        <f t="shared" si="0"/>
        <v>3</v>
      </c>
      <c r="O25">
        <f t="shared" si="1"/>
        <v>3</v>
      </c>
      <c r="P25">
        <f t="shared" si="2"/>
        <v>3</v>
      </c>
      <c r="Q25">
        <f t="shared" si="3"/>
        <v>3</v>
      </c>
      <c r="R25">
        <f t="shared" si="4"/>
        <v>4</v>
      </c>
      <c r="S25">
        <v>3</v>
      </c>
      <c r="T25">
        <v>1</v>
      </c>
      <c r="U25">
        <v>0</v>
      </c>
      <c r="V25">
        <f t="shared" si="5"/>
        <v>21</v>
      </c>
    </row>
    <row r="26" spans="1:22" x14ac:dyDescent="0.25">
      <c r="A26" s="1" t="s">
        <v>28</v>
      </c>
      <c r="B26" s="1" t="s">
        <v>31</v>
      </c>
      <c r="C26">
        <v>1</v>
      </c>
      <c r="D26">
        <v>3</v>
      </c>
      <c r="E26">
        <v>1</v>
      </c>
      <c r="F26">
        <v>3</v>
      </c>
      <c r="G26">
        <v>2</v>
      </c>
      <c r="H26">
        <v>3</v>
      </c>
      <c r="I26">
        <v>4</v>
      </c>
      <c r="J26">
        <v>3</v>
      </c>
      <c r="K26">
        <v>3</v>
      </c>
      <c r="L26">
        <v>2</v>
      </c>
      <c r="M26">
        <v>3</v>
      </c>
      <c r="N26">
        <f t="shared" si="0"/>
        <v>4</v>
      </c>
      <c r="O26">
        <f t="shared" si="1"/>
        <v>2</v>
      </c>
      <c r="P26">
        <f t="shared" si="2"/>
        <v>3</v>
      </c>
      <c r="Q26">
        <f t="shared" si="3"/>
        <v>2</v>
      </c>
      <c r="R26">
        <f t="shared" si="4"/>
        <v>3</v>
      </c>
      <c r="S26">
        <v>2</v>
      </c>
      <c r="T26">
        <v>0</v>
      </c>
      <c r="U26">
        <v>2</v>
      </c>
      <c r="V26">
        <f t="shared" si="5"/>
        <v>19</v>
      </c>
    </row>
    <row r="27" spans="1:22" x14ac:dyDescent="0.25">
      <c r="A27" s="1" t="s">
        <v>35</v>
      </c>
      <c r="B27" s="1" t="s">
        <v>37</v>
      </c>
      <c r="C27">
        <v>2</v>
      </c>
      <c r="D27">
        <v>2</v>
      </c>
      <c r="E27">
        <v>1</v>
      </c>
      <c r="F27">
        <v>0</v>
      </c>
      <c r="G27">
        <v>0</v>
      </c>
      <c r="H27">
        <v>4</v>
      </c>
      <c r="I27">
        <v>3</v>
      </c>
      <c r="J27">
        <v>3</v>
      </c>
      <c r="K27">
        <v>3</v>
      </c>
      <c r="L27">
        <v>2</v>
      </c>
      <c r="M27">
        <v>3</v>
      </c>
      <c r="N27">
        <f t="shared" si="0"/>
        <v>3</v>
      </c>
      <c r="O27">
        <f t="shared" si="1"/>
        <v>2</v>
      </c>
      <c r="P27">
        <f t="shared" si="2"/>
        <v>2</v>
      </c>
      <c r="Q27">
        <f t="shared" si="3"/>
        <v>1</v>
      </c>
      <c r="R27">
        <f t="shared" si="4"/>
        <v>4</v>
      </c>
      <c r="S27">
        <v>0</v>
      </c>
      <c r="T27">
        <v>2</v>
      </c>
      <c r="U27">
        <v>3</v>
      </c>
      <c r="V27">
        <f t="shared" si="5"/>
        <v>19</v>
      </c>
    </row>
    <row r="28" spans="1:22" x14ac:dyDescent="0.25">
      <c r="A28" s="1" t="s">
        <v>28</v>
      </c>
      <c r="B28" s="1" t="s">
        <v>29</v>
      </c>
      <c r="C28">
        <v>3</v>
      </c>
      <c r="D28">
        <v>3</v>
      </c>
      <c r="E28">
        <v>0</v>
      </c>
      <c r="F28">
        <v>2</v>
      </c>
      <c r="G28">
        <v>2</v>
      </c>
      <c r="H28">
        <v>3</v>
      </c>
      <c r="I28">
        <v>3</v>
      </c>
      <c r="J28">
        <v>3</v>
      </c>
      <c r="K28">
        <v>3</v>
      </c>
      <c r="L28">
        <v>2</v>
      </c>
      <c r="M28">
        <v>2</v>
      </c>
      <c r="N28">
        <f t="shared" si="0"/>
        <v>3</v>
      </c>
      <c r="O28">
        <f t="shared" si="1"/>
        <v>2</v>
      </c>
      <c r="P28">
        <f t="shared" si="2"/>
        <v>3</v>
      </c>
      <c r="Q28">
        <f t="shared" si="3"/>
        <v>2</v>
      </c>
      <c r="R28">
        <f t="shared" si="4"/>
        <v>3</v>
      </c>
      <c r="S28">
        <v>0</v>
      </c>
      <c r="T28">
        <v>0</v>
      </c>
      <c r="U28">
        <v>2</v>
      </c>
      <c r="V28">
        <f t="shared" si="5"/>
        <v>18</v>
      </c>
    </row>
    <row r="29" spans="1:22" x14ac:dyDescent="0.25">
      <c r="A29" s="1" t="s">
        <v>28</v>
      </c>
      <c r="B29" s="1" t="s">
        <v>32</v>
      </c>
      <c r="C29">
        <v>2</v>
      </c>
      <c r="D29">
        <v>3</v>
      </c>
      <c r="E29">
        <v>2</v>
      </c>
      <c r="F29">
        <v>1</v>
      </c>
      <c r="G29">
        <v>0</v>
      </c>
      <c r="H29">
        <v>3</v>
      </c>
      <c r="I29">
        <v>3</v>
      </c>
      <c r="J29">
        <v>3</v>
      </c>
      <c r="K29">
        <v>3</v>
      </c>
      <c r="L29">
        <v>3</v>
      </c>
      <c r="M29">
        <v>2</v>
      </c>
      <c r="N29">
        <f t="shared" si="0"/>
        <v>3</v>
      </c>
      <c r="O29">
        <f t="shared" si="1"/>
        <v>3</v>
      </c>
      <c r="P29">
        <f t="shared" si="2"/>
        <v>2</v>
      </c>
      <c r="Q29">
        <f t="shared" si="3"/>
        <v>2</v>
      </c>
      <c r="R29">
        <f t="shared" si="4"/>
        <v>3</v>
      </c>
      <c r="S29">
        <v>0</v>
      </c>
      <c r="T29">
        <v>0</v>
      </c>
      <c r="U29">
        <v>2</v>
      </c>
      <c r="V29">
        <f t="shared" si="5"/>
        <v>17</v>
      </c>
    </row>
    <row r="30" spans="1:22" x14ac:dyDescent="0.25">
      <c r="A30" s="1" t="s">
        <v>51</v>
      </c>
      <c r="B30" s="1" t="s">
        <v>53</v>
      </c>
      <c r="C30">
        <v>0</v>
      </c>
      <c r="D30">
        <v>2</v>
      </c>
      <c r="E30">
        <v>2</v>
      </c>
      <c r="F30">
        <v>2</v>
      </c>
      <c r="G30">
        <v>3</v>
      </c>
      <c r="H30">
        <v>2</v>
      </c>
      <c r="I30">
        <v>4</v>
      </c>
      <c r="J30">
        <v>4</v>
      </c>
      <c r="K30">
        <v>4</v>
      </c>
      <c r="L30">
        <v>5</v>
      </c>
      <c r="M30">
        <v>4</v>
      </c>
      <c r="N30">
        <f t="shared" si="0"/>
        <v>3</v>
      </c>
      <c r="O30">
        <f t="shared" si="1"/>
        <v>3</v>
      </c>
      <c r="P30">
        <f t="shared" si="2"/>
        <v>3</v>
      </c>
      <c r="Q30">
        <f t="shared" si="3"/>
        <v>4</v>
      </c>
      <c r="R30">
        <f t="shared" si="4"/>
        <v>3</v>
      </c>
      <c r="S30">
        <v>0</v>
      </c>
      <c r="T30">
        <v>0</v>
      </c>
      <c r="U30">
        <v>0</v>
      </c>
      <c r="V30">
        <f t="shared" si="5"/>
        <v>16</v>
      </c>
    </row>
    <row r="32" spans="1:22" ht="13" thickBot="1" x14ac:dyDescent="0.3"/>
    <row r="33" spans="1:12" ht="13" x14ac:dyDescent="0.3">
      <c r="A33" s="69"/>
      <c r="B33" s="70"/>
      <c r="C33" s="80"/>
      <c r="D33" s="85" t="s">
        <v>123</v>
      </c>
      <c r="E33" s="40"/>
      <c r="F33" s="40"/>
      <c r="G33" s="40"/>
      <c r="H33" s="41"/>
      <c r="I33" s="56"/>
      <c r="J33" s="40"/>
      <c r="K33" s="71"/>
      <c r="L33" s="75" t="s">
        <v>119</v>
      </c>
    </row>
    <row r="34" spans="1:12" ht="13" thickBot="1" x14ac:dyDescent="0.3">
      <c r="A34" s="28" t="s">
        <v>0</v>
      </c>
      <c r="B34" s="29" t="s">
        <v>1</v>
      </c>
      <c r="C34" s="81" t="s">
        <v>116</v>
      </c>
      <c r="D34" s="52" t="s">
        <v>63</v>
      </c>
      <c r="E34" s="53" t="s">
        <v>64</v>
      </c>
      <c r="F34" s="53" t="s">
        <v>66</v>
      </c>
      <c r="G34" s="53" t="s">
        <v>67</v>
      </c>
      <c r="H34" s="54" t="s">
        <v>68</v>
      </c>
      <c r="I34" s="57" t="s">
        <v>114</v>
      </c>
      <c r="J34" s="53" t="s">
        <v>115</v>
      </c>
      <c r="K34" s="68" t="s">
        <v>65</v>
      </c>
      <c r="L34" s="76"/>
    </row>
    <row r="35" spans="1:12" x14ac:dyDescent="0.25">
      <c r="A35" s="55" t="s">
        <v>18</v>
      </c>
      <c r="B35" s="26" t="s">
        <v>19</v>
      </c>
      <c r="C35" s="82">
        <v>4</v>
      </c>
      <c r="D35" s="22">
        <v>3</v>
      </c>
      <c r="E35" s="10">
        <v>3</v>
      </c>
      <c r="F35" s="10">
        <v>3</v>
      </c>
      <c r="G35" s="10">
        <v>3</v>
      </c>
      <c r="H35" s="11">
        <v>4</v>
      </c>
      <c r="I35" s="9">
        <v>2</v>
      </c>
      <c r="J35" s="10">
        <v>5</v>
      </c>
      <c r="K35" s="72">
        <v>5</v>
      </c>
      <c r="L35" s="77">
        <v>32</v>
      </c>
    </row>
    <row r="36" spans="1:12" x14ac:dyDescent="0.25">
      <c r="A36" s="25" t="s">
        <v>47</v>
      </c>
      <c r="B36" s="27" t="s">
        <v>50</v>
      </c>
      <c r="C36" s="83">
        <v>2</v>
      </c>
      <c r="D36" s="17">
        <v>3</v>
      </c>
      <c r="E36" s="6">
        <v>5</v>
      </c>
      <c r="F36" s="6">
        <v>4</v>
      </c>
      <c r="G36" s="6">
        <v>4</v>
      </c>
      <c r="H36" s="12">
        <v>4</v>
      </c>
      <c r="I36" s="8">
        <v>4</v>
      </c>
      <c r="J36" s="6">
        <v>2</v>
      </c>
      <c r="K36" s="73">
        <v>3</v>
      </c>
      <c r="L36" s="78">
        <v>31</v>
      </c>
    </row>
    <row r="37" spans="1:12" x14ac:dyDescent="0.25">
      <c r="A37" s="25" t="s">
        <v>18</v>
      </c>
      <c r="B37" s="27" t="s">
        <v>24</v>
      </c>
      <c r="C37" s="83">
        <v>0</v>
      </c>
      <c r="D37" s="17">
        <v>3</v>
      </c>
      <c r="E37" s="6">
        <v>4</v>
      </c>
      <c r="F37" s="6">
        <v>4</v>
      </c>
      <c r="G37" s="6">
        <v>3</v>
      </c>
      <c r="H37" s="12">
        <v>4</v>
      </c>
      <c r="I37" s="8">
        <v>2</v>
      </c>
      <c r="J37" s="6">
        <v>5</v>
      </c>
      <c r="K37" s="73">
        <v>5</v>
      </c>
      <c r="L37" s="78">
        <v>30</v>
      </c>
    </row>
    <row r="38" spans="1:12" x14ac:dyDescent="0.25">
      <c r="A38" s="25" t="s">
        <v>18</v>
      </c>
      <c r="B38" s="27" t="s">
        <v>22</v>
      </c>
      <c r="C38" s="83">
        <v>4</v>
      </c>
      <c r="D38" s="17">
        <v>3</v>
      </c>
      <c r="E38" s="6">
        <v>3</v>
      </c>
      <c r="F38" s="6">
        <v>4</v>
      </c>
      <c r="G38" s="6">
        <v>3</v>
      </c>
      <c r="H38" s="12">
        <v>3</v>
      </c>
      <c r="I38" s="8">
        <v>0</v>
      </c>
      <c r="J38" s="6">
        <v>5</v>
      </c>
      <c r="K38" s="73">
        <v>5</v>
      </c>
      <c r="L38" s="78">
        <v>30</v>
      </c>
    </row>
    <row r="39" spans="1:12" x14ac:dyDescent="0.25">
      <c r="A39" s="25" t="s">
        <v>18</v>
      </c>
      <c r="B39" s="27" t="s">
        <v>23</v>
      </c>
      <c r="C39" s="83">
        <v>4</v>
      </c>
      <c r="D39" s="17">
        <v>3</v>
      </c>
      <c r="E39" s="6">
        <v>3</v>
      </c>
      <c r="F39" s="6">
        <v>4</v>
      </c>
      <c r="G39" s="6">
        <v>3</v>
      </c>
      <c r="H39" s="12">
        <v>3</v>
      </c>
      <c r="I39" s="8">
        <v>0</v>
      </c>
      <c r="J39" s="6">
        <v>5</v>
      </c>
      <c r="K39" s="73">
        <v>5</v>
      </c>
      <c r="L39" s="78">
        <v>30</v>
      </c>
    </row>
    <row r="40" spans="1:12" x14ac:dyDescent="0.25">
      <c r="A40" s="25" t="s">
        <v>38</v>
      </c>
      <c r="B40" s="27" t="s">
        <v>39</v>
      </c>
      <c r="C40" s="83">
        <v>3</v>
      </c>
      <c r="D40" s="17">
        <v>4</v>
      </c>
      <c r="E40" s="6">
        <v>4</v>
      </c>
      <c r="F40" s="6">
        <v>4</v>
      </c>
      <c r="G40" s="6">
        <v>4</v>
      </c>
      <c r="H40" s="12">
        <v>4</v>
      </c>
      <c r="I40" s="8">
        <v>3</v>
      </c>
      <c r="J40" s="6">
        <v>1</v>
      </c>
      <c r="K40" s="73">
        <v>2</v>
      </c>
      <c r="L40" s="78">
        <v>29</v>
      </c>
    </row>
    <row r="41" spans="1:12" x14ac:dyDescent="0.25">
      <c r="A41" s="25" t="s">
        <v>18</v>
      </c>
      <c r="B41" s="27" t="s">
        <v>20</v>
      </c>
      <c r="C41" s="83">
        <v>3</v>
      </c>
      <c r="D41" s="17">
        <v>3</v>
      </c>
      <c r="E41" s="6">
        <v>3</v>
      </c>
      <c r="F41" s="6">
        <v>2</v>
      </c>
      <c r="G41" s="6">
        <v>3</v>
      </c>
      <c r="H41" s="12">
        <v>3</v>
      </c>
      <c r="I41" s="8">
        <v>2</v>
      </c>
      <c r="J41" s="6">
        <v>5</v>
      </c>
      <c r="K41" s="73">
        <v>5</v>
      </c>
      <c r="L41" s="78">
        <v>29</v>
      </c>
    </row>
    <row r="42" spans="1:12" x14ac:dyDescent="0.25">
      <c r="A42" s="25" t="s">
        <v>40</v>
      </c>
      <c r="B42" s="27" t="s">
        <v>42</v>
      </c>
      <c r="C42" s="83">
        <v>1</v>
      </c>
      <c r="D42" s="17">
        <v>5</v>
      </c>
      <c r="E42" s="6">
        <v>4</v>
      </c>
      <c r="F42" s="6">
        <v>5</v>
      </c>
      <c r="G42" s="6">
        <v>4</v>
      </c>
      <c r="H42" s="12">
        <v>3</v>
      </c>
      <c r="I42" s="8">
        <v>5</v>
      </c>
      <c r="J42" s="6">
        <v>1</v>
      </c>
      <c r="K42" s="73">
        <v>0</v>
      </c>
      <c r="L42" s="78">
        <v>28</v>
      </c>
    </row>
    <row r="43" spans="1:12" x14ac:dyDescent="0.25">
      <c r="A43" s="25" t="s">
        <v>45</v>
      </c>
      <c r="B43" s="27" t="s">
        <v>46</v>
      </c>
      <c r="C43" s="83">
        <v>0</v>
      </c>
      <c r="D43" s="17">
        <v>5</v>
      </c>
      <c r="E43" s="6">
        <v>3</v>
      </c>
      <c r="F43" s="6">
        <v>3</v>
      </c>
      <c r="G43" s="6">
        <v>5</v>
      </c>
      <c r="H43" s="12">
        <v>5</v>
      </c>
      <c r="I43" s="8">
        <v>2</v>
      </c>
      <c r="J43" s="6">
        <v>0</v>
      </c>
      <c r="K43" s="73">
        <v>5</v>
      </c>
      <c r="L43" s="78">
        <v>28</v>
      </c>
    </row>
    <row r="44" spans="1:12" x14ac:dyDescent="0.25">
      <c r="A44" s="25" t="s">
        <v>47</v>
      </c>
      <c r="B44" s="27" t="s">
        <v>49</v>
      </c>
      <c r="C44" s="83">
        <v>2</v>
      </c>
      <c r="D44" s="17">
        <v>3</v>
      </c>
      <c r="E44" s="6">
        <v>4</v>
      </c>
      <c r="F44" s="6">
        <v>4</v>
      </c>
      <c r="G44" s="6">
        <v>3</v>
      </c>
      <c r="H44" s="12">
        <v>4</v>
      </c>
      <c r="I44" s="8">
        <v>2</v>
      </c>
      <c r="J44" s="6">
        <v>2</v>
      </c>
      <c r="K44" s="73">
        <v>3</v>
      </c>
      <c r="L44" s="78">
        <v>27</v>
      </c>
    </row>
    <row r="45" spans="1:12" x14ac:dyDescent="0.25">
      <c r="A45" s="25" t="s">
        <v>25</v>
      </c>
      <c r="B45" s="27" t="s">
        <v>26</v>
      </c>
      <c r="C45" s="83">
        <v>4</v>
      </c>
      <c r="D45" s="17">
        <v>3</v>
      </c>
      <c r="E45" s="6">
        <v>3</v>
      </c>
      <c r="F45" s="6">
        <v>4</v>
      </c>
      <c r="G45" s="6">
        <v>4</v>
      </c>
      <c r="H45" s="12">
        <v>3</v>
      </c>
      <c r="I45" s="8">
        <v>3</v>
      </c>
      <c r="J45" s="6">
        <v>1</v>
      </c>
      <c r="K45" s="73">
        <v>2</v>
      </c>
      <c r="L45" s="78">
        <v>27</v>
      </c>
    </row>
    <row r="46" spans="1:12" x14ac:dyDescent="0.25">
      <c r="A46" s="25" t="s">
        <v>18</v>
      </c>
      <c r="B46" s="27" t="s">
        <v>21</v>
      </c>
      <c r="C46" s="83">
        <v>0</v>
      </c>
      <c r="D46" s="17">
        <v>4</v>
      </c>
      <c r="E46" s="6">
        <v>3</v>
      </c>
      <c r="F46" s="6">
        <v>3</v>
      </c>
      <c r="G46" s="6">
        <v>2</v>
      </c>
      <c r="H46" s="12">
        <v>3</v>
      </c>
      <c r="I46" s="8">
        <v>2</v>
      </c>
      <c r="J46" s="6">
        <v>5</v>
      </c>
      <c r="K46" s="73">
        <v>5</v>
      </c>
      <c r="L46" s="78">
        <v>27</v>
      </c>
    </row>
    <row r="47" spans="1:12" x14ac:dyDescent="0.25">
      <c r="A47" s="25" t="s">
        <v>47</v>
      </c>
      <c r="B47" s="27" t="s">
        <v>48</v>
      </c>
      <c r="C47" s="83">
        <v>0</v>
      </c>
      <c r="D47" s="17">
        <v>3</v>
      </c>
      <c r="E47" s="6">
        <v>5</v>
      </c>
      <c r="F47" s="6">
        <v>4</v>
      </c>
      <c r="G47" s="6">
        <v>3</v>
      </c>
      <c r="H47" s="12">
        <v>4</v>
      </c>
      <c r="I47" s="8">
        <v>2</v>
      </c>
      <c r="J47" s="6">
        <v>2</v>
      </c>
      <c r="K47" s="73">
        <v>3</v>
      </c>
      <c r="L47" s="78">
        <v>26</v>
      </c>
    </row>
    <row r="48" spans="1:12" x14ac:dyDescent="0.25">
      <c r="A48" s="25" t="s">
        <v>51</v>
      </c>
      <c r="B48" s="27" t="s">
        <v>52</v>
      </c>
      <c r="C48" s="83">
        <v>2</v>
      </c>
      <c r="D48" s="17">
        <v>5</v>
      </c>
      <c r="E48" s="6">
        <v>3</v>
      </c>
      <c r="F48" s="6">
        <v>4</v>
      </c>
      <c r="G48" s="6">
        <v>4</v>
      </c>
      <c r="H48" s="12">
        <v>4</v>
      </c>
      <c r="I48" s="8">
        <v>4</v>
      </c>
      <c r="J48" s="6">
        <v>0</v>
      </c>
      <c r="K48" s="73">
        <v>0</v>
      </c>
      <c r="L48" s="78">
        <v>26</v>
      </c>
    </row>
    <row r="49" spans="1:12" x14ac:dyDescent="0.25">
      <c r="A49" s="25" t="s">
        <v>33</v>
      </c>
      <c r="B49" s="27" t="s">
        <v>34</v>
      </c>
      <c r="C49" s="83">
        <v>4</v>
      </c>
      <c r="D49" s="17">
        <v>3</v>
      </c>
      <c r="E49" s="6">
        <v>4</v>
      </c>
      <c r="F49" s="6">
        <v>3</v>
      </c>
      <c r="G49" s="6">
        <v>4</v>
      </c>
      <c r="H49" s="12">
        <v>4</v>
      </c>
      <c r="I49" s="8">
        <v>2</v>
      </c>
      <c r="J49" s="6">
        <v>0</v>
      </c>
      <c r="K49" s="73">
        <v>2</v>
      </c>
      <c r="L49" s="78">
        <v>26</v>
      </c>
    </row>
    <row r="50" spans="1:12" x14ac:dyDescent="0.25">
      <c r="A50" s="25" t="s">
        <v>40</v>
      </c>
      <c r="B50" s="27" t="s">
        <v>41</v>
      </c>
      <c r="C50" s="83">
        <v>3</v>
      </c>
      <c r="D50" s="17">
        <v>5</v>
      </c>
      <c r="E50" s="6">
        <v>4</v>
      </c>
      <c r="F50" s="6">
        <v>3</v>
      </c>
      <c r="G50" s="6">
        <v>3</v>
      </c>
      <c r="H50" s="12">
        <v>4</v>
      </c>
      <c r="I50" s="8">
        <v>2</v>
      </c>
      <c r="J50" s="6">
        <v>1</v>
      </c>
      <c r="K50" s="73">
        <v>0</v>
      </c>
      <c r="L50" s="78">
        <v>25</v>
      </c>
    </row>
    <row r="51" spans="1:12" x14ac:dyDescent="0.25">
      <c r="A51" s="25" t="s">
        <v>25</v>
      </c>
      <c r="B51" s="27" t="s">
        <v>27</v>
      </c>
      <c r="C51" s="83">
        <v>1</v>
      </c>
      <c r="D51" s="17">
        <v>3</v>
      </c>
      <c r="E51" s="6">
        <v>3</v>
      </c>
      <c r="F51" s="6">
        <v>4</v>
      </c>
      <c r="G51" s="6">
        <v>4</v>
      </c>
      <c r="H51" s="12">
        <v>4</v>
      </c>
      <c r="I51" s="8">
        <v>2</v>
      </c>
      <c r="J51" s="6">
        <v>1</v>
      </c>
      <c r="K51" s="73">
        <v>2</v>
      </c>
      <c r="L51" s="78">
        <v>24</v>
      </c>
    </row>
    <row r="52" spans="1:12" x14ac:dyDescent="0.25">
      <c r="A52" s="25" t="s">
        <v>35</v>
      </c>
      <c r="B52" s="27" t="s">
        <v>36</v>
      </c>
      <c r="C52" s="83">
        <v>3</v>
      </c>
      <c r="D52" s="17">
        <v>2</v>
      </c>
      <c r="E52" s="6">
        <v>2</v>
      </c>
      <c r="F52" s="6">
        <v>4</v>
      </c>
      <c r="G52" s="6">
        <v>2</v>
      </c>
      <c r="H52" s="12">
        <v>3</v>
      </c>
      <c r="I52" s="8">
        <v>2</v>
      </c>
      <c r="J52" s="6">
        <v>2</v>
      </c>
      <c r="K52" s="73">
        <v>3</v>
      </c>
      <c r="L52" s="78">
        <v>23</v>
      </c>
    </row>
    <row r="53" spans="1:12" x14ac:dyDescent="0.25">
      <c r="A53" s="25" t="s">
        <v>28</v>
      </c>
      <c r="B53" s="27" t="s">
        <v>30</v>
      </c>
      <c r="C53" s="83">
        <v>4</v>
      </c>
      <c r="D53" s="17">
        <v>3</v>
      </c>
      <c r="E53" s="6">
        <v>2</v>
      </c>
      <c r="F53" s="6">
        <v>3</v>
      </c>
      <c r="G53" s="6">
        <v>4</v>
      </c>
      <c r="H53" s="12">
        <v>3</v>
      </c>
      <c r="I53" s="8">
        <v>2</v>
      </c>
      <c r="J53" s="6">
        <v>0</v>
      </c>
      <c r="K53" s="73">
        <v>2</v>
      </c>
      <c r="L53" s="78">
        <v>23</v>
      </c>
    </row>
    <row r="54" spans="1:12" x14ac:dyDescent="0.25">
      <c r="A54" s="25" t="s">
        <v>55</v>
      </c>
      <c r="B54" s="27" t="s">
        <v>56</v>
      </c>
      <c r="C54" s="83">
        <v>5</v>
      </c>
      <c r="D54" s="17">
        <v>3</v>
      </c>
      <c r="E54" s="6">
        <v>2</v>
      </c>
      <c r="F54" s="6">
        <v>3</v>
      </c>
      <c r="G54" s="6">
        <v>3</v>
      </c>
      <c r="H54" s="12">
        <v>2</v>
      </c>
      <c r="I54" s="8">
        <v>2</v>
      </c>
      <c r="J54" s="6">
        <v>1</v>
      </c>
      <c r="K54" s="73">
        <v>2</v>
      </c>
      <c r="L54" s="78">
        <v>23</v>
      </c>
    </row>
    <row r="55" spans="1:12" x14ac:dyDescent="0.25">
      <c r="A55" s="25" t="s">
        <v>40</v>
      </c>
      <c r="B55" s="27" t="s">
        <v>44</v>
      </c>
      <c r="C55" s="83">
        <v>0</v>
      </c>
      <c r="D55" s="17">
        <v>4</v>
      </c>
      <c r="E55" s="6">
        <v>3</v>
      </c>
      <c r="F55" s="6">
        <v>4</v>
      </c>
      <c r="G55" s="6">
        <v>4</v>
      </c>
      <c r="H55" s="12">
        <v>4</v>
      </c>
      <c r="I55" s="8">
        <v>2</v>
      </c>
      <c r="J55" s="6">
        <v>1</v>
      </c>
      <c r="K55" s="73">
        <v>0</v>
      </c>
      <c r="L55" s="78">
        <v>22</v>
      </c>
    </row>
    <row r="56" spans="1:12" x14ac:dyDescent="0.25">
      <c r="A56" s="25" t="s">
        <v>51</v>
      </c>
      <c r="B56" s="27" t="s">
        <v>54</v>
      </c>
      <c r="C56" s="83">
        <v>0</v>
      </c>
      <c r="D56" s="17">
        <v>4</v>
      </c>
      <c r="E56" s="6">
        <v>3</v>
      </c>
      <c r="F56" s="6">
        <v>4</v>
      </c>
      <c r="G56" s="6">
        <v>4</v>
      </c>
      <c r="H56" s="12">
        <v>4</v>
      </c>
      <c r="I56" s="8">
        <v>3</v>
      </c>
      <c r="J56" s="6">
        <v>0</v>
      </c>
      <c r="K56" s="73">
        <v>0</v>
      </c>
      <c r="L56" s="78">
        <v>22</v>
      </c>
    </row>
    <row r="57" spans="1:12" x14ac:dyDescent="0.25">
      <c r="A57" s="25" t="s">
        <v>40</v>
      </c>
      <c r="B57" s="27" t="s">
        <v>43</v>
      </c>
      <c r="C57" s="83">
        <v>1</v>
      </c>
      <c r="D57" s="17">
        <v>3</v>
      </c>
      <c r="E57" s="6">
        <v>3</v>
      </c>
      <c r="F57" s="6">
        <v>3</v>
      </c>
      <c r="G57" s="6">
        <v>3</v>
      </c>
      <c r="H57" s="12">
        <v>4</v>
      </c>
      <c r="I57" s="8">
        <v>3</v>
      </c>
      <c r="J57" s="6">
        <v>1</v>
      </c>
      <c r="K57" s="73">
        <v>0</v>
      </c>
      <c r="L57" s="78">
        <v>21</v>
      </c>
    </row>
    <row r="58" spans="1:12" x14ac:dyDescent="0.25">
      <c r="A58" s="25" t="s">
        <v>28</v>
      </c>
      <c r="B58" s="27" t="s">
        <v>31</v>
      </c>
      <c r="C58" s="83">
        <v>1</v>
      </c>
      <c r="D58" s="17">
        <v>4</v>
      </c>
      <c r="E58" s="6">
        <v>2</v>
      </c>
      <c r="F58" s="6">
        <v>3</v>
      </c>
      <c r="G58" s="6">
        <v>2</v>
      </c>
      <c r="H58" s="12">
        <v>3</v>
      </c>
      <c r="I58" s="8">
        <v>2</v>
      </c>
      <c r="J58" s="6">
        <v>0</v>
      </c>
      <c r="K58" s="73">
        <v>2</v>
      </c>
      <c r="L58" s="78">
        <v>19</v>
      </c>
    </row>
    <row r="59" spans="1:12" x14ac:dyDescent="0.25">
      <c r="A59" s="25" t="s">
        <v>35</v>
      </c>
      <c r="B59" s="27" t="s">
        <v>37</v>
      </c>
      <c r="C59" s="83">
        <v>2</v>
      </c>
      <c r="D59" s="17">
        <v>3</v>
      </c>
      <c r="E59" s="6">
        <v>2</v>
      </c>
      <c r="F59" s="6">
        <v>2</v>
      </c>
      <c r="G59" s="6">
        <v>1</v>
      </c>
      <c r="H59" s="12">
        <v>4</v>
      </c>
      <c r="I59" s="8">
        <v>0</v>
      </c>
      <c r="J59" s="6">
        <v>2</v>
      </c>
      <c r="K59" s="73">
        <v>3</v>
      </c>
      <c r="L59" s="78">
        <v>19</v>
      </c>
    </row>
    <row r="60" spans="1:12" x14ac:dyDescent="0.25">
      <c r="A60" s="25" t="s">
        <v>28</v>
      </c>
      <c r="B60" s="27" t="s">
        <v>29</v>
      </c>
      <c r="C60" s="83">
        <v>3</v>
      </c>
      <c r="D60" s="17">
        <v>3</v>
      </c>
      <c r="E60" s="6">
        <v>2</v>
      </c>
      <c r="F60" s="6">
        <v>3</v>
      </c>
      <c r="G60" s="6">
        <v>2</v>
      </c>
      <c r="H60" s="12">
        <v>3</v>
      </c>
      <c r="I60" s="8">
        <v>0</v>
      </c>
      <c r="J60" s="6">
        <v>0</v>
      </c>
      <c r="K60" s="73">
        <v>2</v>
      </c>
      <c r="L60" s="78">
        <v>18</v>
      </c>
    </row>
    <row r="61" spans="1:12" x14ac:dyDescent="0.25">
      <c r="A61" s="25" t="s">
        <v>28</v>
      </c>
      <c r="B61" s="27" t="s">
        <v>32</v>
      </c>
      <c r="C61" s="83">
        <v>2</v>
      </c>
      <c r="D61" s="17">
        <v>3</v>
      </c>
      <c r="E61" s="6">
        <v>3</v>
      </c>
      <c r="F61" s="6">
        <v>2</v>
      </c>
      <c r="G61" s="6">
        <v>2</v>
      </c>
      <c r="H61" s="12">
        <v>3</v>
      </c>
      <c r="I61" s="8">
        <v>0</v>
      </c>
      <c r="J61" s="6">
        <v>0</v>
      </c>
      <c r="K61" s="73">
        <v>2</v>
      </c>
      <c r="L61" s="78">
        <v>17</v>
      </c>
    </row>
    <row r="62" spans="1:12" ht="13" thickBot="1" x14ac:dyDescent="0.3">
      <c r="A62" s="28" t="s">
        <v>51</v>
      </c>
      <c r="B62" s="29" t="s">
        <v>53</v>
      </c>
      <c r="C62" s="84">
        <v>0</v>
      </c>
      <c r="D62" s="49">
        <v>3</v>
      </c>
      <c r="E62" s="20">
        <v>3</v>
      </c>
      <c r="F62" s="20">
        <v>3</v>
      </c>
      <c r="G62" s="20">
        <v>4</v>
      </c>
      <c r="H62" s="21">
        <v>3</v>
      </c>
      <c r="I62" s="14">
        <v>0</v>
      </c>
      <c r="J62" s="20">
        <v>0</v>
      </c>
      <c r="K62" s="74">
        <v>0</v>
      </c>
      <c r="L62" s="79">
        <v>16</v>
      </c>
    </row>
  </sheetData>
  <sortState xmlns:xlrd2="http://schemas.microsoft.com/office/spreadsheetml/2017/richdata2" ref="A3:V30">
    <sortCondition descending="1" ref="V3:V30"/>
  </sortState>
  <mergeCells count="10">
    <mergeCell ref="V1:V2"/>
    <mergeCell ref="D33:H33"/>
    <mergeCell ref="I33:K33"/>
    <mergeCell ref="L33:L34"/>
    <mergeCell ref="A33:B33"/>
    <mergeCell ref="A1:C1"/>
    <mergeCell ref="D1:H1"/>
    <mergeCell ref="I1:M1"/>
    <mergeCell ref="N1:R1"/>
    <mergeCell ref="S1:U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1241-E384-4DC5-833F-E9CAA131FB70}">
  <dimension ref="A1:W92"/>
  <sheetViews>
    <sheetView topLeftCell="A66" zoomScale="70" zoomScaleNormal="70" workbookViewId="0">
      <selection activeCell="D100" sqref="D100"/>
    </sheetView>
  </sheetViews>
  <sheetFormatPr defaultRowHeight="12.5" x14ac:dyDescent="0.25"/>
  <cols>
    <col min="1" max="1" width="9.7265625" customWidth="1"/>
    <col min="2" max="2" width="16.1796875" customWidth="1"/>
    <col min="6" max="6" width="11.26953125" customWidth="1"/>
    <col min="7" max="7" width="10.6328125" customWidth="1"/>
    <col min="11" max="11" width="11.90625" customWidth="1"/>
    <col min="12" max="12" width="10.7265625" customWidth="1"/>
    <col min="16" max="16" width="11.54296875" customWidth="1"/>
    <col min="17" max="17" width="10.7265625" customWidth="1"/>
    <col min="22" max="22" width="11" customWidth="1"/>
    <col min="23" max="23" width="10.81640625" customWidth="1"/>
  </cols>
  <sheetData>
    <row r="1" spans="1:23" x14ac:dyDescent="0.25">
      <c r="C1" s="5" t="s">
        <v>69</v>
      </c>
      <c r="D1" s="5"/>
      <c r="E1" s="5"/>
      <c r="F1" s="5"/>
      <c r="G1" s="5"/>
      <c r="H1" s="5" t="s">
        <v>70</v>
      </c>
      <c r="I1" s="5"/>
      <c r="J1" s="5"/>
      <c r="K1" s="5"/>
      <c r="L1" s="5"/>
      <c r="M1" s="5" t="s">
        <v>71</v>
      </c>
      <c r="N1" s="5"/>
      <c r="O1" s="5"/>
      <c r="P1" s="5"/>
      <c r="Q1" s="5"/>
      <c r="S1" s="5" t="s">
        <v>113</v>
      </c>
      <c r="T1" s="5"/>
      <c r="U1" s="5"/>
      <c r="V1" s="5"/>
      <c r="W1" s="5"/>
    </row>
    <row r="2" spans="1:23" x14ac:dyDescent="0.25">
      <c r="A2" s="1" t="s">
        <v>0</v>
      </c>
      <c r="B2" s="1" t="s">
        <v>1</v>
      </c>
      <c r="C2" t="s">
        <v>63</v>
      </c>
      <c r="D2" t="s">
        <v>64</v>
      </c>
      <c r="E2" t="s">
        <v>66</v>
      </c>
      <c r="F2" t="s">
        <v>67</v>
      </c>
      <c r="G2" t="s">
        <v>68</v>
      </c>
      <c r="H2" t="s">
        <v>63</v>
      </c>
      <c r="I2" t="s">
        <v>64</v>
      </c>
      <c r="J2" t="s">
        <v>66</v>
      </c>
      <c r="K2" t="s">
        <v>67</v>
      </c>
      <c r="L2" t="s">
        <v>68</v>
      </c>
      <c r="M2" t="s">
        <v>63</v>
      </c>
      <c r="N2" t="s">
        <v>64</v>
      </c>
      <c r="O2" t="s">
        <v>66</v>
      </c>
      <c r="P2" t="s">
        <v>67</v>
      </c>
      <c r="Q2" t="s">
        <v>68</v>
      </c>
      <c r="S2" t="s">
        <v>63</v>
      </c>
      <c r="T2" t="s">
        <v>64</v>
      </c>
      <c r="U2" t="s">
        <v>66</v>
      </c>
      <c r="V2" t="s">
        <v>67</v>
      </c>
      <c r="W2" t="s">
        <v>68</v>
      </c>
    </row>
    <row r="3" spans="1:23" x14ac:dyDescent="0.25">
      <c r="A3" s="1" t="s">
        <v>18</v>
      </c>
      <c r="B3" s="1" t="s">
        <v>19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/>
      <c r="N3" s="3"/>
      <c r="O3" s="3"/>
      <c r="P3" s="3"/>
      <c r="Q3" s="3"/>
      <c r="S3">
        <f>FLOOR(AVERAGE(C3,H3,M3),1)</f>
        <v>4</v>
      </c>
      <c r="T3">
        <f t="shared" ref="T3:W18" si="0">FLOOR(AVERAGE(D3,I3,N3),1)</f>
        <v>4</v>
      </c>
      <c r="U3">
        <f t="shared" si="0"/>
        <v>4</v>
      </c>
      <c r="V3">
        <f t="shared" si="0"/>
        <v>4</v>
      </c>
      <c r="W3">
        <f t="shared" si="0"/>
        <v>5</v>
      </c>
    </row>
    <row r="4" spans="1:23" x14ac:dyDescent="0.25">
      <c r="A4" s="1" t="s">
        <v>18</v>
      </c>
      <c r="B4" s="1" t="s">
        <v>20</v>
      </c>
      <c r="C4" s="3">
        <v>5</v>
      </c>
      <c r="D4" s="3">
        <v>4</v>
      </c>
      <c r="E4" s="3">
        <v>4</v>
      </c>
      <c r="F4" s="3">
        <v>3</v>
      </c>
      <c r="G4" s="3">
        <v>4</v>
      </c>
      <c r="H4" s="3">
        <v>5</v>
      </c>
      <c r="I4" s="3">
        <v>4</v>
      </c>
      <c r="J4" s="3">
        <v>3</v>
      </c>
      <c r="K4" s="3">
        <v>3</v>
      </c>
      <c r="L4" s="3">
        <v>4</v>
      </c>
      <c r="M4" s="3"/>
      <c r="N4" s="3"/>
      <c r="O4" s="3"/>
      <c r="P4" s="3"/>
      <c r="Q4" s="3"/>
      <c r="S4">
        <f t="shared" ref="S4:S30" si="1">FLOOR(AVERAGE(C4,H4,M4),1)</f>
        <v>5</v>
      </c>
      <c r="T4">
        <f t="shared" si="0"/>
        <v>4</v>
      </c>
      <c r="U4">
        <f t="shared" si="0"/>
        <v>3</v>
      </c>
      <c r="V4">
        <f t="shared" si="0"/>
        <v>3</v>
      </c>
      <c r="W4">
        <f t="shared" si="0"/>
        <v>4</v>
      </c>
    </row>
    <row r="5" spans="1:23" x14ac:dyDescent="0.25">
      <c r="A5" s="1" t="s">
        <v>18</v>
      </c>
      <c r="B5" s="1" t="s">
        <v>21</v>
      </c>
      <c r="C5" s="3">
        <v>5</v>
      </c>
      <c r="D5" s="3">
        <v>4</v>
      </c>
      <c r="E5" s="3">
        <v>4</v>
      </c>
      <c r="F5" s="3">
        <v>2</v>
      </c>
      <c r="G5" s="3">
        <v>5</v>
      </c>
      <c r="H5" s="3">
        <v>5</v>
      </c>
      <c r="I5" s="3">
        <v>3</v>
      </c>
      <c r="J5" s="3">
        <v>4</v>
      </c>
      <c r="K5" s="3">
        <v>2</v>
      </c>
      <c r="L5" s="3">
        <v>4</v>
      </c>
      <c r="M5" s="3"/>
      <c r="N5" s="3"/>
      <c r="O5" s="3"/>
      <c r="P5" s="3"/>
      <c r="Q5" s="3"/>
      <c r="S5">
        <f t="shared" si="1"/>
        <v>5</v>
      </c>
      <c r="T5">
        <f t="shared" si="0"/>
        <v>3</v>
      </c>
      <c r="U5">
        <f t="shared" si="0"/>
        <v>4</v>
      </c>
      <c r="V5">
        <f t="shared" si="0"/>
        <v>2</v>
      </c>
      <c r="W5">
        <f t="shared" si="0"/>
        <v>4</v>
      </c>
    </row>
    <row r="6" spans="1:23" x14ac:dyDescent="0.25">
      <c r="A6" s="1" t="s">
        <v>18</v>
      </c>
      <c r="B6" s="1" t="s">
        <v>22</v>
      </c>
      <c r="C6" s="3">
        <v>5</v>
      </c>
      <c r="D6" s="3">
        <v>4</v>
      </c>
      <c r="E6" s="3">
        <v>4</v>
      </c>
      <c r="F6" s="3">
        <v>3</v>
      </c>
      <c r="G6" s="3">
        <v>5</v>
      </c>
      <c r="H6" s="3">
        <v>4</v>
      </c>
      <c r="I6" s="3">
        <v>4</v>
      </c>
      <c r="J6" s="3">
        <v>4</v>
      </c>
      <c r="K6" s="3">
        <v>3</v>
      </c>
      <c r="L6" s="3">
        <v>4</v>
      </c>
      <c r="M6" s="3"/>
      <c r="N6" s="3"/>
      <c r="O6" s="3"/>
      <c r="P6" s="3"/>
      <c r="Q6" s="3"/>
      <c r="S6">
        <f t="shared" si="1"/>
        <v>4</v>
      </c>
      <c r="T6">
        <f t="shared" si="0"/>
        <v>4</v>
      </c>
      <c r="U6">
        <f t="shared" si="0"/>
        <v>4</v>
      </c>
      <c r="V6">
        <f t="shared" si="0"/>
        <v>3</v>
      </c>
      <c r="W6">
        <f t="shared" si="0"/>
        <v>4</v>
      </c>
    </row>
    <row r="7" spans="1:23" x14ac:dyDescent="0.25">
      <c r="A7" s="1" t="s">
        <v>18</v>
      </c>
      <c r="B7" s="1" t="s">
        <v>23</v>
      </c>
      <c r="C7" s="3">
        <v>5</v>
      </c>
      <c r="D7" s="3">
        <v>4</v>
      </c>
      <c r="E7" s="3">
        <v>4</v>
      </c>
      <c r="F7" s="3">
        <v>3</v>
      </c>
      <c r="G7" s="3">
        <v>5</v>
      </c>
      <c r="H7" s="3">
        <v>4</v>
      </c>
      <c r="I7" s="3">
        <v>4</v>
      </c>
      <c r="J7" s="3">
        <v>4</v>
      </c>
      <c r="K7" s="3">
        <v>3</v>
      </c>
      <c r="L7" s="3">
        <v>4</v>
      </c>
      <c r="M7" s="3"/>
      <c r="N7" s="3"/>
      <c r="O7" s="3"/>
      <c r="P7" s="3"/>
      <c r="Q7" s="3"/>
      <c r="S7">
        <f t="shared" si="1"/>
        <v>4</v>
      </c>
      <c r="T7">
        <f t="shared" si="0"/>
        <v>4</v>
      </c>
      <c r="U7">
        <f t="shared" si="0"/>
        <v>4</v>
      </c>
      <c r="V7">
        <f t="shared" si="0"/>
        <v>3</v>
      </c>
      <c r="W7">
        <f t="shared" si="0"/>
        <v>4</v>
      </c>
    </row>
    <row r="8" spans="1:23" x14ac:dyDescent="0.25">
      <c r="A8" s="1" t="s">
        <v>18</v>
      </c>
      <c r="B8" s="1" t="s">
        <v>24</v>
      </c>
      <c r="C8" s="3"/>
      <c r="D8" s="3"/>
      <c r="E8" s="3"/>
      <c r="F8" s="3"/>
      <c r="G8" s="3"/>
      <c r="H8" s="3">
        <v>5</v>
      </c>
      <c r="I8" s="3">
        <v>4</v>
      </c>
      <c r="J8" s="3">
        <v>4</v>
      </c>
      <c r="K8" s="3">
        <v>4</v>
      </c>
      <c r="L8" s="3">
        <v>5</v>
      </c>
      <c r="M8" s="3"/>
      <c r="N8" s="3"/>
      <c r="O8" s="3"/>
      <c r="P8" s="3"/>
      <c r="Q8" s="3"/>
      <c r="S8">
        <f t="shared" si="1"/>
        <v>5</v>
      </c>
      <c r="T8">
        <f t="shared" si="0"/>
        <v>4</v>
      </c>
      <c r="U8">
        <f t="shared" si="0"/>
        <v>4</v>
      </c>
      <c r="V8">
        <f t="shared" si="0"/>
        <v>4</v>
      </c>
      <c r="W8">
        <f t="shared" si="0"/>
        <v>5</v>
      </c>
    </row>
    <row r="9" spans="1:23" x14ac:dyDescent="0.25">
      <c r="A9" s="1" t="s">
        <v>25</v>
      </c>
      <c r="B9" s="1" t="s">
        <v>26</v>
      </c>
      <c r="C9" s="3">
        <v>4</v>
      </c>
      <c r="D9" s="3">
        <v>4</v>
      </c>
      <c r="E9" s="3">
        <v>4</v>
      </c>
      <c r="F9" s="3">
        <v>5</v>
      </c>
      <c r="G9" s="3">
        <v>4</v>
      </c>
      <c r="H9" s="3">
        <v>5</v>
      </c>
      <c r="I9" s="3">
        <v>4</v>
      </c>
      <c r="J9" s="3">
        <v>4</v>
      </c>
      <c r="K9" s="3">
        <v>5</v>
      </c>
      <c r="L9" s="3">
        <v>4</v>
      </c>
      <c r="M9" s="3">
        <v>5</v>
      </c>
      <c r="N9" s="3">
        <v>5</v>
      </c>
      <c r="O9" s="3">
        <v>4</v>
      </c>
      <c r="P9" s="3">
        <v>5</v>
      </c>
      <c r="Q9" s="3">
        <v>4</v>
      </c>
      <c r="S9">
        <f t="shared" si="1"/>
        <v>4</v>
      </c>
      <c r="T9">
        <f t="shared" si="0"/>
        <v>4</v>
      </c>
      <c r="U9">
        <f t="shared" si="0"/>
        <v>4</v>
      </c>
      <c r="V9">
        <f t="shared" si="0"/>
        <v>5</v>
      </c>
      <c r="W9">
        <f t="shared" si="0"/>
        <v>4</v>
      </c>
    </row>
    <row r="10" spans="1:23" x14ac:dyDescent="0.25">
      <c r="A10" s="1" t="s">
        <v>25</v>
      </c>
      <c r="B10" s="1" t="s">
        <v>27</v>
      </c>
      <c r="C10" s="3">
        <v>4</v>
      </c>
      <c r="D10" s="3">
        <v>5</v>
      </c>
      <c r="E10" s="3">
        <v>4</v>
      </c>
      <c r="F10" s="3">
        <v>5</v>
      </c>
      <c r="G10" s="3">
        <v>4</v>
      </c>
      <c r="H10" s="3">
        <v>5</v>
      </c>
      <c r="I10" s="3">
        <v>5</v>
      </c>
      <c r="J10" s="3">
        <v>5</v>
      </c>
      <c r="K10" s="3">
        <v>5</v>
      </c>
      <c r="L10" s="3">
        <v>4</v>
      </c>
      <c r="M10" s="3">
        <v>5</v>
      </c>
      <c r="N10" s="3">
        <v>4</v>
      </c>
      <c r="O10" s="3">
        <v>4</v>
      </c>
      <c r="P10" s="3">
        <v>5</v>
      </c>
      <c r="Q10" s="3">
        <v>4</v>
      </c>
      <c r="S10">
        <f t="shared" si="1"/>
        <v>4</v>
      </c>
      <c r="T10">
        <f t="shared" si="0"/>
        <v>4</v>
      </c>
      <c r="U10">
        <f t="shared" si="0"/>
        <v>4</v>
      </c>
      <c r="V10">
        <f t="shared" si="0"/>
        <v>5</v>
      </c>
      <c r="W10">
        <f t="shared" si="0"/>
        <v>4</v>
      </c>
    </row>
    <row r="11" spans="1:23" x14ac:dyDescent="0.25">
      <c r="A11" s="1" t="s">
        <v>28</v>
      </c>
      <c r="B11" s="1" t="s">
        <v>29</v>
      </c>
      <c r="C11" s="3">
        <v>3</v>
      </c>
      <c r="D11" s="3">
        <v>4</v>
      </c>
      <c r="E11" s="3">
        <v>4</v>
      </c>
      <c r="F11" s="3">
        <v>3</v>
      </c>
      <c r="G11" s="3">
        <v>2</v>
      </c>
      <c r="H11" s="3">
        <v>4</v>
      </c>
      <c r="I11" s="3">
        <v>3</v>
      </c>
      <c r="J11" s="3">
        <v>4</v>
      </c>
      <c r="K11" s="3">
        <v>2</v>
      </c>
      <c r="L11" s="3">
        <v>3</v>
      </c>
      <c r="M11" s="3">
        <v>3</v>
      </c>
      <c r="N11" s="3">
        <v>4</v>
      </c>
      <c r="O11" s="3">
        <v>3</v>
      </c>
      <c r="P11" s="3">
        <v>2</v>
      </c>
      <c r="Q11" s="3">
        <v>3</v>
      </c>
      <c r="S11">
        <f t="shared" si="1"/>
        <v>3</v>
      </c>
      <c r="T11">
        <f t="shared" si="0"/>
        <v>3</v>
      </c>
      <c r="U11">
        <f t="shared" si="0"/>
        <v>3</v>
      </c>
      <c r="V11">
        <f t="shared" si="0"/>
        <v>2</v>
      </c>
      <c r="W11">
        <f t="shared" si="0"/>
        <v>2</v>
      </c>
    </row>
    <row r="12" spans="1:23" x14ac:dyDescent="0.25">
      <c r="A12" s="1" t="s">
        <v>28</v>
      </c>
      <c r="B12" s="1" t="s">
        <v>30</v>
      </c>
      <c r="C12" s="3">
        <v>3</v>
      </c>
      <c r="D12" s="3">
        <v>4</v>
      </c>
      <c r="E12" s="3">
        <v>3</v>
      </c>
      <c r="F12" s="3">
        <v>4</v>
      </c>
      <c r="G12" s="3">
        <v>4</v>
      </c>
      <c r="H12" s="3">
        <v>3</v>
      </c>
      <c r="I12" s="3">
        <v>3</v>
      </c>
      <c r="J12" s="3">
        <v>3</v>
      </c>
      <c r="K12" s="3">
        <v>4</v>
      </c>
      <c r="L12" s="3">
        <v>3</v>
      </c>
      <c r="M12" s="3">
        <v>5</v>
      </c>
      <c r="N12" s="3">
        <v>4</v>
      </c>
      <c r="O12" s="3">
        <v>3</v>
      </c>
      <c r="P12" s="3">
        <v>4</v>
      </c>
      <c r="Q12" s="3">
        <v>4</v>
      </c>
      <c r="S12">
        <f t="shared" si="1"/>
        <v>3</v>
      </c>
      <c r="T12">
        <f t="shared" si="0"/>
        <v>3</v>
      </c>
      <c r="U12">
        <f t="shared" si="0"/>
        <v>3</v>
      </c>
      <c r="V12">
        <f t="shared" si="0"/>
        <v>4</v>
      </c>
      <c r="W12">
        <f t="shared" si="0"/>
        <v>3</v>
      </c>
    </row>
    <row r="13" spans="1:23" x14ac:dyDescent="0.25">
      <c r="A13" s="1" t="s">
        <v>28</v>
      </c>
      <c r="B13" s="1" t="s">
        <v>31</v>
      </c>
      <c r="C13" s="3">
        <v>4</v>
      </c>
      <c r="D13" s="3">
        <v>2</v>
      </c>
      <c r="E13" s="3">
        <v>4</v>
      </c>
      <c r="F13" s="3">
        <v>2</v>
      </c>
      <c r="G13" s="3">
        <v>3</v>
      </c>
      <c r="H13" s="3">
        <v>4</v>
      </c>
      <c r="I13" s="3">
        <v>3</v>
      </c>
      <c r="J13" s="3">
        <v>4</v>
      </c>
      <c r="K13" s="3">
        <v>2</v>
      </c>
      <c r="L13" s="3">
        <v>4</v>
      </c>
      <c r="M13" s="3">
        <v>4</v>
      </c>
      <c r="N13" s="3">
        <v>4</v>
      </c>
      <c r="O13" s="3">
        <v>3</v>
      </c>
      <c r="P13" s="3">
        <v>4</v>
      </c>
      <c r="Q13" s="3">
        <v>3</v>
      </c>
      <c r="S13">
        <f t="shared" si="1"/>
        <v>4</v>
      </c>
      <c r="T13">
        <f t="shared" si="0"/>
        <v>3</v>
      </c>
      <c r="U13">
        <f t="shared" si="0"/>
        <v>3</v>
      </c>
      <c r="V13">
        <f t="shared" si="0"/>
        <v>2</v>
      </c>
      <c r="W13">
        <f t="shared" si="0"/>
        <v>3</v>
      </c>
    </row>
    <row r="14" spans="1:23" x14ac:dyDescent="0.25">
      <c r="A14" s="1" t="s">
        <v>28</v>
      </c>
      <c r="B14" s="1" t="s">
        <v>32</v>
      </c>
      <c r="C14" s="3">
        <v>3</v>
      </c>
      <c r="D14" s="3">
        <v>4</v>
      </c>
      <c r="E14" s="3">
        <v>3</v>
      </c>
      <c r="F14" s="3">
        <v>4</v>
      </c>
      <c r="G14" s="3">
        <v>2</v>
      </c>
      <c r="H14" s="3">
        <v>3</v>
      </c>
      <c r="I14" s="3">
        <v>4</v>
      </c>
      <c r="J14" s="3">
        <v>3</v>
      </c>
      <c r="K14" s="3">
        <v>3</v>
      </c>
      <c r="L14" s="3">
        <v>3</v>
      </c>
      <c r="M14" s="3">
        <v>4</v>
      </c>
      <c r="N14" s="3">
        <v>3</v>
      </c>
      <c r="O14" s="3">
        <v>3</v>
      </c>
      <c r="P14" s="3">
        <v>4</v>
      </c>
      <c r="Q14" s="3">
        <v>3</v>
      </c>
      <c r="S14">
        <f t="shared" si="1"/>
        <v>3</v>
      </c>
      <c r="T14">
        <f t="shared" si="0"/>
        <v>3</v>
      </c>
      <c r="U14">
        <f t="shared" si="0"/>
        <v>3</v>
      </c>
      <c r="V14">
        <f t="shared" si="0"/>
        <v>3</v>
      </c>
      <c r="W14">
        <f t="shared" si="0"/>
        <v>2</v>
      </c>
    </row>
    <row r="15" spans="1:23" x14ac:dyDescent="0.25">
      <c r="A15" s="1" t="s">
        <v>33</v>
      </c>
      <c r="B15" s="1" t="s">
        <v>34</v>
      </c>
      <c r="C15" s="3">
        <v>4</v>
      </c>
      <c r="D15" s="3">
        <v>5</v>
      </c>
      <c r="E15" s="3">
        <v>4</v>
      </c>
      <c r="F15" s="3">
        <v>5</v>
      </c>
      <c r="G15" s="3">
        <v>4</v>
      </c>
      <c r="H15" s="3">
        <v>5</v>
      </c>
      <c r="I15" s="3">
        <v>5</v>
      </c>
      <c r="J15" s="3">
        <v>5</v>
      </c>
      <c r="K15" s="3">
        <v>5</v>
      </c>
      <c r="L15" s="3">
        <v>5</v>
      </c>
      <c r="M15" s="3">
        <v>5</v>
      </c>
      <c r="N15" s="3">
        <v>4</v>
      </c>
      <c r="O15" s="3">
        <v>5</v>
      </c>
      <c r="P15" s="3">
        <v>5</v>
      </c>
      <c r="Q15" s="3">
        <v>4</v>
      </c>
      <c r="S15">
        <f t="shared" si="1"/>
        <v>4</v>
      </c>
      <c r="T15">
        <f t="shared" si="0"/>
        <v>4</v>
      </c>
      <c r="U15">
        <f t="shared" si="0"/>
        <v>4</v>
      </c>
      <c r="V15">
        <f t="shared" si="0"/>
        <v>5</v>
      </c>
      <c r="W15">
        <f t="shared" si="0"/>
        <v>4</v>
      </c>
    </row>
    <row r="16" spans="1:23" x14ac:dyDescent="0.25">
      <c r="A16" s="1" t="s">
        <v>35</v>
      </c>
      <c r="B16" s="1" t="s">
        <v>36</v>
      </c>
      <c r="C16" s="3">
        <v>3</v>
      </c>
      <c r="D16" s="3">
        <v>3</v>
      </c>
      <c r="E16" s="3">
        <v>4</v>
      </c>
      <c r="F16" s="3">
        <v>2</v>
      </c>
      <c r="G16" s="3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S16">
        <f t="shared" si="1"/>
        <v>3</v>
      </c>
      <c r="T16">
        <f t="shared" si="0"/>
        <v>3</v>
      </c>
      <c r="U16">
        <f t="shared" si="0"/>
        <v>4</v>
      </c>
      <c r="V16">
        <f t="shared" si="0"/>
        <v>2</v>
      </c>
      <c r="W16">
        <f t="shared" si="0"/>
        <v>3</v>
      </c>
    </row>
    <row r="17" spans="1:23" x14ac:dyDescent="0.25">
      <c r="A17" s="1" t="s">
        <v>35</v>
      </c>
      <c r="B17" s="1" t="s">
        <v>37</v>
      </c>
      <c r="C17" s="3">
        <v>4</v>
      </c>
      <c r="D17" s="3">
        <v>3</v>
      </c>
      <c r="E17" s="3">
        <v>3</v>
      </c>
      <c r="F17" s="3">
        <v>2</v>
      </c>
      <c r="G17" s="3">
        <v>3</v>
      </c>
      <c r="H17" s="3">
        <v>4</v>
      </c>
      <c r="I17" s="3">
        <v>3</v>
      </c>
      <c r="J17" s="3">
        <v>4</v>
      </c>
      <c r="K17" s="3">
        <v>2</v>
      </c>
      <c r="L17" s="3">
        <v>3</v>
      </c>
      <c r="M17" s="3">
        <v>3</v>
      </c>
      <c r="N17" s="3">
        <v>4</v>
      </c>
      <c r="O17" s="3">
        <v>4</v>
      </c>
      <c r="P17" s="3">
        <v>3</v>
      </c>
      <c r="Q17" s="3">
        <v>3</v>
      </c>
      <c r="S17">
        <f t="shared" si="1"/>
        <v>3</v>
      </c>
      <c r="T17">
        <f t="shared" si="0"/>
        <v>3</v>
      </c>
      <c r="U17">
        <f t="shared" si="0"/>
        <v>3</v>
      </c>
      <c r="V17">
        <f t="shared" si="0"/>
        <v>2</v>
      </c>
      <c r="W17">
        <f t="shared" si="0"/>
        <v>3</v>
      </c>
    </row>
    <row r="18" spans="1:23" x14ac:dyDescent="0.25">
      <c r="A18" s="1" t="s">
        <v>38</v>
      </c>
      <c r="B18" s="1" t="s">
        <v>39</v>
      </c>
      <c r="C18" s="3">
        <v>4</v>
      </c>
      <c r="D18" s="3">
        <v>4</v>
      </c>
      <c r="E18" s="3">
        <v>4</v>
      </c>
      <c r="F18" s="3">
        <v>4</v>
      </c>
      <c r="G18" s="3">
        <v>4</v>
      </c>
      <c r="H18" s="3">
        <v>5</v>
      </c>
      <c r="I18" s="3">
        <v>4</v>
      </c>
      <c r="J18" s="3">
        <v>4</v>
      </c>
      <c r="K18" s="3">
        <v>5</v>
      </c>
      <c r="L18" s="3">
        <v>4</v>
      </c>
      <c r="M18" s="3">
        <v>5</v>
      </c>
      <c r="N18" s="3">
        <v>4</v>
      </c>
      <c r="O18" s="3">
        <v>4</v>
      </c>
      <c r="P18" s="3">
        <v>4</v>
      </c>
      <c r="Q18" s="3">
        <v>4</v>
      </c>
      <c r="S18">
        <f t="shared" si="1"/>
        <v>4</v>
      </c>
      <c r="T18">
        <f t="shared" si="0"/>
        <v>4</v>
      </c>
      <c r="U18">
        <f t="shared" si="0"/>
        <v>4</v>
      </c>
      <c r="V18">
        <f t="shared" si="0"/>
        <v>4</v>
      </c>
      <c r="W18">
        <f t="shared" si="0"/>
        <v>4</v>
      </c>
    </row>
    <row r="19" spans="1:23" x14ac:dyDescent="0.25">
      <c r="A19" s="1" t="s">
        <v>40</v>
      </c>
      <c r="B19" s="1" t="s">
        <v>41</v>
      </c>
      <c r="C19" s="3">
        <v>4</v>
      </c>
      <c r="D19" s="3">
        <v>3</v>
      </c>
      <c r="E19" s="3">
        <v>4</v>
      </c>
      <c r="F19" s="3">
        <v>4</v>
      </c>
      <c r="G19" s="3">
        <v>4</v>
      </c>
      <c r="H19" s="3">
        <v>4</v>
      </c>
      <c r="I19" s="3">
        <v>4</v>
      </c>
      <c r="J19" s="3">
        <v>3</v>
      </c>
      <c r="K19" s="3">
        <v>3</v>
      </c>
      <c r="L19" s="3">
        <v>4</v>
      </c>
      <c r="M19" s="3">
        <v>4</v>
      </c>
      <c r="N19" s="3">
        <v>4</v>
      </c>
      <c r="O19" s="3">
        <v>4</v>
      </c>
      <c r="P19" s="3">
        <v>3</v>
      </c>
      <c r="Q19" s="3">
        <v>4</v>
      </c>
      <c r="S19">
        <f t="shared" si="1"/>
        <v>4</v>
      </c>
      <c r="T19">
        <f t="shared" ref="T19:T30" si="2">FLOOR(AVERAGE(D19,I19,N19),1)</f>
        <v>3</v>
      </c>
      <c r="U19">
        <f t="shared" ref="U19:U30" si="3">FLOOR(AVERAGE(E19,J19,O19),1)</f>
        <v>3</v>
      </c>
      <c r="V19">
        <f t="shared" ref="V19:V30" si="4">FLOOR(AVERAGE(F19,K19,P19),1)</f>
        <v>3</v>
      </c>
      <c r="W19">
        <f t="shared" ref="W19:W30" si="5">FLOOR(AVERAGE(G19,L19,Q19),1)</f>
        <v>4</v>
      </c>
    </row>
    <row r="20" spans="1:23" x14ac:dyDescent="0.25">
      <c r="A20" s="1" t="s">
        <v>40</v>
      </c>
      <c r="B20" s="1" t="s">
        <v>42</v>
      </c>
      <c r="C20" s="3">
        <v>4</v>
      </c>
      <c r="D20" s="3">
        <v>3</v>
      </c>
      <c r="E20" s="3">
        <v>4</v>
      </c>
      <c r="F20" s="3">
        <v>4</v>
      </c>
      <c r="G20" s="3">
        <v>4</v>
      </c>
      <c r="H20" s="3">
        <v>5</v>
      </c>
      <c r="I20" s="3">
        <v>3</v>
      </c>
      <c r="J20" s="3">
        <v>4</v>
      </c>
      <c r="K20" s="3">
        <v>4</v>
      </c>
      <c r="L20" s="3">
        <v>4</v>
      </c>
      <c r="M20" s="3">
        <v>5</v>
      </c>
      <c r="N20" s="3">
        <v>3</v>
      </c>
      <c r="O20" s="3">
        <v>4</v>
      </c>
      <c r="P20" s="3">
        <v>4</v>
      </c>
      <c r="Q20" s="3">
        <v>4</v>
      </c>
      <c r="S20">
        <f t="shared" si="1"/>
        <v>4</v>
      </c>
      <c r="T20">
        <f t="shared" si="2"/>
        <v>3</v>
      </c>
      <c r="U20">
        <f t="shared" si="3"/>
        <v>4</v>
      </c>
      <c r="V20">
        <f t="shared" si="4"/>
        <v>4</v>
      </c>
      <c r="W20">
        <f t="shared" si="5"/>
        <v>4</v>
      </c>
    </row>
    <row r="21" spans="1:23" x14ac:dyDescent="0.25">
      <c r="A21" s="1" t="s">
        <v>40</v>
      </c>
      <c r="B21" s="1" t="s">
        <v>43</v>
      </c>
      <c r="C21" s="3">
        <v>4</v>
      </c>
      <c r="D21" s="3">
        <v>4</v>
      </c>
      <c r="E21" s="3">
        <v>3</v>
      </c>
      <c r="F21" s="3">
        <v>4</v>
      </c>
      <c r="G21" s="3">
        <v>4</v>
      </c>
      <c r="H21" s="3">
        <v>4</v>
      </c>
      <c r="I21" s="3">
        <v>4</v>
      </c>
      <c r="J21" s="3">
        <v>3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S21">
        <f t="shared" si="1"/>
        <v>4</v>
      </c>
      <c r="T21">
        <f t="shared" si="2"/>
        <v>4</v>
      </c>
      <c r="U21">
        <f t="shared" si="3"/>
        <v>3</v>
      </c>
      <c r="V21">
        <f t="shared" si="4"/>
        <v>4</v>
      </c>
      <c r="W21">
        <f t="shared" si="5"/>
        <v>4</v>
      </c>
    </row>
    <row r="22" spans="1:23" x14ac:dyDescent="0.25">
      <c r="A22" s="1" t="s">
        <v>40</v>
      </c>
      <c r="B22" s="1" t="s">
        <v>44</v>
      </c>
      <c r="C22" s="3">
        <v>4</v>
      </c>
      <c r="D22" s="3">
        <v>3</v>
      </c>
      <c r="E22" s="3">
        <v>4</v>
      </c>
      <c r="F22" s="3">
        <v>4</v>
      </c>
      <c r="G22" s="3">
        <v>4</v>
      </c>
      <c r="H22" s="3">
        <v>3</v>
      </c>
      <c r="I22" s="3">
        <v>4</v>
      </c>
      <c r="J22" s="3">
        <v>4</v>
      </c>
      <c r="K22" s="3">
        <v>5</v>
      </c>
      <c r="L22" s="3">
        <v>4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S22">
        <f t="shared" si="1"/>
        <v>3</v>
      </c>
      <c r="T22">
        <f t="shared" si="2"/>
        <v>3</v>
      </c>
      <c r="U22">
        <f t="shared" si="3"/>
        <v>4</v>
      </c>
      <c r="V22">
        <f t="shared" si="4"/>
        <v>4</v>
      </c>
      <c r="W22">
        <f t="shared" si="5"/>
        <v>4</v>
      </c>
    </row>
    <row r="23" spans="1:23" x14ac:dyDescent="0.25">
      <c r="A23" s="1" t="s">
        <v>45</v>
      </c>
      <c r="B23" s="1" t="s">
        <v>46</v>
      </c>
      <c r="C23" s="3">
        <v>5</v>
      </c>
      <c r="D23" s="3">
        <v>4</v>
      </c>
      <c r="E23" s="3">
        <v>3</v>
      </c>
      <c r="F23" s="3">
        <v>4</v>
      </c>
      <c r="G23" s="3">
        <v>4</v>
      </c>
      <c r="H23" s="3">
        <v>5</v>
      </c>
      <c r="I23" s="3">
        <v>5</v>
      </c>
      <c r="J23" s="3">
        <v>3</v>
      </c>
      <c r="K23" s="3">
        <v>4</v>
      </c>
      <c r="L23" s="3">
        <v>4</v>
      </c>
      <c r="M23" s="3">
        <v>4</v>
      </c>
      <c r="N23" s="3">
        <v>4</v>
      </c>
      <c r="O23" s="3">
        <v>3</v>
      </c>
      <c r="P23" s="3">
        <v>4</v>
      </c>
      <c r="Q23" s="3">
        <v>4</v>
      </c>
      <c r="S23">
        <f t="shared" si="1"/>
        <v>4</v>
      </c>
      <c r="T23">
        <f t="shared" si="2"/>
        <v>4</v>
      </c>
      <c r="U23">
        <f t="shared" si="3"/>
        <v>3</v>
      </c>
      <c r="V23">
        <f t="shared" si="4"/>
        <v>4</v>
      </c>
      <c r="W23">
        <f t="shared" si="5"/>
        <v>4</v>
      </c>
    </row>
    <row r="24" spans="1:23" x14ac:dyDescent="0.25">
      <c r="A24" s="1" t="s">
        <v>47</v>
      </c>
      <c r="B24" s="1" t="s">
        <v>48</v>
      </c>
      <c r="C24" s="4">
        <v>4</v>
      </c>
      <c r="D24" s="3">
        <v>5</v>
      </c>
      <c r="E24" s="3">
        <v>4</v>
      </c>
      <c r="F24" s="3">
        <v>3</v>
      </c>
      <c r="G24" s="3">
        <v>5</v>
      </c>
      <c r="H24" s="3"/>
      <c r="I24" s="3"/>
      <c r="J24" s="3"/>
      <c r="K24" s="3"/>
      <c r="L24" s="3"/>
      <c r="M24" s="3">
        <v>4</v>
      </c>
      <c r="N24" s="3">
        <v>5</v>
      </c>
      <c r="O24" s="3">
        <v>4</v>
      </c>
      <c r="P24" s="3">
        <v>3</v>
      </c>
      <c r="Q24" s="3">
        <v>5</v>
      </c>
      <c r="S24">
        <f t="shared" si="1"/>
        <v>4</v>
      </c>
      <c r="T24">
        <f t="shared" si="2"/>
        <v>5</v>
      </c>
      <c r="U24">
        <f t="shared" si="3"/>
        <v>4</v>
      </c>
      <c r="V24">
        <f t="shared" si="4"/>
        <v>3</v>
      </c>
      <c r="W24">
        <f t="shared" si="5"/>
        <v>5</v>
      </c>
    </row>
    <row r="25" spans="1:23" x14ac:dyDescent="0.25">
      <c r="A25" s="1" t="s">
        <v>47</v>
      </c>
      <c r="B25" s="1" t="s">
        <v>49</v>
      </c>
      <c r="C25" s="3">
        <v>4</v>
      </c>
      <c r="D25" s="3">
        <v>5</v>
      </c>
      <c r="E25" s="3">
        <v>4</v>
      </c>
      <c r="F25" s="3">
        <v>3</v>
      </c>
      <c r="G25" s="3">
        <v>4</v>
      </c>
      <c r="H25" s="3"/>
      <c r="I25" s="3"/>
      <c r="J25" s="3"/>
      <c r="K25" s="3"/>
      <c r="L25" s="3"/>
      <c r="M25" s="3">
        <v>4</v>
      </c>
      <c r="N25" s="3">
        <v>5</v>
      </c>
      <c r="O25" s="3">
        <v>4</v>
      </c>
      <c r="P25" s="3">
        <v>3</v>
      </c>
      <c r="Q25" s="3">
        <v>4</v>
      </c>
      <c r="S25">
        <f t="shared" si="1"/>
        <v>4</v>
      </c>
      <c r="T25">
        <f t="shared" si="2"/>
        <v>5</v>
      </c>
      <c r="U25">
        <f t="shared" si="3"/>
        <v>4</v>
      </c>
      <c r="V25">
        <f t="shared" si="4"/>
        <v>3</v>
      </c>
      <c r="W25">
        <f t="shared" si="5"/>
        <v>4</v>
      </c>
    </row>
    <row r="26" spans="1:23" x14ac:dyDescent="0.25">
      <c r="A26" s="1" t="s">
        <v>47</v>
      </c>
      <c r="B26" s="1" t="s">
        <v>50</v>
      </c>
      <c r="C26" s="3">
        <v>4</v>
      </c>
      <c r="D26" s="3">
        <v>4</v>
      </c>
      <c r="E26" s="3">
        <v>4</v>
      </c>
      <c r="F26" s="3">
        <v>5</v>
      </c>
      <c r="G26" s="3">
        <v>4</v>
      </c>
      <c r="H26" s="3"/>
      <c r="I26" s="3"/>
      <c r="J26" s="3"/>
      <c r="K26" s="3"/>
      <c r="L26" s="3"/>
      <c r="M26" s="3">
        <v>4</v>
      </c>
      <c r="N26" s="3">
        <v>4</v>
      </c>
      <c r="O26" s="3">
        <v>4</v>
      </c>
      <c r="P26" s="3">
        <v>5</v>
      </c>
      <c r="Q26" s="3">
        <v>4</v>
      </c>
      <c r="S26">
        <f t="shared" si="1"/>
        <v>4</v>
      </c>
      <c r="T26">
        <f t="shared" si="2"/>
        <v>4</v>
      </c>
      <c r="U26">
        <f t="shared" si="3"/>
        <v>4</v>
      </c>
      <c r="V26">
        <f t="shared" si="4"/>
        <v>5</v>
      </c>
      <c r="W26">
        <f t="shared" si="5"/>
        <v>4</v>
      </c>
    </row>
    <row r="27" spans="1:23" x14ac:dyDescent="0.25">
      <c r="A27" s="1" t="s">
        <v>51</v>
      </c>
      <c r="B27" s="1" t="s">
        <v>52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5</v>
      </c>
      <c r="I27" s="3">
        <v>4</v>
      </c>
      <c r="J27" s="3">
        <v>4</v>
      </c>
      <c r="K27" s="3">
        <v>5</v>
      </c>
      <c r="L27" s="3">
        <v>4</v>
      </c>
      <c r="M27" s="3">
        <v>4</v>
      </c>
      <c r="N27" s="3">
        <v>4</v>
      </c>
      <c r="O27" s="3">
        <v>4</v>
      </c>
      <c r="P27" s="3">
        <v>5</v>
      </c>
      <c r="Q27" s="3">
        <v>5</v>
      </c>
      <c r="S27">
        <f t="shared" si="1"/>
        <v>4</v>
      </c>
      <c r="T27">
        <f t="shared" si="2"/>
        <v>4</v>
      </c>
      <c r="U27">
        <f t="shared" si="3"/>
        <v>4</v>
      </c>
      <c r="V27">
        <f t="shared" si="4"/>
        <v>4</v>
      </c>
      <c r="W27">
        <f t="shared" si="5"/>
        <v>4</v>
      </c>
    </row>
    <row r="28" spans="1:23" x14ac:dyDescent="0.25">
      <c r="A28" s="1" t="s">
        <v>51</v>
      </c>
      <c r="B28" s="1" t="s">
        <v>53</v>
      </c>
      <c r="C28" s="3">
        <v>4</v>
      </c>
      <c r="D28" s="3">
        <v>4</v>
      </c>
      <c r="E28" s="3">
        <v>5</v>
      </c>
      <c r="F28" s="3">
        <v>5</v>
      </c>
      <c r="G28" s="3">
        <v>4</v>
      </c>
      <c r="H28" s="3">
        <v>5</v>
      </c>
      <c r="I28" s="3">
        <v>4</v>
      </c>
      <c r="J28" s="3">
        <v>5</v>
      </c>
      <c r="K28" s="3">
        <v>5</v>
      </c>
      <c r="L28" s="3">
        <v>5</v>
      </c>
      <c r="M28" s="3">
        <v>5</v>
      </c>
      <c r="N28" s="3">
        <v>5</v>
      </c>
      <c r="O28" s="3">
        <v>4</v>
      </c>
      <c r="P28" s="3">
        <v>5</v>
      </c>
      <c r="Q28" s="3">
        <v>4</v>
      </c>
      <c r="S28">
        <f t="shared" si="1"/>
        <v>4</v>
      </c>
      <c r="T28">
        <f t="shared" si="2"/>
        <v>4</v>
      </c>
      <c r="U28">
        <f t="shared" si="3"/>
        <v>4</v>
      </c>
      <c r="V28">
        <f t="shared" si="4"/>
        <v>5</v>
      </c>
      <c r="W28">
        <f t="shared" si="5"/>
        <v>4</v>
      </c>
    </row>
    <row r="29" spans="1:23" x14ac:dyDescent="0.25">
      <c r="A29" s="1" t="s">
        <v>51</v>
      </c>
      <c r="B29" s="1" t="s">
        <v>54</v>
      </c>
      <c r="C29" s="3">
        <v>5</v>
      </c>
      <c r="D29" s="3">
        <v>4</v>
      </c>
      <c r="E29" s="3">
        <v>4</v>
      </c>
      <c r="F29" s="3">
        <v>5</v>
      </c>
      <c r="G29" s="3">
        <v>5</v>
      </c>
      <c r="H29" s="3">
        <v>5</v>
      </c>
      <c r="I29" s="3">
        <v>4</v>
      </c>
      <c r="J29" s="3">
        <v>5</v>
      </c>
      <c r="K29" s="3">
        <v>5</v>
      </c>
      <c r="L29" s="3">
        <v>4</v>
      </c>
      <c r="M29" s="3">
        <v>5</v>
      </c>
      <c r="N29" s="3">
        <v>5</v>
      </c>
      <c r="O29" s="3">
        <v>4</v>
      </c>
      <c r="P29" s="3">
        <v>5</v>
      </c>
      <c r="Q29" s="3">
        <v>4</v>
      </c>
      <c r="S29">
        <f t="shared" si="1"/>
        <v>5</v>
      </c>
      <c r="T29">
        <f t="shared" si="2"/>
        <v>4</v>
      </c>
      <c r="U29">
        <f t="shared" si="3"/>
        <v>4</v>
      </c>
      <c r="V29">
        <f t="shared" si="4"/>
        <v>5</v>
      </c>
      <c r="W29">
        <f t="shared" si="5"/>
        <v>4</v>
      </c>
    </row>
    <row r="30" spans="1:23" x14ac:dyDescent="0.25">
      <c r="A30" s="1" t="s">
        <v>55</v>
      </c>
      <c r="B30" s="1" t="s">
        <v>56</v>
      </c>
      <c r="C30" s="3">
        <v>4</v>
      </c>
      <c r="D30" s="3">
        <v>3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3">
        <v>4</v>
      </c>
      <c r="N30" s="3">
        <v>3</v>
      </c>
      <c r="O30" s="3">
        <v>3</v>
      </c>
      <c r="P30" s="3">
        <v>4</v>
      </c>
      <c r="Q30" s="3">
        <v>4</v>
      </c>
      <c r="S30">
        <f t="shared" si="1"/>
        <v>4</v>
      </c>
      <c r="T30">
        <f t="shared" si="2"/>
        <v>3</v>
      </c>
      <c r="U30">
        <f t="shared" si="3"/>
        <v>3</v>
      </c>
      <c r="V30">
        <f t="shared" si="4"/>
        <v>4</v>
      </c>
      <c r="W30">
        <f t="shared" si="5"/>
        <v>4</v>
      </c>
    </row>
    <row r="31" spans="1:23" ht="13" thickBot="1" x14ac:dyDescent="0.3"/>
    <row r="32" spans="1:23" x14ac:dyDescent="0.25">
      <c r="A32" s="39"/>
      <c r="B32" s="50"/>
      <c r="C32" s="51" t="s">
        <v>120</v>
      </c>
      <c r="D32" s="40"/>
      <c r="E32" s="40"/>
      <c r="F32" s="40"/>
      <c r="G32" s="40"/>
      <c r="H32" s="51" t="s">
        <v>121</v>
      </c>
      <c r="I32" s="40"/>
      <c r="J32" s="40"/>
      <c r="K32" s="40"/>
      <c r="L32" s="40"/>
    </row>
    <row r="33" spans="1:12" ht="13" thickBot="1" x14ac:dyDescent="0.3">
      <c r="A33" s="28" t="s">
        <v>0</v>
      </c>
      <c r="B33" s="29" t="s">
        <v>1</v>
      </c>
      <c r="C33" s="52" t="s">
        <v>63</v>
      </c>
      <c r="D33" s="53" t="s">
        <v>64</v>
      </c>
      <c r="E33" s="53" t="s">
        <v>66</v>
      </c>
      <c r="F33" s="53" t="s">
        <v>67</v>
      </c>
      <c r="G33" s="53" t="s">
        <v>68</v>
      </c>
      <c r="H33" s="53" t="s">
        <v>63</v>
      </c>
      <c r="I33" s="53" t="s">
        <v>64</v>
      </c>
      <c r="J33" s="53" t="s">
        <v>66</v>
      </c>
      <c r="K33" s="53" t="s">
        <v>67</v>
      </c>
      <c r="L33" s="54" t="s">
        <v>68</v>
      </c>
    </row>
    <row r="34" spans="1:12" x14ac:dyDescent="0.25">
      <c r="A34" s="55" t="s">
        <v>18</v>
      </c>
      <c r="B34" s="26" t="s">
        <v>19</v>
      </c>
      <c r="C34" s="46">
        <v>4</v>
      </c>
      <c r="D34" s="47">
        <v>4</v>
      </c>
      <c r="E34" s="47">
        <v>4</v>
      </c>
      <c r="F34" s="47">
        <v>4</v>
      </c>
      <c r="G34" s="47">
        <v>5</v>
      </c>
      <c r="H34" s="47">
        <v>4</v>
      </c>
      <c r="I34" s="47">
        <v>4</v>
      </c>
      <c r="J34" s="47">
        <v>4</v>
      </c>
      <c r="K34" s="47">
        <v>4</v>
      </c>
      <c r="L34" s="48">
        <v>5</v>
      </c>
    </row>
    <row r="35" spans="1:12" x14ac:dyDescent="0.25">
      <c r="A35" s="25" t="s">
        <v>18</v>
      </c>
      <c r="B35" s="27" t="s">
        <v>20</v>
      </c>
      <c r="C35" s="43">
        <v>5</v>
      </c>
      <c r="D35" s="7">
        <v>4</v>
      </c>
      <c r="E35" s="7">
        <v>4</v>
      </c>
      <c r="F35" s="7">
        <v>3</v>
      </c>
      <c r="G35" s="7">
        <v>4</v>
      </c>
      <c r="H35" s="7">
        <v>5</v>
      </c>
      <c r="I35" s="7">
        <v>4</v>
      </c>
      <c r="J35" s="7">
        <v>3</v>
      </c>
      <c r="K35" s="7">
        <v>3</v>
      </c>
      <c r="L35" s="13">
        <v>4</v>
      </c>
    </row>
    <row r="36" spans="1:12" x14ac:dyDescent="0.25">
      <c r="A36" s="25" t="s">
        <v>18</v>
      </c>
      <c r="B36" s="27" t="s">
        <v>21</v>
      </c>
      <c r="C36" s="43">
        <v>5</v>
      </c>
      <c r="D36" s="7">
        <v>4</v>
      </c>
      <c r="E36" s="7">
        <v>4</v>
      </c>
      <c r="F36" s="7">
        <v>2</v>
      </c>
      <c r="G36" s="7">
        <v>5</v>
      </c>
      <c r="H36" s="7">
        <v>5</v>
      </c>
      <c r="I36" s="7">
        <v>3</v>
      </c>
      <c r="J36" s="7">
        <v>4</v>
      </c>
      <c r="K36" s="7">
        <v>2</v>
      </c>
      <c r="L36" s="13">
        <v>4</v>
      </c>
    </row>
    <row r="37" spans="1:12" x14ac:dyDescent="0.25">
      <c r="A37" s="25" t="s">
        <v>18</v>
      </c>
      <c r="B37" s="27" t="s">
        <v>22</v>
      </c>
      <c r="C37" s="43">
        <v>5</v>
      </c>
      <c r="D37" s="7">
        <v>4</v>
      </c>
      <c r="E37" s="7">
        <v>4</v>
      </c>
      <c r="F37" s="7">
        <v>3</v>
      </c>
      <c r="G37" s="7">
        <v>5</v>
      </c>
      <c r="H37" s="7">
        <v>4</v>
      </c>
      <c r="I37" s="7">
        <v>4</v>
      </c>
      <c r="J37" s="7">
        <v>4</v>
      </c>
      <c r="K37" s="7">
        <v>3</v>
      </c>
      <c r="L37" s="13">
        <v>4</v>
      </c>
    </row>
    <row r="38" spans="1:12" x14ac:dyDescent="0.25">
      <c r="A38" s="25" t="s">
        <v>18</v>
      </c>
      <c r="B38" s="27" t="s">
        <v>23</v>
      </c>
      <c r="C38" s="43">
        <v>5</v>
      </c>
      <c r="D38" s="7">
        <v>4</v>
      </c>
      <c r="E38" s="7">
        <v>4</v>
      </c>
      <c r="F38" s="7">
        <v>3</v>
      </c>
      <c r="G38" s="7">
        <v>5</v>
      </c>
      <c r="H38" s="7">
        <v>4</v>
      </c>
      <c r="I38" s="7">
        <v>4</v>
      </c>
      <c r="J38" s="7">
        <v>4</v>
      </c>
      <c r="K38" s="7">
        <v>3</v>
      </c>
      <c r="L38" s="13">
        <v>4</v>
      </c>
    </row>
    <row r="39" spans="1:12" x14ac:dyDescent="0.25">
      <c r="A39" s="25" t="s">
        <v>18</v>
      </c>
      <c r="B39" s="27" t="s">
        <v>24</v>
      </c>
      <c r="C39" s="43"/>
      <c r="D39" s="7"/>
      <c r="E39" s="7"/>
      <c r="F39" s="7"/>
      <c r="G39" s="7"/>
      <c r="H39" s="7">
        <v>5</v>
      </c>
      <c r="I39" s="7">
        <v>4</v>
      </c>
      <c r="J39" s="7">
        <v>4</v>
      </c>
      <c r="K39" s="7">
        <v>4</v>
      </c>
      <c r="L39" s="13">
        <v>5</v>
      </c>
    </row>
    <row r="40" spans="1:12" x14ac:dyDescent="0.25">
      <c r="A40" s="25" t="s">
        <v>25</v>
      </c>
      <c r="B40" s="27" t="s">
        <v>26</v>
      </c>
      <c r="C40" s="43">
        <v>4</v>
      </c>
      <c r="D40" s="7">
        <v>4</v>
      </c>
      <c r="E40" s="7">
        <v>4</v>
      </c>
      <c r="F40" s="7">
        <v>5</v>
      </c>
      <c r="G40" s="7">
        <v>4</v>
      </c>
      <c r="H40" s="7">
        <v>5</v>
      </c>
      <c r="I40" s="7">
        <v>4</v>
      </c>
      <c r="J40" s="7">
        <v>4</v>
      </c>
      <c r="K40" s="7">
        <v>5</v>
      </c>
      <c r="L40" s="13">
        <v>4</v>
      </c>
    </row>
    <row r="41" spans="1:12" x14ac:dyDescent="0.25">
      <c r="A41" s="25" t="s">
        <v>25</v>
      </c>
      <c r="B41" s="27" t="s">
        <v>27</v>
      </c>
      <c r="C41" s="43">
        <v>4</v>
      </c>
      <c r="D41" s="7">
        <v>5</v>
      </c>
      <c r="E41" s="7">
        <v>4</v>
      </c>
      <c r="F41" s="7">
        <v>5</v>
      </c>
      <c r="G41" s="7">
        <v>4</v>
      </c>
      <c r="H41" s="7">
        <v>5</v>
      </c>
      <c r="I41" s="7">
        <v>5</v>
      </c>
      <c r="J41" s="7">
        <v>5</v>
      </c>
      <c r="K41" s="7">
        <v>5</v>
      </c>
      <c r="L41" s="13">
        <v>4</v>
      </c>
    </row>
    <row r="42" spans="1:12" x14ac:dyDescent="0.25">
      <c r="A42" s="25" t="s">
        <v>28</v>
      </c>
      <c r="B42" s="27" t="s">
        <v>29</v>
      </c>
      <c r="C42" s="43">
        <v>3</v>
      </c>
      <c r="D42" s="7">
        <v>4</v>
      </c>
      <c r="E42" s="7">
        <v>4</v>
      </c>
      <c r="F42" s="7">
        <v>3</v>
      </c>
      <c r="G42" s="7">
        <v>2</v>
      </c>
      <c r="H42" s="7">
        <v>4</v>
      </c>
      <c r="I42" s="7">
        <v>3</v>
      </c>
      <c r="J42" s="7">
        <v>4</v>
      </c>
      <c r="K42" s="7">
        <v>2</v>
      </c>
      <c r="L42" s="13">
        <v>3</v>
      </c>
    </row>
    <row r="43" spans="1:12" x14ac:dyDescent="0.25">
      <c r="A43" s="25" t="s">
        <v>28</v>
      </c>
      <c r="B43" s="27" t="s">
        <v>30</v>
      </c>
      <c r="C43" s="43">
        <v>3</v>
      </c>
      <c r="D43" s="7">
        <v>4</v>
      </c>
      <c r="E43" s="7">
        <v>3</v>
      </c>
      <c r="F43" s="7">
        <v>4</v>
      </c>
      <c r="G43" s="7">
        <v>4</v>
      </c>
      <c r="H43" s="7">
        <v>3</v>
      </c>
      <c r="I43" s="7">
        <v>3</v>
      </c>
      <c r="J43" s="7">
        <v>3</v>
      </c>
      <c r="K43" s="7">
        <v>4</v>
      </c>
      <c r="L43" s="13">
        <v>3</v>
      </c>
    </row>
    <row r="44" spans="1:12" x14ac:dyDescent="0.25">
      <c r="A44" s="25" t="s">
        <v>28</v>
      </c>
      <c r="B44" s="27" t="s">
        <v>31</v>
      </c>
      <c r="C44" s="43">
        <v>4</v>
      </c>
      <c r="D44" s="7">
        <v>2</v>
      </c>
      <c r="E44" s="7">
        <v>4</v>
      </c>
      <c r="F44" s="7">
        <v>2</v>
      </c>
      <c r="G44" s="7">
        <v>3</v>
      </c>
      <c r="H44" s="7">
        <v>4</v>
      </c>
      <c r="I44" s="7">
        <v>3</v>
      </c>
      <c r="J44" s="7">
        <v>4</v>
      </c>
      <c r="K44" s="7">
        <v>2</v>
      </c>
      <c r="L44" s="13">
        <v>4</v>
      </c>
    </row>
    <row r="45" spans="1:12" x14ac:dyDescent="0.25">
      <c r="A45" s="25" t="s">
        <v>28</v>
      </c>
      <c r="B45" s="27" t="s">
        <v>32</v>
      </c>
      <c r="C45" s="43">
        <v>3</v>
      </c>
      <c r="D45" s="7">
        <v>4</v>
      </c>
      <c r="E45" s="7">
        <v>3</v>
      </c>
      <c r="F45" s="7">
        <v>4</v>
      </c>
      <c r="G45" s="7">
        <v>2</v>
      </c>
      <c r="H45" s="7">
        <v>3</v>
      </c>
      <c r="I45" s="7">
        <v>4</v>
      </c>
      <c r="J45" s="7">
        <v>3</v>
      </c>
      <c r="K45" s="7">
        <v>3</v>
      </c>
      <c r="L45" s="13">
        <v>3</v>
      </c>
    </row>
    <row r="46" spans="1:12" x14ac:dyDescent="0.25">
      <c r="A46" s="25" t="s">
        <v>33</v>
      </c>
      <c r="B46" s="27" t="s">
        <v>34</v>
      </c>
      <c r="C46" s="43">
        <v>4</v>
      </c>
      <c r="D46" s="7">
        <v>5</v>
      </c>
      <c r="E46" s="7">
        <v>4</v>
      </c>
      <c r="F46" s="7">
        <v>5</v>
      </c>
      <c r="G46" s="7">
        <v>4</v>
      </c>
      <c r="H46" s="7">
        <v>5</v>
      </c>
      <c r="I46" s="7">
        <v>5</v>
      </c>
      <c r="J46" s="7">
        <v>5</v>
      </c>
      <c r="K46" s="7">
        <v>5</v>
      </c>
      <c r="L46" s="13">
        <v>5</v>
      </c>
    </row>
    <row r="47" spans="1:12" x14ac:dyDescent="0.25">
      <c r="A47" s="25" t="s">
        <v>35</v>
      </c>
      <c r="B47" s="27" t="s">
        <v>36</v>
      </c>
      <c r="C47" s="43">
        <v>3</v>
      </c>
      <c r="D47" s="7">
        <v>3</v>
      </c>
      <c r="E47" s="7">
        <v>4</v>
      </c>
      <c r="F47" s="7">
        <v>2</v>
      </c>
      <c r="G47" s="7">
        <v>3</v>
      </c>
      <c r="H47" s="7"/>
      <c r="I47" s="7"/>
      <c r="J47" s="7"/>
      <c r="K47" s="7"/>
      <c r="L47" s="13"/>
    </row>
    <row r="48" spans="1:12" x14ac:dyDescent="0.25">
      <c r="A48" s="25" t="s">
        <v>35</v>
      </c>
      <c r="B48" s="27" t="s">
        <v>37</v>
      </c>
      <c r="C48" s="43">
        <v>4</v>
      </c>
      <c r="D48" s="7">
        <v>3</v>
      </c>
      <c r="E48" s="7">
        <v>3</v>
      </c>
      <c r="F48" s="7">
        <v>2</v>
      </c>
      <c r="G48" s="7">
        <v>3</v>
      </c>
      <c r="H48" s="7">
        <v>4</v>
      </c>
      <c r="I48" s="7">
        <v>3</v>
      </c>
      <c r="J48" s="7">
        <v>4</v>
      </c>
      <c r="K48" s="7">
        <v>2</v>
      </c>
      <c r="L48" s="13">
        <v>3</v>
      </c>
    </row>
    <row r="49" spans="1:12" x14ac:dyDescent="0.25">
      <c r="A49" s="25" t="s">
        <v>38</v>
      </c>
      <c r="B49" s="27" t="s">
        <v>39</v>
      </c>
      <c r="C49" s="43">
        <v>4</v>
      </c>
      <c r="D49" s="7">
        <v>4</v>
      </c>
      <c r="E49" s="7">
        <v>4</v>
      </c>
      <c r="F49" s="7">
        <v>4</v>
      </c>
      <c r="G49" s="7">
        <v>4</v>
      </c>
      <c r="H49" s="7">
        <v>5</v>
      </c>
      <c r="I49" s="7">
        <v>4</v>
      </c>
      <c r="J49" s="7">
        <v>4</v>
      </c>
      <c r="K49" s="7">
        <v>5</v>
      </c>
      <c r="L49" s="13">
        <v>4</v>
      </c>
    </row>
    <row r="50" spans="1:12" x14ac:dyDescent="0.25">
      <c r="A50" s="25" t="s">
        <v>40</v>
      </c>
      <c r="B50" s="27" t="s">
        <v>41</v>
      </c>
      <c r="C50" s="43">
        <v>4</v>
      </c>
      <c r="D50" s="7">
        <v>3</v>
      </c>
      <c r="E50" s="7">
        <v>4</v>
      </c>
      <c r="F50" s="7">
        <v>4</v>
      </c>
      <c r="G50" s="7">
        <v>4</v>
      </c>
      <c r="H50" s="7">
        <v>4</v>
      </c>
      <c r="I50" s="7">
        <v>4</v>
      </c>
      <c r="J50" s="7">
        <v>3</v>
      </c>
      <c r="K50" s="7">
        <v>3</v>
      </c>
      <c r="L50" s="13">
        <v>4</v>
      </c>
    </row>
    <row r="51" spans="1:12" x14ac:dyDescent="0.25">
      <c r="A51" s="25" t="s">
        <v>40</v>
      </c>
      <c r="B51" s="27" t="s">
        <v>42</v>
      </c>
      <c r="C51" s="43">
        <v>4</v>
      </c>
      <c r="D51" s="7">
        <v>3</v>
      </c>
      <c r="E51" s="7">
        <v>4</v>
      </c>
      <c r="F51" s="7">
        <v>4</v>
      </c>
      <c r="G51" s="7">
        <v>4</v>
      </c>
      <c r="H51" s="7">
        <v>5</v>
      </c>
      <c r="I51" s="7">
        <v>3</v>
      </c>
      <c r="J51" s="7">
        <v>4</v>
      </c>
      <c r="K51" s="7">
        <v>4</v>
      </c>
      <c r="L51" s="13">
        <v>4</v>
      </c>
    </row>
    <row r="52" spans="1:12" x14ac:dyDescent="0.25">
      <c r="A52" s="25" t="s">
        <v>40</v>
      </c>
      <c r="B52" s="27" t="s">
        <v>43</v>
      </c>
      <c r="C52" s="43">
        <v>4</v>
      </c>
      <c r="D52" s="7">
        <v>4</v>
      </c>
      <c r="E52" s="7">
        <v>3</v>
      </c>
      <c r="F52" s="7">
        <v>4</v>
      </c>
      <c r="G52" s="7">
        <v>4</v>
      </c>
      <c r="H52" s="7">
        <v>4</v>
      </c>
      <c r="I52" s="7">
        <v>4</v>
      </c>
      <c r="J52" s="7">
        <v>3</v>
      </c>
      <c r="K52" s="7">
        <v>4</v>
      </c>
      <c r="L52" s="13">
        <v>4</v>
      </c>
    </row>
    <row r="53" spans="1:12" x14ac:dyDescent="0.25">
      <c r="A53" s="25" t="s">
        <v>40</v>
      </c>
      <c r="B53" s="27" t="s">
        <v>44</v>
      </c>
      <c r="C53" s="43">
        <v>4</v>
      </c>
      <c r="D53" s="7">
        <v>3</v>
      </c>
      <c r="E53" s="7">
        <v>4</v>
      </c>
      <c r="F53" s="7">
        <v>4</v>
      </c>
      <c r="G53" s="7">
        <v>4</v>
      </c>
      <c r="H53" s="7">
        <v>3</v>
      </c>
      <c r="I53" s="7">
        <v>4</v>
      </c>
      <c r="J53" s="7">
        <v>4</v>
      </c>
      <c r="K53" s="7">
        <v>5</v>
      </c>
      <c r="L53" s="13">
        <v>4</v>
      </c>
    </row>
    <row r="54" spans="1:12" x14ac:dyDescent="0.25">
      <c r="A54" s="25" t="s">
        <v>45</v>
      </c>
      <c r="B54" s="27" t="s">
        <v>46</v>
      </c>
      <c r="C54" s="43">
        <v>5</v>
      </c>
      <c r="D54" s="7">
        <v>4</v>
      </c>
      <c r="E54" s="7">
        <v>3</v>
      </c>
      <c r="F54" s="7">
        <v>4</v>
      </c>
      <c r="G54" s="7">
        <v>4</v>
      </c>
      <c r="H54" s="7">
        <v>5</v>
      </c>
      <c r="I54" s="7">
        <v>5</v>
      </c>
      <c r="J54" s="7">
        <v>3</v>
      </c>
      <c r="K54" s="7">
        <v>4</v>
      </c>
      <c r="L54" s="13">
        <v>4</v>
      </c>
    </row>
    <row r="55" spans="1:12" x14ac:dyDescent="0.25">
      <c r="A55" s="25" t="s">
        <v>47</v>
      </c>
      <c r="B55" s="27" t="s">
        <v>48</v>
      </c>
      <c r="C55" s="44">
        <v>4</v>
      </c>
      <c r="D55" s="7">
        <v>5</v>
      </c>
      <c r="E55" s="7">
        <v>4</v>
      </c>
      <c r="F55" s="7">
        <v>3</v>
      </c>
      <c r="G55" s="7">
        <v>5</v>
      </c>
      <c r="H55" s="7"/>
      <c r="I55" s="7"/>
      <c r="J55" s="7"/>
      <c r="K55" s="7"/>
      <c r="L55" s="13"/>
    </row>
    <row r="56" spans="1:12" x14ac:dyDescent="0.25">
      <c r="A56" s="25" t="s">
        <v>47</v>
      </c>
      <c r="B56" s="27" t="s">
        <v>49</v>
      </c>
      <c r="C56" s="43">
        <v>4</v>
      </c>
      <c r="D56" s="7">
        <v>5</v>
      </c>
      <c r="E56" s="7">
        <v>4</v>
      </c>
      <c r="F56" s="7">
        <v>3</v>
      </c>
      <c r="G56" s="7">
        <v>4</v>
      </c>
      <c r="H56" s="7"/>
      <c r="I56" s="7"/>
      <c r="J56" s="7"/>
      <c r="K56" s="7"/>
      <c r="L56" s="13"/>
    </row>
    <row r="57" spans="1:12" x14ac:dyDescent="0.25">
      <c r="A57" s="25" t="s">
        <v>47</v>
      </c>
      <c r="B57" s="27" t="s">
        <v>50</v>
      </c>
      <c r="C57" s="43">
        <v>4</v>
      </c>
      <c r="D57" s="7">
        <v>4</v>
      </c>
      <c r="E57" s="7">
        <v>4</v>
      </c>
      <c r="F57" s="7">
        <v>5</v>
      </c>
      <c r="G57" s="7">
        <v>4</v>
      </c>
      <c r="H57" s="7"/>
      <c r="I57" s="7"/>
      <c r="J57" s="7"/>
      <c r="K57" s="7"/>
      <c r="L57" s="13"/>
    </row>
    <row r="58" spans="1:12" x14ac:dyDescent="0.25">
      <c r="A58" s="25" t="s">
        <v>51</v>
      </c>
      <c r="B58" s="27" t="s">
        <v>52</v>
      </c>
      <c r="C58" s="43">
        <v>4</v>
      </c>
      <c r="D58" s="7">
        <v>4</v>
      </c>
      <c r="E58" s="7">
        <v>4</v>
      </c>
      <c r="F58" s="7">
        <v>4</v>
      </c>
      <c r="G58" s="7">
        <v>4</v>
      </c>
      <c r="H58" s="7">
        <v>5</v>
      </c>
      <c r="I58" s="7">
        <v>4</v>
      </c>
      <c r="J58" s="7">
        <v>4</v>
      </c>
      <c r="K58" s="7">
        <v>5</v>
      </c>
      <c r="L58" s="13">
        <v>4</v>
      </c>
    </row>
    <row r="59" spans="1:12" x14ac:dyDescent="0.25">
      <c r="A59" s="25" t="s">
        <v>51</v>
      </c>
      <c r="B59" s="27" t="s">
        <v>53</v>
      </c>
      <c r="C59" s="43">
        <v>4</v>
      </c>
      <c r="D59" s="7">
        <v>4</v>
      </c>
      <c r="E59" s="7">
        <v>5</v>
      </c>
      <c r="F59" s="7">
        <v>5</v>
      </c>
      <c r="G59" s="7">
        <v>4</v>
      </c>
      <c r="H59" s="7">
        <v>5</v>
      </c>
      <c r="I59" s="7">
        <v>4</v>
      </c>
      <c r="J59" s="7">
        <v>5</v>
      </c>
      <c r="K59" s="7">
        <v>5</v>
      </c>
      <c r="L59" s="13">
        <v>5</v>
      </c>
    </row>
    <row r="60" spans="1:12" x14ac:dyDescent="0.25">
      <c r="A60" s="25" t="s">
        <v>51</v>
      </c>
      <c r="B60" s="27" t="s">
        <v>54</v>
      </c>
      <c r="C60" s="43">
        <v>5</v>
      </c>
      <c r="D60" s="7">
        <v>4</v>
      </c>
      <c r="E60" s="7">
        <v>4</v>
      </c>
      <c r="F60" s="7">
        <v>5</v>
      </c>
      <c r="G60" s="7">
        <v>5</v>
      </c>
      <c r="H60" s="7">
        <v>5</v>
      </c>
      <c r="I60" s="7">
        <v>4</v>
      </c>
      <c r="J60" s="7">
        <v>5</v>
      </c>
      <c r="K60" s="7">
        <v>5</v>
      </c>
      <c r="L60" s="13">
        <v>4</v>
      </c>
    </row>
    <row r="61" spans="1:12" ht="13" thickBot="1" x14ac:dyDescent="0.3">
      <c r="A61" s="28" t="s">
        <v>55</v>
      </c>
      <c r="B61" s="29" t="s">
        <v>56</v>
      </c>
      <c r="C61" s="45">
        <v>4</v>
      </c>
      <c r="D61" s="15">
        <v>3</v>
      </c>
      <c r="E61" s="15">
        <v>4</v>
      </c>
      <c r="F61" s="15">
        <v>4</v>
      </c>
      <c r="G61" s="15">
        <v>4</v>
      </c>
      <c r="H61" s="15">
        <v>4</v>
      </c>
      <c r="I61" s="15">
        <v>4</v>
      </c>
      <c r="J61" s="15">
        <v>4</v>
      </c>
      <c r="K61" s="15">
        <v>4</v>
      </c>
      <c r="L61" s="16">
        <v>4</v>
      </c>
    </row>
    <row r="62" spans="1:12" ht="13" thickBot="1" x14ac:dyDescent="0.3"/>
    <row r="63" spans="1:12" x14ac:dyDescent="0.25">
      <c r="A63" s="39"/>
      <c r="B63" s="50"/>
      <c r="C63" s="51" t="s">
        <v>122</v>
      </c>
      <c r="D63" s="40"/>
      <c r="E63" s="40"/>
      <c r="F63" s="40"/>
      <c r="G63" s="40"/>
      <c r="H63" s="40" t="s">
        <v>113</v>
      </c>
      <c r="I63" s="40"/>
      <c r="J63" s="40"/>
      <c r="K63" s="40"/>
      <c r="L63" s="41"/>
    </row>
    <row r="64" spans="1:12" ht="13" thickBot="1" x14ac:dyDescent="0.3">
      <c r="A64" s="28" t="s">
        <v>0</v>
      </c>
      <c r="B64" s="29" t="s">
        <v>1</v>
      </c>
      <c r="C64" s="57" t="s">
        <v>63</v>
      </c>
      <c r="D64" s="53" t="s">
        <v>64</v>
      </c>
      <c r="E64" s="53" t="s">
        <v>66</v>
      </c>
      <c r="F64" s="53" t="s">
        <v>67</v>
      </c>
      <c r="G64" s="53" t="s">
        <v>68</v>
      </c>
      <c r="H64" s="53" t="s">
        <v>63</v>
      </c>
      <c r="I64" s="53" t="s">
        <v>64</v>
      </c>
      <c r="J64" s="53" t="s">
        <v>66</v>
      </c>
      <c r="K64" s="53" t="s">
        <v>67</v>
      </c>
      <c r="L64" s="54" t="s">
        <v>68</v>
      </c>
    </row>
    <row r="65" spans="1:12" x14ac:dyDescent="0.25">
      <c r="A65" s="55" t="s">
        <v>18</v>
      </c>
      <c r="B65" s="26" t="s">
        <v>19</v>
      </c>
      <c r="C65" s="46"/>
      <c r="D65" s="47"/>
      <c r="E65" s="47"/>
      <c r="F65" s="47"/>
      <c r="G65" s="47"/>
      <c r="H65" s="10">
        <v>4</v>
      </c>
      <c r="I65" s="10">
        <v>4</v>
      </c>
      <c r="J65" s="10">
        <v>4</v>
      </c>
      <c r="K65" s="10">
        <v>4</v>
      </c>
      <c r="L65" s="11">
        <v>5</v>
      </c>
    </row>
    <row r="66" spans="1:12" x14ac:dyDescent="0.25">
      <c r="A66" s="25" t="s">
        <v>18</v>
      </c>
      <c r="B66" s="27" t="s">
        <v>20</v>
      </c>
      <c r="C66" s="43"/>
      <c r="D66" s="7"/>
      <c r="E66" s="7"/>
      <c r="F66" s="7"/>
      <c r="G66" s="7"/>
      <c r="H66" s="6">
        <v>5</v>
      </c>
      <c r="I66" s="6">
        <v>4</v>
      </c>
      <c r="J66" s="6">
        <v>3</v>
      </c>
      <c r="K66" s="6">
        <v>3</v>
      </c>
      <c r="L66" s="12">
        <v>4</v>
      </c>
    </row>
    <row r="67" spans="1:12" x14ac:dyDescent="0.25">
      <c r="A67" s="25" t="s">
        <v>18</v>
      </c>
      <c r="B67" s="27" t="s">
        <v>21</v>
      </c>
      <c r="C67" s="43"/>
      <c r="D67" s="7"/>
      <c r="E67" s="7"/>
      <c r="F67" s="7"/>
      <c r="G67" s="7"/>
      <c r="H67" s="6">
        <v>5</v>
      </c>
      <c r="I67" s="6">
        <v>3</v>
      </c>
      <c r="J67" s="6">
        <v>4</v>
      </c>
      <c r="K67" s="6">
        <v>2</v>
      </c>
      <c r="L67" s="12">
        <v>4</v>
      </c>
    </row>
    <row r="68" spans="1:12" x14ac:dyDescent="0.25">
      <c r="A68" s="25" t="s">
        <v>18</v>
      </c>
      <c r="B68" s="27" t="s">
        <v>22</v>
      </c>
      <c r="C68" s="43"/>
      <c r="D68" s="7"/>
      <c r="E68" s="7"/>
      <c r="F68" s="7"/>
      <c r="G68" s="7"/>
      <c r="H68" s="6">
        <v>4</v>
      </c>
      <c r="I68" s="6">
        <v>4</v>
      </c>
      <c r="J68" s="6">
        <v>4</v>
      </c>
      <c r="K68" s="6">
        <v>3</v>
      </c>
      <c r="L68" s="12">
        <v>4</v>
      </c>
    </row>
    <row r="69" spans="1:12" x14ac:dyDescent="0.25">
      <c r="A69" s="25" t="s">
        <v>18</v>
      </c>
      <c r="B69" s="27" t="s">
        <v>23</v>
      </c>
      <c r="C69" s="43"/>
      <c r="D69" s="7"/>
      <c r="E69" s="7"/>
      <c r="F69" s="7"/>
      <c r="G69" s="7"/>
      <c r="H69" s="6">
        <v>4</v>
      </c>
      <c r="I69" s="6">
        <v>4</v>
      </c>
      <c r="J69" s="6">
        <v>4</v>
      </c>
      <c r="K69" s="6">
        <v>3</v>
      </c>
      <c r="L69" s="12">
        <v>4</v>
      </c>
    </row>
    <row r="70" spans="1:12" x14ac:dyDescent="0.25">
      <c r="A70" s="25" t="s">
        <v>18</v>
      </c>
      <c r="B70" s="27" t="s">
        <v>24</v>
      </c>
      <c r="C70" s="43"/>
      <c r="D70" s="7"/>
      <c r="E70" s="7"/>
      <c r="F70" s="7"/>
      <c r="G70" s="7"/>
      <c r="H70" s="6">
        <v>5</v>
      </c>
      <c r="I70" s="6">
        <v>4</v>
      </c>
      <c r="J70" s="6">
        <v>4</v>
      </c>
      <c r="K70" s="6">
        <v>4</v>
      </c>
      <c r="L70" s="12">
        <v>5</v>
      </c>
    </row>
    <row r="71" spans="1:12" x14ac:dyDescent="0.25">
      <c r="A71" s="25" t="s">
        <v>25</v>
      </c>
      <c r="B71" s="27" t="s">
        <v>26</v>
      </c>
      <c r="C71" s="43">
        <v>5</v>
      </c>
      <c r="D71" s="7">
        <v>5</v>
      </c>
      <c r="E71" s="7">
        <v>4</v>
      </c>
      <c r="F71" s="7">
        <v>5</v>
      </c>
      <c r="G71" s="7">
        <v>4</v>
      </c>
      <c r="H71" s="6">
        <v>4</v>
      </c>
      <c r="I71" s="6">
        <v>4</v>
      </c>
      <c r="J71" s="6">
        <v>4</v>
      </c>
      <c r="K71" s="6">
        <v>5</v>
      </c>
      <c r="L71" s="12">
        <v>4</v>
      </c>
    </row>
    <row r="72" spans="1:12" x14ac:dyDescent="0.25">
      <c r="A72" s="25" t="s">
        <v>25</v>
      </c>
      <c r="B72" s="27" t="s">
        <v>27</v>
      </c>
      <c r="C72" s="43">
        <v>5</v>
      </c>
      <c r="D72" s="7">
        <v>4</v>
      </c>
      <c r="E72" s="7">
        <v>4</v>
      </c>
      <c r="F72" s="7">
        <v>5</v>
      </c>
      <c r="G72" s="7">
        <v>4</v>
      </c>
      <c r="H72" s="6">
        <v>4</v>
      </c>
      <c r="I72" s="6">
        <v>4</v>
      </c>
      <c r="J72" s="6">
        <v>4</v>
      </c>
      <c r="K72" s="6">
        <v>5</v>
      </c>
      <c r="L72" s="12">
        <v>4</v>
      </c>
    </row>
    <row r="73" spans="1:12" x14ac:dyDescent="0.25">
      <c r="A73" s="25" t="s">
        <v>28</v>
      </c>
      <c r="B73" s="27" t="s">
        <v>29</v>
      </c>
      <c r="C73" s="43">
        <v>3</v>
      </c>
      <c r="D73" s="7">
        <v>4</v>
      </c>
      <c r="E73" s="7">
        <v>3</v>
      </c>
      <c r="F73" s="7">
        <v>2</v>
      </c>
      <c r="G73" s="7">
        <v>3</v>
      </c>
      <c r="H73" s="6">
        <v>3</v>
      </c>
      <c r="I73" s="6">
        <v>3</v>
      </c>
      <c r="J73" s="6">
        <v>3</v>
      </c>
      <c r="K73" s="6">
        <v>2</v>
      </c>
      <c r="L73" s="12">
        <v>2</v>
      </c>
    </row>
    <row r="74" spans="1:12" x14ac:dyDescent="0.25">
      <c r="A74" s="25" t="s">
        <v>28</v>
      </c>
      <c r="B74" s="27" t="s">
        <v>30</v>
      </c>
      <c r="C74" s="43">
        <v>5</v>
      </c>
      <c r="D74" s="7">
        <v>4</v>
      </c>
      <c r="E74" s="7">
        <v>3</v>
      </c>
      <c r="F74" s="7">
        <v>4</v>
      </c>
      <c r="G74" s="7">
        <v>4</v>
      </c>
      <c r="H74" s="6">
        <v>3</v>
      </c>
      <c r="I74" s="6">
        <v>3</v>
      </c>
      <c r="J74" s="6">
        <v>3</v>
      </c>
      <c r="K74" s="6">
        <v>4</v>
      </c>
      <c r="L74" s="12">
        <v>3</v>
      </c>
    </row>
    <row r="75" spans="1:12" x14ac:dyDescent="0.25">
      <c r="A75" s="25" t="s">
        <v>28</v>
      </c>
      <c r="B75" s="27" t="s">
        <v>31</v>
      </c>
      <c r="C75" s="43">
        <v>4</v>
      </c>
      <c r="D75" s="7">
        <v>4</v>
      </c>
      <c r="E75" s="7">
        <v>3</v>
      </c>
      <c r="F75" s="7">
        <v>4</v>
      </c>
      <c r="G75" s="7">
        <v>3</v>
      </c>
      <c r="H75" s="6">
        <v>4</v>
      </c>
      <c r="I75" s="6">
        <v>3</v>
      </c>
      <c r="J75" s="6">
        <v>3</v>
      </c>
      <c r="K75" s="6">
        <v>2</v>
      </c>
      <c r="L75" s="12">
        <v>3</v>
      </c>
    </row>
    <row r="76" spans="1:12" x14ac:dyDescent="0.25">
      <c r="A76" s="25" t="s">
        <v>28</v>
      </c>
      <c r="B76" s="27" t="s">
        <v>32</v>
      </c>
      <c r="C76" s="43">
        <v>4</v>
      </c>
      <c r="D76" s="7">
        <v>3</v>
      </c>
      <c r="E76" s="7">
        <v>3</v>
      </c>
      <c r="F76" s="7">
        <v>4</v>
      </c>
      <c r="G76" s="7">
        <v>3</v>
      </c>
      <c r="H76" s="6">
        <v>3</v>
      </c>
      <c r="I76" s="6">
        <v>3</v>
      </c>
      <c r="J76" s="6">
        <v>3</v>
      </c>
      <c r="K76" s="6">
        <v>3</v>
      </c>
      <c r="L76" s="12">
        <v>2</v>
      </c>
    </row>
    <row r="77" spans="1:12" x14ac:dyDescent="0.25">
      <c r="A77" s="25" t="s">
        <v>33</v>
      </c>
      <c r="B77" s="27" t="s">
        <v>34</v>
      </c>
      <c r="C77" s="43">
        <v>5</v>
      </c>
      <c r="D77" s="7">
        <v>4</v>
      </c>
      <c r="E77" s="7">
        <v>5</v>
      </c>
      <c r="F77" s="7">
        <v>5</v>
      </c>
      <c r="G77" s="7">
        <v>4</v>
      </c>
      <c r="H77" s="6">
        <v>4</v>
      </c>
      <c r="I77" s="6">
        <v>4</v>
      </c>
      <c r="J77" s="6">
        <v>4</v>
      </c>
      <c r="K77" s="6">
        <v>5</v>
      </c>
      <c r="L77" s="12">
        <v>4</v>
      </c>
    </row>
    <row r="78" spans="1:12" x14ac:dyDescent="0.25">
      <c r="A78" s="25" t="s">
        <v>35</v>
      </c>
      <c r="B78" s="27" t="s">
        <v>36</v>
      </c>
      <c r="C78" s="43"/>
      <c r="D78" s="7"/>
      <c r="E78" s="7"/>
      <c r="F78" s="7"/>
      <c r="G78" s="7"/>
      <c r="H78" s="6">
        <v>3</v>
      </c>
      <c r="I78" s="6">
        <v>3</v>
      </c>
      <c r="J78" s="6">
        <v>4</v>
      </c>
      <c r="K78" s="6">
        <v>2</v>
      </c>
      <c r="L78" s="12">
        <v>3</v>
      </c>
    </row>
    <row r="79" spans="1:12" x14ac:dyDescent="0.25">
      <c r="A79" s="25" t="s">
        <v>35</v>
      </c>
      <c r="B79" s="27" t="s">
        <v>37</v>
      </c>
      <c r="C79" s="43">
        <v>3</v>
      </c>
      <c r="D79" s="7">
        <v>4</v>
      </c>
      <c r="E79" s="7">
        <v>4</v>
      </c>
      <c r="F79" s="7">
        <v>3</v>
      </c>
      <c r="G79" s="7">
        <v>3</v>
      </c>
      <c r="H79" s="6">
        <v>3</v>
      </c>
      <c r="I79" s="6">
        <v>3</v>
      </c>
      <c r="J79" s="6">
        <v>3</v>
      </c>
      <c r="K79" s="6">
        <v>2</v>
      </c>
      <c r="L79" s="12">
        <v>3</v>
      </c>
    </row>
    <row r="80" spans="1:12" x14ac:dyDescent="0.25">
      <c r="A80" s="25" t="s">
        <v>38</v>
      </c>
      <c r="B80" s="27" t="s">
        <v>39</v>
      </c>
      <c r="C80" s="43">
        <v>5</v>
      </c>
      <c r="D80" s="7">
        <v>4</v>
      </c>
      <c r="E80" s="7">
        <v>4</v>
      </c>
      <c r="F80" s="7">
        <v>4</v>
      </c>
      <c r="G80" s="7">
        <v>4</v>
      </c>
      <c r="H80" s="6">
        <v>4</v>
      </c>
      <c r="I80" s="6">
        <v>4</v>
      </c>
      <c r="J80" s="6">
        <v>4</v>
      </c>
      <c r="K80" s="6">
        <v>4</v>
      </c>
      <c r="L80" s="12">
        <v>4</v>
      </c>
    </row>
    <row r="81" spans="1:12" x14ac:dyDescent="0.25">
      <c r="A81" s="25" t="s">
        <v>40</v>
      </c>
      <c r="B81" s="27" t="s">
        <v>41</v>
      </c>
      <c r="C81" s="43">
        <v>4</v>
      </c>
      <c r="D81" s="7">
        <v>4</v>
      </c>
      <c r="E81" s="7">
        <v>4</v>
      </c>
      <c r="F81" s="7">
        <v>3</v>
      </c>
      <c r="G81" s="7">
        <v>4</v>
      </c>
      <c r="H81" s="6">
        <v>4</v>
      </c>
      <c r="I81" s="6">
        <v>3</v>
      </c>
      <c r="J81" s="6">
        <v>3</v>
      </c>
      <c r="K81" s="6">
        <v>3</v>
      </c>
      <c r="L81" s="12">
        <v>4</v>
      </c>
    </row>
    <row r="82" spans="1:12" x14ac:dyDescent="0.25">
      <c r="A82" s="25" t="s">
        <v>40</v>
      </c>
      <c r="B82" s="27" t="s">
        <v>42</v>
      </c>
      <c r="C82" s="43">
        <v>5</v>
      </c>
      <c r="D82" s="7">
        <v>3</v>
      </c>
      <c r="E82" s="7">
        <v>4</v>
      </c>
      <c r="F82" s="7">
        <v>4</v>
      </c>
      <c r="G82" s="7">
        <v>4</v>
      </c>
      <c r="H82" s="6">
        <v>4</v>
      </c>
      <c r="I82" s="6">
        <v>3</v>
      </c>
      <c r="J82" s="6">
        <v>4</v>
      </c>
      <c r="K82" s="6">
        <v>4</v>
      </c>
      <c r="L82" s="12">
        <v>4</v>
      </c>
    </row>
    <row r="83" spans="1:12" x14ac:dyDescent="0.25">
      <c r="A83" s="25" t="s">
        <v>40</v>
      </c>
      <c r="B83" s="27" t="s">
        <v>43</v>
      </c>
      <c r="C83" s="43">
        <v>4</v>
      </c>
      <c r="D83" s="7">
        <v>4</v>
      </c>
      <c r="E83" s="7">
        <v>4</v>
      </c>
      <c r="F83" s="7">
        <v>4</v>
      </c>
      <c r="G83" s="7">
        <v>4</v>
      </c>
      <c r="H83" s="6">
        <v>4</v>
      </c>
      <c r="I83" s="6">
        <v>4</v>
      </c>
      <c r="J83" s="6">
        <v>3</v>
      </c>
      <c r="K83" s="6">
        <v>4</v>
      </c>
      <c r="L83" s="12">
        <v>4</v>
      </c>
    </row>
    <row r="84" spans="1:12" x14ac:dyDescent="0.25">
      <c r="A84" s="25" t="s">
        <v>40</v>
      </c>
      <c r="B84" s="27" t="s">
        <v>44</v>
      </c>
      <c r="C84" s="43">
        <v>4</v>
      </c>
      <c r="D84" s="7">
        <v>4</v>
      </c>
      <c r="E84" s="7">
        <v>4</v>
      </c>
      <c r="F84" s="7">
        <v>4</v>
      </c>
      <c r="G84" s="7">
        <v>4</v>
      </c>
      <c r="H84" s="6">
        <v>3</v>
      </c>
      <c r="I84" s="6">
        <v>3</v>
      </c>
      <c r="J84" s="6">
        <v>4</v>
      </c>
      <c r="K84" s="6">
        <v>4</v>
      </c>
      <c r="L84" s="12">
        <v>4</v>
      </c>
    </row>
    <row r="85" spans="1:12" x14ac:dyDescent="0.25">
      <c r="A85" s="25" t="s">
        <v>45</v>
      </c>
      <c r="B85" s="27" t="s">
        <v>46</v>
      </c>
      <c r="C85" s="43">
        <v>4</v>
      </c>
      <c r="D85" s="7">
        <v>4</v>
      </c>
      <c r="E85" s="7">
        <v>3</v>
      </c>
      <c r="F85" s="7">
        <v>4</v>
      </c>
      <c r="G85" s="7">
        <v>4</v>
      </c>
      <c r="H85" s="6">
        <v>4</v>
      </c>
      <c r="I85" s="6">
        <v>4</v>
      </c>
      <c r="J85" s="6">
        <v>3</v>
      </c>
      <c r="K85" s="6">
        <v>4</v>
      </c>
      <c r="L85" s="12">
        <v>4</v>
      </c>
    </row>
    <row r="86" spans="1:12" x14ac:dyDescent="0.25">
      <c r="A86" s="25" t="s">
        <v>47</v>
      </c>
      <c r="B86" s="27" t="s">
        <v>48</v>
      </c>
      <c r="C86" s="43">
        <v>4</v>
      </c>
      <c r="D86" s="7">
        <v>5</v>
      </c>
      <c r="E86" s="7">
        <v>4</v>
      </c>
      <c r="F86" s="7">
        <v>3</v>
      </c>
      <c r="G86" s="7">
        <v>5</v>
      </c>
      <c r="H86" s="6">
        <v>4</v>
      </c>
      <c r="I86" s="6">
        <v>5</v>
      </c>
      <c r="J86" s="6">
        <v>4</v>
      </c>
      <c r="K86" s="6">
        <v>3</v>
      </c>
      <c r="L86" s="12">
        <v>5</v>
      </c>
    </row>
    <row r="87" spans="1:12" x14ac:dyDescent="0.25">
      <c r="A87" s="25" t="s">
        <v>47</v>
      </c>
      <c r="B87" s="27" t="s">
        <v>49</v>
      </c>
      <c r="C87" s="43">
        <v>4</v>
      </c>
      <c r="D87" s="7">
        <v>5</v>
      </c>
      <c r="E87" s="7">
        <v>4</v>
      </c>
      <c r="F87" s="7">
        <v>3</v>
      </c>
      <c r="G87" s="7">
        <v>4</v>
      </c>
      <c r="H87" s="6">
        <v>4</v>
      </c>
      <c r="I87" s="6">
        <v>5</v>
      </c>
      <c r="J87" s="6">
        <v>4</v>
      </c>
      <c r="K87" s="6">
        <v>3</v>
      </c>
      <c r="L87" s="12">
        <v>4</v>
      </c>
    </row>
    <row r="88" spans="1:12" x14ac:dyDescent="0.25">
      <c r="A88" s="25" t="s">
        <v>47</v>
      </c>
      <c r="B88" s="27" t="s">
        <v>50</v>
      </c>
      <c r="C88" s="43">
        <v>4</v>
      </c>
      <c r="D88" s="7">
        <v>4</v>
      </c>
      <c r="E88" s="7">
        <v>4</v>
      </c>
      <c r="F88" s="7">
        <v>5</v>
      </c>
      <c r="G88" s="7">
        <v>4</v>
      </c>
      <c r="H88" s="6">
        <v>4</v>
      </c>
      <c r="I88" s="6">
        <v>4</v>
      </c>
      <c r="J88" s="6">
        <v>4</v>
      </c>
      <c r="K88" s="6">
        <v>5</v>
      </c>
      <c r="L88" s="12">
        <v>4</v>
      </c>
    </row>
    <row r="89" spans="1:12" x14ac:dyDescent="0.25">
      <c r="A89" s="25" t="s">
        <v>51</v>
      </c>
      <c r="B89" s="27" t="s">
        <v>52</v>
      </c>
      <c r="C89" s="43">
        <v>4</v>
      </c>
      <c r="D89" s="7">
        <v>4</v>
      </c>
      <c r="E89" s="7">
        <v>4</v>
      </c>
      <c r="F89" s="7">
        <v>5</v>
      </c>
      <c r="G89" s="7">
        <v>5</v>
      </c>
      <c r="H89" s="6">
        <v>4</v>
      </c>
      <c r="I89" s="6">
        <v>4</v>
      </c>
      <c r="J89" s="6">
        <v>4</v>
      </c>
      <c r="K89" s="6">
        <v>4</v>
      </c>
      <c r="L89" s="12">
        <v>4</v>
      </c>
    </row>
    <row r="90" spans="1:12" x14ac:dyDescent="0.25">
      <c r="A90" s="25" t="s">
        <v>51</v>
      </c>
      <c r="B90" s="27" t="s">
        <v>53</v>
      </c>
      <c r="C90" s="43">
        <v>5</v>
      </c>
      <c r="D90" s="7">
        <v>5</v>
      </c>
      <c r="E90" s="7">
        <v>4</v>
      </c>
      <c r="F90" s="7">
        <v>5</v>
      </c>
      <c r="G90" s="7">
        <v>4</v>
      </c>
      <c r="H90" s="6">
        <v>4</v>
      </c>
      <c r="I90" s="6">
        <v>4</v>
      </c>
      <c r="J90" s="6">
        <v>4</v>
      </c>
      <c r="K90" s="6">
        <v>5</v>
      </c>
      <c r="L90" s="12">
        <v>4</v>
      </c>
    </row>
    <row r="91" spans="1:12" x14ac:dyDescent="0.25">
      <c r="A91" s="25" t="s">
        <v>51</v>
      </c>
      <c r="B91" s="27" t="s">
        <v>54</v>
      </c>
      <c r="C91" s="43">
        <v>5</v>
      </c>
      <c r="D91" s="7">
        <v>5</v>
      </c>
      <c r="E91" s="7">
        <v>4</v>
      </c>
      <c r="F91" s="7">
        <v>5</v>
      </c>
      <c r="G91" s="7">
        <v>4</v>
      </c>
      <c r="H91" s="6">
        <v>5</v>
      </c>
      <c r="I91" s="6">
        <v>4</v>
      </c>
      <c r="J91" s="6">
        <v>4</v>
      </c>
      <c r="K91" s="6">
        <v>5</v>
      </c>
      <c r="L91" s="12">
        <v>4</v>
      </c>
    </row>
    <row r="92" spans="1:12" ht="13" thickBot="1" x14ac:dyDescent="0.3">
      <c r="A92" s="28" t="s">
        <v>55</v>
      </c>
      <c r="B92" s="29" t="s">
        <v>56</v>
      </c>
      <c r="C92" s="45">
        <v>4</v>
      </c>
      <c r="D92" s="15">
        <v>3</v>
      </c>
      <c r="E92" s="15">
        <v>3</v>
      </c>
      <c r="F92" s="15">
        <v>4</v>
      </c>
      <c r="G92" s="15">
        <v>4</v>
      </c>
      <c r="H92" s="20">
        <v>4</v>
      </c>
      <c r="I92" s="20">
        <v>3</v>
      </c>
      <c r="J92" s="20">
        <v>3</v>
      </c>
      <c r="K92" s="20">
        <v>4</v>
      </c>
      <c r="L92" s="21">
        <v>4</v>
      </c>
    </row>
  </sheetData>
  <mergeCells count="8">
    <mergeCell ref="C63:G63"/>
    <mergeCell ref="H63:L63"/>
    <mergeCell ref="C1:G1"/>
    <mergeCell ref="H1:L1"/>
    <mergeCell ref="M1:Q1"/>
    <mergeCell ref="S1:W1"/>
    <mergeCell ref="C32:G32"/>
    <mergeCell ref="H32:L3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Lattitude 7490</cp:lastModifiedBy>
  <dcterms:modified xsi:type="dcterms:W3CDTF">2024-02-18T17:06:02Z</dcterms:modified>
</cp:coreProperties>
</file>