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ykrokso_microsoft_com/Documents/azure/Arc/"/>
    </mc:Choice>
  </mc:AlternateContent>
  <xr:revisionPtr revIDLastSave="96" documentId="8_{4CACA0E2-0C28-4D4B-B5DD-BBEA3FB30E35}" xr6:coauthVersionLast="47" xr6:coauthVersionMax="47" xr10:uidLastSave="{E618EDFA-790D-4140-AABC-587551CB4156}"/>
  <bookViews>
    <workbookView xWindow="5660" yWindow="15890" windowWidth="24220" windowHeight="15500" activeTab="1" xr2:uid="{70EF1488-9EBF-4AAF-A68E-18EE6E325FD9}"/>
  </bookViews>
  <sheets>
    <sheet name="Server_Core_Count" sheetId="1" r:id="rId1"/>
    <sheet name="Host_Core_Coun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C22" i="6"/>
  <c r="D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2" i="6" l="1"/>
  <c r="E32" i="1"/>
  <c r="F32" i="1" l="1"/>
</calcChain>
</file>

<file path=xl/sharedStrings.xml><?xml version="1.0" encoding="utf-8"?>
<sst xmlns="http://schemas.openxmlformats.org/spreadsheetml/2006/main" count="113" uniqueCount="64">
  <si>
    <t>Name</t>
  </si>
  <si>
    <t>OS</t>
  </si>
  <si>
    <t>Is Virtual</t>
  </si>
  <si>
    <t>Cores</t>
  </si>
  <si>
    <t>Windows_pCore</t>
  </si>
  <si>
    <t>Windows_vCore</t>
  </si>
  <si>
    <t>Microsoft Windows Server 2012 R2 Standard</t>
  </si>
  <si>
    <t>Microsoft Windows Server 2012 Standard</t>
  </si>
  <si>
    <t>Total</t>
  </si>
  <si>
    <t>Server1</t>
  </si>
  <si>
    <t>Server2</t>
  </si>
  <si>
    <t>Server3</t>
  </si>
  <si>
    <t>Server4</t>
  </si>
  <si>
    <t>Server5</t>
  </si>
  <si>
    <t>Server6</t>
  </si>
  <si>
    <t>Server7</t>
  </si>
  <si>
    <t>Server8</t>
  </si>
  <si>
    <t>Server9</t>
  </si>
  <si>
    <t>Server10</t>
  </si>
  <si>
    <t>Server11</t>
  </si>
  <si>
    <t>Server12</t>
  </si>
  <si>
    <t>Server13</t>
  </si>
  <si>
    <t>Server14</t>
  </si>
  <si>
    <t>Server15</t>
  </si>
  <si>
    <t>Server16</t>
  </si>
  <si>
    <t>Server17</t>
  </si>
  <si>
    <t>Server18</t>
  </si>
  <si>
    <t>Server19</t>
  </si>
  <si>
    <t>Server20</t>
  </si>
  <si>
    <t>Server21</t>
  </si>
  <si>
    <t>Server22</t>
  </si>
  <si>
    <t>Server23</t>
  </si>
  <si>
    <t>Server24</t>
  </si>
  <si>
    <t>Server25</t>
  </si>
  <si>
    <t>Server26</t>
  </si>
  <si>
    <t>Server27</t>
  </si>
  <si>
    <t>Server28</t>
  </si>
  <si>
    <t>Server29</t>
  </si>
  <si>
    <t>Server30</t>
  </si>
  <si>
    <t>Host1</t>
  </si>
  <si>
    <t>Host2</t>
  </si>
  <si>
    <t>Host3</t>
  </si>
  <si>
    <t>Host4</t>
  </si>
  <si>
    <t>Host5</t>
  </si>
  <si>
    <t>Host6</t>
  </si>
  <si>
    <t>Host7</t>
  </si>
  <si>
    <t>Host8</t>
  </si>
  <si>
    <t>Host9</t>
  </si>
  <si>
    <t>Host10</t>
  </si>
  <si>
    <t>Host11</t>
  </si>
  <si>
    <t>Host12</t>
  </si>
  <si>
    <t>Host13</t>
  </si>
  <si>
    <t>Host14</t>
  </si>
  <si>
    <t>Host15</t>
  </si>
  <si>
    <t>Host16</t>
  </si>
  <si>
    <t>Host17</t>
  </si>
  <si>
    <t>Host18</t>
  </si>
  <si>
    <t>Host19</t>
  </si>
  <si>
    <t>Host20</t>
  </si>
  <si>
    <t>License Type</t>
  </si>
  <si>
    <t>Standard</t>
  </si>
  <si>
    <t>Datacenter</t>
  </si>
  <si>
    <t>Windows_pCore_Standard</t>
  </si>
  <si>
    <t>Windows_pCore_Datacenter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</si>
</sst>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6">
    <dxf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E02CE-6DFE-4708-97A0-E0AFD958F692}" name="Table1" displayName="Table1" ref="A1:F32" totalsRowCount="1" headerRowDxfId="25" dataDxfId="24">
  <autoFilter ref="A1:F31" xr:uid="{AC4E02CE-6DFE-4708-97A0-E0AFD958F692}"/>
  <tableColumns count="6">
    <tableColumn id="1" xr3:uid="{6EF0D08D-2424-42DF-BF25-FB78A525C04D}" name="Name" totalsRowLabel="Total" dataDxfId="23" totalsRowDxfId="22"/>
    <tableColumn id="11" xr3:uid="{F0B1E5F0-E393-4720-BFD8-46126F0C37CC}" name="OS" dataDxfId="21" totalsRowDxfId="20"/>
    <tableColumn id="13" xr3:uid="{B7D1B14D-3105-4781-9A24-FA8FD6C449DB}" name="Is Virtual" dataDxfId="19" totalsRowDxfId="18"/>
    <tableColumn id="16" xr3:uid="{F21E6CBC-1DED-4D3C-972E-82F7371F9751}" name="Cores" totalsRowFunction="sum" dataDxfId="17" totalsRowDxfId="16"/>
    <tableColumn id="27" xr3:uid="{AD40C15C-2D6E-49AF-9092-78AD9629657C}" name="Windows_pCore" totalsRowFunction="sum" dataDxfId="15" totalsRowDxfId="14">
      <calculatedColumnFormula>IF(Table1[[#This Row],[Is Virtual]]=FALSE,IF(Table1[[#This Row],[Cores]]&lt;16,16,Table1[[#This Row],[Cores]]),0)</calculatedColumnFormula>
    </tableColumn>
    <tableColumn id="28" xr3:uid="{7EA8F84E-8258-4A22-A3EC-9CE2FC21C21A}" name="Windows_vCore" totalsRowFunction="sum" dataDxfId="13" totalsRowDxfId="12">
      <calculatedColumnFormula>IF(Table1[[#This Row],[Is Virtual]]=TRUE,IF(Table1[[#This Row],[Cores]]&lt;8,8,Table1[[#This Row],[Cores]]),0)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EDCDA-1EF9-4844-8FAF-17BBE916C9FD}" name="Table13" displayName="Table13" ref="A1:E22" totalsRowCount="1" headerRowDxfId="11" dataDxfId="10">
  <autoFilter ref="A1:E21" xr:uid="{AC4E02CE-6DFE-4708-97A0-E0AFD958F692}"/>
  <tableColumns count="5">
    <tableColumn id="1" xr3:uid="{133AE2B1-3214-4D7A-86C8-7F1102802CB1}" name="Name" totalsRowLabel="Total" dataDxfId="9" totalsRowDxfId="4"/>
    <tableColumn id="2" xr3:uid="{DFABA618-3E51-4F26-9C71-F855E68345B4}" name="License Type" dataDxfId="8" totalsRowDxfId="3"/>
    <tableColumn id="16" xr3:uid="{0D60A94D-E593-4740-A8F6-3E59EE756A13}" name="Cores" totalsRowFunction="sum" dataDxfId="7" totalsRowDxfId="2"/>
    <tableColumn id="3" xr3:uid="{80359419-B410-4530-8C85-39E1D76F9F4A}" name="Windows_pCore_Datacenter" totalsRowFunction="sum" dataDxfId="6" totalsRowDxfId="1">
      <calculatedColumnFormula>IF(ISNUMBER(FIND("Datacenter", Table13[[#This Row],[License Type]])), IF(Table13[[#This Row],[Cores]] &lt; 16, 16, Table13[[#This Row],[Cores]]), 0)</calculatedColumnFormula>
    </tableColumn>
    <tableColumn id="27" xr3:uid="{93A57A64-9795-460A-BC4A-556D8BF8F1F4}" name="Windows_pCore_Standard" totalsRowFunction="sum" dataDxfId="5" totalsRowDxfId="0">
      <calculatedColumnFormula>IF(ISNUMBER(FIND("Standard", Table13[[#This Row],[License Type]])), IF(Table13[[#This Row],[Cores]] &lt; 16, 16, Table13[[#This Row],[Cores]]), 0)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480D-1B5C-4117-B600-6D665301A1F2}">
  <dimension ref="A1:F32"/>
  <sheetViews>
    <sheetView workbookViewId="0">
      <selection activeCell="G6" sqref="G6"/>
    </sheetView>
  </sheetViews>
  <sheetFormatPr defaultColWidth="21.7109375" defaultRowHeight="15" x14ac:dyDescent="0.25"/>
  <cols>
    <col min="2" max="2" width="41.28515625" customWidth="1"/>
    <col min="5" max="6" width="21.7109375" style="5"/>
  </cols>
  <sheetData>
    <row r="1" spans="1:6" x14ac:dyDescent="0.25">
      <c r="A1" s="1" t="s">
        <v>0</v>
      </c>
      <c r="B1" s="7" t="s">
        <v>1</v>
      </c>
      <c r="C1" s="1" t="s">
        <v>2</v>
      </c>
      <c r="D1" s="7" t="s">
        <v>3</v>
      </c>
      <c r="E1" s="6" t="s">
        <v>4</v>
      </c>
      <c r="F1" s="6" t="s">
        <v>5</v>
      </c>
    </row>
    <row r="2" spans="1:6" ht="15" customHeight="1" x14ac:dyDescent="0.25">
      <c r="A2" s="2" t="s">
        <v>9</v>
      </c>
      <c r="B2" s="2" t="s">
        <v>6</v>
      </c>
      <c r="C2" s="3" t="b">
        <v>1</v>
      </c>
      <c r="D2" s="3">
        <v>2</v>
      </c>
      <c r="E2" s="4">
        <f>IF(Table1[[#This Row],[Is Virtual]]=FALSE,IF(Table1[[#This Row],[Cores]]&lt;16,16,Table1[[#This Row],[Cores]]),0)</f>
        <v>0</v>
      </c>
      <c r="F2" s="4">
        <f>IF(Table1[[#This Row],[Is Virtual]]=TRUE,IF(Table1[[#This Row],[Cores]]&lt;8,8,Table1[[#This Row],[Cores]]),0)</f>
        <v>8</v>
      </c>
    </row>
    <row r="3" spans="1:6" ht="15" customHeight="1" x14ac:dyDescent="0.25">
      <c r="A3" s="2" t="s">
        <v>10</v>
      </c>
      <c r="B3" s="2" t="s">
        <v>6</v>
      </c>
      <c r="C3" s="3" t="b">
        <v>1</v>
      </c>
      <c r="D3" s="3">
        <v>8</v>
      </c>
      <c r="E3" s="4">
        <f>IF(Table1[[#This Row],[Is Virtual]]=FALSE,IF(Table1[[#This Row],[Cores]]&lt;16,16,Table1[[#This Row],[Cores]]),0)</f>
        <v>0</v>
      </c>
      <c r="F3" s="4">
        <f>IF(Table1[[#This Row],[Is Virtual]]=TRUE,IF(Table1[[#This Row],[Cores]]&lt;8,8,Table1[[#This Row],[Cores]]),0)</f>
        <v>8</v>
      </c>
    </row>
    <row r="4" spans="1:6" ht="15" customHeight="1" x14ac:dyDescent="0.25">
      <c r="A4" s="2" t="s">
        <v>11</v>
      </c>
      <c r="B4" s="2" t="s">
        <v>7</v>
      </c>
      <c r="C4" s="3" t="b">
        <v>1</v>
      </c>
      <c r="D4" s="3">
        <v>2</v>
      </c>
      <c r="E4" s="4">
        <f>IF(Table1[[#This Row],[Is Virtual]]=FALSE,IF(Table1[[#This Row],[Cores]]&lt;16,16,Table1[[#This Row],[Cores]]),0)</f>
        <v>0</v>
      </c>
      <c r="F4" s="4">
        <f>IF(Table1[[#This Row],[Is Virtual]]=TRUE,IF(Table1[[#This Row],[Cores]]&lt;8,8,Table1[[#This Row],[Cores]]),0)</f>
        <v>8</v>
      </c>
    </row>
    <row r="5" spans="1:6" ht="15" customHeight="1" x14ac:dyDescent="0.25">
      <c r="A5" s="2" t="s">
        <v>12</v>
      </c>
      <c r="B5" s="2" t="s">
        <v>6</v>
      </c>
      <c r="C5" s="3" t="b">
        <v>1</v>
      </c>
      <c r="D5" s="3">
        <v>1</v>
      </c>
      <c r="E5" s="4">
        <f>IF(Table1[[#This Row],[Is Virtual]]=FALSE,IF(Table1[[#This Row],[Cores]]&lt;16,16,Table1[[#This Row],[Cores]]),0)</f>
        <v>0</v>
      </c>
      <c r="F5" s="4">
        <f>IF(Table1[[#This Row],[Is Virtual]]=TRUE,IF(Table1[[#This Row],[Cores]]&lt;8,8,Table1[[#This Row],[Cores]]),0)</f>
        <v>8</v>
      </c>
    </row>
    <row r="6" spans="1:6" ht="15" customHeight="1" x14ac:dyDescent="0.25">
      <c r="A6" s="2" t="s">
        <v>13</v>
      </c>
      <c r="B6" s="2" t="s">
        <v>7</v>
      </c>
      <c r="C6" s="3" t="b">
        <v>1</v>
      </c>
      <c r="D6" s="3">
        <v>2</v>
      </c>
      <c r="E6" s="4">
        <f>IF(Table1[[#This Row],[Is Virtual]]=FALSE,IF(Table1[[#This Row],[Cores]]&lt;16,16,Table1[[#This Row],[Cores]]),0)</f>
        <v>0</v>
      </c>
      <c r="F6" s="4">
        <f>IF(Table1[[#This Row],[Is Virtual]]=TRUE,IF(Table1[[#This Row],[Cores]]&lt;8,8,Table1[[#This Row],[Cores]]),0)</f>
        <v>8</v>
      </c>
    </row>
    <row r="7" spans="1:6" ht="15" customHeight="1" x14ac:dyDescent="0.25">
      <c r="A7" s="2" t="s">
        <v>14</v>
      </c>
      <c r="B7" s="2" t="s">
        <v>7</v>
      </c>
      <c r="C7" s="3" t="b">
        <v>0</v>
      </c>
      <c r="D7" s="3">
        <v>8</v>
      </c>
      <c r="E7" s="4">
        <f>IF(Table1[[#This Row],[Is Virtual]]=FALSE,IF(Table1[[#This Row],[Cores]]&lt;16,16,Table1[[#This Row],[Cores]]),0)</f>
        <v>16</v>
      </c>
      <c r="F7" s="4">
        <f>IF(Table1[[#This Row],[Is Virtual]]=TRUE,IF(Table1[[#This Row],[Cores]]&lt;8,8,Table1[[#This Row],[Cores]]),0)</f>
        <v>0</v>
      </c>
    </row>
    <row r="8" spans="1:6" ht="15" customHeight="1" x14ac:dyDescent="0.25">
      <c r="A8" s="2" t="s">
        <v>15</v>
      </c>
      <c r="B8" s="2" t="s">
        <v>7</v>
      </c>
      <c r="C8" s="3" t="b">
        <v>1</v>
      </c>
      <c r="D8" s="3">
        <v>2</v>
      </c>
      <c r="E8" s="4">
        <f>IF(Table1[[#This Row],[Is Virtual]]=FALSE,IF(Table1[[#This Row],[Cores]]&lt;16,16,Table1[[#This Row],[Cores]]),0)</f>
        <v>0</v>
      </c>
      <c r="F8" s="4">
        <f>IF(Table1[[#This Row],[Is Virtual]]=TRUE,IF(Table1[[#This Row],[Cores]]&lt;8,8,Table1[[#This Row],[Cores]]),0)</f>
        <v>8</v>
      </c>
    </row>
    <row r="9" spans="1:6" ht="15" customHeight="1" x14ac:dyDescent="0.25">
      <c r="A9" s="2" t="s">
        <v>16</v>
      </c>
      <c r="B9" s="2" t="s">
        <v>6</v>
      </c>
      <c r="C9" s="3" t="b">
        <v>1</v>
      </c>
      <c r="D9" s="3">
        <v>1</v>
      </c>
      <c r="E9" s="4">
        <f>IF(Table1[[#This Row],[Is Virtual]]=FALSE,IF(Table1[[#This Row],[Cores]]&lt;16,16,Table1[[#This Row],[Cores]]),0)</f>
        <v>0</v>
      </c>
      <c r="F9" s="4">
        <f>IF(Table1[[#This Row],[Is Virtual]]=TRUE,IF(Table1[[#This Row],[Cores]]&lt;8,8,Table1[[#This Row],[Cores]]),0)</f>
        <v>8</v>
      </c>
    </row>
    <row r="10" spans="1:6" ht="15" customHeight="1" x14ac:dyDescent="0.25">
      <c r="A10" s="2" t="s">
        <v>17</v>
      </c>
      <c r="B10" s="2" t="s">
        <v>6</v>
      </c>
      <c r="C10" s="3" t="b">
        <v>1</v>
      </c>
      <c r="D10" s="3">
        <v>1</v>
      </c>
      <c r="E10" s="4">
        <f>IF(Table1[[#This Row],[Is Virtual]]=FALSE,IF(Table1[[#This Row],[Cores]]&lt;16,16,Table1[[#This Row],[Cores]]),0)</f>
        <v>0</v>
      </c>
      <c r="F10" s="4">
        <f>IF(Table1[[#This Row],[Is Virtual]]=TRUE,IF(Table1[[#This Row],[Cores]]&lt;8,8,Table1[[#This Row],[Cores]]),0)</f>
        <v>8</v>
      </c>
    </row>
    <row r="11" spans="1:6" ht="15" customHeight="1" x14ac:dyDescent="0.25">
      <c r="A11" s="2" t="s">
        <v>18</v>
      </c>
      <c r="B11" s="2" t="s">
        <v>7</v>
      </c>
      <c r="C11" s="3" t="b">
        <v>1</v>
      </c>
      <c r="D11" s="3">
        <v>4</v>
      </c>
      <c r="E11" s="4">
        <f>IF(Table1[[#This Row],[Is Virtual]]=FALSE,IF(Table1[[#This Row],[Cores]]&lt;16,16,Table1[[#This Row],[Cores]]),0)</f>
        <v>0</v>
      </c>
      <c r="F11" s="4">
        <f>IF(Table1[[#This Row],[Is Virtual]]=TRUE,IF(Table1[[#This Row],[Cores]]&lt;8,8,Table1[[#This Row],[Cores]]),0)</f>
        <v>8</v>
      </c>
    </row>
    <row r="12" spans="1:6" ht="15" customHeight="1" x14ac:dyDescent="0.25">
      <c r="A12" s="2" t="s">
        <v>19</v>
      </c>
      <c r="B12" s="2" t="s">
        <v>7</v>
      </c>
      <c r="C12" s="3" t="b">
        <v>1</v>
      </c>
      <c r="D12" s="3">
        <v>2</v>
      </c>
      <c r="E12" s="4">
        <f>IF(Table1[[#This Row],[Is Virtual]]=FALSE,IF(Table1[[#This Row],[Cores]]&lt;16,16,Table1[[#This Row],[Cores]]),0)</f>
        <v>0</v>
      </c>
      <c r="F12" s="4">
        <f>IF(Table1[[#This Row],[Is Virtual]]=TRUE,IF(Table1[[#This Row],[Cores]]&lt;8,8,Table1[[#This Row],[Cores]]),0)</f>
        <v>8</v>
      </c>
    </row>
    <row r="13" spans="1:6" ht="15" customHeight="1" x14ac:dyDescent="0.25">
      <c r="A13" s="2" t="s">
        <v>20</v>
      </c>
      <c r="B13" s="2" t="s">
        <v>6</v>
      </c>
      <c r="C13" s="3" t="b">
        <v>1</v>
      </c>
      <c r="D13" s="3">
        <v>1</v>
      </c>
      <c r="E13" s="4">
        <f>IF(Table1[[#This Row],[Is Virtual]]=FALSE,IF(Table1[[#This Row],[Cores]]&lt;16,16,Table1[[#This Row],[Cores]]),0)</f>
        <v>0</v>
      </c>
      <c r="F13" s="4">
        <f>IF(Table1[[#This Row],[Is Virtual]]=TRUE,IF(Table1[[#This Row],[Cores]]&lt;8,8,Table1[[#This Row],[Cores]]),0)</f>
        <v>8</v>
      </c>
    </row>
    <row r="14" spans="1:6" ht="15" customHeight="1" x14ac:dyDescent="0.25">
      <c r="A14" s="2" t="s">
        <v>21</v>
      </c>
      <c r="B14" s="2" t="s">
        <v>7</v>
      </c>
      <c r="C14" s="3" t="b">
        <v>1</v>
      </c>
      <c r="D14" s="3">
        <v>2</v>
      </c>
      <c r="E14" s="4">
        <f>IF(Table1[[#This Row],[Is Virtual]]=FALSE,IF(Table1[[#This Row],[Cores]]&lt;16,16,Table1[[#This Row],[Cores]]),0)</f>
        <v>0</v>
      </c>
      <c r="F14" s="4">
        <f>IF(Table1[[#This Row],[Is Virtual]]=TRUE,IF(Table1[[#This Row],[Cores]]&lt;8,8,Table1[[#This Row],[Cores]]),0)</f>
        <v>8</v>
      </c>
    </row>
    <row r="15" spans="1:6" ht="15" customHeight="1" x14ac:dyDescent="0.25">
      <c r="A15" s="2" t="s">
        <v>22</v>
      </c>
      <c r="B15" s="2" t="s">
        <v>7</v>
      </c>
      <c r="C15" s="3" t="b">
        <v>1</v>
      </c>
      <c r="D15" s="3">
        <v>4</v>
      </c>
      <c r="E15" s="4">
        <f>IF(Table1[[#This Row],[Is Virtual]]=FALSE,IF(Table1[[#This Row],[Cores]]&lt;16,16,Table1[[#This Row],[Cores]]),0)</f>
        <v>0</v>
      </c>
      <c r="F15" s="4">
        <f>IF(Table1[[#This Row],[Is Virtual]]=TRUE,IF(Table1[[#This Row],[Cores]]&lt;8,8,Table1[[#This Row],[Cores]]),0)</f>
        <v>8</v>
      </c>
    </row>
    <row r="16" spans="1:6" ht="15" customHeight="1" x14ac:dyDescent="0.25">
      <c r="A16" s="2" t="s">
        <v>23</v>
      </c>
      <c r="B16" s="2" t="s">
        <v>7</v>
      </c>
      <c r="C16" s="3" t="b">
        <v>1</v>
      </c>
      <c r="D16" s="3">
        <v>2</v>
      </c>
      <c r="E16" s="4">
        <f>IF(Table1[[#This Row],[Is Virtual]]=FALSE,IF(Table1[[#This Row],[Cores]]&lt;16,16,Table1[[#This Row],[Cores]]),0)</f>
        <v>0</v>
      </c>
      <c r="F16" s="4">
        <f>IF(Table1[[#This Row],[Is Virtual]]=TRUE,IF(Table1[[#This Row],[Cores]]&lt;8,8,Table1[[#This Row],[Cores]]),0)</f>
        <v>8</v>
      </c>
    </row>
    <row r="17" spans="1:6" ht="15" customHeight="1" x14ac:dyDescent="0.25">
      <c r="A17" s="2" t="s">
        <v>24</v>
      </c>
      <c r="B17" s="2" t="s">
        <v>6</v>
      </c>
      <c r="C17" s="3" t="b">
        <v>1</v>
      </c>
      <c r="D17" s="3">
        <v>1</v>
      </c>
      <c r="E17" s="4">
        <f>IF(Table1[[#This Row],[Is Virtual]]=FALSE,IF(Table1[[#This Row],[Cores]]&lt;16,16,Table1[[#This Row],[Cores]]),0)</f>
        <v>0</v>
      </c>
      <c r="F17" s="4">
        <f>IF(Table1[[#This Row],[Is Virtual]]=TRUE,IF(Table1[[#This Row],[Cores]]&lt;8,8,Table1[[#This Row],[Cores]]),0)</f>
        <v>8</v>
      </c>
    </row>
    <row r="18" spans="1:6" ht="15" customHeight="1" x14ac:dyDescent="0.25">
      <c r="A18" s="2" t="s">
        <v>25</v>
      </c>
      <c r="B18" s="2" t="s">
        <v>6</v>
      </c>
      <c r="C18" s="3" t="b">
        <v>1</v>
      </c>
      <c r="D18" s="3">
        <v>1</v>
      </c>
      <c r="E18" s="4">
        <f>IF(Table1[[#This Row],[Is Virtual]]=FALSE,IF(Table1[[#This Row],[Cores]]&lt;16,16,Table1[[#This Row],[Cores]]),0)</f>
        <v>0</v>
      </c>
      <c r="F18" s="4">
        <f>IF(Table1[[#This Row],[Is Virtual]]=TRUE,IF(Table1[[#This Row],[Cores]]&lt;8,8,Table1[[#This Row],[Cores]]),0)</f>
        <v>8</v>
      </c>
    </row>
    <row r="19" spans="1:6" ht="15" customHeight="1" x14ac:dyDescent="0.25">
      <c r="A19" s="2" t="s">
        <v>26</v>
      </c>
      <c r="B19" s="2" t="s">
        <v>7</v>
      </c>
      <c r="C19" s="3" t="b">
        <v>1</v>
      </c>
      <c r="D19" s="3">
        <v>4</v>
      </c>
      <c r="E19" s="4">
        <f>IF(Table1[[#This Row],[Is Virtual]]=FALSE,IF(Table1[[#This Row],[Cores]]&lt;16,16,Table1[[#This Row],[Cores]]),0)</f>
        <v>0</v>
      </c>
      <c r="F19" s="4">
        <f>IF(Table1[[#This Row],[Is Virtual]]=TRUE,IF(Table1[[#This Row],[Cores]]&lt;8,8,Table1[[#This Row],[Cores]]),0)</f>
        <v>8</v>
      </c>
    </row>
    <row r="20" spans="1:6" ht="15" customHeight="1" x14ac:dyDescent="0.25">
      <c r="A20" s="2" t="s">
        <v>27</v>
      </c>
      <c r="B20" s="2" t="s">
        <v>6</v>
      </c>
      <c r="C20" s="3" t="b">
        <v>0</v>
      </c>
      <c r="D20" s="3">
        <v>8</v>
      </c>
      <c r="E20" s="4">
        <f>IF(Table1[[#This Row],[Is Virtual]]=FALSE,IF(Table1[[#This Row],[Cores]]&lt;16,16,Table1[[#This Row],[Cores]]),0)</f>
        <v>16</v>
      </c>
      <c r="F20" s="4">
        <f>IF(Table1[[#This Row],[Is Virtual]]=TRUE,IF(Table1[[#This Row],[Cores]]&lt;8,8,Table1[[#This Row],[Cores]]),0)</f>
        <v>0</v>
      </c>
    </row>
    <row r="21" spans="1:6" ht="15" customHeight="1" x14ac:dyDescent="0.25">
      <c r="A21" s="2" t="s">
        <v>28</v>
      </c>
      <c r="B21" s="2" t="s">
        <v>7</v>
      </c>
      <c r="C21" s="3" t="b">
        <v>1</v>
      </c>
      <c r="D21" s="3">
        <v>4</v>
      </c>
      <c r="E21" s="4">
        <f>IF(Table1[[#This Row],[Is Virtual]]=FALSE,IF(Table1[[#This Row],[Cores]]&lt;16,16,Table1[[#This Row],[Cores]]),0)</f>
        <v>0</v>
      </c>
      <c r="F21" s="4">
        <f>IF(Table1[[#This Row],[Is Virtual]]=TRUE,IF(Table1[[#This Row],[Cores]]&lt;8,8,Table1[[#This Row],[Cores]]),0)</f>
        <v>8</v>
      </c>
    </row>
    <row r="22" spans="1:6" ht="15" customHeight="1" x14ac:dyDescent="0.25">
      <c r="A22" s="2" t="s">
        <v>29</v>
      </c>
      <c r="B22" s="2" t="s">
        <v>6</v>
      </c>
      <c r="C22" s="3" t="b">
        <v>1</v>
      </c>
      <c r="D22" s="3">
        <v>2</v>
      </c>
      <c r="E22" s="4">
        <f>IF(Table1[[#This Row],[Is Virtual]]=FALSE,IF(Table1[[#This Row],[Cores]]&lt;16,16,Table1[[#This Row],[Cores]]),0)</f>
        <v>0</v>
      </c>
      <c r="F22" s="4">
        <f>IF(Table1[[#This Row],[Is Virtual]]=TRUE,IF(Table1[[#This Row],[Cores]]&lt;8,8,Table1[[#This Row],[Cores]]),0)</f>
        <v>8</v>
      </c>
    </row>
    <row r="23" spans="1:6" ht="15" customHeight="1" x14ac:dyDescent="0.25">
      <c r="A23" s="2" t="s">
        <v>30</v>
      </c>
      <c r="B23" s="2" t="s">
        <v>7</v>
      </c>
      <c r="C23" s="3" t="b">
        <v>1</v>
      </c>
      <c r="D23" s="3">
        <v>8</v>
      </c>
      <c r="E23" s="4">
        <f>IF(Table1[[#This Row],[Is Virtual]]=FALSE,IF(Table1[[#This Row],[Cores]]&lt;16,16,Table1[[#This Row],[Cores]]),0)</f>
        <v>0</v>
      </c>
      <c r="F23" s="4">
        <f>IF(Table1[[#This Row],[Is Virtual]]=TRUE,IF(Table1[[#This Row],[Cores]]&lt;8,8,Table1[[#This Row],[Cores]]),0)</f>
        <v>8</v>
      </c>
    </row>
    <row r="24" spans="1:6" ht="15" customHeight="1" x14ac:dyDescent="0.25">
      <c r="A24" s="2" t="s">
        <v>31</v>
      </c>
      <c r="B24" s="2" t="s">
        <v>6</v>
      </c>
      <c r="C24" s="3" t="b">
        <v>1</v>
      </c>
      <c r="D24" s="3">
        <v>2</v>
      </c>
      <c r="E24" s="4">
        <f>IF(Table1[[#This Row],[Is Virtual]]=FALSE,IF(Table1[[#This Row],[Cores]]&lt;16,16,Table1[[#This Row],[Cores]]),0)</f>
        <v>0</v>
      </c>
      <c r="F24" s="4">
        <f>IF(Table1[[#This Row],[Is Virtual]]=TRUE,IF(Table1[[#This Row],[Cores]]&lt;8,8,Table1[[#This Row],[Cores]]),0)</f>
        <v>8</v>
      </c>
    </row>
    <row r="25" spans="1:6" ht="15" customHeight="1" x14ac:dyDescent="0.25">
      <c r="A25" s="2" t="s">
        <v>32</v>
      </c>
      <c r="B25" s="2" t="s">
        <v>7</v>
      </c>
      <c r="C25" s="3" t="b">
        <v>1</v>
      </c>
      <c r="D25" s="3">
        <v>2</v>
      </c>
      <c r="E25" s="4">
        <f>IF(Table1[[#This Row],[Is Virtual]]=FALSE,IF(Table1[[#This Row],[Cores]]&lt;16,16,Table1[[#This Row],[Cores]]),0)</f>
        <v>0</v>
      </c>
      <c r="F25" s="4">
        <f>IF(Table1[[#This Row],[Is Virtual]]=TRUE,IF(Table1[[#This Row],[Cores]]&lt;8,8,Table1[[#This Row],[Cores]]),0)</f>
        <v>8</v>
      </c>
    </row>
    <row r="26" spans="1:6" ht="15" customHeight="1" x14ac:dyDescent="0.25">
      <c r="A26" s="2" t="s">
        <v>33</v>
      </c>
      <c r="B26" s="2" t="s">
        <v>6</v>
      </c>
      <c r="C26" s="3" t="b">
        <v>1</v>
      </c>
      <c r="D26" s="3">
        <v>2</v>
      </c>
      <c r="E26" s="4">
        <f>IF(Table1[[#This Row],[Is Virtual]]=FALSE,IF(Table1[[#This Row],[Cores]]&lt;16,16,Table1[[#This Row],[Cores]]),0)</f>
        <v>0</v>
      </c>
      <c r="F26" s="4">
        <f>IF(Table1[[#This Row],[Is Virtual]]=TRUE,IF(Table1[[#This Row],[Cores]]&lt;8,8,Table1[[#This Row],[Cores]]),0)</f>
        <v>8</v>
      </c>
    </row>
    <row r="27" spans="1:6" ht="15" customHeight="1" x14ac:dyDescent="0.25">
      <c r="A27" s="2" t="s">
        <v>34</v>
      </c>
      <c r="B27" s="2" t="s">
        <v>6</v>
      </c>
      <c r="C27" s="3" t="b">
        <v>1</v>
      </c>
      <c r="D27" s="3">
        <v>4</v>
      </c>
      <c r="E27" s="4">
        <f>IF(Table1[[#This Row],[Is Virtual]]=FALSE,IF(Table1[[#This Row],[Cores]]&lt;16,16,Table1[[#This Row],[Cores]]),0)</f>
        <v>0</v>
      </c>
      <c r="F27" s="4">
        <f>IF(Table1[[#This Row],[Is Virtual]]=TRUE,IF(Table1[[#This Row],[Cores]]&lt;8,8,Table1[[#This Row],[Cores]]),0)</f>
        <v>8</v>
      </c>
    </row>
    <row r="28" spans="1:6" ht="15" customHeight="1" x14ac:dyDescent="0.25">
      <c r="A28" s="2" t="s">
        <v>35</v>
      </c>
      <c r="B28" s="2" t="s">
        <v>6</v>
      </c>
      <c r="C28" s="3" t="b">
        <v>1</v>
      </c>
      <c r="D28" s="3">
        <v>4</v>
      </c>
      <c r="E28" s="4">
        <f>IF(Table1[[#This Row],[Is Virtual]]=FALSE,IF(Table1[[#This Row],[Cores]]&lt;16,16,Table1[[#This Row],[Cores]]),0)</f>
        <v>0</v>
      </c>
      <c r="F28" s="4">
        <f>IF(Table1[[#This Row],[Is Virtual]]=TRUE,IF(Table1[[#This Row],[Cores]]&lt;8,8,Table1[[#This Row],[Cores]]),0)</f>
        <v>8</v>
      </c>
    </row>
    <row r="29" spans="1:6" ht="15" customHeight="1" x14ac:dyDescent="0.25">
      <c r="A29" s="2" t="s">
        <v>36</v>
      </c>
      <c r="B29" s="2" t="s">
        <v>6</v>
      </c>
      <c r="C29" s="3" t="b">
        <v>0</v>
      </c>
      <c r="D29" s="3">
        <v>4</v>
      </c>
      <c r="E29" s="4">
        <f>IF(Table1[[#This Row],[Is Virtual]]=FALSE,IF(Table1[[#This Row],[Cores]]&lt;16,16,Table1[[#This Row],[Cores]]),0)</f>
        <v>16</v>
      </c>
      <c r="F29" s="4">
        <f>IF(Table1[[#This Row],[Is Virtual]]=TRUE,IF(Table1[[#This Row],[Cores]]&lt;8,8,Table1[[#This Row],[Cores]]),0)</f>
        <v>0</v>
      </c>
    </row>
    <row r="30" spans="1:6" ht="15" customHeight="1" x14ac:dyDescent="0.25">
      <c r="A30" s="2" t="s">
        <v>37</v>
      </c>
      <c r="B30" s="2" t="s">
        <v>6</v>
      </c>
      <c r="C30" s="3" t="b">
        <v>1</v>
      </c>
      <c r="D30" s="3">
        <v>1</v>
      </c>
      <c r="E30" s="4">
        <f>IF(Table1[[#This Row],[Is Virtual]]=FALSE,IF(Table1[[#This Row],[Cores]]&lt;16,16,Table1[[#This Row],[Cores]]),0)</f>
        <v>0</v>
      </c>
      <c r="F30" s="4">
        <f>IF(Table1[[#This Row],[Is Virtual]]=TRUE,IF(Table1[[#This Row],[Cores]]&lt;8,8,Table1[[#This Row],[Cores]]),0)</f>
        <v>8</v>
      </c>
    </row>
    <row r="31" spans="1:6" ht="15" customHeight="1" x14ac:dyDescent="0.25">
      <c r="A31" s="2" t="s">
        <v>38</v>
      </c>
      <c r="B31" s="2" t="s">
        <v>6</v>
      </c>
      <c r="C31" s="3" t="b">
        <v>1</v>
      </c>
      <c r="D31" s="3">
        <v>2</v>
      </c>
      <c r="E31" s="4">
        <f>IF(Table1[[#This Row],[Is Virtual]]=FALSE,IF(Table1[[#This Row],[Cores]]&lt;16,16,Table1[[#This Row],[Cores]]),0)</f>
        <v>0</v>
      </c>
      <c r="F31" s="4">
        <f>IF(Table1[[#This Row],[Is Virtual]]=TRUE,IF(Table1[[#This Row],[Cores]]&lt;8,8,Table1[[#This Row],[Cores]]),0)</f>
        <v>8</v>
      </c>
    </row>
    <row r="32" spans="1:6" x14ac:dyDescent="0.25">
      <c r="A32" s="3" t="s">
        <v>8</v>
      </c>
      <c r="B32" s="3"/>
      <c r="C32" s="3"/>
      <c r="D32" s="3">
        <f>SUBTOTAL(109,Table1[Cores])</f>
        <v>91</v>
      </c>
      <c r="E32" s="4">
        <f>SUBTOTAL(109,Table1[Windows_pCore])</f>
        <v>48</v>
      </c>
      <c r="F32" s="4">
        <f>SUBTOTAL(109,Table1[Windows_vCore])</f>
        <v>216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B4B0-67EE-4AEF-83B3-81CDE040662B}">
  <dimension ref="A1:E22"/>
  <sheetViews>
    <sheetView tabSelected="1" workbookViewId="0">
      <selection activeCell="E27" sqref="E27"/>
    </sheetView>
  </sheetViews>
  <sheetFormatPr defaultColWidth="21.7109375" defaultRowHeight="15" x14ac:dyDescent="0.25"/>
  <cols>
    <col min="4" max="4" width="29.28515625" bestFit="1" customWidth="1"/>
    <col min="5" max="5" width="27.28515625" style="5" bestFit="1" customWidth="1"/>
  </cols>
  <sheetData>
    <row r="1" spans="1:5" x14ac:dyDescent="0.25">
      <c r="A1" s="1" t="s">
        <v>0</v>
      </c>
      <c r="B1" s="7" t="s">
        <v>59</v>
      </c>
      <c r="C1" s="7" t="s">
        <v>3</v>
      </c>
      <c r="D1" s="7" t="s">
        <v>63</v>
      </c>
      <c r="E1" s="6" t="s">
        <v>62</v>
      </c>
    </row>
    <row r="2" spans="1:5" ht="15" customHeight="1" x14ac:dyDescent="0.25">
      <c r="A2" s="2" t="s">
        <v>39</v>
      </c>
      <c r="B2" s="2" t="s">
        <v>60</v>
      </c>
      <c r="C2" s="3">
        <v>12</v>
      </c>
      <c r="D2" s="3">
        <f>IF(ISNUMBER(FIND("Datacenter", Table13[[#This Row],[License Type]])), IF(Table13[[#This Row],[Cores]] &lt; 16, 16, Table13[[#This Row],[Cores]]), 0)</f>
        <v>0</v>
      </c>
      <c r="E2" s="4">
        <f>IF(ISNUMBER(FIND("Standard", Table13[[#This Row],[License Type]])), IF(Table13[[#This Row],[Cores]] &lt; 16, 16, Table13[[#This Row],[Cores]]), 0)</f>
        <v>16</v>
      </c>
    </row>
    <row r="3" spans="1:5" ht="15" customHeight="1" x14ac:dyDescent="0.25">
      <c r="A3" s="2" t="s">
        <v>40</v>
      </c>
      <c r="B3" s="2" t="s">
        <v>60</v>
      </c>
      <c r="C3" s="3">
        <v>12</v>
      </c>
      <c r="D3" s="3">
        <f>IF(ISNUMBER(FIND("Datacenter", Table13[[#This Row],[License Type]])), IF(Table13[[#This Row],[Cores]] &lt; 16, 16, Table13[[#This Row],[Cores]]), 0)</f>
        <v>0</v>
      </c>
      <c r="E3" s="4">
        <f>IF(ISNUMBER(FIND("Standard", Table13[[#This Row],[License Type]])), IF(Table13[[#This Row],[Cores]] &lt; 16, 16, Table13[[#This Row],[Cores]]), 0)</f>
        <v>16</v>
      </c>
    </row>
    <row r="4" spans="1:5" ht="15" customHeight="1" x14ac:dyDescent="0.25">
      <c r="A4" s="2" t="s">
        <v>41</v>
      </c>
      <c r="B4" s="2" t="s">
        <v>60</v>
      </c>
      <c r="C4" s="3">
        <v>12</v>
      </c>
      <c r="D4" s="3">
        <f>IF(ISNUMBER(FIND("Datacenter", Table13[[#This Row],[License Type]])), IF(Table13[[#This Row],[Cores]] &lt; 16, 16, Table13[[#This Row],[Cores]]), 0)</f>
        <v>0</v>
      </c>
      <c r="E4" s="4">
        <f>IF(ISNUMBER(FIND("Standard", Table13[[#This Row],[License Type]])), IF(Table13[[#This Row],[Cores]] &lt; 16, 16, Table13[[#This Row],[Cores]]), 0)</f>
        <v>16</v>
      </c>
    </row>
    <row r="5" spans="1:5" ht="15" customHeight="1" x14ac:dyDescent="0.25">
      <c r="A5" s="2" t="s">
        <v>42</v>
      </c>
      <c r="B5" s="2" t="s">
        <v>60</v>
      </c>
      <c r="C5" s="3">
        <v>12</v>
      </c>
      <c r="D5" s="3">
        <f>IF(ISNUMBER(FIND("Datacenter", Table13[[#This Row],[License Type]])), IF(Table13[[#This Row],[Cores]] &lt; 16, 16, Table13[[#This Row],[Cores]]), 0)</f>
        <v>0</v>
      </c>
      <c r="E5" s="4">
        <f>IF(ISNUMBER(FIND("Standard", Table13[[#This Row],[License Type]])), IF(Table13[[#This Row],[Cores]] &lt; 16, 16, Table13[[#This Row],[Cores]]), 0)</f>
        <v>16</v>
      </c>
    </row>
    <row r="6" spans="1:5" ht="15" customHeight="1" x14ac:dyDescent="0.25">
      <c r="A6" s="2" t="s">
        <v>43</v>
      </c>
      <c r="B6" s="2" t="s">
        <v>60</v>
      </c>
      <c r="C6" s="3">
        <v>12</v>
      </c>
      <c r="D6" s="3">
        <f>IF(ISNUMBER(FIND("Datacenter", Table13[[#This Row],[License Type]])), IF(Table13[[#This Row],[Cores]] &lt; 16, 16, Table13[[#This Row],[Cores]]), 0)</f>
        <v>0</v>
      </c>
      <c r="E6" s="4">
        <f>IF(ISNUMBER(FIND("Standard", Table13[[#This Row],[License Type]])), IF(Table13[[#This Row],[Cores]] &lt; 16, 16, Table13[[#This Row],[Cores]]), 0)</f>
        <v>16</v>
      </c>
    </row>
    <row r="7" spans="1:5" ht="15" customHeight="1" x14ac:dyDescent="0.25">
      <c r="A7" s="2" t="s">
        <v>44</v>
      </c>
      <c r="B7" s="2" t="s">
        <v>60</v>
      </c>
      <c r="C7" s="3">
        <v>12</v>
      </c>
      <c r="D7" s="3">
        <f>IF(ISNUMBER(FIND("Datacenter", Table13[[#This Row],[License Type]])), IF(Table13[[#This Row],[Cores]] &lt; 16, 16, Table13[[#This Row],[Cores]]), 0)</f>
        <v>0</v>
      </c>
      <c r="E7" s="4">
        <f>IF(ISNUMBER(FIND("Standard", Table13[[#This Row],[License Type]])), IF(Table13[[#This Row],[Cores]] &lt; 16, 16, Table13[[#This Row],[Cores]]), 0)</f>
        <v>16</v>
      </c>
    </row>
    <row r="8" spans="1:5" ht="15" customHeight="1" x14ac:dyDescent="0.25">
      <c r="A8" s="2" t="s">
        <v>45</v>
      </c>
      <c r="B8" s="2" t="s">
        <v>60</v>
      </c>
      <c r="C8" s="3">
        <v>12</v>
      </c>
      <c r="D8" s="3">
        <f>IF(ISNUMBER(FIND("Datacenter", Table13[[#This Row],[License Type]])), IF(Table13[[#This Row],[Cores]] &lt; 16, 16, Table13[[#This Row],[Cores]]), 0)</f>
        <v>0</v>
      </c>
      <c r="E8" s="4">
        <f>IF(ISNUMBER(FIND("Standard", Table13[[#This Row],[License Type]])), IF(Table13[[#This Row],[Cores]] &lt; 16, 16, Table13[[#This Row],[Cores]]), 0)</f>
        <v>16</v>
      </c>
    </row>
    <row r="9" spans="1:5" ht="15" customHeight="1" x14ac:dyDescent="0.25">
      <c r="A9" s="2" t="s">
        <v>46</v>
      </c>
      <c r="B9" s="2" t="s">
        <v>61</v>
      </c>
      <c r="C9" s="3">
        <v>12</v>
      </c>
      <c r="D9" s="3">
        <f>IF(ISNUMBER(FIND("Datacenter", Table13[[#This Row],[License Type]])), IF(Table13[[#This Row],[Cores]] &lt; 16, 16, Table13[[#This Row],[Cores]]), 0)</f>
        <v>16</v>
      </c>
      <c r="E9" s="4">
        <f>IF(ISNUMBER(FIND("Standard", Table13[[#This Row],[License Type]])), IF(Table13[[#This Row],[Cores]] &lt; 16, 16, Table13[[#This Row],[Cores]]), 0)</f>
        <v>0</v>
      </c>
    </row>
    <row r="10" spans="1:5" ht="15" customHeight="1" x14ac:dyDescent="0.25">
      <c r="A10" s="2" t="s">
        <v>47</v>
      </c>
      <c r="B10" s="2" t="s">
        <v>61</v>
      </c>
      <c r="C10" s="3">
        <v>12</v>
      </c>
      <c r="D10" s="3">
        <f>IF(ISNUMBER(FIND("Datacenter", Table13[[#This Row],[License Type]])), IF(Table13[[#This Row],[Cores]] &lt; 16, 16, Table13[[#This Row],[Cores]]), 0)</f>
        <v>16</v>
      </c>
      <c r="E10" s="4">
        <f>IF(ISNUMBER(FIND("Standard", Table13[[#This Row],[License Type]])), IF(Table13[[#This Row],[Cores]] &lt; 16, 16, Table13[[#This Row],[Cores]]), 0)</f>
        <v>0</v>
      </c>
    </row>
    <row r="11" spans="1:5" ht="15" customHeight="1" x14ac:dyDescent="0.25">
      <c r="A11" s="2" t="s">
        <v>48</v>
      </c>
      <c r="B11" s="2" t="s">
        <v>61</v>
      </c>
      <c r="C11" s="3">
        <v>12</v>
      </c>
      <c r="D11" s="3">
        <f>IF(ISNUMBER(FIND("Datacenter", Table13[[#This Row],[License Type]])), IF(Table13[[#This Row],[Cores]] &lt; 16, 16, Table13[[#This Row],[Cores]]), 0)</f>
        <v>16</v>
      </c>
      <c r="E11" s="4">
        <f>IF(ISNUMBER(FIND("Standard", Table13[[#This Row],[License Type]])), IF(Table13[[#This Row],[Cores]] &lt; 16, 16, Table13[[#This Row],[Cores]]), 0)</f>
        <v>0</v>
      </c>
    </row>
    <row r="12" spans="1:5" ht="15" customHeight="1" x14ac:dyDescent="0.25">
      <c r="A12" s="2" t="s">
        <v>49</v>
      </c>
      <c r="B12" s="2" t="s">
        <v>61</v>
      </c>
      <c r="C12" s="3">
        <v>24</v>
      </c>
      <c r="D12" s="3">
        <f>IF(ISNUMBER(FIND("Datacenter", Table13[[#This Row],[License Type]])), IF(Table13[[#This Row],[Cores]] &lt; 16, 16, Table13[[#This Row],[Cores]]), 0)</f>
        <v>24</v>
      </c>
      <c r="E12" s="4">
        <f>IF(ISNUMBER(FIND("Standard", Table13[[#This Row],[License Type]])), IF(Table13[[#This Row],[Cores]] &lt; 16, 16, Table13[[#This Row],[Cores]]), 0)</f>
        <v>0</v>
      </c>
    </row>
    <row r="13" spans="1:5" ht="15" customHeight="1" x14ac:dyDescent="0.25">
      <c r="A13" s="2" t="s">
        <v>50</v>
      </c>
      <c r="B13" s="2" t="s">
        <v>61</v>
      </c>
      <c r="C13" s="3">
        <v>24</v>
      </c>
      <c r="D13" s="3">
        <f>IF(ISNUMBER(FIND("Datacenter", Table13[[#This Row],[License Type]])), IF(Table13[[#This Row],[Cores]] &lt; 16, 16, Table13[[#This Row],[Cores]]), 0)</f>
        <v>24</v>
      </c>
      <c r="E13" s="4">
        <f>IF(ISNUMBER(FIND("Standard", Table13[[#This Row],[License Type]])), IF(Table13[[#This Row],[Cores]] &lt; 16, 16, Table13[[#This Row],[Cores]]), 0)</f>
        <v>0</v>
      </c>
    </row>
    <row r="14" spans="1:5" ht="15" customHeight="1" x14ac:dyDescent="0.25">
      <c r="A14" s="2" t="s">
        <v>51</v>
      </c>
      <c r="B14" s="2" t="s">
        <v>61</v>
      </c>
      <c r="C14" s="3">
        <v>24</v>
      </c>
      <c r="D14" s="3">
        <f>IF(ISNUMBER(FIND("Datacenter", Table13[[#This Row],[License Type]])), IF(Table13[[#This Row],[Cores]] &lt; 16, 16, Table13[[#This Row],[Cores]]), 0)</f>
        <v>24</v>
      </c>
      <c r="E14" s="4">
        <f>IF(ISNUMBER(FIND("Standard", Table13[[#This Row],[License Type]])), IF(Table13[[#This Row],[Cores]] &lt; 16, 16, Table13[[#This Row],[Cores]]), 0)</f>
        <v>0</v>
      </c>
    </row>
    <row r="15" spans="1:5" ht="15" customHeight="1" x14ac:dyDescent="0.25">
      <c r="A15" s="2" t="s">
        <v>52</v>
      </c>
      <c r="B15" s="2" t="s">
        <v>61</v>
      </c>
      <c r="C15" s="3">
        <v>24</v>
      </c>
      <c r="D15" s="3">
        <f>IF(ISNUMBER(FIND("Datacenter", Table13[[#This Row],[License Type]])), IF(Table13[[#This Row],[Cores]] &lt; 16, 16, Table13[[#This Row],[Cores]]), 0)</f>
        <v>24</v>
      </c>
      <c r="E15" s="4">
        <f>IF(ISNUMBER(FIND("Standard", Table13[[#This Row],[License Type]])), IF(Table13[[#This Row],[Cores]] &lt; 16, 16, Table13[[#This Row],[Cores]]), 0)</f>
        <v>0</v>
      </c>
    </row>
    <row r="16" spans="1:5" ht="15" customHeight="1" x14ac:dyDescent="0.25">
      <c r="A16" s="2" t="s">
        <v>53</v>
      </c>
      <c r="B16" s="2" t="s">
        <v>61</v>
      </c>
      <c r="C16" s="3">
        <v>48</v>
      </c>
      <c r="D16" s="3">
        <f>IF(ISNUMBER(FIND("Datacenter", Table13[[#This Row],[License Type]])), IF(Table13[[#This Row],[Cores]] &lt; 16, 16, Table13[[#This Row],[Cores]]), 0)</f>
        <v>48</v>
      </c>
      <c r="E16" s="4">
        <f>IF(ISNUMBER(FIND("Standard", Table13[[#This Row],[License Type]])), IF(Table13[[#This Row],[Cores]] &lt; 16, 16, Table13[[#This Row],[Cores]]), 0)</f>
        <v>0</v>
      </c>
    </row>
    <row r="17" spans="1:5" ht="15" customHeight="1" x14ac:dyDescent="0.25">
      <c r="A17" s="2" t="s">
        <v>54</v>
      </c>
      <c r="B17" s="2" t="s">
        <v>61</v>
      </c>
      <c r="C17" s="3">
        <v>48</v>
      </c>
      <c r="D17" s="3">
        <f>IF(ISNUMBER(FIND("Datacenter", Table13[[#This Row],[License Type]])), IF(Table13[[#This Row],[Cores]] &lt; 16, 16, Table13[[#This Row],[Cores]]), 0)</f>
        <v>48</v>
      </c>
      <c r="E17" s="4">
        <f>IF(ISNUMBER(FIND("Standard", Table13[[#This Row],[License Type]])), IF(Table13[[#This Row],[Cores]] &lt; 16, 16, Table13[[#This Row],[Cores]]), 0)</f>
        <v>0</v>
      </c>
    </row>
    <row r="18" spans="1:5" ht="15" customHeight="1" x14ac:dyDescent="0.25">
      <c r="A18" s="2" t="s">
        <v>55</v>
      </c>
      <c r="B18" s="2" t="s">
        <v>61</v>
      </c>
      <c r="C18" s="3">
        <v>48</v>
      </c>
      <c r="D18" s="3">
        <f>IF(ISNUMBER(FIND("Datacenter", Table13[[#This Row],[License Type]])), IF(Table13[[#This Row],[Cores]] &lt; 16, 16, Table13[[#This Row],[Cores]]), 0)</f>
        <v>48</v>
      </c>
      <c r="E18" s="4">
        <f>IF(ISNUMBER(FIND("Standard", Table13[[#This Row],[License Type]])), IF(Table13[[#This Row],[Cores]] &lt; 16, 16, Table13[[#This Row],[Cores]]), 0)</f>
        <v>0</v>
      </c>
    </row>
    <row r="19" spans="1:5" ht="15" customHeight="1" x14ac:dyDescent="0.25">
      <c r="A19" s="2" t="s">
        <v>56</v>
      </c>
      <c r="B19" s="2" t="s">
        <v>61</v>
      </c>
      <c r="C19" s="3">
        <v>48</v>
      </c>
      <c r="D19" s="3">
        <f>IF(ISNUMBER(FIND("Datacenter", Table13[[#This Row],[License Type]])), IF(Table13[[#This Row],[Cores]] &lt; 16, 16, Table13[[#This Row],[Cores]]), 0)</f>
        <v>48</v>
      </c>
      <c r="E19" s="4">
        <f>IF(ISNUMBER(FIND("Standard", Table13[[#This Row],[License Type]])), IF(Table13[[#This Row],[Cores]] &lt; 16, 16, Table13[[#This Row],[Cores]]), 0)</f>
        <v>0</v>
      </c>
    </row>
    <row r="20" spans="1:5" ht="15" customHeight="1" x14ac:dyDescent="0.25">
      <c r="A20" s="2" t="s">
        <v>57</v>
      </c>
      <c r="B20" s="2" t="s">
        <v>61</v>
      </c>
      <c r="C20" s="3">
        <v>48</v>
      </c>
      <c r="D20" s="3">
        <f>IF(ISNUMBER(FIND("Datacenter", Table13[[#This Row],[License Type]])), IF(Table13[[#This Row],[Cores]] &lt; 16, 16, Table13[[#This Row],[Cores]]), 0)</f>
        <v>48</v>
      </c>
      <c r="E20" s="4">
        <f>IF(ISNUMBER(FIND("Standard", Table13[[#This Row],[License Type]])), IF(Table13[[#This Row],[Cores]] &lt; 16, 16, Table13[[#This Row],[Cores]]), 0)</f>
        <v>0</v>
      </c>
    </row>
    <row r="21" spans="1:5" ht="15" customHeight="1" x14ac:dyDescent="0.25">
      <c r="A21" s="2" t="s">
        <v>58</v>
      </c>
      <c r="B21" s="2" t="s">
        <v>61</v>
      </c>
      <c r="C21" s="3">
        <v>48</v>
      </c>
      <c r="D21" s="3">
        <f>IF(ISNUMBER(FIND("Datacenter", Table13[[#This Row],[License Type]])), IF(Table13[[#This Row],[Cores]] &lt; 16, 16, Table13[[#This Row],[Cores]]), 0)</f>
        <v>48</v>
      </c>
      <c r="E21" s="4">
        <f>IF(ISNUMBER(FIND("Standard", Table13[[#This Row],[License Type]])), IF(Table13[[#This Row],[Cores]] &lt; 16, 16, Table13[[#This Row],[Cores]]), 0)</f>
        <v>0</v>
      </c>
    </row>
    <row r="22" spans="1:5" x14ac:dyDescent="0.25">
      <c r="A22" s="3" t="s">
        <v>8</v>
      </c>
      <c r="B22" s="3"/>
      <c r="C22" s="3">
        <f>SUBTOTAL(109,Table13[Cores])</f>
        <v>504</v>
      </c>
      <c r="D22" s="3">
        <f>SUBTOTAL(109,Table13[Windows_pCore_Datacenter])</f>
        <v>432</v>
      </c>
      <c r="E22" s="4">
        <f>SUBTOTAL(109,Table13[Windows_pCore_Standard])</f>
        <v>112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Server_Core_Count</vt:lpstr>
      <vt:lpstr>Host_Core_Count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Desu, Rajeswari</dc:creator>
  <cp:keywords/>
  <dc:description/>
  <cp:lastModifiedBy>Ryan Krokson</cp:lastModifiedBy>
  <cp:revision/>
  <dcterms:created xsi:type="dcterms:W3CDTF">2023-10-20T19:22:49Z</dcterms:created>
  <dcterms:modified xsi:type="dcterms:W3CDTF">2023-11-28T21:01:49Z</dcterms:modified>
  <cp:category/>
  <cp:contentStatus/>
</cp:coreProperties>
</file>