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ptimiser\"/>
    </mc:Choice>
  </mc:AlternateContent>
  <xr:revisionPtr revIDLastSave="0" documentId="13_ncr:1_{62F5DC48-B1A9-4441-84CC-9827E1BD07CD}" xr6:coauthVersionLast="45" xr6:coauthVersionMax="45" xr10:uidLastSave="{00000000-0000-0000-0000-000000000000}"/>
  <bookViews>
    <workbookView xWindow="-120" yWindow="-120" windowWidth="29040" windowHeight="15840" xr2:uid="{1216E67F-FE2E-4197-BF88-EB74DB65ED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9" i="1" l="1"/>
  <c r="H80" i="1"/>
  <c r="H81" i="1"/>
  <c r="H82" i="1"/>
  <c r="H83" i="1"/>
  <c r="H84" i="1"/>
  <c r="H85" i="1"/>
  <c r="H86" i="1"/>
  <c r="H87" i="1"/>
  <c r="H88" i="1"/>
  <c r="H89" i="1"/>
  <c r="H78" i="1"/>
  <c r="H63" i="1"/>
  <c r="H64" i="1"/>
  <c r="H65" i="1"/>
  <c r="H66" i="1"/>
  <c r="H67" i="1"/>
  <c r="H68" i="1"/>
  <c r="H69" i="1"/>
  <c r="H70" i="1"/>
  <c r="H71" i="1"/>
  <c r="H72" i="1"/>
  <c r="H73" i="1"/>
  <c r="H62" i="1"/>
  <c r="H47" i="1"/>
  <c r="H48" i="1"/>
  <c r="H49" i="1"/>
  <c r="H50" i="1"/>
  <c r="H51" i="1"/>
  <c r="H52" i="1"/>
  <c r="H53" i="1"/>
  <c r="H54" i="1"/>
  <c r="H55" i="1"/>
  <c r="H56" i="1"/>
  <c r="H57" i="1"/>
  <c r="H46" i="1"/>
  <c r="H31" i="1"/>
  <c r="H32" i="1"/>
  <c r="H33" i="1"/>
  <c r="H34" i="1"/>
  <c r="H35" i="1"/>
  <c r="H36" i="1"/>
  <c r="H37" i="1"/>
  <c r="H38" i="1"/>
  <c r="H39" i="1"/>
  <c r="H40" i="1"/>
  <c r="H41" i="1"/>
  <c r="H30" i="1"/>
  <c r="H15" i="1"/>
  <c r="H16" i="1"/>
  <c r="H17" i="1"/>
  <c r="H18" i="1"/>
  <c r="H19" i="1"/>
  <c r="H20" i="1"/>
  <c r="H21" i="1"/>
  <c r="H22" i="1"/>
  <c r="H23" i="1"/>
  <c r="H24" i="1"/>
  <c r="H25" i="1"/>
  <c r="H14" i="1"/>
  <c r="G20" i="1"/>
  <c r="F90" i="1"/>
  <c r="E90" i="1"/>
  <c r="D90" i="1"/>
  <c r="C90" i="1"/>
  <c r="B90" i="1"/>
  <c r="J89" i="1"/>
  <c r="I89" i="1"/>
  <c r="G89" i="1"/>
  <c r="J88" i="1"/>
  <c r="I88" i="1"/>
  <c r="G88" i="1"/>
  <c r="J87" i="1"/>
  <c r="I87" i="1"/>
  <c r="G87" i="1"/>
  <c r="J86" i="1"/>
  <c r="I86" i="1"/>
  <c r="G86" i="1"/>
  <c r="J85" i="1"/>
  <c r="I85" i="1"/>
  <c r="G85" i="1"/>
  <c r="J84" i="1"/>
  <c r="I84" i="1"/>
  <c r="G84" i="1"/>
  <c r="J83" i="1"/>
  <c r="I83" i="1"/>
  <c r="G83" i="1"/>
  <c r="J82" i="1"/>
  <c r="I82" i="1"/>
  <c r="G82" i="1"/>
  <c r="J81" i="1"/>
  <c r="I81" i="1"/>
  <c r="G81" i="1"/>
  <c r="J80" i="1"/>
  <c r="I80" i="1"/>
  <c r="G80" i="1"/>
  <c r="J79" i="1"/>
  <c r="I79" i="1"/>
  <c r="G79" i="1"/>
  <c r="K78" i="1"/>
  <c r="K79" i="1" s="1"/>
  <c r="K80" i="1" s="1"/>
  <c r="J78" i="1"/>
  <c r="I78" i="1"/>
  <c r="G78" i="1"/>
  <c r="F74" i="1"/>
  <c r="E74" i="1"/>
  <c r="D74" i="1"/>
  <c r="C74" i="1"/>
  <c r="B74" i="1"/>
  <c r="J73" i="1"/>
  <c r="I73" i="1"/>
  <c r="G73" i="1"/>
  <c r="J72" i="1"/>
  <c r="I72" i="1"/>
  <c r="G72" i="1"/>
  <c r="J71" i="1"/>
  <c r="I71" i="1"/>
  <c r="G71" i="1"/>
  <c r="J70" i="1"/>
  <c r="I70" i="1"/>
  <c r="G70" i="1"/>
  <c r="J69" i="1"/>
  <c r="I69" i="1"/>
  <c r="G69" i="1"/>
  <c r="J68" i="1"/>
  <c r="I68" i="1"/>
  <c r="G68" i="1"/>
  <c r="J67" i="1"/>
  <c r="I67" i="1"/>
  <c r="G67" i="1"/>
  <c r="J66" i="1"/>
  <c r="I66" i="1"/>
  <c r="G66" i="1"/>
  <c r="J65" i="1"/>
  <c r="I65" i="1"/>
  <c r="G65" i="1"/>
  <c r="J64" i="1"/>
  <c r="I64" i="1"/>
  <c r="G64" i="1"/>
  <c r="J63" i="1"/>
  <c r="I63" i="1"/>
  <c r="G63" i="1"/>
  <c r="K62" i="1"/>
  <c r="K63" i="1" s="1"/>
  <c r="J62" i="1"/>
  <c r="I62" i="1"/>
  <c r="G62" i="1"/>
  <c r="F58" i="1"/>
  <c r="E58" i="1"/>
  <c r="D58" i="1"/>
  <c r="C58" i="1"/>
  <c r="B58" i="1"/>
  <c r="J57" i="1"/>
  <c r="I57" i="1"/>
  <c r="G57" i="1"/>
  <c r="J56" i="1"/>
  <c r="I56" i="1"/>
  <c r="G56" i="1"/>
  <c r="J55" i="1"/>
  <c r="I55" i="1"/>
  <c r="G55" i="1"/>
  <c r="J54" i="1"/>
  <c r="I54" i="1"/>
  <c r="G54" i="1"/>
  <c r="J53" i="1"/>
  <c r="I53" i="1"/>
  <c r="G53" i="1"/>
  <c r="J52" i="1"/>
  <c r="I52" i="1"/>
  <c r="G52" i="1"/>
  <c r="J51" i="1"/>
  <c r="I51" i="1"/>
  <c r="G51" i="1"/>
  <c r="J50" i="1"/>
  <c r="I50" i="1"/>
  <c r="G50" i="1"/>
  <c r="J49" i="1"/>
  <c r="I49" i="1"/>
  <c r="G49" i="1"/>
  <c r="J48" i="1"/>
  <c r="I48" i="1"/>
  <c r="G48" i="1"/>
  <c r="J47" i="1"/>
  <c r="I47" i="1"/>
  <c r="G47" i="1"/>
  <c r="K46" i="1"/>
  <c r="K47" i="1" s="1"/>
  <c r="K48" i="1" s="1"/>
  <c r="J46" i="1"/>
  <c r="I46" i="1"/>
  <c r="G46" i="1"/>
  <c r="F42" i="1"/>
  <c r="E42" i="1"/>
  <c r="D42" i="1"/>
  <c r="C42" i="1"/>
  <c r="B42" i="1"/>
  <c r="J41" i="1"/>
  <c r="I41" i="1"/>
  <c r="G41" i="1"/>
  <c r="J40" i="1"/>
  <c r="I40" i="1"/>
  <c r="G40" i="1"/>
  <c r="J39" i="1"/>
  <c r="I39" i="1"/>
  <c r="G39" i="1"/>
  <c r="J38" i="1"/>
  <c r="I38" i="1"/>
  <c r="G38" i="1"/>
  <c r="J37" i="1"/>
  <c r="I37" i="1"/>
  <c r="G37" i="1"/>
  <c r="J36" i="1"/>
  <c r="I36" i="1"/>
  <c r="G36" i="1"/>
  <c r="J35" i="1"/>
  <c r="I35" i="1"/>
  <c r="G35" i="1"/>
  <c r="J34" i="1"/>
  <c r="I34" i="1"/>
  <c r="G34" i="1"/>
  <c r="J33" i="1"/>
  <c r="I33" i="1"/>
  <c r="G33" i="1"/>
  <c r="J32" i="1"/>
  <c r="I32" i="1"/>
  <c r="G32" i="1"/>
  <c r="J31" i="1"/>
  <c r="I31" i="1"/>
  <c r="G31" i="1"/>
  <c r="K30" i="1"/>
  <c r="K31" i="1" s="1"/>
  <c r="J30" i="1"/>
  <c r="I30" i="1"/>
  <c r="G30" i="1"/>
  <c r="G90" i="1" l="1"/>
  <c r="H74" i="1"/>
  <c r="G74" i="1"/>
  <c r="G58" i="1"/>
  <c r="G42" i="1"/>
  <c r="H90" i="1"/>
  <c r="H58" i="1"/>
  <c r="J42" i="1"/>
  <c r="H42" i="1"/>
  <c r="I58" i="1"/>
  <c r="I74" i="1"/>
  <c r="I90" i="1"/>
  <c r="I42" i="1"/>
  <c r="J58" i="1"/>
  <c r="J74" i="1"/>
  <c r="J90" i="1"/>
  <c r="K81" i="1"/>
  <c r="K64" i="1"/>
  <c r="K49" i="1"/>
  <c r="K32" i="1"/>
  <c r="K15" i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14" i="1"/>
  <c r="K82" i="1" l="1"/>
  <c r="K65" i="1"/>
  <c r="K50" i="1"/>
  <c r="K33" i="1"/>
  <c r="J15" i="1"/>
  <c r="J16" i="1"/>
  <c r="J17" i="1"/>
  <c r="J18" i="1"/>
  <c r="J19" i="1"/>
  <c r="J20" i="1"/>
  <c r="J21" i="1"/>
  <c r="J22" i="1"/>
  <c r="J23" i="1"/>
  <c r="J24" i="1"/>
  <c r="J25" i="1"/>
  <c r="J14" i="1"/>
  <c r="I15" i="1"/>
  <c r="I16" i="1"/>
  <c r="I17" i="1"/>
  <c r="I18" i="1"/>
  <c r="I19" i="1"/>
  <c r="I20" i="1"/>
  <c r="I21" i="1"/>
  <c r="I22" i="1"/>
  <c r="I23" i="1"/>
  <c r="I24" i="1"/>
  <c r="I25" i="1"/>
  <c r="I14" i="1"/>
  <c r="G14" i="1"/>
  <c r="G15" i="1"/>
  <c r="G16" i="1"/>
  <c r="G17" i="1"/>
  <c r="G18" i="1"/>
  <c r="G19" i="1"/>
  <c r="G21" i="1"/>
  <c r="G22" i="1"/>
  <c r="G23" i="1"/>
  <c r="G24" i="1"/>
  <c r="G25" i="1"/>
  <c r="C26" i="1"/>
  <c r="D26" i="1"/>
  <c r="E26" i="1"/>
  <c r="F26" i="1"/>
  <c r="B26" i="1"/>
  <c r="B6" i="1"/>
  <c r="L81" i="1" s="1"/>
  <c r="L32" i="1" l="1"/>
  <c r="L64" i="1"/>
  <c r="L14" i="1"/>
  <c r="L49" i="1"/>
  <c r="L46" i="1"/>
  <c r="L30" i="1"/>
  <c r="L79" i="1"/>
  <c r="L78" i="1"/>
  <c r="L63" i="1"/>
  <c r="L48" i="1"/>
  <c r="L62" i="1"/>
  <c r="L47" i="1"/>
  <c r="L31" i="1"/>
  <c r="L80" i="1"/>
  <c r="L25" i="1"/>
  <c r="L82" i="1"/>
  <c r="K83" i="1"/>
  <c r="L65" i="1"/>
  <c r="K66" i="1"/>
  <c r="L50" i="1"/>
  <c r="K51" i="1"/>
  <c r="L33" i="1"/>
  <c r="K34" i="1"/>
  <c r="J26" i="1"/>
  <c r="H26" i="1"/>
  <c r="L21" i="1"/>
  <c r="L17" i="1"/>
  <c r="L24" i="1"/>
  <c r="L20" i="1"/>
  <c r="L16" i="1"/>
  <c r="L23" i="1"/>
  <c r="L19" i="1"/>
  <c r="L15" i="1"/>
  <c r="L22" i="1"/>
  <c r="L18" i="1"/>
  <c r="I26" i="1"/>
  <c r="G26" i="1"/>
  <c r="K84" i="1" l="1"/>
  <c r="L83" i="1"/>
  <c r="L66" i="1"/>
  <c r="K67" i="1"/>
  <c r="K52" i="1"/>
  <c r="L51" i="1"/>
  <c r="L34" i="1"/>
  <c r="K35" i="1"/>
  <c r="L26" i="1"/>
  <c r="L84" i="1" l="1"/>
  <c r="K85" i="1"/>
  <c r="L67" i="1"/>
  <c r="K68" i="1"/>
  <c r="L52" i="1"/>
  <c r="K53" i="1"/>
  <c r="L35" i="1"/>
  <c r="K36" i="1"/>
  <c r="C12" i="1"/>
  <c r="K86" i="1" l="1"/>
  <c r="L85" i="1"/>
  <c r="L68" i="1"/>
  <c r="K69" i="1"/>
  <c r="K54" i="1"/>
  <c r="L53" i="1"/>
  <c r="L36" i="1"/>
  <c r="K37" i="1"/>
  <c r="L86" i="1" l="1"/>
  <c r="K87" i="1"/>
  <c r="L69" i="1"/>
  <c r="K70" i="1"/>
  <c r="L54" i="1"/>
  <c r="K55" i="1"/>
  <c r="L37" i="1"/>
  <c r="K38" i="1"/>
  <c r="L87" i="1" l="1"/>
  <c r="K88" i="1"/>
  <c r="L70" i="1"/>
  <c r="K71" i="1"/>
  <c r="K56" i="1"/>
  <c r="L55" i="1"/>
  <c r="L38" i="1"/>
  <c r="K39" i="1"/>
  <c r="L88" i="1" l="1"/>
  <c r="K89" i="1"/>
  <c r="L89" i="1" s="1"/>
  <c r="K72" i="1"/>
  <c r="L71" i="1"/>
  <c r="L56" i="1"/>
  <c r="K57" i="1"/>
  <c r="L57" i="1" s="1"/>
  <c r="L39" i="1"/>
  <c r="K40" i="1"/>
  <c r="L90" i="1" l="1"/>
  <c r="C76" i="1" s="1"/>
  <c r="L72" i="1"/>
  <c r="K73" i="1"/>
  <c r="L73" i="1" s="1"/>
  <c r="L74" i="1" s="1"/>
  <c r="C60" i="1" s="1"/>
  <c r="L58" i="1"/>
  <c r="C44" i="1" s="1"/>
  <c r="L40" i="1"/>
  <c r="K41" i="1"/>
  <c r="L41" i="1" s="1"/>
  <c r="L42" i="1" l="1"/>
  <c r="C28" i="1" s="1"/>
  <c r="B10" i="1" s="1"/>
</calcChain>
</file>

<file path=xl/sharedStrings.xml><?xml version="1.0" encoding="utf-8"?>
<sst xmlns="http://schemas.openxmlformats.org/spreadsheetml/2006/main" count="86" uniqueCount="30">
  <si>
    <t>Availability</t>
  </si>
  <si>
    <t>v0</t>
  </si>
  <si>
    <t>v1</t>
  </si>
  <si>
    <t>dP</t>
  </si>
  <si>
    <t>dR</t>
  </si>
  <si>
    <t>Cost</t>
  </si>
  <si>
    <t>Energy H</t>
  </si>
  <si>
    <t>Energy M</t>
  </si>
  <si>
    <t>dp</t>
  </si>
  <si>
    <t>A</t>
  </si>
  <si>
    <t>Obj</t>
  </si>
  <si>
    <t>Month</t>
  </si>
  <si>
    <t>Failures</t>
  </si>
  <si>
    <t>n0</t>
  </si>
  <si>
    <t>n1</t>
  </si>
  <si>
    <t>Planned</t>
  </si>
  <si>
    <t>Repair</t>
  </si>
  <si>
    <t>Leftover hours 0</t>
  </si>
  <si>
    <t>Leftover hours 1</t>
  </si>
  <si>
    <t>Sums</t>
  </si>
  <si>
    <t>Charter cost</t>
  </si>
  <si>
    <t>Production Losses</t>
  </si>
  <si>
    <t>Breakage cost</t>
  </si>
  <si>
    <t>Fails at end</t>
  </si>
  <si>
    <t>Scenario 0</t>
  </si>
  <si>
    <t>Scenario 4</t>
  </si>
  <si>
    <t>Scenario 3</t>
  </si>
  <si>
    <t>Scenario 2</t>
  </si>
  <si>
    <t>Scenario 1</t>
  </si>
  <si>
    <t>Total 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</si>
</sst>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0CDE-058B-4AE7-A06C-36CDD84BAEFC}">
  <dimension ref="A1:L90"/>
  <sheetViews>
    <sheetView tabSelected="1" workbookViewId="0">
      <selection activeCell="F68" sqref="F68"/>
    </sheetView>
  </sheetViews>
  <sheetFormatPr defaultRowHeight="15" x14ac:dyDescent="0.25"/>
  <cols>
    <col min="1" max="1" width="10" bestFit="1" customWidth="1"/>
    <col min="2" max="2" width="11" bestFit="1" customWidth="1"/>
    <col min="3" max="3" width="10" bestFit="1" customWidth="1"/>
    <col min="7" max="8" width="15.42578125" bestFit="1" customWidth="1"/>
    <col min="9" max="9" width="11.5703125" bestFit="1" customWidth="1"/>
    <col min="10" max="10" width="17" bestFit="1" customWidth="1"/>
    <col min="11" max="11" width="11" bestFit="1" customWidth="1"/>
    <col min="12" max="12" width="13.28515625" bestFit="1" customWidth="1"/>
    <col min="14" max="14" width="13.42578125" bestFit="1" customWidth="1"/>
    <col min="15" max="15" width="9.7109375" bestFit="1" customWidth="1"/>
  </cols>
  <sheetData>
    <row r="1" spans="1:12" x14ac:dyDescent="0.25">
      <c r="B1" s="1" t="s">
        <v>0</v>
      </c>
      <c r="C1" s="1" t="s">
        <v>3</v>
      </c>
      <c r="D1" s="1" t="s">
        <v>4</v>
      </c>
      <c r="E1" s="1" t="s">
        <v>5</v>
      </c>
    </row>
    <row r="2" spans="1:12" x14ac:dyDescent="0.25">
      <c r="A2" s="1" t="s">
        <v>1</v>
      </c>
      <c r="B2">
        <v>720</v>
      </c>
      <c r="C2">
        <v>4</v>
      </c>
      <c r="D2">
        <v>8</v>
      </c>
      <c r="E2">
        <v>500000</v>
      </c>
    </row>
    <row r="3" spans="1:12" x14ac:dyDescent="0.25">
      <c r="A3" s="1" t="s">
        <v>2</v>
      </c>
      <c r="B3">
        <v>480</v>
      </c>
      <c r="C3">
        <v>12</v>
      </c>
      <c r="D3">
        <v>16</v>
      </c>
      <c r="E3">
        <v>120000</v>
      </c>
    </row>
    <row r="4" spans="1:12" x14ac:dyDescent="0.25">
      <c r="A4" s="1"/>
    </row>
    <row r="5" spans="1:12" x14ac:dyDescent="0.25">
      <c r="A5" s="1" t="s">
        <v>6</v>
      </c>
      <c r="B5">
        <v>540</v>
      </c>
    </row>
    <row r="6" spans="1:12" x14ac:dyDescent="0.25">
      <c r="A6" s="1" t="s">
        <v>7</v>
      </c>
      <c r="B6">
        <f>B5*24*30</f>
        <v>388800</v>
      </c>
    </row>
    <row r="7" spans="1:12" x14ac:dyDescent="0.25">
      <c r="A7" s="1" t="s">
        <v>8</v>
      </c>
      <c r="B7">
        <v>12</v>
      </c>
    </row>
    <row r="8" spans="1:12" x14ac:dyDescent="0.25">
      <c r="A8" s="1" t="s">
        <v>9</v>
      </c>
      <c r="B8">
        <v>100</v>
      </c>
    </row>
    <row r="9" spans="1:12" x14ac:dyDescent="0.25">
      <c r="A9" s="1"/>
    </row>
    <row r="10" spans="1:12" x14ac:dyDescent="0.25">
      <c r="A10" s="1" t="s">
        <v>29</v>
      </c>
      <c r="B10">
        <f>AVERAGE(C12,C28,C44,C60,C76)</f>
        <v>15355520</v>
      </c>
    </row>
    <row r="12" spans="1:12" s="1" customFormat="1" x14ac:dyDescent="0.25">
      <c r="A12" s="1" t="s">
        <v>24</v>
      </c>
      <c r="B12" s="1" t="s">
        <v>10</v>
      </c>
      <c r="C12">
        <f>I26+J26+L26</f>
        <v>11097600</v>
      </c>
      <c r="D12"/>
      <c r="E12"/>
      <c r="F12"/>
      <c r="G12"/>
      <c r="H12"/>
      <c r="I12"/>
      <c r="J12"/>
      <c r="K12"/>
      <c r="L12"/>
    </row>
    <row r="13" spans="1:12" x14ac:dyDescent="0.25">
      <c r="A13" s="1" t="s">
        <v>11</v>
      </c>
      <c r="B13" s="1" t="s">
        <v>12</v>
      </c>
      <c r="C13" s="1" t="s">
        <v>13</v>
      </c>
      <c r="D13" s="1" t="s">
        <v>14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20</v>
      </c>
      <c r="J13" s="1" t="s">
        <v>21</v>
      </c>
      <c r="K13" s="1" t="s">
        <v>23</v>
      </c>
      <c r="L13" s="1" t="s">
        <v>22</v>
      </c>
    </row>
    <row r="14" spans="1:1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f>C14*$B$2 - E14*$C$2-F14*$D$2</f>
        <v>0</v>
      </c>
      <c r="H14">
        <f>D14*$B$3 - E14*$C$3-F14*$D$3</f>
        <v>0</v>
      </c>
      <c r="I14">
        <f>C14*$E$2+D14*$E$3</f>
        <v>0</v>
      </c>
      <c r="J14">
        <f>E14*$B$7*$B$5</f>
        <v>0</v>
      </c>
      <c r="K14">
        <f>B14-F14</f>
        <v>0</v>
      </c>
      <c r="L14">
        <f>K14*$B$6</f>
        <v>0</v>
      </c>
    </row>
    <row r="15" spans="1:12" x14ac:dyDescent="0.25">
      <c r="A15">
        <v>1</v>
      </c>
      <c r="B15">
        <v>2</v>
      </c>
      <c r="C15">
        <v>0</v>
      </c>
      <c r="D15">
        <v>0</v>
      </c>
      <c r="E15">
        <v>0</v>
      </c>
      <c r="F15">
        <v>0</v>
      </c>
      <c r="G15">
        <f t="shared" ref="G15:G25" si="0">C15*$B$2 - E15*$C$2-F15*$D$2</f>
        <v>0</v>
      </c>
      <c r="H15">
        <f t="shared" ref="H15:H25" si="1">D15*$B$3 - E15*$C$3-F15*$D$3</f>
        <v>0</v>
      </c>
      <c r="I15">
        <f t="shared" ref="I15:I25" si="2">C15*$E$2+D15*$E$3</f>
        <v>0</v>
      </c>
      <c r="J15">
        <f t="shared" ref="J15:J25" si="3">E15*$B$7*$B$5</f>
        <v>0</v>
      </c>
      <c r="K15">
        <f>K14+B15-F15</f>
        <v>2</v>
      </c>
      <c r="L15">
        <f t="shared" ref="L15:L25" si="4">K15*$B$6</f>
        <v>777600</v>
      </c>
    </row>
    <row r="16" spans="1:12" x14ac:dyDescent="0.25">
      <c r="A16">
        <v>2</v>
      </c>
      <c r="B16">
        <v>0</v>
      </c>
      <c r="C16">
        <v>1</v>
      </c>
      <c r="D16">
        <v>1</v>
      </c>
      <c r="E16">
        <v>0</v>
      </c>
      <c r="F16">
        <v>2</v>
      </c>
      <c r="G16">
        <f t="shared" si="0"/>
        <v>704</v>
      </c>
      <c r="H16">
        <f t="shared" si="1"/>
        <v>448</v>
      </c>
      <c r="I16">
        <f t="shared" si="2"/>
        <v>620000</v>
      </c>
      <c r="J16">
        <f t="shared" si="3"/>
        <v>0</v>
      </c>
      <c r="K16">
        <f t="shared" ref="K16:K25" si="5">K15+B16-F16</f>
        <v>0</v>
      </c>
      <c r="L16">
        <f t="shared" si="4"/>
        <v>0</v>
      </c>
    </row>
    <row r="17" spans="1:12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5"/>
        <v>0</v>
      </c>
      <c r="L17">
        <f t="shared" si="4"/>
        <v>0</v>
      </c>
    </row>
    <row r="18" spans="1:12" x14ac:dyDescent="0.25">
      <c r="A18">
        <v>4</v>
      </c>
      <c r="B18">
        <v>3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5"/>
        <v>3</v>
      </c>
      <c r="L18">
        <f t="shared" si="4"/>
        <v>1166400</v>
      </c>
    </row>
    <row r="19" spans="1:12" x14ac:dyDescent="0.25">
      <c r="A19">
        <v>5</v>
      </c>
      <c r="B19">
        <v>2</v>
      </c>
      <c r="C19">
        <v>1</v>
      </c>
      <c r="D19">
        <v>1</v>
      </c>
      <c r="E19">
        <v>0</v>
      </c>
      <c r="F19">
        <v>3</v>
      </c>
      <c r="G19">
        <f t="shared" si="0"/>
        <v>696</v>
      </c>
      <c r="H19">
        <f t="shared" si="1"/>
        <v>432</v>
      </c>
      <c r="I19">
        <f t="shared" si="2"/>
        <v>620000</v>
      </c>
      <c r="J19">
        <f t="shared" si="3"/>
        <v>0</v>
      </c>
      <c r="K19">
        <f t="shared" si="5"/>
        <v>2</v>
      </c>
      <c r="L19">
        <f t="shared" si="4"/>
        <v>777600</v>
      </c>
    </row>
    <row r="20" spans="1:12" x14ac:dyDescent="0.25">
      <c r="A20">
        <v>6</v>
      </c>
      <c r="B20">
        <v>4</v>
      </c>
      <c r="C20">
        <v>1</v>
      </c>
      <c r="D20">
        <v>2</v>
      </c>
      <c r="E20">
        <v>66</v>
      </c>
      <c r="F20">
        <v>2</v>
      </c>
      <c r="G20">
        <f>C20*$B$2 - E20*$C$2-F20*$D$2</f>
        <v>440</v>
      </c>
      <c r="H20">
        <f t="shared" si="1"/>
        <v>136</v>
      </c>
      <c r="I20">
        <f t="shared" si="2"/>
        <v>740000</v>
      </c>
      <c r="J20">
        <f t="shared" si="3"/>
        <v>427680</v>
      </c>
      <c r="K20">
        <f t="shared" si="5"/>
        <v>4</v>
      </c>
      <c r="L20">
        <f t="shared" si="4"/>
        <v>1555200</v>
      </c>
    </row>
    <row r="21" spans="1:12" x14ac:dyDescent="0.25">
      <c r="A21">
        <v>7</v>
      </c>
      <c r="B21">
        <v>4</v>
      </c>
      <c r="C21">
        <v>1</v>
      </c>
      <c r="D21">
        <v>1</v>
      </c>
      <c r="E21">
        <v>34</v>
      </c>
      <c r="F21">
        <v>4</v>
      </c>
      <c r="G21">
        <f t="shared" si="0"/>
        <v>552</v>
      </c>
      <c r="H21">
        <f t="shared" si="1"/>
        <v>8</v>
      </c>
      <c r="I21">
        <f t="shared" si="2"/>
        <v>620000</v>
      </c>
      <c r="J21">
        <f t="shared" si="3"/>
        <v>220320</v>
      </c>
      <c r="K21">
        <f t="shared" si="5"/>
        <v>4</v>
      </c>
      <c r="L21">
        <f t="shared" si="4"/>
        <v>1555200</v>
      </c>
    </row>
    <row r="22" spans="1:12" x14ac:dyDescent="0.25">
      <c r="A22">
        <v>8</v>
      </c>
      <c r="B22">
        <v>0</v>
      </c>
      <c r="C22">
        <v>1</v>
      </c>
      <c r="D22">
        <v>1</v>
      </c>
      <c r="E22">
        <v>0</v>
      </c>
      <c r="F22">
        <v>4</v>
      </c>
      <c r="G22">
        <f t="shared" si="0"/>
        <v>688</v>
      </c>
      <c r="H22">
        <f t="shared" si="1"/>
        <v>416</v>
      </c>
      <c r="I22">
        <f t="shared" si="2"/>
        <v>620000</v>
      </c>
      <c r="J22">
        <f t="shared" si="3"/>
        <v>0</v>
      </c>
      <c r="K22">
        <f t="shared" si="5"/>
        <v>0</v>
      </c>
      <c r="L22">
        <f t="shared" si="4"/>
        <v>0</v>
      </c>
    </row>
    <row r="23" spans="1:12" x14ac:dyDescent="0.25">
      <c r="A23">
        <v>9</v>
      </c>
      <c r="B23">
        <v>2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5"/>
        <v>2</v>
      </c>
      <c r="L23">
        <f t="shared" si="4"/>
        <v>777600</v>
      </c>
    </row>
    <row r="24" spans="1:12" x14ac:dyDescent="0.25">
      <c r="A24">
        <v>10</v>
      </c>
      <c r="B24">
        <v>0</v>
      </c>
      <c r="C24">
        <v>1</v>
      </c>
      <c r="D24">
        <v>1</v>
      </c>
      <c r="E24">
        <v>0</v>
      </c>
      <c r="F24">
        <v>2</v>
      </c>
      <c r="G24">
        <f t="shared" si="0"/>
        <v>704</v>
      </c>
      <c r="H24">
        <f t="shared" si="1"/>
        <v>448</v>
      </c>
      <c r="I24">
        <f t="shared" si="2"/>
        <v>620000</v>
      </c>
      <c r="J24">
        <f t="shared" si="3"/>
        <v>0</v>
      </c>
      <c r="K24">
        <f t="shared" si="5"/>
        <v>0</v>
      </c>
      <c r="L24">
        <f t="shared" si="4"/>
        <v>0</v>
      </c>
    </row>
    <row r="25" spans="1:12" x14ac:dyDescent="0.25">
      <c r="A25">
        <v>11</v>
      </c>
      <c r="B25">
        <v>0</v>
      </c>
      <c r="C25">
        <v>0</v>
      </c>
      <c r="D25">
        <v>0</v>
      </c>
      <c r="E25">
        <v>0</v>
      </c>
      <c r="F25">
        <v>0</v>
      </c>
      <c r="G25">
        <f t="shared" si="0"/>
        <v>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5"/>
        <v>0</v>
      </c>
      <c r="L25">
        <f t="shared" si="4"/>
        <v>0</v>
      </c>
    </row>
    <row r="26" spans="1:12" x14ac:dyDescent="0.25">
      <c r="A26" s="1" t="s">
        <v>19</v>
      </c>
      <c r="B26">
        <f>SUM(B14:B25)</f>
        <v>17</v>
      </c>
      <c r="C26">
        <f t="shared" ref="C26:I26" si="6">SUM(C14:C25)</f>
        <v>6</v>
      </c>
      <c r="D26">
        <f t="shared" si="6"/>
        <v>7</v>
      </c>
      <c r="E26">
        <f t="shared" si="6"/>
        <v>100</v>
      </c>
      <c r="F26">
        <f t="shared" si="6"/>
        <v>17</v>
      </c>
      <c r="G26">
        <f t="shared" si="6"/>
        <v>3784</v>
      </c>
      <c r="H26">
        <f t="shared" si="6"/>
        <v>1888</v>
      </c>
      <c r="I26">
        <f t="shared" si="6"/>
        <v>3840000</v>
      </c>
      <c r="J26">
        <f t="shared" ref="J26" si="7">SUM(J14:J25)</f>
        <v>648000</v>
      </c>
      <c r="L26">
        <f t="shared" ref="L26" si="8">SUM(L14:L25)</f>
        <v>6609600</v>
      </c>
    </row>
    <row r="28" spans="1:12" x14ac:dyDescent="0.25">
      <c r="A28" s="1" t="s">
        <v>28</v>
      </c>
      <c r="B28" s="1" t="s">
        <v>10</v>
      </c>
      <c r="C28">
        <f>I42+J42+L42</f>
        <v>14050400</v>
      </c>
    </row>
    <row r="29" spans="1:12" x14ac:dyDescent="0.25">
      <c r="A29" s="1" t="s">
        <v>11</v>
      </c>
      <c r="B29" s="1" t="s">
        <v>12</v>
      </c>
      <c r="C29" s="1" t="s">
        <v>13</v>
      </c>
      <c r="D29" s="1" t="s">
        <v>14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20</v>
      </c>
      <c r="J29" s="1" t="s">
        <v>21</v>
      </c>
      <c r="K29" s="1" t="s">
        <v>23</v>
      </c>
      <c r="L29" s="1" t="s">
        <v>22</v>
      </c>
    </row>
    <row r="30" spans="1:12" x14ac:dyDescent="0.25">
      <c r="A30">
        <v>0</v>
      </c>
      <c r="B30">
        <v>1</v>
      </c>
      <c r="C30">
        <v>0</v>
      </c>
      <c r="D30">
        <v>0</v>
      </c>
      <c r="E30">
        <v>0</v>
      </c>
      <c r="F30">
        <v>0</v>
      </c>
      <c r="G30">
        <f>C30*$B$2 - E30*$C$2-F30*$D$2</f>
        <v>0</v>
      </c>
      <c r="H30">
        <f>D30*$B$3 - E30*$C$3-F30*$D$3</f>
        <v>0</v>
      </c>
      <c r="I30">
        <f>C30*$E$2+D30*$E$3</f>
        <v>0</v>
      </c>
      <c r="J30">
        <f>E30*$B$7*$B$5</f>
        <v>0</v>
      </c>
      <c r="K30">
        <f>B30-F30</f>
        <v>1</v>
      </c>
      <c r="L30">
        <f>K30*$B$6</f>
        <v>388800</v>
      </c>
    </row>
    <row r="31" spans="1:12" x14ac:dyDescent="0.25">
      <c r="A31">
        <v>1</v>
      </c>
      <c r="B31">
        <v>2</v>
      </c>
      <c r="C31">
        <v>0</v>
      </c>
      <c r="D31">
        <v>0</v>
      </c>
      <c r="E31">
        <v>0</v>
      </c>
      <c r="F31">
        <v>0</v>
      </c>
      <c r="G31">
        <f t="shared" ref="G31:G41" si="9">C31*$B$2 - E31*$C$2-F31*$D$2</f>
        <v>0</v>
      </c>
      <c r="H31">
        <f t="shared" ref="H31:H41" si="10">D31*$B$3 - E31*$C$3-F31*$D$3</f>
        <v>0</v>
      </c>
      <c r="I31">
        <f t="shared" ref="I31:I41" si="11">C31*$E$2+D31*$E$3</f>
        <v>0</v>
      </c>
      <c r="J31">
        <f t="shared" ref="J31:J41" si="12">E31*$B$7*$B$5</f>
        <v>0</v>
      </c>
      <c r="K31">
        <f>K30+B31-F31</f>
        <v>3</v>
      </c>
      <c r="L31">
        <f t="shared" ref="L31:L41" si="13">K31*$B$6</f>
        <v>1166400</v>
      </c>
    </row>
    <row r="32" spans="1:12" x14ac:dyDescent="0.25">
      <c r="A32">
        <v>2</v>
      </c>
      <c r="B32">
        <v>4</v>
      </c>
      <c r="C32">
        <v>1</v>
      </c>
      <c r="D32">
        <v>1</v>
      </c>
      <c r="E32">
        <v>0</v>
      </c>
      <c r="F32">
        <v>3</v>
      </c>
      <c r="G32">
        <f t="shared" si="9"/>
        <v>696</v>
      </c>
      <c r="H32">
        <f t="shared" si="10"/>
        <v>432</v>
      </c>
      <c r="I32">
        <f t="shared" si="11"/>
        <v>620000</v>
      </c>
      <c r="J32">
        <f t="shared" si="12"/>
        <v>0</v>
      </c>
      <c r="K32">
        <f t="shared" ref="K32:K41" si="14">K31+B32-F32</f>
        <v>4</v>
      </c>
      <c r="L32">
        <f t="shared" si="13"/>
        <v>1555200</v>
      </c>
    </row>
    <row r="33" spans="1:12" x14ac:dyDescent="0.25">
      <c r="A33">
        <v>3</v>
      </c>
      <c r="B33">
        <v>0</v>
      </c>
      <c r="C33">
        <v>1</v>
      </c>
      <c r="D33">
        <v>1</v>
      </c>
      <c r="E33">
        <v>0</v>
      </c>
      <c r="F33">
        <v>4</v>
      </c>
      <c r="G33">
        <f t="shared" si="9"/>
        <v>688</v>
      </c>
      <c r="H33">
        <f t="shared" si="10"/>
        <v>416</v>
      </c>
      <c r="I33">
        <f t="shared" si="11"/>
        <v>620000</v>
      </c>
      <c r="J33">
        <f t="shared" si="12"/>
        <v>0</v>
      </c>
      <c r="K33">
        <f t="shared" si="14"/>
        <v>0</v>
      </c>
      <c r="L33">
        <f t="shared" si="13"/>
        <v>0</v>
      </c>
    </row>
    <row r="34" spans="1:12" x14ac:dyDescent="0.25">
      <c r="A34">
        <v>4</v>
      </c>
      <c r="B34">
        <v>0</v>
      </c>
      <c r="C34">
        <v>0</v>
      </c>
      <c r="D34">
        <v>0</v>
      </c>
      <c r="E34">
        <v>0</v>
      </c>
      <c r="F34">
        <v>0</v>
      </c>
      <c r="G34">
        <f t="shared" si="9"/>
        <v>0</v>
      </c>
      <c r="H34">
        <f t="shared" si="10"/>
        <v>0</v>
      </c>
      <c r="I34">
        <f t="shared" si="11"/>
        <v>0</v>
      </c>
      <c r="J34">
        <f t="shared" si="12"/>
        <v>0</v>
      </c>
      <c r="K34">
        <f t="shared" si="14"/>
        <v>0</v>
      </c>
      <c r="L34">
        <f t="shared" si="13"/>
        <v>0</v>
      </c>
    </row>
    <row r="35" spans="1:12" x14ac:dyDescent="0.25">
      <c r="A35">
        <v>5</v>
      </c>
      <c r="B35">
        <v>1</v>
      </c>
      <c r="C35">
        <v>0</v>
      </c>
      <c r="D35">
        <v>0</v>
      </c>
      <c r="E35">
        <v>0</v>
      </c>
      <c r="F35">
        <v>0</v>
      </c>
      <c r="G35">
        <f t="shared" si="9"/>
        <v>0</v>
      </c>
      <c r="H35">
        <f t="shared" si="10"/>
        <v>0</v>
      </c>
      <c r="I35">
        <f t="shared" si="11"/>
        <v>0</v>
      </c>
      <c r="J35">
        <f t="shared" si="12"/>
        <v>0</v>
      </c>
      <c r="K35">
        <f t="shared" si="14"/>
        <v>1</v>
      </c>
      <c r="L35">
        <f t="shared" si="13"/>
        <v>388800</v>
      </c>
    </row>
    <row r="36" spans="1:12" x14ac:dyDescent="0.25">
      <c r="A36">
        <v>6</v>
      </c>
      <c r="B36">
        <v>4</v>
      </c>
      <c r="C36">
        <v>1</v>
      </c>
      <c r="D36">
        <v>2</v>
      </c>
      <c r="E36">
        <v>66</v>
      </c>
      <c r="F36">
        <v>1</v>
      </c>
      <c r="G36">
        <f t="shared" si="9"/>
        <v>448</v>
      </c>
      <c r="H36">
        <f t="shared" si="10"/>
        <v>152</v>
      </c>
      <c r="I36">
        <f t="shared" si="11"/>
        <v>740000</v>
      </c>
      <c r="J36">
        <f t="shared" si="12"/>
        <v>427680</v>
      </c>
      <c r="K36">
        <f t="shared" si="14"/>
        <v>4</v>
      </c>
      <c r="L36">
        <f t="shared" si="13"/>
        <v>1555200</v>
      </c>
    </row>
    <row r="37" spans="1:12" x14ac:dyDescent="0.25">
      <c r="A37">
        <v>7</v>
      </c>
      <c r="B37">
        <v>2</v>
      </c>
      <c r="C37">
        <v>1</v>
      </c>
      <c r="D37">
        <v>1</v>
      </c>
      <c r="E37">
        <v>34</v>
      </c>
      <c r="F37">
        <v>4</v>
      </c>
      <c r="G37">
        <f t="shared" si="9"/>
        <v>552</v>
      </c>
      <c r="H37">
        <f t="shared" si="10"/>
        <v>8</v>
      </c>
      <c r="I37">
        <f t="shared" si="11"/>
        <v>620000</v>
      </c>
      <c r="J37">
        <f t="shared" si="12"/>
        <v>220320</v>
      </c>
      <c r="K37">
        <f t="shared" si="14"/>
        <v>2</v>
      </c>
      <c r="L37">
        <f t="shared" si="13"/>
        <v>777600</v>
      </c>
    </row>
    <row r="38" spans="1:12" x14ac:dyDescent="0.25">
      <c r="A38">
        <v>8</v>
      </c>
      <c r="B38">
        <v>2</v>
      </c>
      <c r="C38">
        <v>1</v>
      </c>
      <c r="D38">
        <v>1</v>
      </c>
      <c r="E38">
        <v>0</v>
      </c>
      <c r="F38">
        <v>2</v>
      </c>
      <c r="G38">
        <f t="shared" si="9"/>
        <v>704</v>
      </c>
      <c r="H38">
        <f t="shared" si="10"/>
        <v>448</v>
      </c>
      <c r="I38">
        <f t="shared" si="11"/>
        <v>620000</v>
      </c>
      <c r="J38">
        <f t="shared" si="12"/>
        <v>0</v>
      </c>
      <c r="K38">
        <f t="shared" si="14"/>
        <v>2</v>
      </c>
      <c r="L38">
        <f t="shared" si="13"/>
        <v>777600</v>
      </c>
    </row>
    <row r="39" spans="1:12" x14ac:dyDescent="0.25">
      <c r="A39">
        <v>9</v>
      </c>
      <c r="B39">
        <v>3</v>
      </c>
      <c r="C39">
        <v>1</v>
      </c>
      <c r="D39">
        <v>1</v>
      </c>
      <c r="E39">
        <v>0</v>
      </c>
      <c r="F39">
        <v>2</v>
      </c>
      <c r="G39">
        <f t="shared" si="9"/>
        <v>704</v>
      </c>
      <c r="H39">
        <f t="shared" si="10"/>
        <v>448</v>
      </c>
      <c r="I39">
        <f t="shared" si="11"/>
        <v>620000</v>
      </c>
      <c r="J39">
        <f t="shared" si="12"/>
        <v>0</v>
      </c>
      <c r="K39">
        <f t="shared" si="14"/>
        <v>3</v>
      </c>
      <c r="L39">
        <f t="shared" si="13"/>
        <v>1166400</v>
      </c>
    </row>
    <row r="40" spans="1:12" x14ac:dyDescent="0.25">
      <c r="A40">
        <v>10</v>
      </c>
      <c r="B40">
        <v>0</v>
      </c>
      <c r="C40">
        <v>1</v>
      </c>
      <c r="D40">
        <v>1</v>
      </c>
      <c r="E40">
        <v>0</v>
      </c>
      <c r="F40">
        <v>3</v>
      </c>
      <c r="G40">
        <f t="shared" si="9"/>
        <v>696</v>
      </c>
      <c r="H40">
        <f t="shared" si="10"/>
        <v>432</v>
      </c>
      <c r="I40">
        <f t="shared" si="11"/>
        <v>620000</v>
      </c>
      <c r="J40">
        <f t="shared" si="12"/>
        <v>0</v>
      </c>
      <c r="K40">
        <f t="shared" si="14"/>
        <v>0</v>
      </c>
      <c r="L40">
        <f t="shared" si="13"/>
        <v>0</v>
      </c>
    </row>
    <row r="41" spans="1:12" x14ac:dyDescent="0.25">
      <c r="A41">
        <v>11</v>
      </c>
      <c r="B41">
        <v>3</v>
      </c>
      <c r="C41">
        <v>0</v>
      </c>
      <c r="D41">
        <v>0</v>
      </c>
      <c r="E41">
        <v>0</v>
      </c>
      <c r="F41">
        <v>0</v>
      </c>
      <c r="G41">
        <f t="shared" si="9"/>
        <v>0</v>
      </c>
      <c r="H41">
        <f t="shared" si="10"/>
        <v>0</v>
      </c>
      <c r="I41">
        <f t="shared" si="11"/>
        <v>0</v>
      </c>
      <c r="J41">
        <f t="shared" si="12"/>
        <v>0</v>
      </c>
      <c r="K41">
        <f t="shared" si="14"/>
        <v>3</v>
      </c>
      <c r="L41">
        <f t="shared" si="13"/>
        <v>1166400</v>
      </c>
    </row>
    <row r="42" spans="1:12" x14ac:dyDescent="0.25">
      <c r="A42" s="1" t="s">
        <v>19</v>
      </c>
      <c r="B42">
        <f>SUM(B30:B41)</f>
        <v>22</v>
      </c>
      <c r="C42">
        <f t="shared" ref="C42:J42" si="15">SUM(C30:C41)</f>
        <v>7</v>
      </c>
      <c r="D42">
        <f t="shared" si="15"/>
        <v>8</v>
      </c>
      <c r="E42">
        <f t="shared" si="15"/>
        <v>100</v>
      </c>
      <c r="F42">
        <f t="shared" si="15"/>
        <v>19</v>
      </c>
      <c r="G42">
        <f t="shared" si="15"/>
        <v>4488</v>
      </c>
      <c r="H42">
        <f t="shared" si="15"/>
        <v>2336</v>
      </c>
      <c r="I42">
        <f t="shared" si="15"/>
        <v>4460000</v>
      </c>
      <c r="J42">
        <f t="shared" si="15"/>
        <v>648000</v>
      </c>
      <c r="L42">
        <f t="shared" ref="L42" si="16">SUM(L30:L41)</f>
        <v>8942400</v>
      </c>
    </row>
    <row r="44" spans="1:12" x14ac:dyDescent="0.25">
      <c r="A44" s="1" t="s">
        <v>27</v>
      </c>
      <c r="B44" s="1" t="s">
        <v>10</v>
      </c>
      <c r="C44">
        <f>I58+J58+L58</f>
        <v>17623200</v>
      </c>
    </row>
    <row r="45" spans="1:12" x14ac:dyDescent="0.25">
      <c r="A45" s="1" t="s">
        <v>11</v>
      </c>
      <c r="B45" s="1" t="s">
        <v>12</v>
      </c>
      <c r="C45" s="1" t="s">
        <v>13</v>
      </c>
      <c r="D45" s="1" t="s">
        <v>14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20</v>
      </c>
      <c r="J45" s="1" t="s">
        <v>21</v>
      </c>
      <c r="K45" s="1" t="s">
        <v>23</v>
      </c>
      <c r="L45" s="1" t="s">
        <v>22</v>
      </c>
    </row>
    <row r="46" spans="1:12" x14ac:dyDescent="0.25">
      <c r="A46">
        <v>0</v>
      </c>
      <c r="B46">
        <v>2</v>
      </c>
      <c r="C46">
        <v>0</v>
      </c>
      <c r="D46">
        <v>0</v>
      </c>
      <c r="E46">
        <v>0</v>
      </c>
      <c r="F46">
        <v>0</v>
      </c>
      <c r="G46">
        <f>C46*$B$2 - E46*$C$2-F46*$D$2</f>
        <v>0</v>
      </c>
      <c r="H46">
        <f>D46*$B$3 - E46*$C$3-F46*$D$3</f>
        <v>0</v>
      </c>
      <c r="I46">
        <f>C46*$E$2+D46*$E$3</f>
        <v>0</v>
      </c>
      <c r="J46">
        <f>E46*$B$7*$B$5</f>
        <v>0</v>
      </c>
      <c r="K46">
        <f>B46-F46</f>
        <v>2</v>
      </c>
      <c r="L46">
        <f>K46*$B$6</f>
        <v>777600</v>
      </c>
    </row>
    <row r="47" spans="1:12" x14ac:dyDescent="0.25">
      <c r="A47">
        <v>1</v>
      </c>
      <c r="B47">
        <v>3</v>
      </c>
      <c r="C47">
        <v>1</v>
      </c>
      <c r="D47">
        <v>1</v>
      </c>
      <c r="E47">
        <v>0</v>
      </c>
      <c r="F47">
        <v>2</v>
      </c>
      <c r="G47">
        <f t="shared" ref="G47:G57" si="17">C47*$B$2 - E47*$C$2-F47*$D$2</f>
        <v>704</v>
      </c>
      <c r="H47">
        <f t="shared" ref="H47:H57" si="18">D47*$B$3 - E47*$C$3-F47*$D$3</f>
        <v>448</v>
      </c>
      <c r="I47">
        <f t="shared" ref="I47:I57" si="19">C47*$E$2+D47*$E$3</f>
        <v>620000</v>
      </c>
      <c r="J47">
        <f t="shared" ref="J47:J57" si="20">E47*$B$7*$B$5</f>
        <v>0</v>
      </c>
      <c r="K47">
        <f>K46+B47-F47</f>
        <v>3</v>
      </c>
      <c r="L47">
        <f t="shared" ref="L47:L57" si="21">K47*$B$6</f>
        <v>1166400</v>
      </c>
    </row>
    <row r="48" spans="1:12" x14ac:dyDescent="0.25">
      <c r="A48">
        <v>2</v>
      </c>
      <c r="B48">
        <v>2</v>
      </c>
      <c r="C48">
        <v>1</v>
      </c>
      <c r="D48">
        <v>1</v>
      </c>
      <c r="E48">
        <v>0</v>
      </c>
      <c r="F48">
        <v>3</v>
      </c>
      <c r="G48">
        <f t="shared" si="17"/>
        <v>696</v>
      </c>
      <c r="H48">
        <f t="shared" si="18"/>
        <v>432</v>
      </c>
      <c r="I48">
        <f t="shared" si="19"/>
        <v>620000</v>
      </c>
      <c r="J48">
        <f t="shared" si="20"/>
        <v>0</v>
      </c>
      <c r="K48">
        <f t="shared" ref="K48:K57" si="22">K47+B48-F48</f>
        <v>2</v>
      </c>
      <c r="L48">
        <f t="shared" si="21"/>
        <v>777600</v>
      </c>
    </row>
    <row r="49" spans="1:12" x14ac:dyDescent="0.25">
      <c r="A49">
        <v>3</v>
      </c>
      <c r="B49">
        <v>1</v>
      </c>
      <c r="C49">
        <v>1</v>
      </c>
      <c r="D49">
        <v>1</v>
      </c>
      <c r="E49">
        <v>0</v>
      </c>
      <c r="F49">
        <v>2</v>
      </c>
      <c r="G49">
        <f t="shared" si="17"/>
        <v>704</v>
      </c>
      <c r="H49">
        <f t="shared" si="18"/>
        <v>448</v>
      </c>
      <c r="I49">
        <f t="shared" si="19"/>
        <v>620000</v>
      </c>
      <c r="J49">
        <f t="shared" si="20"/>
        <v>0</v>
      </c>
      <c r="K49">
        <f t="shared" si="22"/>
        <v>1</v>
      </c>
      <c r="L49">
        <f t="shared" si="21"/>
        <v>388800</v>
      </c>
    </row>
    <row r="50" spans="1:12" x14ac:dyDescent="0.25">
      <c r="A50">
        <v>4</v>
      </c>
      <c r="B50">
        <v>3</v>
      </c>
      <c r="C50">
        <v>0</v>
      </c>
      <c r="D50">
        <v>0</v>
      </c>
      <c r="E50">
        <v>0</v>
      </c>
      <c r="F50">
        <v>0</v>
      </c>
      <c r="G50">
        <f t="shared" si="17"/>
        <v>0</v>
      </c>
      <c r="H50">
        <f t="shared" si="18"/>
        <v>0</v>
      </c>
      <c r="I50">
        <f t="shared" si="19"/>
        <v>0</v>
      </c>
      <c r="J50">
        <f t="shared" si="20"/>
        <v>0</v>
      </c>
      <c r="K50">
        <f t="shared" si="22"/>
        <v>4</v>
      </c>
      <c r="L50">
        <f t="shared" si="21"/>
        <v>1555200</v>
      </c>
    </row>
    <row r="51" spans="1:12" x14ac:dyDescent="0.25">
      <c r="A51">
        <v>5</v>
      </c>
      <c r="B51">
        <v>3</v>
      </c>
      <c r="C51">
        <v>1</v>
      </c>
      <c r="D51">
        <v>1</v>
      </c>
      <c r="E51">
        <v>0</v>
      </c>
      <c r="F51">
        <v>4</v>
      </c>
      <c r="G51">
        <f t="shared" si="17"/>
        <v>688</v>
      </c>
      <c r="H51">
        <f t="shared" si="18"/>
        <v>416</v>
      </c>
      <c r="I51">
        <f t="shared" si="19"/>
        <v>620000</v>
      </c>
      <c r="J51">
        <f t="shared" si="20"/>
        <v>0</v>
      </c>
      <c r="K51">
        <f t="shared" si="22"/>
        <v>3</v>
      </c>
      <c r="L51">
        <f t="shared" si="21"/>
        <v>1166400</v>
      </c>
    </row>
    <row r="52" spans="1:12" x14ac:dyDescent="0.25">
      <c r="A52">
        <v>6</v>
      </c>
      <c r="B52">
        <v>4</v>
      </c>
      <c r="C52">
        <v>1</v>
      </c>
      <c r="D52">
        <v>2</v>
      </c>
      <c r="E52">
        <v>66</v>
      </c>
      <c r="F52">
        <v>3</v>
      </c>
      <c r="G52">
        <f t="shared" si="17"/>
        <v>432</v>
      </c>
      <c r="H52">
        <f t="shared" si="18"/>
        <v>120</v>
      </c>
      <c r="I52">
        <f t="shared" si="19"/>
        <v>740000</v>
      </c>
      <c r="J52">
        <f t="shared" si="20"/>
        <v>427680</v>
      </c>
      <c r="K52">
        <f t="shared" si="22"/>
        <v>4</v>
      </c>
      <c r="L52">
        <f t="shared" si="21"/>
        <v>1555200</v>
      </c>
    </row>
    <row r="53" spans="1:12" x14ac:dyDescent="0.25">
      <c r="A53">
        <v>7</v>
      </c>
      <c r="B53">
        <v>3</v>
      </c>
      <c r="C53">
        <v>1</v>
      </c>
      <c r="D53">
        <v>1</v>
      </c>
      <c r="E53">
        <v>34</v>
      </c>
      <c r="F53">
        <v>4</v>
      </c>
      <c r="G53">
        <f t="shared" si="17"/>
        <v>552</v>
      </c>
      <c r="H53">
        <f t="shared" si="18"/>
        <v>8</v>
      </c>
      <c r="I53">
        <f t="shared" si="19"/>
        <v>620000</v>
      </c>
      <c r="J53">
        <f t="shared" si="20"/>
        <v>220320</v>
      </c>
      <c r="K53">
        <f t="shared" si="22"/>
        <v>3</v>
      </c>
      <c r="L53">
        <f t="shared" si="21"/>
        <v>1166400</v>
      </c>
    </row>
    <row r="54" spans="1:12" x14ac:dyDescent="0.25">
      <c r="A54">
        <v>8</v>
      </c>
      <c r="B54">
        <v>3</v>
      </c>
      <c r="C54">
        <v>1</v>
      </c>
      <c r="D54">
        <v>1</v>
      </c>
      <c r="E54">
        <v>0</v>
      </c>
      <c r="F54">
        <v>3</v>
      </c>
      <c r="G54">
        <f t="shared" si="17"/>
        <v>696</v>
      </c>
      <c r="H54">
        <f t="shared" si="18"/>
        <v>432</v>
      </c>
      <c r="I54">
        <f t="shared" si="19"/>
        <v>620000</v>
      </c>
      <c r="J54">
        <f t="shared" si="20"/>
        <v>0</v>
      </c>
      <c r="K54">
        <f t="shared" si="22"/>
        <v>3</v>
      </c>
      <c r="L54">
        <f t="shared" si="21"/>
        <v>1166400</v>
      </c>
    </row>
    <row r="55" spans="1:12" x14ac:dyDescent="0.25">
      <c r="A55">
        <v>9</v>
      </c>
      <c r="B55">
        <v>2</v>
      </c>
      <c r="C55">
        <v>1</v>
      </c>
      <c r="D55">
        <v>1</v>
      </c>
      <c r="E55">
        <v>0</v>
      </c>
      <c r="F55">
        <v>3</v>
      </c>
      <c r="G55">
        <f t="shared" si="17"/>
        <v>696</v>
      </c>
      <c r="H55">
        <f t="shared" si="18"/>
        <v>432</v>
      </c>
      <c r="I55">
        <f t="shared" si="19"/>
        <v>620000</v>
      </c>
      <c r="J55">
        <f t="shared" si="20"/>
        <v>0</v>
      </c>
      <c r="K55">
        <f t="shared" si="22"/>
        <v>2</v>
      </c>
      <c r="L55">
        <f t="shared" si="21"/>
        <v>777600</v>
      </c>
    </row>
    <row r="56" spans="1:12" x14ac:dyDescent="0.25">
      <c r="A56">
        <v>10</v>
      </c>
      <c r="B56">
        <v>1</v>
      </c>
      <c r="C56">
        <v>1</v>
      </c>
      <c r="D56">
        <v>1</v>
      </c>
      <c r="E56">
        <v>0</v>
      </c>
      <c r="F56">
        <v>2</v>
      </c>
      <c r="G56">
        <f t="shared" si="17"/>
        <v>704</v>
      </c>
      <c r="H56">
        <f t="shared" si="18"/>
        <v>448</v>
      </c>
      <c r="I56">
        <f t="shared" si="19"/>
        <v>620000</v>
      </c>
      <c r="J56">
        <f t="shared" si="20"/>
        <v>0</v>
      </c>
      <c r="K56">
        <f t="shared" si="22"/>
        <v>1</v>
      </c>
      <c r="L56">
        <f t="shared" si="21"/>
        <v>388800</v>
      </c>
    </row>
    <row r="57" spans="1:12" x14ac:dyDescent="0.25">
      <c r="A57">
        <v>11</v>
      </c>
      <c r="B57">
        <v>0</v>
      </c>
      <c r="C57">
        <v>0</v>
      </c>
      <c r="D57">
        <v>0</v>
      </c>
      <c r="E57">
        <v>0</v>
      </c>
      <c r="F57">
        <v>0</v>
      </c>
      <c r="G57">
        <f t="shared" si="17"/>
        <v>0</v>
      </c>
      <c r="H57">
        <f t="shared" si="18"/>
        <v>0</v>
      </c>
      <c r="I57">
        <f t="shared" si="19"/>
        <v>0</v>
      </c>
      <c r="J57">
        <f t="shared" si="20"/>
        <v>0</v>
      </c>
      <c r="K57">
        <f t="shared" si="22"/>
        <v>1</v>
      </c>
      <c r="L57">
        <f t="shared" si="21"/>
        <v>388800</v>
      </c>
    </row>
    <row r="58" spans="1:12" x14ac:dyDescent="0.25">
      <c r="A58" s="1" t="s">
        <v>19</v>
      </c>
      <c r="B58">
        <f>SUM(B46:B57)</f>
        <v>27</v>
      </c>
      <c r="C58">
        <f t="shared" ref="C58:J58" si="23">SUM(C46:C57)</f>
        <v>9</v>
      </c>
      <c r="D58">
        <f t="shared" si="23"/>
        <v>10</v>
      </c>
      <c r="E58">
        <f t="shared" si="23"/>
        <v>100</v>
      </c>
      <c r="F58">
        <f t="shared" si="23"/>
        <v>26</v>
      </c>
      <c r="G58">
        <f t="shared" si="23"/>
        <v>5872</v>
      </c>
      <c r="H58">
        <f t="shared" si="23"/>
        <v>3184</v>
      </c>
      <c r="I58">
        <f t="shared" si="23"/>
        <v>5700000</v>
      </c>
      <c r="J58">
        <f t="shared" si="23"/>
        <v>648000</v>
      </c>
      <c r="L58">
        <f t="shared" ref="L58" si="24">SUM(L46:L57)</f>
        <v>11275200</v>
      </c>
    </row>
    <row r="60" spans="1:12" x14ac:dyDescent="0.25">
      <c r="A60" s="1" t="s">
        <v>26</v>
      </c>
      <c r="B60" s="1" t="s">
        <v>10</v>
      </c>
      <c r="C60">
        <f>I74+J74+L74</f>
        <v>17392000</v>
      </c>
    </row>
    <row r="61" spans="1:12" x14ac:dyDescent="0.25">
      <c r="A61" s="1" t="s">
        <v>11</v>
      </c>
      <c r="B61" s="1" t="s">
        <v>12</v>
      </c>
      <c r="C61" s="1" t="s">
        <v>13</v>
      </c>
      <c r="D61" s="1" t="s">
        <v>14</v>
      </c>
      <c r="E61" s="1" t="s">
        <v>15</v>
      </c>
      <c r="F61" s="1" t="s">
        <v>16</v>
      </c>
      <c r="G61" s="1" t="s">
        <v>17</v>
      </c>
      <c r="H61" s="1" t="s">
        <v>18</v>
      </c>
      <c r="I61" s="1" t="s">
        <v>20</v>
      </c>
      <c r="J61" s="1" t="s">
        <v>21</v>
      </c>
      <c r="K61" s="1" t="s">
        <v>23</v>
      </c>
      <c r="L61" s="1" t="s">
        <v>22</v>
      </c>
    </row>
    <row r="62" spans="1:12" x14ac:dyDescent="0.25">
      <c r="A62">
        <v>0</v>
      </c>
      <c r="B62">
        <v>1</v>
      </c>
      <c r="C62">
        <v>0</v>
      </c>
      <c r="D62">
        <v>0</v>
      </c>
      <c r="E62">
        <v>0</v>
      </c>
      <c r="F62">
        <v>0</v>
      </c>
      <c r="G62">
        <f>C62*$B$2 - E62*$C$2-F62*$D$2</f>
        <v>0</v>
      </c>
      <c r="H62">
        <f>D62*$B$3 - E62*$C$3-F62*$D$3</f>
        <v>0</v>
      </c>
      <c r="I62">
        <f>C62*$E$2+D62*$E$3</f>
        <v>0</v>
      </c>
      <c r="J62">
        <f>E62*$B$7*$B$5</f>
        <v>0</v>
      </c>
      <c r="K62">
        <f>B62-F62</f>
        <v>1</v>
      </c>
      <c r="L62">
        <f>K62*$B$6</f>
        <v>388800</v>
      </c>
    </row>
    <row r="63" spans="1:12" x14ac:dyDescent="0.25">
      <c r="A63">
        <v>1</v>
      </c>
      <c r="B63">
        <v>2</v>
      </c>
      <c r="C63">
        <v>0</v>
      </c>
      <c r="D63">
        <v>0</v>
      </c>
      <c r="E63">
        <v>0</v>
      </c>
      <c r="F63">
        <v>0</v>
      </c>
      <c r="G63">
        <f t="shared" ref="G63:G73" si="25">C63*$B$2 - E63*$C$2-F63*$D$2</f>
        <v>0</v>
      </c>
      <c r="H63">
        <f t="shared" ref="H63:H73" si="26">D63*$B$3 - E63*$C$3-F63*$D$3</f>
        <v>0</v>
      </c>
      <c r="I63">
        <f t="shared" ref="I63:I73" si="27">C63*$E$2+D63*$E$3</f>
        <v>0</v>
      </c>
      <c r="J63">
        <f t="shared" ref="J63:J73" si="28">E63*$B$7*$B$5</f>
        <v>0</v>
      </c>
      <c r="K63">
        <f>K62+B63-F63</f>
        <v>3</v>
      </c>
      <c r="L63">
        <f t="shared" ref="L63:L73" si="29">K63*$B$6</f>
        <v>1166400</v>
      </c>
    </row>
    <row r="64" spans="1:12" x14ac:dyDescent="0.25">
      <c r="A64">
        <v>2</v>
      </c>
      <c r="B64">
        <v>4</v>
      </c>
      <c r="C64">
        <v>1</v>
      </c>
      <c r="D64">
        <v>1</v>
      </c>
      <c r="E64">
        <v>0</v>
      </c>
      <c r="F64">
        <v>3</v>
      </c>
      <c r="G64">
        <f t="shared" si="25"/>
        <v>696</v>
      </c>
      <c r="H64">
        <f t="shared" si="26"/>
        <v>432</v>
      </c>
      <c r="I64">
        <f t="shared" si="27"/>
        <v>620000</v>
      </c>
      <c r="J64">
        <f t="shared" si="28"/>
        <v>0</v>
      </c>
      <c r="K64">
        <f t="shared" ref="K64:K73" si="30">K63+B64-F64</f>
        <v>4</v>
      </c>
      <c r="L64">
        <f t="shared" si="29"/>
        <v>1555200</v>
      </c>
    </row>
    <row r="65" spans="1:12" x14ac:dyDescent="0.25">
      <c r="A65">
        <v>3</v>
      </c>
      <c r="B65">
        <v>2</v>
      </c>
      <c r="C65">
        <v>1</v>
      </c>
      <c r="D65">
        <v>1</v>
      </c>
      <c r="E65">
        <v>0</v>
      </c>
      <c r="F65">
        <v>4</v>
      </c>
      <c r="G65">
        <f t="shared" si="25"/>
        <v>688</v>
      </c>
      <c r="H65">
        <f t="shared" si="26"/>
        <v>416</v>
      </c>
      <c r="I65">
        <f t="shared" si="27"/>
        <v>620000</v>
      </c>
      <c r="J65">
        <f t="shared" si="28"/>
        <v>0</v>
      </c>
      <c r="K65">
        <f t="shared" si="30"/>
        <v>2</v>
      </c>
      <c r="L65">
        <f t="shared" si="29"/>
        <v>777600</v>
      </c>
    </row>
    <row r="66" spans="1:12" x14ac:dyDescent="0.25">
      <c r="A66">
        <v>4</v>
      </c>
      <c r="B66">
        <v>3</v>
      </c>
      <c r="C66">
        <v>1</v>
      </c>
      <c r="D66">
        <v>1</v>
      </c>
      <c r="E66">
        <v>0</v>
      </c>
      <c r="F66">
        <v>2</v>
      </c>
      <c r="G66">
        <f t="shared" si="25"/>
        <v>704</v>
      </c>
      <c r="H66">
        <f t="shared" si="26"/>
        <v>448</v>
      </c>
      <c r="I66">
        <f t="shared" si="27"/>
        <v>620000</v>
      </c>
      <c r="J66">
        <f t="shared" si="28"/>
        <v>0</v>
      </c>
      <c r="K66">
        <f t="shared" si="30"/>
        <v>3</v>
      </c>
      <c r="L66">
        <f t="shared" si="29"/>
        <v>1166400</v>
      </c>
    </row>
    <row r="67" spans="1:12" x14ac:dyDescent="0.25">
      <c r="A67">
        <v>5</v>
      </c>
      <c r="B67">
        <v>3</v>
      </c>
      <c r="C67">
        <v>1</v>
      </c>
      <c r="D67">
        <v>1</v>
      </c>
      <c r="E67">
        <v>0</v>
      </c>
      <c r="F67">
        <v>3</v>
      </c>
      <c r="G67">
        <f t="shared" si="25"/>
        <v>696</v>
      </c>
      <c r="H67">
        <f t="shared" si="26"/>
        <v>432</v>
      </c>
      <c r="I67">
        <f t="shared" si="27"/>
        <v>620000</v>
      </c>
      <c r="J67">
        <f t="shared" si="28"/>
        <v>0</v>
      </c>
      <c r="K67">
        <f t="shared" si="30"/>
        <v>3</v>
      </c>
      <c r="L67">
        <f t="shared" si="29"/>
        <v>1166400</v>
      </c>
    </row>
    <row r="68" spans="1:12" x14ac:dyDescent="0.25">
      <c r="A68">
        <v>6</v>
      </c>
      <c r="B68">
        <v>2</v>
      </c>
      <c r="C68">
        <v>1</v>
      </c>
      <c r="D68">
        <v>2</v>
      </c>
      <c r="E68">
        <v>66</v>
      </c>
      <c r="F68">
        <v>3</v>
      </c>
      <c r="G68">
        <f t="shared" si="25"/>
        <v>432</v>
      </c>
      <c r="H68">
        <f t="shared" si="26"/>
        <v>120</v>
      </c>
      <c r="I68">
        <f t="shared" si="27"/>
        <v>740000</v>
      </c>
      <c r="J68">
        <f t="shared" si="28"/>
        <v>427680</v>
      </c>
      <c r="K68">
        <f t="shared" si="30"/>
        <v>2</v>
      </c>
      <c r="L68">
        <f t="shared" si="29"/>
        <v>777600</v>
      </c>
    </row>
    <row r="69" spans="1:12" x14ac:dyDescent="0.25">
      <c r="A69">
        <v>7</v>
      </c>
      <c r="B69">
        <v>0</v>
      </c>
      <c r="C69">
        <v>1</v>
      </c>
      <c r="D69">
        <v>1</v>
      </c>
      <c r="E69">
        <v>34</v>
      </c>
      <c r="F69">
        <v>2</v>
      </c>
      <c r="G69">
        <f t="shared" si="25"/>
        <v>568</v>
      </c>
      <c r="H69">
        <f t="shared" si="26"/>
        <v>40</v>
      </c>
      <c r="I69">
        <f t="shared" si="27"/>
        <v>620000</v>
      </c>
      <c r="J69">
        <f t="shared" si="28"/>
        <v>220320</v>
      </c>
      <c r="K69">
        <f t="shared" si="30"/>
        <v>0</v>
      </c>
      <c r="L69">
        <f t="shared" si="29"/>
        <v>0</v>
      </c>
    </row>
    <row r="70" spans="1:12" x14ac:dyDescent="0.25">
      <c r="A70">
        <v>8</v>
      </c>
      <c r="B70">
        <v>2</v>
      </c>
      <c r="C70">
        <v>0</v>
      </c>
      <c r="D70">
        <v>0</v>
      </c>
      <c r="E70">
        <v>0</v>
      </c>
      <c r="F70">
        <v>0</v>
      </c>
      <c r="G70">
        <f t="shared" si="25"/>
        <v>0</v>
      </c>
      <c r="H70">
        <f t="shared" si="26"/>
        <v>0</v>
      </c>
      <c r="I70">
        <f t="shared" si="27"/>
        <v>0</v>
      </c>
      <c r="J70">
        <f t="shared" si="28"/>
        <v>0</v>
      </c>
      <c r="K70">
        <f t="shared" si="30"/>
        <v>2</v>
      </c>
      <c r="L70">
        <f t="shared" si="29"/>
        <v>777600</v>
      </c>
    </row>
    <row r="71" spans="1:12" x14ac:dyDescent="0.25">
      <c r="A71">
        <v>9</v>
      </c>
      <c r="B71">
        <v>4</v>
      </c>
      <c r="C71">
        <v>1</v>
      </c>
      <c r="D71">
        <v>1</v>
      </c>
      <c r="E71">
        <v>0</v>
      </c>
      <c r="F71">
        <v>2</v>
      </c>
      <c r="G71">
        <f t="shared" si="25"/>
        <v>704</v>
      </c>
      <c r="H71">
        <f t="shared" si="26"/>
        <v>448</v>
      </c>
      <c r="I71">
        <f t="shared" si="27"/>
        <v>620000</v>
      </c>
      <c r="J71">
        <f t="shared" si="28"/>
        <v>0</v>
      </c>
      <c r="K71">
        <f t="shared" si="30"/>
        <v>4</v>
      </c>
      <c r="L71">
        <f t="shared" si="29"/>
        <v>1555200</v>
      </c>
    </row>
    <row r="72" spans="1:12" x14ac:dyDescent="0.25">
      <c r="A72">
        <v>10</v>
      </c>
      <c r="B72">
        <v>1</v>
      </c>
      <c r="C72">
        <v>1</v>
      </c>
      <c r="D72">
        <v>1</v>
      </c>
      <c r="E72">
        <v>0</v>
      </c>
      <c r="F72">
        <v>4</v>
      </c>
      <c r="G72">
        <f t="shared" si="25"/>
        <v>688</v>
      </c>
      <c r="H72">
        <f t="shared" si="26"/>
        <v>416</v>
      </c>
      <c r="I72">
        <f t="shared" si="27"/>
        <v>620000</v>
      </c>
      <c r="J72">
        <f t="shared" si="28"/>
        <v>0</v>
      </c>
      <c r="K72">
        <f t="shared" si="30"/>
        <v>1</v>
      </c>
      <c r="L72">
        <f t="shared" si="29"/>
        <v>388800</v>
      </c>
    </row>
    <row r="73" spans="1:12" x14ac:dyDescent="0.25">
      <c r="A73">
        <v>11</v>
      </c>
      <c r="B73">
        <v>4</v>
      </c>
      <c r="C73">
        <v>0</v>
      </c>
      <c r="D73">
        <v>0</v>
      </c>
      <c r="E73">
        <v>0</v>
      </c>
      <c r="F73">
        <v>0</v>
      </c>
      <c r="G73">
        <f t="shared" si="25"/>
        <v>0</v>
      </c>
      <c r="H73">
        <f t="shared" si="26"/>
        <v>0</v>
      </c>
      <c r="I73">
        <f t="shared" si="27"/>
        <v>0</v>
      </c>
      <c r="J73">
        <f t="shared" si="28"/>
        <v>0</v>
      </c>
      <c r="K73">
        <f t="shared" si="30"/>
        <v>5</v>
      </c>
      <c r="L73">
        <f t="shared" si="29"/>
        <v>1944000</v>
      </c>
    </row>
    <row r="74" spans="1:12" x14ac:dyDescent="0.25">
      <c r="A74" s="1" t="s">
        <v>19</v>
      </c>
      <c r="B74">
        <f>SUM(B62:B73)</f>
        <v>28</v>
      </c>
      <c r="C74">
        <f t="shared" ref="C74:J74" si="31">SUM(C62:C73)</f>
        <v>8</v>
      </c>
      <c r="D74">
        <f t="shared" si="31"/>
        <v>9</v>
      </c>
      <c r="E74">
        <f t="shared" si="31"/>
        <v>100</v>
      </c>
      <c r="F74">
        <f t="shared" si="31"/>
        <v>23</v>
      </c>
      <c r="G74">
        <f t="shared" si="31"/>
        <v>5176</v>
      </c>
      <c r="H74">
        <f t="shared" si="31"/>
        <v>2752</v>
      </c>
      <c r="I74">
        <f t="shared" si="31"/>
        <v>5080000</v>
      </c>
      <c r="J74">
        <f t="shared" si="31"/>
        <v>648000</v>
      </c>
      <c r="L74">
        <f t="shared" ref="L74" si="32">SUM(L62:L73)</f>
        <v>11664000</v>
      </c>
    </row>
    <row r="76" spans="1:12" x14ac:dyDescent="0.25">
      <c r="A76" s="1" t="s">
        <v>25</v>
      </c>
      <c r="B76" s="1" t="s">
        <v>10</v>
      </c>
      <c r="C76">
        <f>I90+J90+L90</f>
        <v>16614400</v>
      </c>
    </row>
    <row r="77" spans="1:12" x14ac:dyDescent="0.25">
      <c r="A77" s="1" t="s">
        <v>11</v>
      </c>
      <c r="B77" s="1" t="s">
        <v>12</v>
      </c>
      <c r="C77" s="1" t="s">
        <v>13</v>
      </c>
      <c r="D77" s="1" t="s">
        <v>14</v>
      </c>
      <c r="E77" s="1" t="s">
        <v>15</v>
      </c>
      <c r="F77" s="1" t="s">
        <v>16</v>
      </c>
      <c r="G77" s="1" t="s">
        <v>17</v>
      </c>
      <c r="H77" s="1" t="s">
        <v>18</v>
      </c>
      <c r="I77" s="1" t="s">
        <v>20</v>
      </c>
      <c r="J77" s="1" t="s">
        <v>21</v>
      </c>
      <c r="K77" s="1" t="s">
        <v>23</v>
      </c>
      <c r="L77" s="1" t="s">
        <v>22</v>
      </c>
    </row>
    <row r="78" spans="1:12" x14ac:dyDescent="0.25">
      <c r="A78">
        <v>0</v>
      </c>
      <c r="B78">
        <v>2</v>
      </c>
      <c r="C78">
        <v>0</v>
      </c>
      <c r="D78">
        <v>0</v>
      </c>
      <c r="E78">
        <v>0</v>
      </c>
      <c r="F78">
        <v>0</v>
      </c>
      <c r="G78">
        <f>C78*$B$2 - E78*$C$2-F78*$D$2</f>
        <v>0</v>
      </c>
      <c r="H78">
        <f>D78*$B$3 - E78*$C$3-F78*$D$3</f>
        <v>0</v>
      </c>
      <c r="I78">
        <f>C78*$E$2+D78*$E$3</f>
        <v>0</v>
      </c>
      <c r="J78">
        <f>E78*$B$7*$B$5</f>
        <v>0</v>
      </c>
      <c r="K78">
        <f>B78-F78</f>
        <v>2</v>
      </c>
      <c r="L78">
        <f>K78*$B$6</f>
        <v>777600</v>
      </c>
    </row>
    <row r="79" spans="1:12" x14ac:dyDescent="0.25">
      <c r="A79">
        <v>1</v>
      </c>
      <c r="B79">
        <v>0</v>
      </c>
      <c r="C79">
        <v>1</v>
      </c>
      <c r="D79">
        <v>1</v>
      </c>
      <c r="E79">
        <v>0</v>
      </c>
      <c r="F79">
        <v>2</v>
      </c>
      <c r="G79">
        <f t="shared" ref="G79:G89" si="33">C79*$B$2 - E79*$C$2-F79*$D$2</f>
        <v>704</v>
      </c>
      <c r="H79">
        <f t="shared" ref="H79:H89" si="34">D79*$B$3 - E79*$C$3-F79*$D$3</f>
        <v>448</v>
      </c>
      <c r="I79">
        <f t="shared" ref="I79:I89" si="35">C79*$E$2+D79*$E$3</f>
        <v>620000</v>
      </c>
      <c r="J79">
        <f t="shared" ref="J79:J89" si="36">E79*$B$7*$B$5</f>
        <v>0</v>
      </c>
      <c r="K79">
        <f>K78+B79-F79</f>
        <v>0</v>
      </c>
      <c r="L79">
        <f t="shared" ref="L79:L89" si="37">K79*$B$6</f>
        <v>0</v>
      </c>
    </row>
    <row r="80" spans="1:12" x14ac:dyDescent="0.25">
      <c r="A80">
        <v>2</v>
      </c>
      <c r="B80">
        <v>4</v>
      </c>
      <c r="C80">
        <v>0</v>
      </c>
      <c r="D80">
        <v>0</v>
      </c>
      <c r="E80">
        <v>0</v>
      </c>
      <c r="F80">
        <v>0</v>
      </c>
      <c r="G80">
        <f t="shared" si="33"/>
        <v>0</v>
      </c>
      <c r="H80">
        <f t="shared" si="34"/>
        <v>0</v>
      </c>
      <c r="I80">
        <f t="shared" si="35"/>
        <v>0</v>
      </c>
      <c r="J80">
        <f t="shared" si="36"/>
        <v>0</v>
      </c>
      <c r="K80">
        <f t="shared" ref="K80:K89" si="38">K79+B80-F80</f>
        <v>4</v>
      </c>
      <c r="L80">
        <f t="shared" si="37"/>
        <v>1555200</v>
      </c>
    </row>
    <row r="81" spans="1:12" x14ac:dyDescent="0.25">
      <c r="A81">
        <v>3</v>
      </c>
      <c r="B81">
        <v>5</v>
      </c>
      <c r="C81">
        <v>1</v>
      </c>
      <c r="D81">
        <v>1</v>
      </c>
      <c r="E81">
        <v>0</v>
      </c>
      <c r="F81">
        <v>4</v>
      </c>
      <c r="G81">
        <f t="shared" si="33"/>
        <v>688</v>
      </c>
      <c r="H81">
        <f t="shared" si="34"/>
        <v>416</v>
      </c>
      <c r="I81">
        <f t="shared" si="35"/>
        <v>620000</v>
      </c>
      <c r="J81">
        <f t="shared" si="36"/>
        <v>0</v>
      </c>
      <c r="K81">
        <f t="shared" si="38"/>
        <v>5</v>
      </c>
      <c r="L81">
        <f t="shared" si="37"/>
        <v>1944000</v>
      </c>
    </row>
    <row r="82" spans="1:12" x14ac:dyDescent="0.25">
      <c r="A82">
        <v>4</v>
      </c>
      <c r="B82">
        <v>1</v>
      </c>
      <c r="C82">
        <v>1</v>
      </c>
      <c r="D82">
        <v>1</v>
      </c>
      <c r="E82">
        <v>0</v>
      </c>
      <c r="F82">
        <v>5</v>
      </c>
      <c r="G82">
        <f t="shared" si="33"/>
        <v>680</v>
      </c>
      <c r="H82">
        <f t="shared" si="34"/>
        <v>400</v>
      </c>
      <c r="I82">
        <f t="shared" si="35"/>
        <v>620000</v>
      </c>
      <c r="J82">
        <f t="shared" si="36"/>
        <v>0</v>
      </c>
      <c r="K82">
        <f t="shared" si="38"/>
        <v>1</v>
      </c>
      <c r="L82">
        <f t="shared" si="37"/>
        <v>388800</v>
      </c>
    </row>
    <row r="83" spans="1:12" x14ac:dyDescent="0.25">
      <c r="A83">
        <v>5</v>
      </c>
      <c r="B83">
        <v>2</v>
      </c>
      <c r="C83">
        <v>0</v>
      </c>
      <c r="D83">
        <v>0</v>
      </c>
      <c r="E83">
        <v>0</v>
      </c>
      <c r="F83">
        <v>0</v>
      </c>
      <c r="G83">
        <f t="shared" si="33"/>
        <v>0</v>
      </c>
      <c r="H83">
        <f t="shared" si="34"/>
        <v>0</v>
      </c>
      <c r="I83">
        <f t="shared" si="35"/>
        <v>0</v>
      </c>
      <c r="J83">
        <f t="shared" si="36"/>
        <v>0</v>
      </c>
      <c r="K83">
        <f t="shared" si="38"/>
        <v>3</v>
      </c>
      <c r="L83">
        <f t="shared" si="37"/>
        <v>1166400</v>
      </c>
    </row>
    <row r="84" spans="1:12" x14ac:dyDescent="0.25">
      <c r="A84">
        <v>6</v>
      </c>
      <c r="B84">
        <v>1</v>
      </c>
      <c r="C84">
        <v>1</v>
      </c>
      <c r="D84">
        <v>2</v>
      </c>
      <c r="E84">
        <v>66</v>
      </c>
      <c r="F84">
        <v>3</v>
      </c>
      <c r="G84">
        <f t="shared" si="33"/>
        <v>432</v>
      </c>
      <c r="H84">
        <f t="shared" si="34"/>
        <v>120</v>
      </c>
      <c r="I84">
        <f t="shared" si="35"/>
        <v>740000</v>
      </c>
      <c r="J84">
        <f t="shared" si="36"/>
        <v>427680</v>
      </c>
      <c r="K84">
        <f t="shared" si="38"/>
        <v>1</v>
      </c>
      <c r="L84">
        <f t="shared" si="37"/>
        <v>388800</v>
      </c>
    </row>
    <row r="85" spans="1:12" x14ac:dyDescent="0.25">
      <c r="A85">
        <v>7</v>
      </c>
      <c r="B85">
        <v>2</v>
      </c>
      <c r="C85">
        <v>1</v>
      </c>
      <c r="D85">
        <v>1</v>
      </c>
      <c r="E85">
        <v>34</v>
      </c>
      <c r="F85">
        <v>1</v>
      </c>
      <c r="G85">
        <f t="shared" si="33"/>
        <v>576</v>
      </c>
      <c r="H85">
        <f t="shared" si="34"/>
        <v>56</v>
      </c>
      <c r="I85">
        <f t="shared" si="35"/>
        <v>620000</v>
      </c>
      <c r="J85">
        <f t="shared" si="36"/>
        <v>220320</v>
      </c>
      <c r="K85">
        <f t="shared" si="38"/>
        <v>2</v>
      </c>
      <c r="L85">
        <f t="shared" si="37"/>
        <v>777600</v>
      </c>
    </row>
    <row r="86" spans="1:12" x14ac:dyDescent="0.25">
      <c r="A86">
        <v>8</v>
      </c>
      <c r="B86">
        <v>4</v>
      </c>
      <c r="C86">
        <v>1</v>
      </c>
      <c r="D86">
        <v>1</v>
      </c>
      <c r="E86">
        <v>0</v>
      </c>
      <c r="F86">
        <v>2</v>
      </c>
      <c r="G86">
        <f t="shared" si="33"/>
        <v>704</v>
      </c>
      <c r="H86">
        <f t="shared" si="34"/>
        <v>448</v>
      </c>
      <c r="I86">
        <f t="shared" si="35"/>
        <v>620000</v>
      </c>
      <c r="J86">
        <f t="shared" si="36"/>
        <v>0</v>
      </c>
      <c r="K86">
        <f t="shared" si="38"/>
        <v>4</v>
      </c>
      <c r="L86">
        <f t="shared" si="37"/>
        <v>1555200</v>
      </c>
    </row>
    <row r="87" spans="1:12" x14ac:dyDescent="0.25">
      <c r="A87">
        <v>9</v>
      </c>
      <c r="B87">
        <v>0</v>
      </c>
      <c r="C87">
        <v>1</v>
      </c>
      <c r="D87">
        <v>1</v>
      </c>
      <c r="E87">
        <v>0</v>
      </c>
      <c r="F87">
        <v>4</v>
      </c>
      <c r="G87">
        <f t="shared" si="33"/>
        <v>688</v>
      </c>
      <c r="H87">
        <f t="shared" si="34"/>
        <v>416</v>
      </c>
      <c r="I87">
        <f t="shared" si="35"/>
        <v>620000</v>
      </c>
      <c r="J87">
        <f t="shared" si="36"/>
        <v>0</v>
      </c>
      <c r="K87">
        <f t="shared" si="38"/>
        <v>0</v>
      </c>
      <c r="L87">
        <f t="shared" si="37"/>
        <v>0</v>
      </c>
    </row>
    <row r="88" spans="1:12" x14ac:dyDescent="0.25">
      <c r="A88">
        <v>10</v>
      </c>
      <c r="B88">
        <v>3</v>
      </c>
      <c r="C88">
        <v>0</v>
      </c>
      <c r="D88">
        <v>0</v>
      </c>
      <c r="E88">
        <v>0</v>
      </c>
      <c r="F88">
        <v>0</v>
      </c>
      <c r="G88">
        <f t="shared" si="33"/>
        <v>0</v>
      </c>
      <c r="H88">
        <f t="shared" si="34"/>
        <v>0</v>
      </c>
      <c r="I88">
        <f t="shared" si="35"/>
        <v>0</v>
      </c>
      <c r="J88">
        <f t="shared" si="36"/>
        <v>0</v>
      </c>
      <c r="K88">
        <f t="shared" si="38"/>
        <v>3</v>
      </c>
      <c r="L88">
        <f t="shared" si="37"/>
        <v>1166400</v>
      </c>
    </row>
    <row r="89" spans="1:12" x14ac:dyDescent="0.25">
      <c r="A89">
        <v>11</v>
      </c>
      <c r="B89">
        <v>3</v>
      </c>
      <c r="C89">
        <v>1</v>
      </c>
      <c r="D89">
        <v>1</v>
      </c>
      <c r="E89">
        <v>0</v>
      </c>
      <c r="F89">
        <v>3</v>
      </c>
      <c r="G89">
        <f t="shared" si="33"/>
        <v>696</v>
      </c>
      <c r="H89">
        <f t="shared" si="34"/>
        <v>432</v>
      </c>
      <c r="I89">
        <f t="shared" si="35"/>
        <v>620000</v>
      </c>
      <c r="J89">
        <f t="shared" si="36"/>
        <v>0</v>
      </c>
      <c r="K89">
        <f t="shared" si="38"/>
        <v>3</v>
      </c>
      <c r="L89">
        <f t="shared" si="37"/>
        <v>1166400</v>
      </c>
    </row>
    <row r="90" spans="1:12" x14ac:dyDescent="0.25">
      <c r="A90" s="1" t="s">
        <v>19</v>
      </c>
      <c r="B90">
        <f>SUM(B78:B89)</f>
        <v>27</v>
      </c>
      <c r="C90">
        <f t="shared" ref="C90:J90" si="39">SUM(C78:C89)</f>
        <v>8</v>
      </c>
      <c r="D90">
        <f t="shared" si="39"/>
        <v>9</v>
      </c>
      <c r="E90">
        <f t="shared" si="39"/>
        <v>100</v>
      </c>
      <c r="F90">
        <f t="shared" si="39"/>
        <v>24</v>
      </c>
      <c r="G90">
        <f t="shared" si="39"/>
        <v>5168</v>
      </c>
      <c r="H90">
        <f t="shared" si="39"/>
        <v>2736</v>
      </c>
      <c r="I90">
        <f t="shared" si="39"/>
        <v>5080000</v>
      </c>
      <c r="J90">
        <f t="shared" si="39"/>
        <v>648000</v>
      </c>
      <c r="L90">
        <f t="shared" ref="L90" si="40">SUM(L78:L89)</f>
        <v>10886400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2020-09-04T11:41:21Z</dcterms:created>
  <dcterms:modified xsi:type="dcterms:W3CDTF">2020-09-08T13:03:19Z</dcterms:modified>
</cp:coreProperties>
</file>