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imeScheduler\"/>
    </mc:Choice>
  </mc:AlternateContent>
  <xr:revisionPtr revIDLastSave="0" documentId="8_{E54399F3-D785-47A8-A026-EDD2E80C0512}" xr6:coauthVersionLast="45" xr6:coauthVersionMax="45" xr10:uidLastSave="{00000000-0000-0000-0000-000000000000}"/>
  <bookViews>
    <workbookView xWindow="28680" yWindow="840" windowWidth="19440" windowHeight="15000" xr2:uid="{9C2FA8FB-4C35-4666-9BA8-655349607C57}"/>
  </bookViews>
  <sheets>
    <sheet name="Score Calc" sheetId="1" r:id="rId1"/>
    <sheet name="WorkTime 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5" i="1"/>
  <c r="L16" i="1"/>
  <c r="M16" i="1" s="1"/>
  <c r="M13" i="1"/>
  <c r="K13" i="1"/>
  <c r="K15" i="1"/>
  <c r="K16" i="1"/>
  <c r="C18" i="1"/>
  <c r="J13" i="1"/>
  <c r="J15" i="1"/>
  <c r="J16" i="1"/>
  <c r="I13" i="1"/>
  <c r="I15" i="1"/>
  <c r="I16" i="1"/>
  <c r="M15" i="1"/>
  <c r="G16" i="1"/>
  <c r="G15" i="1"/>
  <c r="G14" i="1"/>
  <c r="I14" i="1" s="1"/>
  <c r="G12" i="1"/>
  <c r="B8" i="2"/>
  <c r="B9" i="2" s="1"/>
  <c r="B7" i="2"/>
  <c r="G18" i="1" l="1"/>
  <c r="I18" i="1" s="1"/>
  <c r="J18" i="1" s="1"/>
  <c r="K18" i="1" s="1"/>
  <c r="J14" i="1"/>
  <c r="K14" i="1" s="1"/>
  <c r="G17" i="1"/>
  <c r="I17" i="1" s="1"/>
  <c r="J17" i="1" s="1"/>
  <c r="I12" i="1"/>
  <c r="L14" i="1" l="1"/>
  <c r="M14" i="1" s="1"/>
  <c r="L18" i="1"/>
  <c r="M18" i="1" s="1"/>
  <c r="J12" i="1"/>
  <c r="K12" i="1" s="1"/>
  <c r="K17" i="1"/>
  <c r="L17" i="1" l="1"/>
  <c r="M17" i="1" s="1"/>
  <c r="L12" i="1"/>
  <c r="M12" i="1" s="1"/>
  <c r="E2" i="1" l="1"/>
</calcChain>
</file>

<file path=xl/sharedStrings.xml><?xml version="1.0" encoding="utf-8"?>
<sst xmlns="http://schemas.openxmlformats.org/spreadsheetml/2006/main" count="35" uniqueCount="21">
  <si>
    <t>B</t>
  </si>
  <si>
    <t>S</t>
  </si>
  <si>
    <t>L</t>
  </si>
  <si>
    <t>N</t>
  </si>
  <si>
    <t>P</t>
  </si>
  <si>
    <t>Mins</t>
  </si>
  <si>
    <t>Ratio</t>
  </si>
  <si>
    <t>T</t>
  </si>
  <si>
    <t>H</t>
  </si>
  <si>
    <t>W</t>
  </si>
  <si>
    <t>Base</t>
  </si>
  <si>
    <t>V</t>
  </si>
  <si>
    <t>Worktime</t>
  </si>
  <si>
    <t>Length</t>
  </si>
  <si>
    <t>Input:</t>
  </si>
  <si>
    <t>Dis</t>
  </si>
  <si>
    <t>Rang</t>
  </si>
  <si>
    <t>NormDis</t>
  </si>
  <si>
    <t>Score</t>
  </si>
  <si>
    <t>Wscore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</si>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</sst>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FBA7-F820-484D-A23F-6D7BC1DB2230}">
  <dimension ref="A1:M20"/>
  <sheetViews>
    <sheetView tabSelected="1" workbookViewId="0">
      <selection activeCell="B6" sqref="B6"/>
    </sheetView>
  </sheetViews>
  <sheetFormatPr defaultRowHeight="15" x14ac:dyDescent="0.25"/>
  <sheetData>
    <row r="1" spans="1:13" x14ac:dyDescent="0.25">
      <c r="A1" s="1" t="s">
        <v>14</v>
      </c>
      <c r="D1" s="1" t="s">
        <v>20</v>
      </c>
    </row>
    <row r="2" spans="1:13" x14ac:dyDescent="0.25">
      <c r="A2" s="1" t="s">
        <v>5</v>
      </c>
      <c r="B2">
        <v>384</v>
      </c>
      <c r="D2" s="1" t="s">
        <v>18</v>
      </c>
      <c r="E2">
        <f>SUM(M12:M18)</f>
        <v>8.7129345000913148</v>
      </c>
    </row>
    <row r="3" spans="1:13" x14ac:dyDescent="0.25">
      <c r="A3" s="1" t="s">
        <v>0</v>
      </c>
      <c r="B3">
        <v>22</v>
      </c>
    </row>
    <row r="4" spans="1:13" x14ac:dyDescent="0.25">
      <c r="A4" s="1" t="s">
        <v>1</v>
      </c>
      <c r="B4">
        <v>2</v>
      </c>
    </row>
    <row r="5" spans="1:13" x14ac:dyDescent="0.25">
      <c r="A5" s="1" t="s">
        <v>2</v>
      </c>
      <c r="B5">
        <v>48</v>
      </c>
    </row>
    <row r="6" spans="1:13" x14ac:dyDescent="0.25">
      <c r="A6" s="1" t="s">
        <v>3</v>
      </c>
      <c r="B6">
        <v>3</v>
      </c>
    </row>
    <row r="7" spans="1:13" x14ac:dyDescent="0.25">
      <c r="A7" s="1" t="s">
        <v>4</v>
      </c>
      <c r="B7">
        <v>4</v>
      </c>
    </row>
    <row r="11" spans="1:13" s="1" customFormat="1" x14ac:dyDescent="0.25">
      <c r="B11" s="1" t="s">
        <v>2</v>
      </c>
      <c r="C11" s="1" t="s">
        <v>7</v>
      </c>
      <c r="D11" s="1" t="s">
        <v>8</v>
      </c>
      <c r="E11" s="1" t="s">
        <v>9</v>
      </c>
      <c r="G11" s="1" t="s">
        <v>11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19</v>
      </c>
    </row>
    <row r="12" spans="1:13" x14ac:dyDescent="0.25">
      <c r="A12" s="1" t="s">
        <v>0</v>
      </c>
      <c r="B12">
        <v>15</v>
      </c>
      <c r="C12">
        <v>20</v>
      </c>
      <c r="D12">
        <v>25</v>
      </c>
      <c r="E12">
        <v>1</v>
      </c>
      <c r="G12">
        <f>B3</f>
        <v>22</v>
      </c>
      <c r="I12">
        <f>G12-C12</f>
        <v>2</v>
      </c>
      <c r="J12">
        <f>IF(I12 &gt; 0, D12-C12,IF(I12 &lt; 0, B12-C12, 0))</f>
        <v>5</v>
      </c>
      <c r="K12">
        <f>IF(I12=0,0,I12/J12)</f>
        <v>0.4</v>
      </c>
      <c r="L12">
        <f>POWER($B$20, 1 + K12) - $B$20</f>
        <v>2.9644045063689921</v>
      </c>
      <c r="M12">
        <f>E12*L12</f>
        <v>2.9644045063689921</v>
      </c>
    </row>
    <row r="13" spans="1:13" x14ac:dyDescent="0.25">
      <c r="A13" s="1" t="s">
        <v>1</v>
      </c>
      <c r="B13">
        <v>1</v>
      </c>
      <c r="C13">
        <v>2</v>
      </c>
      <c r="D13">
        <v>4</v>
      </c>
      <c r="E13">
        <v>2</v>
      </c>
      <c r="G13">
        <v>2</v>
      </c>
      <c r="I13">
        <f t="shared" ref="I13:I18" si="0">G13-C13</f>
        <v>0</v>
      </c>
      <c r="J13">
        <f t="shared" ref="J13:J18" si="1">IF(I13 &gt; 0, D13-C13,IF(I13 &lt; 0, B13-C13, 0))</f>
        <v>0</v>
      </c>
      <c r="K13">
        <f t="shared" ref="K13:K18" si="2">IF(I13=0,0,I13/J13)</f>
        <v>0</v>
      </c>
      <c r="L13">
        <f t="shared" ref="L13:L18" si="3">POWER($B$20, 1 + K13) - $B$20</f>
        <v>0</v>
      </c>
      <c r="M13">
        <f t="shared" ref="M13:M18" si="4">E13*L13</f>
        <v>0</v>
      </c>
    </row>
    <row r="14" spans="1:13" x14ac:dyDescent="0.25">
      <c r="A14" s="1" t="s">
        <v>2</v>
      </c>
      <c r="B14">
        <v>35</v>
      </c>
      <c r="C14">
        <v>45</v>
      </c>
      <c r="D14">
        <v>50</v>
      </c>
      <c r="E14">
        <v>0.5</v>
      </c>
      <c r="G14">
        <f>B5</f>
        <v>48</v>
      </c>
      <c r="I14">
        <f t="shared" si="0"/>
        <v>3</v>
      </c>
      <c r="J14">
        <f t="shared" si="1"/>
        <v>5</v>
      </c>
      <c r="K14">
        <f t="shared" si="2"/>
        <v>0.6</v>
      </c>
      <c r="L14">
        <f t="shared" si="3"/>
        <v>5.189586839976279</v>
      </c>
      <c r="M14">
        <f t="shared" si="4"/>
        <v>2.5947934199881395</v>
      </c>
    </row>
    <row r="15" spans="1:13" x14ac:dyDescent="0.25">
      <c r="A15" s="1" t="s">
        <v>3</v>
      </c>
      <c r="B15">
        <v>1</v>
      </c>
      <c r="C15">
        <v>3</v>
      </c>
      <c r="D15">
        <v>5</v>
      </c>
      <c r="E15">
        <v>0.1</v>
      </c>
      <c r="G15">
        <f>B6</f>
        <v>3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25">
      <c r="A16" s="1" t="s">
        <v>4</v>
      </c>
      <c r="B16">
        <v>2</v>
      </c>
      <c r="C16">
        <v>4</v>
      </c>
      <c r="D16">
        <v>5</v>
      </c>
      <c r="E16">
        <v>1.5</v>
      </c>
      <c r="G16">
        <f>B7</f>
        <v>4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25">
      <c r="A17" s="1" t="s">
        <v>5</v>
      </c>
      <c r="B17">
        <v>-15</v>
      </c>
      <c r="C17">
        <v>0</v>
      </c>
      <c r="D17">
        <v>15</v>
      </c>
      <c r="E17">
        <v>0.75</v>
      </c>
      <c r="G17">
        <f>B2-(G12*G15*G16+G13*(G16-1)*G15+G14*(G15-1))</f>
        <v>6</v>
      </c>
      <c r="I17">
        <f t="shared" si="0"/>
        <v>6</v>
      </c>
      <c r="J17">
        <f t="shared" si="1"/>
        <v>15</v>
      </c>
      <c r="K17">
        <f t="shared" si="2"/>
        <v>0.4</v>
      </c>
      <c r="L17">
        <f t="shared" si="3"/>
        <v>2.9644045063689921</v>
      </c>
      <c r="M17">
        <f t="shared" si="4"/>
        <v>2.2233033797767439</v>
      </c>
    </row>
    <row r="18" spans="1:13" x14ac:dyDescent="0.25">
      <c r="A18" s="1" t="s">
        <v>6</v>
      </c>
      <c r="B18">
        <v>0.6</v>
      </c>
      <c r="C18">
        <f>(C12*C15*C16)/(C12*C15*C16+C13*(C16-1)*C15+C14*(C15-1))</f>
        <v>0.68965517241379315</v>
      </c>
      <c r="D18">
        <v>0.8</v>
      </c>
      <c r="E18">
        <v>2</v>
      </c>
      <c r="G18">
        <f>(G12*G15*G16)/(G12*G15*G16+G13*(G16-1)*G15+G14*(G15-1))</f>
        <v>0.69841269841269837</v>
      </c>
      <c r="I18">
        <f t="shared" si="0"/>
        <v>8.7575259989052245E-3</v>
      </c>
      <c r="J18">
        <f t="shared" si="1"/>
        <v>0.1103448275862069</v>
      </c>
      <c r="K18">
        <f t="shared" si="2"/>
        <v>7.9365079365078597E-2</v>
      </c>
      <c r="L18">
        <f t="shared" si="3"/>
        <v>0.46521659697871964</v>
      </c>
      <c r="M18">
        <f t="shared" si="4"/>
        <v>0.93043319395743929</v>
      </c>
    </row>
    <row r="20" spans="1:13" x14ac:dyDescent="0.25">
      <c r="A20" s="1" t="s">
        <v>10</v>
      </c>
      <c r="B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8E0B-6623-4E17-BE32-13E482161F1E}">
  <dimension ref="A1:B9"/>
  <sheetViews>
    <sheetView workbookViewId="0">
      <selection activeCell="B8" sqref="B8"/>
    </sheetView>
  </sheetViews>
  <sheetFormatPr defaultRowHeight="15" x14ac:dyDescent="0.25"/>
  <cols>
    <col min="1" max="1" width="10" bestFit="1" customWidth="1"/>
  </cols>
  <sheetData>
    <row r="1" spans="1:2" x14ac:dyDescent="0.25">
      <c r="A1" s="1" t="s">
        <v>0</v>
      </c>
      <c r="B1">
        <v>20</v>
      </c>
    </row>
    <row r="2" spans="1:2" x14ac:dyDescent="0.25">
      <c r="A2" s="1" t="s">
        <v>1</v>
      </c>
      <c r="B2">
        <v>2</v>
      </c>
    </row>
    <row r="3" spans="1:2" x14ac:dyDescent="0.25">
      <c r="A3" s="1" t="s">
        <v>2</v>
      </c>
      <c r="B3">
        <v>45</v>
      </c>
    </row>
    <row r="4" spans="1:2" x14ac:dyDescent="0.25">
      <c r="A4" s="1" t="s">
        <v>3</v>
      </c>
      <c r="B4">
        <v>3</v>
      </c>
    </row>
    <row r="5" spans="1:2" x14ac:dyDescent="0.25">
      <c r="A5" s="1" t="s">
        <v>4</v>
      </c>
      <c r="B5">
        <v>4</v>
      </c>
    </row>
    <row r="7" spans="1:2" x14ac:dyDescent="0.25">
      <c r="A7" s="1" t="s">
        <v>12</v>
      </c>
      <c r="B7">
        <f>B1*B4*B5</f>
        <v>240</v>
      </c>
    </row>
    <row r="8" spans="1:2" x14ac:dyDescent="0.25">
      <c r="A8" s="1" t="s">
        <v>13</v>
      </c>
      <c r="B8">
        <f>B7+B2*B4*(B5-1)+B3*(B4-1)</f>
        <v>348</v>
      </c>
    </row>
    <row r="9" spans="1:2" x14ac:dyDescent="0.25">
      <c r="A9" s="1" t="s">
        <v>6</v>
      </c>
      <c r="B9">
        <f>B7/B8</f>
        <v>0.68965517241379315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Calc</vt:lpstr>
      <vt:lpstr>WorkTime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2020-06-12T08:41:56Z</dcterms:created>
  <dcterms:modified xsi:type="dcterms:W3CDTF">2020-06-12T09:37:00Z</dcterms:modified>
</cp:coreProperties>
</file>