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Reuben\Documents\HTCS5607 Assesment\Github\HTCS5607\"/>
    </mc:Choice>
  </mc:AlternateContent>
  <xr:revisionPtr revIDLastSave="0" documentId="13_ncr:1_{08981BA5-CBF7-4D89-8B14-52B2235D2A9A}" xr6:coauthVersionLast="47" xr6:coauthVersionMax="47" xr10:uidLastSave="{00000000-0000-0000-0000-000000000000}"/>
  <bookViews>
    <workbookView xWindow="-120" yWindow="-120" windowWidth="21840" windowHeight="13140" xr2:uid="{00000000-000D-0000-FFFF-FFFF00000000}"/>
  </bookViews>
  <sheets>
    <sheet name="GanttChart" sheetId="9" r:id="rId1"/>
    <sheet name="Help" sheetId="6" r:id="rId2"/>
  </sheets>
  <definedNames>
    <definedName name="prevWBS" localSheetId="0">GanttChart!$A1048576</definedName>
    <definedName name="_xlnm.Print_Area" localSheetId="0">GanttChart!$A$1:$BN$96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9" l="1"/>
  <c r="I11" i="9" s="1"/>
  <c r="F12" i="9" l="1"/>
  <c r="I12" i="9" s="1"/>
  <c r="F87" i="9"/>
  <c r="I87" i="9" s="1"/>
  <c r="F94" i="9"/>
  <c r="I94" i="9" s="1"/>
  <c r="F93" i="9"/>
  <c r="I93" i="9" s="1"/>
  <c r="F92" i="9"/>
  <c r="I92" i="9" s="1"/>
  <c r="F91" i="9"/>
  <c r="I91" i="9" s="1"/>
  <c r="F18" i="9"/>
  <c r="I18" i="9" s="1"/>
  <c r="F60" i="9"/>
  <c r="I60" i="9" s="1"/>
  <c r="F33" i="9"/>
  <c r="I33" i="9" s="1"/>
  <c r="F32" i="9"/>
  <c r="I32" i="9" s="1"/>
  <c r="F15" i="9"/>
  <c r="I15" i="9" s="1"/>
  <c r="F14" i="9"/>
  <c r="I14" i="9" s="1"/>
  <c r="F13" i="9"/>
  <c r="I13" i="9" s="1"/>
  <c r="F31" i="9"/>
  <c r="I31" i="9" s="1"/>
  <c r="F84" i="9"/>
  <c r="I84" i="9" s="1"/>
  <c r="F83" i="9"/>
  <c r="I83" i="9" s="1"/>
  <c r="F81" i="9"/>
  <c r="I81" i="9" s="1"/>
  <c r="F80" i="9"/>
  <c r="I80" i="9" s="1"/>
  <c r="F78" i="9"/>
  <c r="I78" i="9" s="1"/>
  <c r="F77" i="9"/>
  <c r="I77" i="9" s="1"/>
  <c r="F75" i="9"/>
  <c r="I75" i="9" s="1"/>
  <c r="F74" i="9"/>
  <c r="I74" i="9" s="1"/>
  <c r="F72" i="9"/>
  <c r="I72" i="9" s="1"/>
  <c r="F71" i="9"/>
  <c r="I71" i="9" s="1"/>
  <c r="F66" i="9"/>
  <c r="I66" i="9" s="1"/>
  <c r="F65" i="9"/>
  <c r="I65" i="9" s="1"/>
  <c r="F69" i="9"/>
  <c r="I69" i="9" s="1"/>
  <c r="F68" i="9"/>
  <c r="I68" i="9" s="1"/>
  <c r="F82" i="9"/>
  <c r="I82" i="9" s="1"/>
  <c r="F79" i="9"/>
  <c r="I79" i="9" s="1"/>
  <c r="F76" i="9"/>
  <c r="I76" i="9" s="1"/>
  <c r="F73" i="9"/>
  <c r="I73" i="9" s="1"/>
  <c r="F70" i="9"/>
  <c r="I70" i="9" s="1"/>
  <c r="F67" i="9"/>
  <c r="I67" i="9" s="1"/>
  <c r="F64" i="9"/>
  <c r="I64" i="9" s="1"/>
  <c r="F63" i="9"/>
  <c r="I63" i="9" s="1"/>
  <c r="F62" i="9"/>
  <c r="I62" i="9" s="1"/>
  <c r="F61" i="9"/>
  <c r="I61" i="9" s="1"/>
  <c r="F57" i="9"/>
  <c r="I57" i="9" s="1"/>
  <c r="F56" i="9"/>
  <c r="I56" i="9" s="1"/>
  <c r="F54" i="9"/>
  <c r="I54" i="9" s="1"/>
  <c r="F53" i="9"/>
  <c r="I53" i="9" s="1"/>
  <c r="F51" i="9"/>
  <c r="I51" i="9" s="1"/>
  <c r="F50" i="9"/>
  <c r="I50" i="9" s="1"/>
  <c r="F48" i="9"/>
  <c r="I48" i="9" s="1"/>
  <c r="F47" i="9"/>
  <c r="I47" i="9" s="1"/>
  <c r="F45" i="9"/>
  <c r="I45" i="9" s="1"/>
  <c r="F44" i="9"/>
  <c r="I44" i="9" s="1"/>
  <c r="F42" i="9"/>
  <c r="I42" i="9" s="1"/>
  <c r="F41" i="9"/>
  <c r="I41" i="9" s="1"/>
  <c r="F39" i="9"/>
  <c r="I39" i="9" s="1"/>
  <c r="F38" i="9"/>
  <c r="I38" i="9" s="1"/>
  <c r="F40" i="9"/>
  <c r="I40" i="9" s="1"/>
  <c r="F36" i="9"/>
  <c r="I36" i="9" s="1"/>
  <c r="F35" i="9"/>
  <c r="I35" i="9" s="1"/>
  <c r="F37" i="9"/>
  <c r="I37" i="9" s="1"/>
  <c r="F55" i="9"/>
  <c r="I55" i="9" s="1"/>
  <c r="F52" i="9"/>
  <c r="I52" i="9" s="1"/>
  <c r="F49" i="9"/>
  <c r="I49" i="9" s="1"/>
  <c r="F46" i="9"/>
  <c r="I46" i="9" s="1"/>
  <c r="F43" i="9"/>
  <c r="I43" i="9" s="1"/>
  <c r="F34" i="9"/>
  <c r="I34" i="9" s="1"/>
  <c r="F24" i="9"/>
  <c r="I24" i="9" s="1"/>
  <c r="F23" i="9"/>
  <c r="I23" i="9" s="1"/>
  <c r="F28" i="9"/>
  <c r="I28" i="9" s="1"/>
  <c r="F27" i="9"/>
  <c r="I27" i="9" s="1"/>
  <c r="F26" i="9"/>
  <c r="I26" i="9" s="1"/>
  <c r="F21" i="9"/>
  <c r="I21" i="9" s="1"/>
  <c r="F20" i="9"/>
  <c r="I20" i="9" s="1"/>
  <c r="F19" i="9"/>
  <c r="I19" i="9" s="1"/>
  <c r="F22" i="9"/>
  <c r="I22" i="9" s="1"/>
  <c r="F25" i="9"/>
  <c r="I25" i="9" s="1"/>
  <c r="F17" i="9"/>
  <c r="I17" i="9" s="1"/>
  <c r="F90" i="9"/>
  <c r="I90" i="9" s="1"/>
  <c r="F85" i="9"/>
  <c r="I85" i="9" s="1"/>
  <c r="F58" i="9"/>
  <c r="I58" i="9" s="1"/>
  <c r="F29" i="9"/>
  <c r="I29" i="9" s="1"/>
  <c r="F30" i="9"/>
  <c r="I30" i="9" s="1"/>
  <c r="F10" i="9"/>
  <c r="I10" i="9" s="1"/>
  <c r="F89" i="9"/>
  <c r="I89" i="9" s="1"/>
  <c r="F88" i="9"/>
  <c r="I88" i="9" s="1"/>
  <c r="F9" i="9"/>
  <c r="I9" i="9" s="1"/>
  <c r="F86" i="9"/>
  <c r="I86" i="9" s="1"/>
  <c r="F59" i="9"/>
  <c r="I59" i="9" s="1"/>
  <c r="F16" i="9"/>
  <c r="I16" i="9" s="1"/>
  <c r="I96" i="9" l="1"/>
  <c r="I95" i="9"/>
  <c r="F100" i="9" l="1"/>
  <c r="F101" i="9" s="1"/>
  <c r="I101" i="9" s="1"/>
  <c r="F99" i="9"/>
  <c r="I99" i="9" s="1"/>
  <c r="F8" i="9"/>
  <c r="I8" i="9" s="1"/>
  <c r="F102" i="9" l="1"/>
  <c r="I102" i="9" s="1"/>
  <c r="I100" i="9"/>
  <c r="K6" i="9" l="1"/>
  <c r="K7" i="9" l="1"/>
  <c r="K4" i="9"/>
  <c r="A8" i="9"/>
  <c r="A9" i="9" s="1"/>
  <c r="A99" i="9"/>
  <c r="A100" i="9" s="1"/>
  <c r="A101" i="9" l="1"/>
  <c r="A102" i="9" s="1"/>
  <c r="L6" i="9"/>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<sst xmlns="http://schemas.openxmlformats.org/spreadsheetml/2006/main" count="196" uniqueCount="145">
  <si>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</si>
  <si>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</si>
  <si>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</si>
  <si>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</si>
  <si>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</si>
  <si>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</si>
  <si>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</si>
  <si>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</si>
  <si>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</si>
  <si>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</si>
  <si>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</si>
  <si>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</si>
  <si>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</si>
  <si>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</si>
  <si>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</si>
  <si>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</si>
  <si>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</si>
  <si>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</si>
  <si>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</si>
  <si>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</si>
  <si>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</si>
  <si>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</si>
  <si>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</si>
  <si>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</si>
  <si>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</si>
  <si>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</si>
  <si>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</si>
  <si>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</si>
  <si>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</si>
  <si>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</si>
  <si>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</si>
  <si>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</si>
  <si>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</si>
  <si>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</si>
  <si>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</si>
  <si>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</si>
  <si>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</si>
  <si>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</si>
  <si>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</si>
  <si>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</si>
  <si>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</si>
  <si>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</si>
  <si>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</si>
  <si>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</si>
  <si>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</si>
  <si>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</si>
  <si>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</si>
  <si>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</si>
  <si>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</si>
  <si>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</si>
  <si>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</si>
  <si>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</si>
  <si>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</si>
  <si>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</si>
  <si>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</si>
  <si>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</si>
  <si>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</si>
  <si>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</si>
  <si>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</si>
  <si>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</si>
  <si>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</si>
  <si>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</si>
  <si>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</si>
  <si>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</si>
  <si>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</si>
  <si>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</si>
  <si>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</si>
  <si>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</si>
  <si>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</si>
  <si>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</si>
  <si>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</si>
  <si>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</si>
  <si>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</si>
  <si>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</si>
  <si>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</si>
  <si>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</si>
  <si>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</si>
  <si>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</si>
  <si>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</si>
  <si>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</si>
  <si>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</si>
  <si>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</si>
  <si>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</si>
  <si>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</si>
  <si>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</si>
  <si>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</si>
  <si>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</si>
  <si>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</si>
  <si>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</si>
  <si>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</si>
  <si>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</si>
  <si>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</si>
  <si>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</si>
  <si>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</si>
  <si>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</si>
  <si>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Planning</t>
  </si>
  <si>
    <t>Design</t>
  </si>
  <si>
    <t>Development</t>
  </si>
  <si>
    <t>Deployment</t>
  </si>
  <si>
    <t>Presentation prep</t>
  </si>
  <si>
    <t>Environment setup</t>
  </si>
  <si>
    <t>Update Technical Report</t>
  </si>
  <si>
    <t>Design Gantt-Chart</t>
  </si>
  <si>
    <t>Select Tools</t>
  </si>
  <si>
    <t>Database Design</t>
  </si>
  <si>
    <t>System Design</t>
  </si>
  <si>
    <t>Develop Database</t>
  </si>
  <si>
    <t>Maintentance</t>
  </si>
  <si>
    <t>Presentation</t>
  </si>
  <si>
    <t>Training</t>
  </si>
  <si>
    <t>Deployment diagram</t>
  </si>
  <si>
    <t>Use Case Activity Diagrams</t>
  </si>
  <si>
    <t xml:space="preserve">    Create milestones</t>
  </si>
  <si>
    <t xml:space="preserve">    Create tasks</t>
  </si>
  <si>
    <t xml:space="preserve">    Create Subtasks</t>
  </si>
  <si>
    <t xml:space="preserve">    Allocate Time</t>
  </si>
  <si>
    <t xml:space="preserve">    Setup Github</t>
  </si>
  <si>
    <t xml:space="preserve">    Create Repository and initial files</t>
  </si>
  <si>
    <t xml:space="preserve">    Select Language</t>
  </si>
  <si>
    <t xml:space="preserve">    Select Database</t>
  </si>
  <si>
    <t xml:space="preserve">    Select GUI framework</t>
  </si>
  <si>
    <t xml:space="preserve">    Data Dictionary</t>
  </si>
  <si>
    <t xml:space="preserve">    Sequence Diagrams</t>
  </si>
  <si>
    <t xml:space="preserve">    ERD</t>
  </si>
  <si>
    <t xml:space="preserve">    Class Diagram</t>
  </si>
  <si>
    <t xml:space="preserve">    Design System Use Case</t>
  </si>
  <si>
    <t xml:space="preserve">    Design User Interface</t>
  </si>
  <si>
    <t xml:space="preserve">    Develop Use Case</t>
  </si>
  <si>
    <t xml:space="preserve">    Test Use Case</t>
  </si>
  <si>
    <t>Reuben Csengo</t>
  </si>
  <si>
    <t>Reuben</t>
  </si>
  <si>
    <t>Create Buisness Use Cases</t>
  </si>
  <si>
    <t>Indentify Scale</t>
  </si>
  <si>
    <t>Black Dahlia Software Project Schedule</t>
  </si>
  <si>
    <t>Use Case 7 - Add Investigator</t>
  </si>
  <si>
    <t>Use Case 8 - Update Investigator</t>
  </si>
  <si>
    <t>Use Case 9 - Delete Investigator</t>
  </si>
  <si>
    <t>Use Case 10 - Produce Investigators Report</t>
  </si>
  <si>
    <t>Use Case 21 - Assign Investigator</t>
  </si>
  <si>
    <t>Use Case 22 - Remove Investigator</t>
  </si>
  <si>
    <t>Use Case 27 - Close Case</t>
  </si>
  <si>
    <t>Use Case 30 - Produce Assignments Report</t>
  </si>
  <si>
    <t>Setup Project Management System</t>
  </si>
  <si>
    <t>Initialization</t>
  </si>
  <si>
    <t>Start Technical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</si>
</sst>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mm/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u/>
      <sz val="16"/>
      <color theme="1"/>
      <name val="Arial"/>
      <family val="2"/>
      <scheme val="major"/>
    </font>
    <font>
      <b/>
      <sz val="11"/>
      <color theme="1"/>
      <name val="Arial"/>
      <family val="2"/>
      <scheme val="maj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D9D9D9"/>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37" fillId="0" borderId="10" xfId="0" applyNumberFormat="1" applyFont="1" applyFill="1" applyBorder="1" applyAlignment="1" applyProtection="1">
      <alignment horizontal="lef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0"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3" fillId="22" borderId="11" xfId="0" applyFont="1" applyFill="1" applyBorder="1" applyAlignment="1" applyProtection="1">
      <alignment vertical="center"/>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2"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0" fillId="0" borderId="0" xfId="0" applyFont="1" applyAlignment="1" applyProtection="1">
      <protection locked="0"/>
    </xf>
    <xf numFmtId="0" fontId="63" fillId="0" borderId="0" xfId="0" applyFont="1"/>
    <xf numFmtId="0" fontId="62" fillId="0" borderId="0" xfId="0" applyFont="1" applyFill="1" applyBorder="1" applyAlignment="1"/>
    <xf numFmtId="168" fontId="42" fillId="26" borderId="12" xfId="40" applyNumberFormat="1" applyFont="1" applyFill="1" applyBorder="1" applyAlignment="1" applyProtection="1">
      <alignment horizontal="center" vertical="center"/>
    </xf>
    <xf numFmtId="0" fontId="65" fillId="0" borderId="0" xfId="0" applyNumberFormat="1" applyFont="1" applyFill="1" applyBorder="1" applyAlignment="1" applyProtection="1">
      <alignment vertical="center"/>
      <protection locked="0"/>
    </xf>
    <xf numFmtId="0" fontId="66" fillId="0" borderId="0" xfId="0" applyNumberFormat="1" applyFont="1" applyAlignment="1" applyProtection="1">
      <alignment vertical="center"/>
      <protection locked="0"/>
    </xf>
    <xf numFmtId="0" fontId="42" fillId="22" borderId="11" xfId="0" applyFont="1" applyFill="1" applyBorder="1" applyAlignment="1" applyProtection="1">
      <alignment vertical="center" wrapText="1"/>
    </xf>
    <xf numFmtId="0" fontId="54"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4" fontId="40" fillId="0" borderId="22" xfId="0" applyNumberFormat="1" applyFont="1" applyFill="1" applyBorder="1" applyAlignment="1" applyProtection="1">
      <alignment horizontal="center" vertical="center" shrinkToFit="1"/>
      <protection locked="0"/>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5" fillId="0" borderId="0" xfId="0" applyFont="1" applyFill="1" applyBorder="1" applyAlignment="1">
      <alignment horizontal="left"/>
    </xf>
    <xf numFmtId="0" fontId="41" fillId="27" borderId="14" xfId="0" applyFont="1" applyFill="1" applyBorder="1" applyAlignment="1" applyProtection="1">
      <alignment vertical="center"/>
    </xf>
    <xf numFmtId="0" fontId="41" fillId="27" borderId="14" xfId="0" applyNumberFormat="1" applyFont="1" applyFill="1" applyBorder="1" applyAlignment="1" applyProtection="1">
      <alignment horizontal="left" vertical="center"/>
    </xf>
    <xf numFmtId="0" fontId="37" fillId="27" borderId="14" xfId="0" applyFont="1" applyFill="1" applyBorder="1" applyAlignment="1" applyProtection="1">
      <alignment vertical="center"/>
    </xf>
    <xf numFmtId="0" fontId="37" fillId="27" borderId="14" xfId="0" applyNumberFormat="1" applyFont="1" applyFill="1" applyBorder="1" applyAlignment="1" applyProtection="1">
      <alignment horizontal="center" vertical="center"/>
    </xf>
    <xf numFmtId="165" fontId="37" fillId="27" borderId="14" xfId="0" applyNumberFormat="1" applyFont="1" applyFill="1" applyBorder="1" applyAlignment="1" applyProtection="1">
      <alignment horizontal="center" vertical="center"/>
    </xf>
    <xf numFmtId="1" fontId="37" fillId="27" borderId="14" xfId="40" applyNumberFormat="1" applyFont="1" applyFill="1" applyBorder="1" applyAlignment="1" applyProtection="1">
      <alignment horizontal="center" vertical="center"/>
    </xf>
    <xf numFmtId="9" fontId="37" fillId="27" borderId="14" xfId="40" applyFont="1" applyFill="1" applyBorder="1" applyAlignment="1" applyProtection="1">
      <alignment horizontal="center" vertical="center"/>
    </xf>
    <xf numFmtId="1" fontId="37" fillId="27" borderId="14" xfId="0" applyNumberFormat="1" applyFont="1" applyFill="1" applyBorder="1" applyAlignment="1" applyProtection="1">
      <alignment horizontal="center" vertical="center"/>
    </xf>
    <xf numFmtId="1" fontId="48" fillId="28" borderId="14" xfId="0" applyNumberFormat="1" applyFont="1" applyFill="1" applyBorder="1" applyAlignment="1" applyProtection="1">
      <alignment horizontal="center" vertical="center"/>
    </xf>
    <xf numFmtId="0" fontId="37" fillId="28" borderId="14" xfId="0" applyFont="1" applyFill="1" applyBorder="1" applyAlignment="1" applyProtection="1">
      <alignment horizontal="left" vertical="center"/>
    </xf>
    <xf numFmtId="0" fontId="37" fillId="28" borderId="1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0">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9D9D9"/>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325755</xdr:colOff>
      <xdr:row>5</xdr:row>
      <xdr:rowOff>135255</xdr:rowOff>
    </xdr:from>
    <xdr:to>
      <xdr:col>24</xdr:col>
      <xdr:colOff>97155</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95250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86" zoomScaleNormal="86" workbookViewId="0">
      <pane ySplit="7" topLeftCell="A8" activePane="bottomLeft" state="frozen"/>
      <selection pane="bottomLeft" activeCell="K1" sqref="K1:AE1"/>
    </sheetView>
  </sheetViews>
  <sheetFormatPr defaultColWidth="9.140625" defaultRowHeight="12.75" x14ac:dyDescent="0.2"/>
  <cols>
    <col min="1" max="1" width="6.85546875" style="5" customWidth="1"/>
    <col min="2" max="2" width="30.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2" t="s">
        <v>133</v>
      </c>
      <c r="B1" s="24"/>
      <c r="C1" s="24"/>
      <c r="D1" s="24"/>
      <c r="E1" s="24"/>
      <c r="F1" s="24"/>
      <c r="I1" s="80"/>
      <c r="K1" s="115"/>
      <c r="L1" s="115"/>
      <c r="M1" s="115"/>
      <c r="N1" s="115"/>
      <c r="O1" s="115"/>
      <c r="P1" s="115"/>
      <c r="Q1" s="115"/>
      <c r="R1" s="115"/>
      <c r="S1" s="115"/>
      <c r="T1" s="115"/>
      <c r="U1" s="115"/>
      <c r="V1" s="115"/>
      <c r="W1" s="115"/>
      <c r="X1" s="115"/>
      <c r="Y1" s="115"/>
      <c r="Z1" s="115"/>
      <c r="AA1" s="115"/>
      <c r="AB1" s="115"/>
      <c r="AC1" s="115"/>
      <c r="AD1" s="115"/>
      <c r="AE1" s="115"/>
    </row>
    <row r="2" spans="1:66" ht="18" customHeight="1" x14ac:dyDescent="0.2">
      <c r="A2" s="113"/>
      <c r="B2" s="16"/>
      <c r="C2" s="16"/>
      <c r="D2" s="19"/>
      <c r="E2" s="108"/>
      <c r="F2" s="108"/>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63"/>
      <c r="B4" s="67" t="s">
        <v>38</v>
      </c>
      <c r="C4" s="120">
        <v>44459</v>
      </c>
      <c r="D4" s="120"/>
      <c r="E4" s="120"/>
      <c r="F4" s="64"/>
      <c r="G4" s="67" t="s">
        <v>37</v>
      </c>
      <c r="H4" s="77">
        <v>1</v>
      </c>
      <c r="I4" s="65"/>
      <c r="J4" s="27"/>
      <c r="K4" s="117" t="str">
        <f>"Week "&amp;(K6-($C$4-WEEKDAY($C$4,1)+2))/7+1</f>
        <v>Week 1</v>
      </c>
      <c r="L4" s="118"/>
      <c r="M4" s="118"/>
      <c r="N4" s="118"/>
      <c r="O4" s="118"/>
      <c r="P4" s="118"/>
      <c r="Q4" s="119"/>
      <c r="R4" s="117" t="str">
        <f>"Week "&amp;(R6-($C$4-WEEKDAY($C$4,1)+2))/7+1</f>
        <v>Week 2</v>
      </c>
      <c r="S4" s="118"/>
      <c r="T4" s="118"/>
      <c r="U4" s="118"/>
      <c r="V4" s="118"/>
      <c r="W4" s="118"/>
      <c r="X4" s="119"/>
      <c r="Y4" s="117" t="str">
        <f>"Week "&amp;(Y6-($C$4-WEEKDAY($C$4,1)+2))/7+1</f>
        <v>Week 3</v>
      </c>
      <c r="Z4" s="118"/>
      <c r="AA4" s="118"/>
      <c r="AB4" s="118"/>
      <c r="AC4" s="118"/>
      <c r="AD4" s="118"/>
      <c r="AE4" s="119"/>
      <c r="AF4" s="117" t="str">
        <f>"Week "&amp;(AF6-($C$4-WEEKDAY($C$4,1)+2))/7+1</f>
        <v>Week 4</v>
      </c>
      <c r="AG4" s="118"/>
      <c r="AH4" s="118"/>
      <c r="AI4" s="118"/>
      <c r="AJ4" s="118"/>
      <c r="AK4" s="118"/>
      <c r="AL4" s="119"/>
      <c r="AM4" s="117" t="str">
        <f>"Week "&amp;(AM6-($C$4-WEEKDAY($C$4,1)+2))/7+1</f>
        <v>Week 5</v>
      </c>
      <c r="AN4" s="118"/>
      <c r="AO4" s="118"/>
      <c r="AP4" s="118"/>
      <c r="AQ4" s="118"/>
      <c r="AR4" s="118"/>
      <c r="AS4" s="119"/>
      <c r="AT4" s="117" t="str">
        <f>"Week "&amp;(AT6-($C$4-WEEKDAY($C$4,1)+2))/7+1</f>
        <v>Week 6</v>
      </c>
      <c r="AU4" s="118"/>
      <c r="AV4" s="118"/>
      <c r="AW4" s="118"/>
      <c r="AX4" s="118"/>
      <c r="AY4" s="118"/>
      <c r="AZ4" s="119"/>
      <c r="BA4" s="117" t="str">
        <f>"Week "&amp;(BA6-($C$4-WEEKDAY($C$4,1)+2))/7+1</f>
        <v>Week 7</v>
      </c>
      <c r="BB4" s="118"/>
      <c r="BC4" s="118"/>
      <c r="BD4" s="118"/>
      <c r="BE4" s="118"/>
      <c r="BF4" s="118"/>
      <c r="BG4" s="119"/>
      <c r="BH4" s="117" t="str">
        <f>"Week "&amp;(BH6-($C$4-WEEKDAY($C$4,1)+2))/7+1</f>
        <v>Week 8</v>
      </c>
      <c r="BI4" s="118"/>
      <c r="BJ4" s="118"/>
      <c r="BK4" s="118"/>
      <c r="BL4" s="118"/>
      <c r="BM4" s="118"/>
      <c r="BN4" s="119"/>
    </row>
    <row r="5" spans="1:66" ht="17.25" customHeight="1" x14ac:dyDescent="0.2">
      <c r="A5" s="63"/>
      <c r="B5" s="67" t="s">
        <v>39</v>
      </c>
      <c r="C5" s="116" t="s">
        <v>129</v>
      </c>
      <c r="D5" s="116"/>
      <c r="E5" s="116"/>
      <c r="F5" s="66"/>
      <c r="G5" s="66"/>
      <c r="H5" s="66"/>
      <c r="I5" s="66"/>
      <c r="J5" s="27"/>
      <c r="K5" s="121">
        <f>K6</f>
        <v>44459</v>
      </c>
      <c r="L5" s="122"/>
      <c r="M5" s="122"/>
      <c r="N5" s="122"/>
      <c r="O5" s="122"/>
      <c r="P5" s="122"/>
      <c r="Q5" s="123"/>
      <c r="R5" s="121">
        <f>R6</f>
        <v>44466</v>
      </c>
      <c r="S5" s="122"/>
      <c r="T5" s="122"/>
      <c r="U5" s="122"/>
      <c r="V5" s="122"/>
      <c r="W5" s="122"/>
      <c r="X5" s="123"/>
      <c r="Y5" s="121">
        <f>Y6</f>
        <v>44473</v>
      </c>
      <c r="Z5" s="122"/>
      <c r="AA5" s="122"/>
      <c r="AB5" s="122"/>
      <c r="AC5" s="122"/>
      <c r="AD5" s="122"/>
      <c r="AE5" s="123"/>
      <c r="AF5" s="121">
        <f>AF6</f>
        <v>44480</v>
      </c>
      <c r="AG5" s="122"/>
      <c r="AH5" s="122"/>
      <c r="AI5" s="122"/>
      <c r="AJ5" s="122"/>
      <c r="AK5" s="122"/>
      <c r="AL5" s="123"/>
      <c r="AM5" s="121">
        <f>AM6</f>
        <v>44487</v>
      </c>
      <c r="AN5" s="122"/>
      <c r="AO5" s="122"/>
      <c r="AP5" s="122"/>
      <c r="AQ5" s="122"/>
      <c r="AR5" s="122"/>
      <c r="AS5" s="123"/>
      <c r="AT5" s="121">
        <f>AT6</f>
        <v>44494</v>
      </c>
      <c r="AU5" s="122"/>
      <c r="AV5" s="122"/>
      <c r="AW5" s="122"/>
      <c r="AX5" s="122"/>
      <c r="AY5" s="122"/>
      <c r="AZ5" s="123"/>
      <c r="BA5" s="121">
        <f>BA6</f>
        <v>44501</v>
      </c>
      <c r="BB5" s="122"/>
      <c r="BC5" s="122"/>
      <c r="BD5" s="122"/>
      <c r="BE5" s="122"/>
      <c r="BF5" s="122"/>
      <c r="BG5" s="123"/>
      <c r="BH5" s="121">
        <f>BH6</f>
        <v>44508</v>
      </c>
      <c r="BI5" s="122"/>
      <c r="BJ5" s="122"/>
      <c r="BK5" s="122"/>
      <c r="BL5" s="122"/>
      <c r="BM5" s="122"/>
      <c r="BN5" s="123"/>
    </row>
    <row r="6" spans="1:66" x14ac:dyDescent="0.2">
      <c r="A6" s="26"/>
      <c r="B6" s="27"/>
      <c r="C6" s="27"/>
      <c r="D6" s="28"/>
      <c r="E6" s="27"/>
      <c r="F6" s="27"/>
      <c r="G6" s="27"/>
      <c r="H6" s="27"/>
      <c r="I6" s="27"/>
      <c r="J6" s="27"/>
      <c r="K6" s="52">
        <f>C4-WEEKDAY(C4,1)+2+7*(H4-1)</f>
        <v>44459</v>
      </c>
      <c r="L6" s="51">
        <f t="shared" ref="L6:AQ6" si="0">K6+1</f>
        <v>44460</v>
      </c>
      <c r="M6" s="51">
        <f t="shared" si="0"/>
        <v>44461</v>
      </c>
      <c r="N6" s="51">
        <f t="shared" si="0"/>
        <v>44462</v>
      </c>
      <c r="O6" s="51">
        <f t="shared" si="0"/>
        <v>44463</v>
      </c>
      <c r="P6" s="51">
        <f t="shared" si="0"/>
        <v>44464</v>
      </c>
      <c r="Q6" s="53">
        <f t="shared" si="0"/>
        <v>44465</v>
      </c>
      <c r="R6" s="52">
        <f t="shared" si="0"/>
        <v>44466</v>
      </c>
      <c r="S6" s="51">
        <f t="shared" si="0"/>
        <v>44467</v>
      </c>
      <c r="T6" s="51">
        <f t="shared" si="0"/>
        <v>44468</v>
      </c>
      <c r="U6" s="51">
        <f t="shared" si="0"/>
        <v>44469</v>
      </c>
      <c r="V6" s="51">
        <f t="shared" si="0"/>
        <v>44470</v>
      </c>
      <c r="W6" s="51">
        <f t="shared" si="0"/>
        <v>44471</v>
      </c>
      <c r="X6" s="53">
        <f t="shared" si="0"/>
        <v>44472</v>
      </c>
      <c r="Y6" s="52">
        <f t="shared" si="0"/>
        <v>44473</v>
      </c>
      <c r="Z6" s="51">
        <f t="shared" si="0"/>
        <v>44474</v>
      </c>
      <c r="AA6" s="51">
        <f t="shared" si="0"/>
        <v>44475</v>
      </c>
      <c r="AB6" s="51">
        <f t="shared" si="0"/>
        <v>44476</v>
      </c>
      <c r="AC6" s="51">
        <f t="shared" si="0"/>
        <v>44477</v>
      </c>
      <c r="AD6" s="51">
        <f t="shared" si="0"/>
        <v>44478</v>
      </c>
      <c r="AE6" s="53">
        <f t="shared" si="0"/>
        <v>44479</v>
      </c>
      <c r="AF6" s="52">
        <f t="shared" si="0"/>
        <v>44480</v>
      </c>
      <c r="AG6" s="51">
        <f t="shared" si="0"/>
        <v>44481</v>
      </c>
      <c r="AH6" s="51">
        <f t="shared" si="0"/>
        <v>44482</v>
      </c>
      <c r="AI6" s="51">
        <f t="shared" si="0"/>
        <v>44483</v>
      </c>
      <c r="AJ6" s="51">
        <f t="shared" si="0"/>
        <v>44484</v>
      </c>
      <c r="AK6" s="51">
        <f t="shared" si="0"/>
        <v>44485</v>
      </c>
      <c r="AL6" s="53">
        <f t="shared" si="0"/>
        <v>44486</v>
      </c>
      <c r="AM6" s="52">
        <f t="shared" si="0"/>
        <v>44487</v>
      </c>
      <c r="AN6" s="51">
        <f t="shared" si="0"/>
        <v>44488</v>
      </c>
      <c r="AO6" s="51">
        <f t="shared" si="0"/>
        <v>44489</v>
      </c>
      <c r="AP6" s="51">
        <f t="shared" si="0"/>
        <v>44490</v>
      </c>
      <c r="AQ6" s="51">
        <f t="shared" si="0"/>
        <v>44491</v>
      </c>
      <c r="AR6" s="51">
        <f t="shared" ref="AR6:BN6" si="1">AQ6+1</f>
        <v>44492</v>
      </c>
      <c r="AS6" s="53">
        <f t="shared" si="1"/>
        <v>44493</v>
      </c>
      <c r="AT6" s="52">
        <f t="shared" si="1"/>
        <v>44494</v>
      </c>
      <c r="AU6" s="51">
        <f t="shared" si="1"/>
        <v>44495</v>
      </c>
      <c r="AV6" s="51">
        <f t="shared" si="1"/>
        <v>44496</v>
      </c>
      <c r="AW6" s="51">
        <f t="shared" si="1"/>
        <v>44497</v>
      </c>
      <c r="AX6" s="51">
        <f t="shared" si="1"/>
        <v>44498</v>
      </c>
      <c r="AY6" s="51">
        <f t="shared" si="1"/>
        <v>44499</v>
      </c>
      <c r="AZ6" s="53">
        <f t="shared" si="1"/>
        <v>44500</v>
      </c>
      <c r="BA6" s="52">
        <f t="shared" si="1"/>
        <v>44501</v>
      </c>
      <c r="BB6" s="51">
        <f t="shared" si="1"/>
        <v>44502</v>
      </c>
      <c r="BC6" s="51">
        <f t="shared" si="1"/>
        <v>44503</v>
      </c>
      <c r="BD6" s="51">
        <f t="shared" si="1"/>
        <v>44504</v>
      </c>
      <c r="BE6" s="51">
        <f t="shared" si="1"/>
        <v>44505</v>
      </c>
      <c r="BF6" s="51">
        <f t="shared" si="1"/>
        <v>44506</v>
      </c>
      <c r="BG6" s="53">
        <f t="shared" si="1"/>
        <v>44507</v>
      </c>
      <c r="BH6" s="52">
        <f t="shared" si="1"/>
        <v>44508</v>
      </c>
      <c r="BI6" s="51">
        <f t="shared" si="1"/>
        <v>44509</v>
      </c>
      <c r="BJ6" s="51">
        <f t="shared" si="1"/>
        <v>44510</v>
      </c>
      <c r="BK6" s="51">
        <f t="shared" si="1"/>
        <v>44511</v>
      </c>
      <c r="BL6" s="51">
        <f t="shared" si="1"/>
        <v>44512</v>
      </c>
      <c r="BM6" s="51">
        <f t="shared" si="1"/>
        <v>44513</v>
      </c>
      <c r="BN6" s="53">
        <f t="shared" si="1"/>
        <v>44514</v>
      </c>
    </row>
    <row r="7" spans="1:66" s="76" customFormat="1" ht="24.75" thickBot="1" x14ac:dyDescent="0.25">
      <c r="A7" s="68" t="s">
        <v>0</v>
      </c>
      <c r="B7" s="69" t="s">
        <v>29</v>
      </c>
      <c r="C7" s="70" t="s">
        <v>30</v>
      </c>
      <c r="D7" s="71" t="s">
        <v>36</v>
      </c>
      <c r="E7" s="72" t="s">
        <v>31</v>
      </c>
      <c r="F7" s="72" t="s">
        <v>32</v>
      </c>
      <c r="G7" s="70" t="s">
        <v>33</v>
      </c>
      <c r="H7" s="70" t="s">
        <v>34</v>
      </c>
      <c r="I7" s="70" t="s">
        <v>35</v>
      </c>
      <c r="J7" s="70"/>
      <c r="K7" s="73" t="str">
        <f t="shared" ref="K7:AP7" si="2">CHOOSE(WEEKDAY(K6,1),"S","M","T","W","T","F","S")</f>
        <v>M</v>
      </c>
      <c r="L7" s="74" t="str">
        <f t="shared" si="2"/>
        <v>T</v>
      </c>
      <c r="M7" s="74" t="str">
        <f t="shared" si="2"/>
        <v>W</v>
      </c>
      <c r="N7" s="74" t="str">
        <f t="shared" si="2"/>
        <v>T</v>
      </c>
      <c r="O7" s="74" t="str">
        <f t="shared" si="2"/>
        <v>F</v>
      </c>
      <c r="P7" s="74" t="str">
        <f t="shared" si="2"/>
        <v>S</v>
      </c>
      <c r="Q7" s="75" t="str">
        <f t="shared" si="2"/>
        <v>S</v>
      </c>
      <c r="R7" s="73" t="str">
        <f t="shared" si="2"/>
        <v>M</v>
      </c>
      <c r="S7" s="74" t="str">
        <f t="shared" si="2"/>
        <v>T</v>
      </c>
      <c r="T7" s="74" t="str">
        <f t="shared" si="2"/>
        <v>W</v>
      </c>
      <c r="U7" s="74" t="str">
        <f t="shared" si="2"/>
        <v>T</v>
      </c>
      <c r="V7" s="74" t="str">
        <f t="shared" si="2"/>
        <v>F</v>
      </c>
      <c r="W7" s="74" t="str">
        <f t="shared" si="2"/>
        <v>S</v>
      </c>
      <c r="X7" s="75" t="str">
        <f t="shared" si="2"/>
        <v>S</v>
      </c>
      <c r="Y7" s="73" t="str">
        <f t="shared" si="2"/>
        <v>M</v>
      </c>
      <c r="Z7" s="74" t="str">
        <f t="shared" si="2"/>
        <v>T</v>
      </c>
      <c r="AA7" s="74" t="str">
        <f t="shared" si="2"/>
        <v>W</v>
      </c>
      <c r="AB7" s="74" t="str">
        <f t="shared" si="2"/>
        <v>T</v>
      </c>
      <c r="AC7" s="74" t="str">
        <f t="shared" si="2"/>
        <v>F</v>
      </c>
      <c r="AD7" s="74" t="str">
        <f t="shared" si="2"/>
        <v>S</v>
      </c>
      <c r="AE7" s="75" t="str">
        <f t="shared" si="2"/>
        <v>S</v>
      </c>
      <c r="AF7" s="73" t="str">
        <f t="shared" si="2"/>
        <v>M</v>
      </c>
      <c r="AG7" s="74" t="str">
        <f t="shared" si="2"/>
        <v>T</v>
      </c>
      <c r="AH7" s="74" t="str">
        <f t="shared" si="2"/>
        <v>W</v>
      </c>
      <c r="AI7" s="74" t="str">
        <f t="shared" si="2"/>
        <v>T</v>
      </c>
      <c r="AJ7" s="74" t="str">
        <f t="shared" si="2"/>
        <v>F</v>
      </c>
      <c r="AK7" s="74" t="str">
        <f t="shared" si="2"/>
        <v>S</v>
      </c>
      <c r="AL7" s="75" t="str">
        <f t="shared" si="2"/>
        <v>S</v>
      </c>
      <c r="AM7" s="73" t="str">
        <f t="shared" si="2"/>
        <v>M</v>
      </c>
      <c r="AN7" s="74" t="str">
        <f t="shared" si="2"/>
        <v>T</v>
      </c>
      <c r="AO7" s="74" t="str">
        <f t="shared" si="2"/>
        <v>W</v>
      </c>
      <c r="AP7" s="74" t="str">
        <f t="shared" si="2"/>
        <v>T</v>
      </c>
      <c r="AQ7" s="74" t="str">
        <f t="shared" ref="AQ7:BN7" si="3">CHOOSE(WEEKDAY(AQ6,1),"S","M","T","W","T","F","S")</f>
        <v>F</v>
      </c>
      <c r="AR7" s="74" t="str">
        <f t="shared" si="3"/>
        <v>S</v>
      </c>
      <c r="AS7" s="75" t="str">
        <f t="shared" si="3"/>
        <v>S</v>
      </c>
      <c r="AT7" s="73" t="str">
        <f t="shared" si="3"/>
        <v>M</v>
      </c>
      <c r="AU7" s="74" t="str">
        <f t="shared" si="3"/>
        <v>T</v>
      </c>
      <c r="AV7" s="74" t="str">
        <f t="shared" si="3"/>
        <v>W</v>
      </c>
      <c r="AW7" s="74" t="str">
        <f t="shared" si="3"/>
        <v>T</v>
      </c>
      <c r="AX7" s="74" t="str">
        <f t="shared" si="3"/>
        <v>F</v>
      </c>
      <c r="AY7" s="74" t="str">
        <f t="shared" si="3"/>
        <v>S</v>
      </c>
      <c r="AZ7" s="75" t="str">
        <f t="shared" si="3"/>
        <v>S</v>
      </c>
      <c r="BA7" s="73" t="str">
        <f t="shared" si="3"/>
        <v>M</v>
      </c>
      <c r="BB7" s="74" t="str">
        <f t="shared" si="3"/>
        <v>T</v>
      </c>
      <c r="BC7" s="74" t="str">
        <f t="shared" si="3"/>
        <v>W</v>
      </c>
      <c r="BD7" s="74" t="str">
        <f t="shared" si="3"/>
        <v>T</v>
      </c>
      <c r="BE7" s="74" t="str">
        <f t="shared" si="3"/>
        <v>F</v>
      </c>
      <c r="BF7" s="74" t="str">
        <f t="shared" si="3"/>
        <v>S</v>
      </c>
      <c r="BG7" s="75" t="str">
        <f t="shared" si="3"/>
        <v>S</v>
      </c>
      <c r="BH7" s="73" t="str">
        <f t="shared" si="3"/>
        <v>M</v>
      </c>
      <c r="BI7" s="74" t="str">
        <f t="shared" si="3"/>
        <v>T</v>
      </c>
      <c r="BJ7" s="74" t="str">
        <f t="shared" si="3"/>
        <v>W</v>
      </c>
      <c r="BK7" s="74" t="str">
        <f t="shared" si="3"/>
        <v>T</v>
      </c>
      <c r="BL7" s="74" t="str">
        <f t="shared" si="3"/>
        <v>F</v>
      </c>
      <c r="BM7" s="74" t="str">
        <f t="shared" si="3"/>
        <v>S</v>
      </c>
      <c r="BN7" s="75" t="str">
        <f t="shared" si="3"/>
        <v>S</v>
      </c>
    </row>
    <row r="8" spans="1:66" s="135" customFormat="1" ht="18" x14ac:dyDescent="0.2">
      <c r="A8" s="126" t="str">
        <f t="shared" ref="A8:A86" si="4">IF(ISERROR(VALUE(SUBSTITUTE(prevWBS,".",""))),"1",IF(ISERROR(FIND("`",SUBSTITUTE(prevWBS,".","`",1))),TEXT(VALUE(prevWBS)+1,"#"),TEXT(VALUE(LEFT(prevWBS,FIND("`",SUBSTITUTE(prevWBS,".","`",1))-1))+1,"#")))</f>
        <v>1</v>
      </c>
      <c r="B8" s="125" t="s">
        <v>95</v>
      </c>
      <c r="C8" s="127" t="s">
        <v>130</v>
      </c>
      <c r="D8" s="128"/>
      <c r="E8" s="129">
        <v>44459</v>
      </c>
      <c r="F8" s="129">
        <f>IF(ISBLANK(E8)," - ",IF(G8=0,E8,E8+G8-1))</f>
        <v>44465</v>
      </c>
      <c r="G8" s="130">
        <v>7</v>
      </c>
      <c r="H8" s="131"/>
      <c r="I8" s="132">
        <f t="shared" ref="I8:I96" si="5">IF(OR(F8=0,E8=0)," - ",NETWORKDAYS(E8,F8))</f>
        <v>5</v>
      </c>
      <c r="J8" s="133"/>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row>
    <row r="9" spans="1:66" s="38" customFormat="1" ht="18" x14ac:dyDescent="0.2">
      <c r="A9"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6" t="s">
        <v>132</v>
      </c>
      <c r="C9" s="46"/>
      <c r="D9" s="47"/>
      <c r="E9" s="57">
        <v>44459</v>
      </c>
      <c r="F9" s="58">
        <f t="shared" ref="F9:F11" si="6">IF(ISBLANK(E9)," - ",IF(G9=0,E9,E9+G9-1))</f>
        <v>44459</v>
      </c>
      <c r="G9" s="31">
        <v>1</v>
      </c>
      <c r="H9" s="32"/>
      <c r="I9" s="48">
        <f>IF(OR(F9=0,E9=0)," - ",NETWORKDAYS(E9,F9))</f>
        <v>1</v>
      </c>
      <c r="J9" s="56"/>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row>
    <row r="10" spans="1:66" s="38" customFormat="1" ht="18" x14ac:dyDescent="0.2">
      <c r="A1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46" t="s">
        <v>144</v>
      </c>
      <c r="C10" s="46"/>
      <c r="D10" s="47"/>
      <c r="E10" s="57">
        <v>44463</v>
      </c>
      <c r="F10" s="58">
        <f>IF(ISBLANK(E10)," - ",IF(G10=0,E10,E10+G10-1))</f>
        <v>44465</v>
      </c>
      <c r="G10" s="31">
        <v>3</v>
      </c>
      <c r="H10" s="32"/>
      <c r="I10" s="48">
        <f>IF(OR(F10=0,E10=0)," - ",NETWORKDAYS(E10,F10))</f>
        <v>1</v>
      </c>
      <c r="J10" s="56"/>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row>
    <row r="11" spans="1:66" s="38" customFormat="1" ht="18" x14ac:dyDescent="0.2">
      <c r="A11"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46" t="s">
        <v>131</v>
      </c>
      <c r="C11" s="46"/>
      <c r="D11" s="47"/>
      <c r="E11" s="57">
        <v>44460</v>
      </c>
      <c r="F11" s="58">
        <f t="shared" si="6"/>
        <v>44462</v>
      </c>
      <c r="G11" s="31">
        <v>3</v>
      </c>
      <c r="H11" s="32"/>
      <c r="I11" s="48">
        <f>IF(OR(F11=0,E11=0)," - ",NETWORKDAYS(E11,F11))</f>
        <v>3</v>
      </c>
      <c r="J11" s="56"/>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row>
    <row r="12" spans="1:66" s="38" customFormat="1" ht="18" x14ac:dyDescent="0.2">
      <c r="A12"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46" t="s">
        <v>111</v>
      </c>
      <c r="C12" s="46"/>
      <c r="D12" s="47"/>
      <c r="E12" s="57">
        <v>44461</v>
      </c>
      <c r="F12" s="58">
        <f t="shared" ref="F12" si="7">IF(ISBLANK(E12)," - ",IF(G12=0,E12,E12+G12-1))</f>
        <v>44463</v>
      </c>
      <c r="G12" s="31">
        <v>3</v>
      </c>
      <c r="H12" s="32"/>
      <c r="I12" s="48">
        <f>IF(OR(F12=0,E12=0)," - ",NETWORKDAYS(E12,F12))</f>
        <v>3</v>
      </c>
      <c r="J12" s="56"/>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row>
    <row r="13" spans="1:66" s="38" customFormat="1" ht="18" x14ac:dyDescent="0.2">
      <c r="A13"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46" t="s">
        <v>105</v>
      </c>
      <c r="C13" s="49"/>
      <c r="D13" s="47"/>
      <c r="E13" s="57">
        <v>44461</v>
      </c>
      <c r="F13" s="58">
        <f>IF(ISBLANK(E13)," - ",IF(G13=0,E13,E13+G13-1))</f>
        <v>44463</v>
      </c>
      <c r="G13" s="31">
        <v>3</v>
      </c>
      <c r="H13" s="32"/>
      <c r="I13" s="48">
        <f>IF(OR(F13=0,E13=0)," - ",NETWORKDAYS(E13,F13))</f>
        <v>3</v>
      </c>
      <c r="J13" s="56"/>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row>
    <row r="14" spans="1:66" s="38" customFormat="1" ht="18" x14ac:dyDescent="0.2">
      <c r="A1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49" t="s">
        <v>123</v>
      </c>
      <c r="C14" s="49"/>
      <c r="D14" s="47"/>
      <c r="E14" s="57">
        <v>44461</v>
      </c>
      <c r="F14" s="58">
        <f>IF(ISBLANK(E14)," - ",IF(G14=0,E14,E14+G14-1))</f>
        <v>44463</v>
      </c>
      <c r="G14" s="31">
        <v>3</v>
      </c>
      <c r="H14" s="32"/>
      <c r="I14" s="48">
        <f t="shared" ref="I14:I15" si="8">IF(OR(F14=0,E14=0)," - ",NETWORKDAYS(E14,F14))</f>
        <v>3</v>
      </c>
      <c r="J14" s="56"/>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row>
    <row r="15" spans="1:66" s="38" customFormat="1" ht="18" x14ac:dyDescent="0.2">
      <c r="A15"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49" t="s">
        <v>124</v>
      </c>
      <c r="C15" s="49"/>
      <c r="D15" s="47"/>
      <c r="E15" s="57">
        <v>44461</v>
      </c>
      <c r="F15" s="58">
        <f>IF(ISBLANK(E15)," - ",IF(G15=0,E15,E15+G15-1))</f>
        <v>44463</v>
      </c>
      <c r="G15" s="31">
        <v>3</v>
      </c>
      <c r="H15" s="32"/>
      <c r="I15" s="48">
        <f t="shared" si="8"/>
        <v>3</v>
      </c>
      <c r="J15" s="56"/>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row>
    <row r="16" spans="1:66" s="135" customFormat="1" ht="18" x14ac:dyDescent="0.2">
      <c r="A16" s="126" t="str">
        <f t="shared" si="4"/>
        <v>2</v>
      </c>
      <c r="B16" s="125" t="s">
        <v>143</v>
      </c>
      <c r="C16" s="127" t="s">
        <v>130</v>
      </c>
      <c r="D16" s="128"/>
      <c r="E16" s="129">
        <v>44466</v>
      </c>
      <c r="F16" s="129">
        <f t="shared" ref="F16:F24" si="9">IF(ISBLANK(E16)," - ",IF(G16=0,E16,E16+G16-1))</f>
        <v>44472</v>
      </c>
      <c r="G16" s="130">
        <v>7</v>
      </c>
      <c r="H16" s="131"/>
      <c r="I16" s="132">
        <f t="shared" ref="I16" si="10">IF(OR(F16=0,E16=0)," - ",NETWORKDAYS(E16,F16))</f>
        <v>5</v>
      </c>
      <c r="J16" s="133"/>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row>
    <row r="17" spans="1:66" s="38" customFormat="1" ht="18" x14ac:dyDescent="0.2">
      <c r="A17"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46" t="s">
        <v>102</v>
      </c>
      <c r="C17" s="46"/>
      <c r="D17" s="47"/>
      <c r="E17" s="57">
        <v>44466</v>
      </c>
      <c r="F17" s="58">
        <f t="shared" si="9"/>
        <v>44468</v>
      </c>
      <c r="G17" s="31">
        <v>3</v>
      </c>
      <c r="H17" s="32"/>
      <c r="I17" s="48">
        <f t="shared" ref="I17:I25" si="11">IF(OR(F17=0,E17=0)," - ",NETWORKDAYS(E17,F17))</f>
        <v>3</v>
      </c>
      <c r="J17" s="56"/>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row>
    <row r="18" spans="1:66" s="38" customFormat="1" ht="18" x14ac:dyDescent="0.2">
      <c r="A1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8" s="49" t="s">
        <v>112</v>
      </c>
      <c r="C18" s="49"/>
      <c r="D18" s="47"/>
      <c r="E18" s="57">
        <v>44466</v>
      </c>
      <c r="F18" s="58">
        <f t="shared" si="9"/>
        <v>44468</v>
      </c>
      <c r="G18" s="31">
        <v>3</v>
      </c>
      <c r="H18" s="111"/>
      <c r="I18" s="48">
        <f t="shared" si="11"/>
        <v>3</v>
      </c>
      <c r="J18" s="56"/>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row>
    <row r="19" spans="1:66" s="38" customFormat="1" ht="18" x14ac:dyDescent="0.2">
      <c r="A19"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9" s="49" t="s">
        <v>113</v>
      </c>
      <c r="C19" s="49"/>
      <c r="D19" s="47"/>
      <c r="E19" s="57">
        <v>44466</v>
      </c>
      <c r="F19" s="58">
        <f t="shared" si="9"/>
        <v>44468</v>
      </c>
      <c r="G19" s="31">
        <v>3</v>
      </c>
      <c r="H19" s="32"/>
      <c r="I19" s="48">
        <f t="shared" si="11"/>
        <v>3</v>
      </c>
      <c r="J19" s="56"/>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row>
    <row r="20" spans="1:66" s="38" customFormat="1" ht="18" x14ac:dyDescent="0.2">
      <c r="A20"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0" s="49" t="s">
        <v>114</v>
      </c>
      <c r="C20" s="49"/>
      <c r="D20" s="47"/>
      <c r="E20" s="57">
        <v>44466</v>
      </c>
      <c r="F20" s="58">
        <f t="shared" si="9"/>
        <v>44468</v>
      </c>
      <c r="G20" s="31">
        <v>3</v>
      </c>
      <c r="H20" s="32"/>
      <c r="I20" s="48">
        <f t="shared" si="11"/>
        <v>3</v>
      </c>
      <c r="J20" s="56"/>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row>
    <row r="21" spans="1:66" s="38" customFormat="1" ht="18" x14ac:dyDescent="0.2">
      <c r="A2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1" s="49" t="s">
        <v>115</v>
      </c>
      <c r="C21" s="49"/>
      <c r="D21" s="47"/>
      <c r="E21" s="57">
        <v>44467</v>
      </c>
      <c r="F21" s="58">
        <f t="shared" si="9"/>
        <v>44468</v>
      </c>
      <c r="G21" s="31">
        <v>2</v>
      </c>
      <c r="H21" s="32"/>
      <c r="I21" s="48">
        <f t="shared" si="11"/>
        <v>2</v>
      </c>
      <c r="J21" s="56"/>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row>
    <row r="22" spans="1:66" s="38" customFormat="1" ht="18" x14ac:dyDescent="0.2">
      <c r="A22"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6" t="s">
        <v>142</v>
      </c>
      <c r="C22" s="46"/>
      <c r="D22" s="47"/>
      <c r="E22" s="57">
        <v>44466</v>
      </c>
      <c r="F22" s="58">
        <f t="shared" si="9"/>
        <v>44466</v>
      </c>
      <c r="G22" s="31">
        <v>1</v>
      </c>
      <c r="H22" s="32"/>
      <c r="I22" s="48">
        <f t="shared" si="11"/>
        <v>1</v>
      </c>
      <c r="J22" s="56"/>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row>
    <row r="23" spans="1:66" s="38" customFormat="1" ht="18" x14ac:dyDescent="0.2">
      <c r="A23"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49" t="s">
        <v>116</v>
      </c>
      <c r="C23" s="49"/>
      <c r="D23" s="47"/>
      <c r="E23" s="57">
        <v>44466</v>
      </c>
      <c r="F23" s="58">
        <f t="shared" si="9"/>
        <v>44466</v>
      </c>
      <c r="G23" s="31">
        <v>1</v>
      </c>
      <c r="H23" s="32"/>
      <c r="I23" s="48">
        <f t="shared" si="11"/>
        <v>1</v>
      </c>
      <c r="J23" s="56"/>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row>
    <row r="24" spans="1:66" s="38" customFormat="1" ht="18" x14ac:dyDescent="0.2">
      <c r="A2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4" s="49" t="s">
        <v>117</v>
      </c>
      <c r="C24" s="49"/>
      <c r="D24" s="47"/>
      <c r="E24" s="57">
        <v>44466</v>
      </c>
      <c r="F24" s="58">
        <f t="shared" si="9"/>
        <v>44466</v>
      </c>
      <c r="G24" s="31">
        <v>1</v>
      </c>
      <c r="H24" s="32"/>
      <c r="I24" s="48">
        <f t="shared" si="11"/>
        <v>1</v>
      </c>
      <c r="J24" s="56"/>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row>
    <row r="25" spans="1:66" s="38" customFormat="1" ht="18" x14ac:dyDescent="0.2">
      <c r="A25"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46" t="s">
        <v>103</v>
      </c>
      <c r="C25" s="46"/>
      <c r="D25" s="47"/>
      <c r="E25" s="57">
        <v>44468</v>
      </c>
      <c r="F25" s="58">
        <f t="shared" ref="F25" si="12">IF(ISBLANK(E25)," - ",IF(G25=0,E25,E25+G25-1))</f>
        <v>44470</v>
      </c>
      <c r="G25" s="31">
        <v>3</v>
      </c>
      <c r="H25" s="32"/>
      <c r="I25" s="48">
        <f t="shared" si="11"/>
        <v>3</v>
      </c>
      <c r="J25" s="56"/>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row>
    <row r="26" spans="1:66" s="38" customFormat="1" ht="18" x14ac:dyDescent="0.2">
      <c r="A26"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6" s="49" t="s">
        <v>118</v>
      </c>
      <c r="C26" s="49"/>
      <c r="D26" s="47"/>
      <c r="E26" s="57">
        <v>44468</v>
      </c>
      <c r="F26" s="58">
        <f t="shared" ref="F26:F28" si="13">IF(ISBLANK(E26)," - ",IF(G26=0,E26,E26+G26-1))</f>
        <v>44470</v>
      </c>
      <c r="G26" s="31">
        <v>3</v>
      </c>
      <c r="H26" s="32"/>
      <c r="I26" s="48">
        <f t="shared" ref="I26:I28" si="14">IF(OR(F26=0,E26=0)," - ",NETWORKDAYS(E26,F26))</f>
        <v>3</v>
      </c>
      <c r="J26" s="56"/>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row>
    <row r="27" spans="1:66" s="38" customFormat="1" ht="18" x14ac:dyDescent="0.2">
      <c r="A27"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7" s="49" t="s">
        <v>119</v>
      </c>
      <c r="C27" s="49"/>
      <c r="D27" s="47"/>
      <c r="E27" s="57">
        <v>44468</v>
      </c>
      <c r="F27" s="58">
        <f t="shared" si="13"/>
        <v>44470</v>
      </c>
      <c r="G27" s="31">
        <v>3</v>
      </c>
      <c r="H27" s="32"/>
      <c r="I27" s="48">
        <f t="shared" si="14"/>
        <v>3</v>
      </c>
      <c r="J27" s="56"/>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row>
    <row r="28" spans="1:66" s="38" customFormat="1" ht="18" x14ac:dyDescent="0.2">
      <c r="A2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8" s="49" t="s">
        <v>120</v>
      </c>
      <c r="C28" s="49"/>
      <c r="D28" s="47"/>
      <c r="E28" s="57">
        <v>44468</v>
      </c>
      <c r="F28" s="58">
        <f t="shared" si="13"/>
        <v>44470</v>
      </c>
      <c r="G28" s="31">
        <v>3</v>
      </c>
      <c r="H28" s="32"/>
      <c r="I28" s="48">
        <f t="shared" si="14"/>
        <v>3</v>
      </c>
      <c r="J28" s="56"/>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row>
    <row r="29" spans="1:66" s="38" customFormat="1" ht="18" x14ac:dyDescent="0.2">
      <c r="A29"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9" s="46" t="s">
        <v>101</v>
      </c>
      <c r="C29" s="46"/>
      <c r="D29" s="47"/>
      <c r="E29" s="57">
        <v>44470</v>
      </c>
      <c r="F29" s="58">
        <f t="shared" ref="F29" si="15">IF(ISBLANK(E29)," - ",IF(G29=0,E29,E29+G29-1))</f>
        <v>44472</v>
      </c>
      <c r="G29" s="31">
        <v>3</v>
      </c>
      <c r="H29" s="32"/>
      <c r="I29" s="48">
        <f>IF(OR(F29=0,E29=0)," - ",NETWORKDAYS(E29,F29))</f>
        <v>1</v>
      </c>
      <c r="J29" s="56"/>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row>
    <row r="30" spans="1:66" s="135" customFormat="1" ht="18" x14ac:dyDescent="0.2">
      <c r="A30" s="126" t="str">
        <f t="shared" si="4"/>
        <v>3</v>
      </c>
      <c r="B30" s="125" t="s">
        <v>96</v>
      </c>
      <c r="C30" s="127" t="s">
        <v>130</v>
      </c>
      <c r="D30" s="128"/>
      <c r="E30" s="129">
        <v>44487</v>
      </c>
      <c r="F30" s="129">
        <f>IF(ISBLANK(E30)," - ",IF(G30=0,E30,E30+G30-1))</f>
        <v>44500</v>
      </c>
      <c r="G30" s="130">
        <v>14</v>
      </c>
      <c r="H30" s="131"/>
      <c r="I30" s="132">
        <f t="shared" ref="I30:I86" si="16">IF(OR(F30=0,E30=0)," - ",NETWORKDAYS(E30,F30))</f>
        <v>10</v>
      </c>
      <c r="J30" s="133"/>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row>
    <row r="31" spans="1:66" s="38" customFormat="1" ht="18" x14ac:dyDescent="0.2">
      <c r="A31"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46" t="s">
        <v>104</v>
      </c>
      <c r="C31" s="49"/>
      <c r="D31" s="47"/>
      <c r="E31" s="57">
        <v>44487</v>
      </c>
      <c r="F31" s="58">
        <f t="shared" ref="F31" si="17">IF(ISBLANK(E31)," - ",IF(G31=0,E31,E31+G31-1))</f>
        <v>44490</v>
      </c>
      <c r="G31" s="31">
        <v>4</v>
      </c>
      <c r="H31" s="32"/>
      <c r="I31" s="48">
        <f>IF(OR(F31=0,E31=0)," - ",NETWORKDAYS(E31,F31))</f>
        <v>4</v>
      </c>
      <c r="J31" s="56"/>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row>
    <row r="32" spans="1:66" s="38" customFormat="1" ht="18" x14ac:dyDescent="0.2">
      <c r="A32"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2" s="49" t="s">
        <v>121</v>
      </c>
      <c r="C32" s="49"/>
      <c r="D32" s="47"/>
      <c r="E32" s="57">
        <v>44487</v>
      </c>
      <c r="F32" s="58">
        <f t="shared" ref="F32:F33" si="18">IF(ISBLANK(E32)," - ",IF(G32=0,E32,E32+G32-1))</f>
        <v>44490</v>
      </c>
      <c r="G32" s="31">
        <v>4</v>
      </c>
      <c r="H32" s="32"/>
      <c r="I32" s="48">
        <f t="shared" ref="I32:I33" si="19">IF(OR(F32=0,E32=0)," - ",NETWORKDAYS(E32,F32))</f>
        <v>4</v>
      </c>
      <c r="J32" s="56"/>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row>
    <row r="33" spans="1:66" s="38" customFormat="1" ht="18" x14ac:dyDescent="0.2">
      <c r="A33"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3" s="49" t="s">
        <v>122</v>
      </c>
      <c r="C33" s="49"/>
      <c r="D33" s="47"/>
      <c r="E33" s="57">
        <v>44487</v>
      </c>
      <c r="F33" s="58">
        <f t="shared" si="18"/>
        <v>44490</v>
      </c>
      <c r="G33" s="31">
        <v>4</v>
      </c>
      <c r="H33" s="32"/>
      <c r="I33" s="48">
        <f t="shared" si="19"/>
        <v>4</v>
      </c>
      <c r="J33" s="56"/>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row>
    <row r="34" spans="1:66" s="38" customFormat="1" ht="18" x14ac:dyDescent="0.2">
      <c r="A34"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4" s="46" t="s">
        <v>134</v>
      </c>
      <c r="C34" s="46"/>
      <c r="D34" s="47"/>
      <c r="E34" s="57">
        <v>44490</v>
      </c>
      <c r="F34" s="58">
        <f t="shared" ref="F34:F55" si="20">IF(ISBLANK(E34)," - ",IF(G34=0,E34,E34+G34-1))</f>
        <v>44500</v>
      </c>
      <c r="G34" s="31">
        <v>11</v>
      </c>
      <c r="H34" s="32"/>
      <c r="I34" s="48">
        <f>IF(OR(F34=0,E34=0)," - ",NETWORKDAYS(E34,F34))</f>
        <v>7</v>
      </c>
      <c r="J34" s="56"/>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row>
    <row r="35" spans="1:66" s="38" customFormat="1" ht="18" x14ac:dyDescent="0.2">
      <c r="A35"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5" s="49" t="s">
        <v>125</v>
      </c>
      <c r="C35" s="49"/>
      <c r="D35" s="47"/>
      <c r="E35" s="57">
        <v>44490</v>
      </c>
      <c r="F35" s="58">
        <f t="shared" si="20"/>
        <v>44500</v>
      </c>
      <c r="G35" s="31">
        <v>11</v>
      </c>
      <c r="H35" s="32"/>
      <c r="I35" s="48">
        <f t="shared" ref="I35:I36" si="21">IF(OR(F35=0,E35=0)," - ",NETWORKDAYS(E35,F35))</f>
        <v>7</v>
      </c>
      <c r="J35" s="56"/>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row>
    <row r="36" spans="1:66" s="38" customFormat="1" ht="18" x14ac:dyDescent="0.2">
      <c r="A36"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6" s="49" t="s">
        <v>126</v>
      </c>
      <c r="C36" s="49"/>
      <c r="D36" s="47"/>
      <c r="E36" s="57">
        <v>44490</v>
      </c>
      <c r="F36" s="58">
        <f t="shared" si="20"/>
        <v>44500</v>
      </c>
      <c r="G36" s="31">
        <v>11</v>
      </c>
      <c r="H36" s="32"/>
      <c r="I36" s="48">
        <f t="shared" si="21"/>
        <v>7</v>
      </c>
      <c r="J36" s="56"/>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row>
    <row r="37" spans="1:66" s="38" customFormat="1" ht="18" x14ac:dyDescent="0.2">
      <c r="A37"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7" s="46" t="s">
        <v>135</v>
      </c>
      <c r="C37" s="46"/>
      <c r="D37" s="47"/>
      <c r="E37" s="57">
        <v>44490</v>
      </c>
      <c r="F37" s="58">
        <f t="shared" si="20"/>
        <v>44500</v>
      </c>
      <c r="G37" s="31">
        <v>11</v>
      </c>
      <c r="H37" s="32"/>
      <c r="I37" s="48">
        <f>IF(OR(F37=0,E37=0)," - ",NETWORKDAYS(E37,F37))</f>
        <v>7</v>
      </c>
      <c r="J37" s="56"/>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row>
    <row r="38" spans="1:66" s="38" customFormat="1" ht="18" x14ac:dyDescent="0.2">
      <c r="A3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8" s="49" t="s">
        <v>125</v>
      </c>
      <c r="C38" s="49"/>
      <c r="D38" s="47"/>
      <c r="E38" s="57">
        <v>44490</v>
      </c>
      <c r="F38" s="58">
        <f t="shared" ref="F38:F39" si="22">IF(ISBLANK(E38)," - ",IF(G38=0,E38,E38+G38-1))</f>
        <v>44500</v>
      </c>
      <c r="G38" s="31">
        <v>11</v>
      </c>
      <c r="H38" s="32"/>
      <c r="I38" s="48">
        <f t="shared" ref="I38:I39" si="23">IF(OR(F38=0,E38=0)," - ",NETWORKDAYS(E38,F38))</f>
        <v>7</v>
      </c>
      <c r="J38" s="56"/>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row>
    <row r="39" spans="1:66" s="38" customFormat="1" ht="18" x14ac:dyDescent="0.2">
      <c r="A39"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9" s="49" t="s">
        <v>126</v>
      </c>
      <c r="C39" s="49"/>
      <c r="D39" s="47"/>
      <c r="E39" s="57">
        <v>44490</v>
      </c>
      <c r="F39" s="58">
        <f t="shared" si="22"/>
        <v>44500</v>
      </c>
      <c r="G39" s="31">
        <v>11</v>
      </c>
      <c r="H39" s="32"/>
      <c r="I39" s="48">
        <f t="shared" si="23"/>
        <v>7</v>
      </c>
      <c r="J39" s="56"/>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row>
    <row r="40" spans="1:66" s="38" customFormat="1" ht="18" x14ac:dyDescent="0.2">
      <c r="A4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0" s="46" t="s">
        <v>136</v>
      </c>
      <c r="C40" s="46"/>
      <c r="D40" s="47"/>
      <c r="E40" s="57">
        <v>44490</v>
      </c>
      <c r="F40" s="58">
        <f t="shared" si="20"/>
        <v>44500</v>
      </c>
      <c r="G40" s="31">
        <v>11</v>
      </c>
      <c r="H40" s="32"/>
      <c r="I40" s="48">
        <f>IF(OR(F40=0,E40=0)," - ",NETWORKDAYS(E40,F40))</f>
        <v>7</v>
      </c>
      <c r="J40" s="56"/>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row>
    <row r="41" spans="1:66" s="38" customFormat="1" ht="18" x14ac:dyDescent="0.2">
      <c r="A4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1" s="49" t="s">
        <v>125</v>
      </c>
      <c r="C41" s="49"/>
      <c r="D41" s="47"/>
      <c r="E41" s="57">
        <v>44490</v>
      </c>
      <c r="F41" s="58">
        <f t="shared" ref="F41:F42" si="24">IF(ISBLANK(E41)," - ",IF(G41=0,E41,E41+G41-1))</f>
        <v>44500</v>
      </c>
      <c r="G41" s="31">
        <v>11</v>
      </c>
      <c r="H41" s="32"/>
      <c r="I41" s="48">
        <f t="shared" ref="I41:I42" si="25">IF(OR(F41=0,E41=0)," - ",NETWORKDAYS(E41,F41))</f>
        <v>7</v>
      </c>
      <c r="J41" s="56"/>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row>
    <row r="42" spans="1:66" s="38" customFormat="1" ht="18" x14ac:dyDescent="0.2">
      <c r="A42"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2" s="49" t="s">
        <v>126</v>
      </c>
      <c r="C42" s="49"/>
      <c r="D42" s="47"/>
      <c r="E42" s="57">
        <v>44490</v>
      </c>
      <c r="F42" s="58">
        <f t="shared" si="24"/>
        <v>44500</v>
      </c>
      <c r="G42" s="31">
        <v>11</v>
      </c>
      <c r="H42" s="32"/>
      <c r="I42" s="48">
        <f t="shared" si="25"/>
        <v>7</v>
      </c>
      <c r="J42" s="56"/>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row>
    <row r="43" spans="1:66" s="38" customFormat="1" ht="18" x14ac:dyDescent="0.2">
      <c r="A43"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3" s="46" t="s">
        <v>137</v>
      </c>
      <c r="C43" s="49"/>
      <c r="D43" s="47"/>
      <c r="E43" s="57">
        <v>44490</v>
      </c>
      <c r="F43" s="58">
        <f t="shared" si="20"/>
        <v>44500</v>
      </c>
      <c r="G43" s="31">
        <v>11</v>
      </c>
      <c r="H43" s="32"/>
      <c r="I43" s="48">
        <f>IF(OR(F43=0,E43=0)," - ",NETWORKDAYS(E43,F43))</f>
        <v>7</v>
      </c>
      <c r="J43" s="56"/>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row>
    <row r="44" spans="1:66" s="38" customFormat="1" ht="18" x14ac:dyDescent="0.2">
      <c r="A4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4" s="49" t="s">
        <v>125</v>
      </c>
      <c r="C44" s="46"/>
      <c r="D44" s="47"/>
      <c r="E44" s="57">
        <v>44490</v>
      </c>
      <c r="F44" s="58">
        <f t="shared" ref="F44:F45" si="26">IF(ISBLANK(E44)," - ",IF(G44=0,E44,E44+G44-1))</f>
        <v>44500</v>
      </c>
      <c r="G44" s="31">
        <v>11</v>
      </c>
      <c r="H44" s="32"/>
      <c r="I44" s="48">
        <f t="shared" ref="I44:I45" si="27">IF(OR(F44=0,E44=0)," - ",NETWORKDAYS(E44,F44))</f>
        <v>7</v>
      </c>
      <c r="J44" s="56"/>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row>
    <row r="45" spans="1:66" s="38" customFormat="1" ht="18" x14ac:dyDescent="0.2">
      <c r="A45"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5" s="49" t="s">
        <v>126</v>
      </c>
      <c r="C45" s="49"/>
      <c r="D45" s="47"/>
      <c r="E45" s="57">
        <v>44490</v>
      </c>
      <c r="F45" s="58">
        <f t="shared" si="26"/>
        <v>44500</v>
      </c>
      <c r="G45" s="31">
        <v>11</v>
      </c>
      <c r="H45" s="32"/>
      <c r="I45" s="48">
        <f t="shared" si="27"/>
        <v>7</v>
      </c>
      <c r="J45" s="56"/>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row>
    <row r="46" spans="1:66" s="38" customFormat="1" ht="18" x14ac:dyDescent="0.2">
      <c r="A46"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46" t="s">
        <v>138</v>
      </c>
      <c r="C46" s="49"/>
      <c r="D46" s="47"/>
      <c r="E46" s="57">
        <v>44490</v>
      </c>
      <c r="F46" s="58">
        <f t="shared" si="20"/>
        <v>44500</v>
      </c>
      <c r="G46" s="31">
        <v>11</v>
      </c>
      <c r="H46" s="32"/>
      <c r="I46" s="48">
        <f>IF(OR(F46=0,E46=0)," - ",NETWORKDAYS(E46,F46))</f>
        <v>7</v>
      </c>
      <c r="J46" s="56"/>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row>
    <row r="47" spans="1:66" s="38" customFormat="1" ht="18" x14ac:dyDescent="0.2">
      <c r="A47"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47" s="49" t="s">
        <v>125</v>
      </c>
      <c r="C47" s="46"/>
      <c r="D47" s="47"/>
      <c r="E47" s="57">
        <v>44490</v>
      </c>
      <c r="F47" s="58">
        <f t="shared" ref="F47:F48" si="28">IF(ISBLANK(E47)," - ",IF(G47=0,E47,E47+G47-1))</f>
        <v>44500</v>
      </c>
      <c r="G47" s="31">
        <v>11</v>
      </c>
      <c r="H47" s="32"/>
      <c r="I47" s="48">
        <f t="shared" ref="I47:I48" si="29">IF(OR(F47=0,E47=0)," - ",NETWORKDAYS(E47,F47))</f>
        <v>7</v>
      </c>
      <c r="J47" s="56"/>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row>
    <row r="48" spans="1:66" s="38" customFormat="1" ht="18" x14ac:dyDescent="0.2">
      <c r="A4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48" s="49" t="s">
        <v>126</v>
      </c>
      <c r="C48" s="49"/>
      <c r="D48" s="47"/>
      <c r="E48" s="57">
        <v>44490</v>
      </c>
      <c r="F48" s="58">
        <f t="shared" si="28"/>
        <v>44500</v>
      </c>
      <c r="G48" s="31">
        <v>11</v>
      </c>
      <c r="H48" s="32"/>
      <c r="I48" s="48">
        <f t="shared" si="29"/>
        <v>7</v>
      </c>
      <c r="J48" s="56"/>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row>
    <row r="49" spans="1:66" s="38" customFormat="1" ht="18" x14ac:dyDescent="0.2">
      <c r="A49"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9" s="46" t="s">
        <v>139</v>
      </c>
      <c r="C49" s="49"/>
      <c r="D49" s="47"/>
      <c r="E49" s="57">
        <v>44490</v>
      </c>
      <c r="F49" s="58">
        <f t="shared" si="20"/>
        <v>44500</v>
      </c>
      <c r="G49" s="31">
        <v>11</v>
      </c>
      <c r="H49" s="32"/>
      <c r="I49" s="48">
        <f>IF(OR(F49=0,E49=0)," - ",NETWORKDAYS(E49,F49))</f>
        <v>7</v>
      </c>
      <c r="J49" s="56"/>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row>
    <row r="50" spans="1:66" s="38" customFormat="1" ht="18" x14ac:dyDescent="0.2">
      <c r="A50"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50" s="49" t="s">
        <v>125</v>
      </c>
      <c r="C50" s="49"/>
      <c r="D50" s="47"/>
      <c r="E50" s="57">
        <v>44490</v>
      </c>
      <c r="F50" s="58">
        <f t="shared" ref="F50:F51" si="30">IF(ISBLANK(E50)," - ",IF(G50=0,E50,E50+G50-1))</f>
        <v>44500</v>
      </c>
      <c r="G50" s="31">
        <v>11</v>
      </c>
      <c r="H50" s="32"/>
      <c r="I50" s="48">
        <f t="shared" ref="I50:I51" si="31">IF(OR(F50=0,E50=0)," - ",NETWORKDAYS(E50,F50))</f>
        <v>7</v>
      </c>
      <c r="J50" s="56"/>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row>
    <row r="51" spans="1:66" s="38" customFormat="1" ht="18" x14ac:dyDescent="0.2">
      <c r="A5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3.7.2</v>
      </c>
      <c r="B51" s="49" t="s">
        <v>126</v>
      </c>
      <c r="C51" s="46"/>
      <c r="D51" s="47"/>
      <c r="E51" s="57">
        <v>44490</v>
      </c>
      <c r="F51" s="58">
        <f t="shared" si="30"/>
        <v>44500</v>
      </c>
      <c r="G51" s="31">
        <v>11</v>
      </c>
      <c r="H51" s="32"/>
      <c r="I51" s="48">
        <f t="shared" si="31"/>
        <v>7</v>
      </c>
      <c r="J51" s="56"/>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row>
    <row r="52" spans="1:66" s="38" customFormat="1" ht="18" x14ac:dyDescent="0.2">
      <c r="A52"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52" s="46" t="s">
        <v>140</v>
      </c>
      <c r="C52" s="49"/>
      <c r="D52" s="47"/>
      <c r="E52" s="57">
        <v>44490</v>
      </c>
      <c r="F52" s="58">
        <f t="shared" si="20"/>
        <v>44500</v>
      </c>
      <c r="G52" s="31">
        <v>11</v>
      </c>
      <c r="H52" s="32"/>
      <c r="I52" s="48">
        <f>IF(OR(F52=0,E52=0)," - ",NETWORKDAYS(E52,F52))</f>
        <v>7</v>
      </c>
      <c r="J52" s="56"/>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row>
    <row r="53" spans="1:66" s="38" customFormat="1" ht="18" x14ac:dyDescent="0.2">
      <c r="A53"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53" s="49" t="s">
        <v>125</v>
      </c>
      <c r="C53" s="49"/>
      <c r="D53" s="47"/>
      <c r="E53" s="57">
        <v>44490</v>
      </c>
      <c r="F53" s="58">
        <f t="shared" ref="F53:F54" si="32">IF(ISBLANK(E53)," - ",IF(G53=0,E53,E53+G53-1))</f>
        <v>44500</v>
      </c>
      <c r="G53" s="31">
        <v>11</v>
      </c>
      <c r="H53" s="32"/>
      <c r="I53" s="48">
        <f t="shared" ref="I53:I54" si="33">IF(OR(F53=0,E53=0)," - ",NETWORKDAYS(E53,F53))</f>
        <v>7</v>
      </c>
      <c r="J53" s="56"/>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row>
    <row r="54" spans="1:66" s="38" customFormat="1" ht="18" x14ac:dyDescent="0.2">
      <c r="A5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54" s="49" t="s">
        <v>126</v>
      </c>
      <c r="C54" s="46"/>
      <c r="D54" s="47"/>
      <c r="E54" s="57">
        <v>44490</v>
      </c>
      <c r="F54" s="58">
        <f t="shared" si="32"/>
        <v>44500</v>
      </c>
      <c r="G54" s="31">
        <v>11</v>
      </c>
      <c r="H54" s="32"/>
      <c r="I54" s="48">
        <f t="shared" si="33"/>
        <v>7</v>
      </c>
      <c r="J54" s="56"/>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row>
    <row r="55" spans="1:66" s="38" customFormat="1" ht="18" x14ac:dyDescent="0.2">
      <c r="A55"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55" s="46" t="s">
        <v>141</v>
      </c>
      <c r="C55" s="49"/>
      <c r="D55" s="47"/>
      <c r="E55" s="57">
        <v>44490</v>
      </c>
      <c r="F55" s="58">
        <f t="shared" si="20"/>
        <v>44500</v>
      </c>
      <c r="G55" s="31">
        <v>11</v>
      </c>
      <c r="H55" s="32"/>
      <c r="I55" s="48">
        <f>IF(OR(F55=0,E55=0)," - ",NETWORKDAYS(E55,F55))</f>
        <v>7</v>
      </c>
      <c r="J55" s="56"/>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row>
    <row r="56" spans="1:66" s="38" customFormat="1" ht="18" x14ac:dyDescent="0.2">
      <c r="A56"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3.9.1</v>
      </c>
      <c r="B56" s="49" t="s">
        <v>125</v>
      </c>
      <c r="C56" s="49"/>
      <c r="D56" s="47"/>
      <c r="E56" s="57">
        <v>44490</v>
      </c>
      <c r="F56" s="58">
        <f t="shared" ref="F56:F57" si="34">IF(ISBLANK(E56)," - ",IF(G56=0,E56,E56+G56-1))</f>
        <v>44500</v>
      </c>
      <c r="G56" s="31">
        <v>11</v>
      </c>
      <c r="H56" s="32"/>
      <c r="I56" s="48">
        <f t="shared" ref="I56:I57" si="35">IF(OR(F56=0,E56=0)," - ",NETWORKDAYS(E56,F56))</f>
        <v>7</v>
      </c>
      <c r="J56" s="56"/>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row>
    <row r="57" spans="1:66" s="38" customFormat="1" ht="18" x14ac:dyDescent="0.2">
      <c r="A57"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3.9.2</v>
      </c>
      <c r="B57" s="49" t="s">
        <v>126</v>
      </c>
      <c r="C57" s="49"/>
      <c r="D57" s="47"/>
      <c r="E57" s="57">
        <v>44490</v>
      </c>
      <c r="F57" s="58">
        <f t="shared" si="34"/>
        <v>44500</v>
      </c>
      <c r="G57" s="31">
        <v>11</v>
      </c>
      <c r="H57" s="32"/>
      <c r="I57" s="48">
        <f t="shared" si="35"/>
        <v>7</v>
      </c>
      <c r="J57" s="56"/>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row>
    <row r="58" spans="1:66" s="38" customFormat="1" ht="18" x14ac:dyDescent="0.2">
      <c r="A58"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58" s="46" t="s">
        <v>101</v>
      </c>
      <c r="C58" s="49"/>
      <c r="D58" s="47"/>
      <c r="E58" s="57">
        <v>44498</v>
      </c>
      <c r="F58" s="58">
        <f t="shared" ref="F58" si="36">IF(ISBLANK(E58)," - ",IF(G58=0,E58,E58+G58-1))</f>
        <v>44500</v>
      </c>
      <c r="G58" s="31">
        <v>3</v>
      </c>
      <c r="H58" s="32"/>
      <c r="I58" s="48">
        <f>IF(OR(F58=0,E58=0)," - ",NETWORKDAYS(E58,F58))</f>
        <v>1</v>
      </c>
      <c r="J58" s="56"/>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row>
    <row r="59" spans="1:66" s="135" customFormat="1" ht="18" x14ac:dyDescent="0.2">
      <c r="A59" s="126" t="str">
        <f t="shared" si="4"/>
        <v>4</v>
      </c>
      <c r="B59" s="125" t="s">
        <v>97</v>
      </c>
      <c r="C59" s="127" t="s">
        <v>130</v>
      </c>
      <c r="D59" s="128"/>
      <c r="E59" s="129">
        <v>44501</v>
      </c>
      <c r="F59" s="129">
        <f>IF(ISBLANK(E59)," - ",IF(G59=0,E59,E59+G59-1))</f>
        <v>44514</v>
      </c>
      <c r="G59" s="130">
        <v>14</v>
      </c>
      <c r="H59" s="131"/>
      <c r="I59" s="132">
        <f t="shared" si="16"/>
        <v>10</v>
      </c>
      <c r="J59" s="133"/>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row>
    <row r="60" spans="1:66" s="38" customFormat="1" ht="18" x14ac:dyDescent="0.2">
      <c r="A6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0" s="46" t="s">
        <v>106</v>
      </c>
      <c r="C60" s="46"/>
      <c r="D60" s="47"/>
      <c r="E60" s="57">
        <v>44501</v>
      </c>
      <c r="F60" s="58">
        <f t="shared" ref="F60" si="37">IF(ISBLANK(E60)," - ",IF(G60=0,E60,E60+G60-1))</f>
        <v>44504</v>
      </c>
      <c r="G60" s="31">
        <v>4</v>
      </c>
      <c r="H60" s="32"/>
      <c r="I60" s="48">
        <f>IF(OR(F60=0,E60=0)," - ",NETWORKDAYS(E60,F60))</f>
        <v>4</v>
      </c>
      <c r="J60" s="56"/>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row>
    <row r="61" spans="1:66" s="38" customFormat="1" ht="18" x14ac:dyDescent="0.2">
      <c r="A61"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1" s="46" t="s">
        <v>134</v>
      </c>
      <c r="C61" s="46"/>
      <c r="D61" s="47"/>
      <c r="E61" s="57">
        <v>44504</v>
      </c>
      <c r="F61" s="58">
        <f t="shared" ref="F61:F85" si="38">IF(ISBLANK(E61)," - ",IF(G61=0,E61,E61+G61-1))</f>
        <v>44514</v>
      </c>
      <c r="G61" s="31">
        <v>11</v>
      </c>
      <c r="H61" s="32"/>
      <c r="I61" s="48">
        <f>IF(OR(F61=0,E61=0)," - ",NETWORKDAYS(E61,F61))</f>
        <v>7</v>
      </c>
      <c r="J61" s="56"/>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row>
    <row r="62" spans="1:66" s="38" customFormat="1" ht="18" x14ac:dyDescent="0.2">
      <c r="A62"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62" s="49" t="s">
        <v>127</v>
      </c>
      <c r="C62" s="49"/>
      <c r="D62" s="47"/>
      <c r="E62" s="57">
        <v>44504</v>
      </c>
      <c r="F62" s="58">
        <f t="shared" si="38"/>
        <v>44514</v>
      </c>
      <c r="G62" s="31">
        <v>11</v>
      </c>
      <c r="H62" s="32"/>
      <c r="I62" s="48">
        <f t="shared" ref="I62:I63" si="39">IF(OR(F62=0,E62=0)," - ",NETWORKDAYS(E62,F62))</f>
        <v>7</v>
      </c>
      <c r="J62" s="56"/>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row>
    <row r="63" spans="1:66" s="38" customFormat="1" ht="18" x14ac:dyDescent="0.2">
      <c r="A63"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63" s="49" t="s">
        <v>128</v>
      </c>
      <c r="C63" s="49"/>
      <c r="D63" s="47"/>
      <c r="E63" s="57">
        <v>44504</v>
      </c>
      <c r="F63" s="58">
        <f t="shared" si="38"/>
        <v>44514</v>
      </c>
      <c r="G63" s="31">
        <v>11</v>
      </c>
      <c r="H63" s="32"/>
      <c r="I63" s="48">
        <f t="shared" si="39"/>
        <v>7</v>
      </c>
      <c r="J63" s="56"/>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row>
    <row r="64" spans="1:66" s="38" customFormat="1" ht="18" x14ac:dyDescent="0.2">
      <c r="A64"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4" s="46" t="s">
        <v>135</v>
      </c>
      <c r="C64" s="46"/>
      <c r="D64" s="47"/>
      <c r="E64" s="57">
        <v>44504</v>
      </c>
      <c r="F64" s="58">
        <f t="shared" si="38"/>
        <v>44514</v>
      </c>
      <c r="G64" s="31">
        <v>11</v>
      </c>
      <c r="H64" s="32"/>
      <c r="I64" s="48">
        <f>IF(OR(F64=0,E64=0)," - ",NETWORKDAYS(E64,F64))</f>
        <v>7</v>
      </c>
      <c r="J64" s="56"/>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row>
    <row r="65" spans="1:66" s="38" customFormat="1" ht="18" x14ac:dyDescent="0.2">
      <c r="A65"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65" s="49" t="s">
        <v>127</v>
      </c>
      <c r="C65" s="49"/>
      <c r="D65" s="47"/>
      <c r="E65" s="57">
        <v>44504</v>
      </c>
      <c r="F65" s="58">
        <f t="shared" ref="F65:F66" si="40">IF(ISBLANK(E65)," - ",IF(G65=0,E65,E65+G65-1))</f>
        <v>44514</v>
      </c>
      <c r="G65" s="31">
        <v>11</v>
      </c>
      <c r="H65" s="32"/>
      <c r="I65" s="48">
        <f t="shared" ref="I65:I66" si="41">IF(OR(F65=0,E65=0)," - ",NETWORKDAYS(E65,F65))</f>
        <v>7</v>
      </c>
      <c r="J65" s="56"/>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row>
    <row r="66" spans="1:66" s="38" customFormat="1" ht="18" x14ac:dyDescent="0.2">
      <c r="A66"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66" s="49" t="s">
        <v>128</v>
      </c>
      <c r="C66" s="49"/>
      <c r="D66" s="47"/>
      <c r="E66" s="57">
        <v>44504</v>
      </c>
      <c r="F66" s="58">
        <f t="shared" si="40"/>
        <v>44514</v>
      </c>
      <c r="G66" s="31">
        <v>11</v>
      </c>
      <c r="H66" s="32"/>
      <c r="I66" s="48">
        <f t="shared" si="41"/>
        <v>7</v>
      </c>
      <c r="J66" s="56"/>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row>
    <row r="67" spans="1:66" s="38" customFormat="1" ht="18" x14ac:dyDescent="0.2">
      <c r="A67"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46" t="s">
        <v>136</v>
      </c>
      <c r="C67" s="46"/>
      <c r="D67" s="47"/>
      <c r="E67" s="57">
        <v>44504</v>
      </c>
      <c r="F67" s="58">
        <f t="shared" si="38"/>
        <v>44514</v>
      </c>
      <c r="G67" s="31">
        <v>11</v>
      </c>
      <c r="H67" s="32"/>
      <c r="I67" s="48">
        <f>IF(OR(F67=0,E67=0)," - ",NETWORKDAYS(E67,F67))</f>
        <v>7</v>
      </c>
      <c r="J67" s="56"/>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row>
    <row r="68" spans="1:66" s="38" customFormat="1" ht="18" x14ac:dyDescent="0.2">
      <c r="A6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68" s="49" t="s">
        <v>127</v>
      </c>
      <c r="C68" s="49"/>
      <c r="D68" s="47"/>
      <c r="E68" s="57">
        <v>44504</v>
      </c>
      <c r="F68" s="58">
        <f t="shared" ref="F68:F69" si="42">IF(ISBLANK(E68)," - ",IF(G68=0,E68,E68+G68-1))</f>
        <v>44514</v>
      </c>
      <c r="G68" s="31">
        <v>11</v>
      </c>
      <c r="H68" s="32"/>
      <c r="I68" s="48">
        <f t="shared" ref="I68:I69" si="43">IF(OR(F68=0,E68=0)," - ",NETWORKDAYS(E68,F68))</f>
        <v>7</v>
      </c>
      <c r="J68" s="56"/>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row>
    <row r="69" spans="1:66" s="38" customFormat="1" ht="18" x14ac:dyDescent="0.2">
      <c r="A69"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69" s="49" t="s">
        <v>128</v>
      </c>
      <c r="C69" s="49"/>
      <c r="D69" s="47"/>
      <c r="E69" s="57">
        <v>44504</v>
      </c>
      <c r="F69" s="58">
        <f t="shared" si="42"/>
        <v>44514</v>
      </c>
      <c r="G69" s="31">
        <v>11</v>
      </c>
      <c r="H69" s="32"/>
      <c r="I69" s="48">
        <f t="shared" si="43"/>
        <v>7</v>
      </c>
      <c r="J69" s="56"/>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row>
    <row r="70" spans="1:66" s="38" customFormat="1" ht="18" x14ac:dyDescent="0.2">
      <c r="A7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70" s="46" t="s">
        <v>137</v>
      </c>
      <c r="C70" s="49"/>
      <c r="D70" s="47"/>
      <c r="E70" s="57">
        <v>44504</v>
      </c>
      <c r="F70" s="58">
        <f t="shared" si="38"/>
        <v>44514</v>
      </c>
      <c r="G70" s="31">
        <v>11</v>
      </c>
      <c r="H70" s="32"/>
      <c r="I70" s="48">
        <f>IF(OR(F70=0,E70=0)," - ",NETWORKDAYS(E70,F70))</f>
        <v>7</v>
      </c>
      <c r="J70" s="56"/>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row>
    <row r="71" spans="1:66" s="38" customFormat="1" ht="18" x14ac:dyDescent="0.2">
      <c r="A7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71" s="49" t="s">
        <v>127</v>
      </c>
      <c r="C71" s="49"/>
      <c r="D71" s="47"/>
      <c r="E71" s="57">
        <v>44504</v>
      </c>
      <c r="F71" s="58">
        <f t="shared" ref="F71:F72" si="44">IF(ISBLANK(E71)," - ",IF(G71=0,E71,E71+G71-1))</f>
        <v>44514</v>
      </c>
      <c r="G71" s="31">
        <v>11</v>
      </c>
      <c r="H71" s="32"/>
      <c r="I71" s="48">
        <f t="shared" ref="I71:I72" si="45">IF(OR(F71=0,E71=0)," - ",NETWORKDAYS(E71,F71))</f>
        <v>7</v>
      </c>
      <c r="J71" s="56"/>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row>
    <row r="72" spans="1:66" s="38" customFormat="1" ht="18" x14ac:dyDescent="0.2">
      <c r="A72"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72" s="49" t="s">
        <v>128</v>
      </c>
      <c r="C72" s="49"/>
      <c r="D72" s="47"/>
      <c r="E72" s="57">
        <v>44504</v>
      </c>
      <c r="F72" s="58">
        <f t="shared" si="44"/>
        <v>44514</v>
      </c>
      <c r="G72" s="31">
        <v>11</v>
      </c>
      <c r="H72" s="32"/>
      <c r="I72" s="48">
        <f t="shared" si="45"/>
        <v>7</v>
      </c>
      <c r="J72" s="56"/>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row>
    <row r="73" spans="1:66" s="38" customFormat="1" ht="18" x14ac:dyDescent="0.2">
      <c r="A73"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73" s="46" t="s">
        <v>138</v>
      </c>
      <c r="C73" s="49"/>
      <c r="D73" s="47"/>
      <c r="E73" s="57">
        <v>44504</v>
      </c>
      <c r="F73" s="58">
        <f t="shared" si="38"/>
        <v>44514</v>
      </c>
      <c r="G73" s="31">
        <v>11</v>
      </c>
      <c r="H73" s="32"/>
      <c r="I73" s="48">
        <f>IF(OR(F73=0,E73=0)," - ",NETWORKDAYS(E73,F73))</f>
        <v>7</v>
      </c>
      <c r="J73" s="56"/>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row>
    <row r="74" spans="1:66" s="38" customFormat="1" ht="18" x14ac:dyDescent="0.2">
      <c r="A7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74" s="49" t="s">
        <v>127</v>
      </c>
      <c r="C74" s="49"/>
      <c r="D74" s="47"/>
      <c r="E74" s="57">
        <v>44504</v>
      </c>
      <c r="F74" s="58">
        <f t="shared" ref="F74:F75" si="46">IF(ISBLANK(E74)," - ",IF(G74=0,E74,E74+G74-1))</f>
        <v>44514</v>
      </c>
      <c r="G74" s="31">
        <v>11</v>
      </c>
      <c r="H74" s="32"/>
      <c r="I74" s="48">
        <f t="shared" ref="I74:I75" si="47">IF(OR(F74=0,E74=0)," - ",NETWORKDAYS(E74,F74))</f>
        <v>7</v>
      </c>
      <c r="J74" s="56"/>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row>
    <row r="75" spans="1:66" s="38" customFormat="1" ht="18" x14ac:dyDescent="0.2">
      <c r="A75"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75" s="49" t="s">
        <v>128</v>
      </c>
      <c r="C75" s="49"/>
      <c r="D75" s="47"/>
      <c r="E75" s="57">
        <v>44504</v>
      </c>
      <c r="F75" s="58">
        <f t="shared" si="46"/>
        <v>44514</v>
      </c>
      <c r="G75" s="31">
        <v>11</v>
      </c>
      <c r="H75" s="32"/>
      <c r="I75" s="48">
        <f t="shared" si="47"/>
        <v>7</v>
      </c>
      <c r="J75" s="56"/>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row>
    <row r="76" spans="1:66" s="38" customFormat="1" ht="18" x14ac:dyDescent="0.2">
      <c r="A76"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76" s="46" t="s">
        <v>139</v>
      </c>
      <c r="C76" s="49"/>
      <c r="D76" s="47"/>
      <c r="E76" s="57">
        <v>44504</v>
      </c>
      <c r="F76" s="58">
        <f t="shared" si="38"/>
        <v>44514</v>
      </c>
      <c r="G76" s="31">
        <v>11</v>
      </c>
      <c r="H76" s="32"/>
      <c r="I76" s="48">
        <f>IF(OR(F76=0,E76=0)," - ",NETWORKDAYS(E76,F76))</f>
        <v>7</v>
      </c>
      <c r="J76" s="56"/>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row>
    <row r="77" spans="1:66" s="38" customFormat="1" ht="18" x14ac:dyDescent="0.2">
      <c r="A77"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4.7.1</v>
      </c>
      <c r="B77" s="49" t="s">
        <v>127</v>
      </c>
      <c r="C77" s="49"/>
      <c r="D77" s="47"/>
      <c r="E77" s="57">
        <v>44504</v>
      </c>
      <c r="F77" s="58">
        <f t="shared" ref="F77:F78" si="48">IF(ISBLANK(E77)," - ",IF(G77=0,E77,E77+G77-1))</f>
        <v>44514</v>
      </c>
      <c r="G77" s="31">
        <v>11</v>
      </c>
      <c r="H77" s="32"/>
      <c r="I77" s="48">
        <f t="shared" ref="I77:I78" si="49">IF(OR(F77=0,E77=0)," - ",NETWORKDAYS(E77,F77))</f>
        <v>7</v>
      </c>
      <c r="J77" s="56"/>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row>
    <row r="78" spans="1:66" s="38" customFormat="1" ht="18" x14ac:dyDescent="0.2">
      <c r="A78"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4.7.2</v>
      </c>
      <c r="B78" s="49" t="s">
        <v>128</v>
      </c>
      <c r="C78" s="49"/>
      <c r="D78" s="47"/>
      <c r="E78" s="57">
        <v>44504</v>
      </c>
      <c r="F78" s="58">
        <f t="shared" si="48"/>
        <v>44514</v>
      </c>
      <c r="G78" s="31">
        <v>11</v>
      </c>
      <c r="H78" s="32"/>
      <c r="I78" s="48">
        <f t="shared" si="49"/>
        <v>7</v>
      </c>
      <c r="J78" s="56"/>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row>
    <row r="79" spans="1:66" s="38" customFormat="1" ht="18" x14ac:dyDescent="0.2">
      <c r="A79"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79" s="46" t="s">
        <v>140</v>
      </c>
      <c r="C79" s="49"/>
      <c r="D79" s="47"/>
      <c r="E79" s="57">
        <v>44504</v>
      </c>
      <c r="F79" s="58">
        <f t="shared" si="38"/>
        <v>44514</v>
      </c>
      <c r="G79" s="31">
        <v>11</v>
      </c>
      <c r="H79" s="32"/>
      <c r="I79" s="48">
        <f>IF(OR(F79=0,E79=0)," - ",NETWORKDAYS(E79,F79))</f>
        <v>7</v>
      </c>
      <c r="J79" s="56"/>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row>
    <row r="80" spans="1:66" s="38" customFormat="1" ht="18" x14ac:dyDescent="0.2">
      <c r="A80"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4.8.1</v>
      </c>
      <c r="B80" s="49" t="s">
        <v>127</v>
      </c>
      <c r="C80" s="49"/>
      <c r="D80" s="47"/>
      <c r="E80" s="57">
        <v>44504</v>
      </c>
      <c r="F80" s="58">
        <f t="shared" ref="F80:F81" si="50">IF(ISBLANK(E80)," - ",IF(G80=0,E80,E80+G80-1))</f>
        <v>44514</v>
      </c>
      <c r="G80" s="31">
        <v>11</v>
      </c>
      <c r="H80" s="32"/>
      <c r="I80" s="48">
        <f t="shared" ref="I80:I81" si="51">IF(OR(F80=0,E80=0)," - ",NETWORKDAYS(E80,F80))</f>
        <v>7</v>
      </c>
      <c r="J80" s="56"/>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row>
    <row r="81" spans="1:66" s="38" customFormat="1" ht="18" x14ac:dyDescent="0.2">
      <c r="A8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4.8.2</v>
      </c>
      <c r="B81" s="49" t="s">
        <v>128</v>
      </c>
      <c r="C81" s="49"/>
      <c r="D81" s="47"/>
      <c r="E81" s="57">
        <v>44504</v>
      </c>
      <c r="F81" s="58">
        <f t="shared" si="50"/>
        <v>44514</v>
      </c>
      <c r="G81" s="31">
        <v>11</v>
      </c>
      <c r="H81" s="32"/>
      <c r="I81" s="48">
        <f t="shared" si="51"/>
        <v>7</v>
      </c>
      <c r="J81" s="56"/>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row>
    <row r="82" spans="1:66" s="38" customFormat="1" ht="24" x14ac:dyDescent="0.2">
      <c r="A82"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4.9</v>
      </c>
      <c r="B82" s="114" t="s">
        <v>141</v>
      </c>
      <c r="C82" s="49"/>
      <c r="D82" s="47"/>
      <c r="E82" s="57">
        <v>44504</v>
      </c>
      <c r="F82" s="58">
        <f t="shared" si="38"/>
        <v>44514</v>
      </c>
      <c r="G82" s="31">
        <v>11</v>
      </c>
      <c r="H82" s="32"/>
      <c r="I82" s="48">
        <f>IF(OR(F82=0,E82=0)," - ",NETWORKDAYS(E82,F82))</f>
        <v>7</v>
      </c>
      <c r="J82" s="56"/>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row>
    <row r="83" spans="1:66" s="38" customFormat="1" ht="18" x14ac:dyDescent="0.2">
      <c r="A83"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4.9.1</v>
      </c>
      <c r="B83" s="49" t="s">
        <v>127</v>
      </c>
      <c r="C83" s="49"/>
      <c r="D83" s="47"/>
      <c r="E83" s="57">
        <v>44504</v>
      </c>
      <c r="F83" s="58">
        <f t="shared" ref="F83:F84" si="52">IF(ISBLANK(E83)," - ",IF(G83=0,E83,E83+G83-1))</f>
        <v>44514</v>
      </c>
      <c r="G83" s="31">
        <v>11</v>
      </c>
      <c r="H83" s="32"/>
      <c r="I83" s="48">
        <f t="shared" ref="I83:I84" si="53">IF(OR(F83=0,E83=0)," - ",NETWORKDAYS(E83,F83))</f>
        <v>7</v>
      </c>
      <c r="J83" s="56"/>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row>
    <row r="84" spans="1:66" s="38" customFormat="1" ht="18" x14ac:dyDescent="0.2">
      <c r="A84"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4.9.2</v>
      </c>
      <c r="B84" s="49" t="s">
        <v>128</v>
      </c>
      <c r="C84" s="49"/>
      <c r="D84" s="47"/>
      <c r="E84" s="57">
        <v>44504</v>
      </c>
      <c r="F84" s="58">
        <f t="shared" si="52"/>
        <v>44514</v>
      </c>
      <c r="G84" s="31">
        <v>11</v>
      </c>
      <c r="H84" s="32"/>
      <c r="I84" s="48">
        <f t="shared" si="53"/>
        <v>7</v>
      </c>
      <c r="J84" s="56"/>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row>
    <row r="85" spans="1:66" s="38" customFormat="1" ht="18" x14ac:dyDescent="0.2">
      <c r="A85"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85" s="46" t="s">
        <v>101</v>
      </c>
      <c r="C85" s="49"/>
      <c r="D85" s="47"/>
      <c r="E85" s="57">
        <v>44512</v>
      </c>
      <c r="F85" s="58">
        <f t="shared" si="38"/>
        <v>44514</v>
      </c>
      <c r="G85" s="31">
        <v>3</v>
      </c>
      <c r="H85" s="32"/>
      <c r="I85" s="48">
        <f>IF(OR(F85=0,E85=0)," - ",NETWORKDAYS(E85,F85))</f>
        <v>1</v>
      </c>
      <c r="J85" s="56"/>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row>
    <row r="86" spans="1:66" s="135" customFormat="1" ht="18" x14ac:dyDescent="0.2">
      <c r="A86" s="126" t="str">
        <f t="shared" si="4"/>
        <v>5</v>
      </c>
      <c r="B86" s="125" t="s">
        <v>98</v>
      </c>
      <c r="C86" s="127" t="s">
        <v>130</v>
      </c>
      <c r="D86" s="128"/>
      <c r="E86" s="129">
        <v>44515</v>
      </c>
      <c r="F86" s="129">
        <f>IF(ISBLANK(E86)," - ",IF(G86=0,E86,E86+G86-1))</f>
        <v>44518</v>
      </c>
      <c r="G86" s="130">
        <v>4</v>
      </c>
      <c r="H86" s="131"/>
      <c r="I86" s="132">
        <f t="shared" si="16"/>
        <v>4</v>
      </c>
      <c r="J86" s="133"/>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row>
    <row r="87" spans="1:66" s="38" customFormat="1" ht="18" x14ac:dyDescent="0.2">
      <c r="A87"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87" s="49" t="s">
        <v>110</v>
      </c>
      <c r="C87" s="49"/>
      <c r="D87" s="47"/>
      <c r="E87" s="57">
        <v>44515</v>
      </c>
      <c r="F87" s="58">
        <f t="shared" ref="F87" si="54">IF(ISBLANK(E87)," - ",IF(G87=0,E87,E87+G87-1))</f>
        <v>44518</v>
      </c>
      <c r="G87" s="31">
        <v>4</v>
      </c>
      <c r="H87" s="32"/>
      <c r="I87" s="48">
        <f t="shared" ref="I87" si="55">IF(OR(F87=0,E87=0)," - ",NETWORKDAYS(E87,F87))</f>
        <v>4</v>
      </c>
      <c r="J87" s="56"/>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row>
    <row r="88" spans="1:66" s="38" customFormat="1" ht="18" x14ac:dyDescent="0.2">
      <c r="A88"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46" t="s">
        <v>100</v>
      </c>
      <c r="C88" s="49"/>
      <c r="D88" s="47"/>
      <c r="E88" s="57">
        <v>44515</v>
      </c>
      <c r="F88" s="58">
        <f t="shared" ref="F88:F90" si="56">IF(ISBLANK(E88)," - ",IF(G88=0,E88,E88+G88-1))</f>
        <v>44518</v>
      </c>
      <c r="G88" s="31">
        <v>4</v>
      </c>
      <c r="H88" s="32"/>
      <c r="I88" s="48">
        <f>IF(OR(F88=0,E88=0)," - ",NETWORKDAYS(E88,F88))</f>
        <v>4</v>
      </c>
      <c r="J88" s="56"/>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row>
    <row r="89" spans="1:66" s="38" customFormat="1" ht="18" x14ac:dyDescent="0.2">
      <c r="A89"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9" s="46" t="s">
        <v>99</v>
      </c>
      <c r="C89" s="49"/>
      <c r="D89" s="47"/>
      <c r="E89" s="57">
        <v>44515</v>
      </c>
      <c r="F89" s="58">
        <f t="shared" si="56"/>
        <v>44517</v>
      </c>
      <c r="G89" s="31">
        <v>3</v>
      </c>
      <c r="H89" s="32"/>
      <c r="I89" s="48">
        <f>IF(OR(F89=0,E89=0)," - ",NETWORKDAYS(E89,F89))</f>
        <v>3</v>
      </c>
      <c r="J89" s="56"/>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row>
    <row r="90" spans="1:66" s="38" customFormat="1" ht="18" x14ac:dyDescent="0.2">
      <c r="A9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0" s="46" t="s">
        <v>101</v>
      </c>
      <c r="C90" s="49"/>
      <c r="D90" s="47"/>
      <c r="E90" s="57">
        <v>44518</v>
      </c>
      <c r="F90" s="58">
        <f t="shared" si="56"/>
        <v>44518</v>
      </c>
      <c r="G90" s="31">
        <v>1</v>
      </c>
      <c r="H90" s="32"/>
      <c r="I90" s="48">
        <f>IF(OR(F90=0,E90=0)," - ",NETWORKDAYS(E90,F90))</f>
        <v>1</v>
      </c>
      <c r="J90" s="56"/>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row>
    <row r="91" spans="1:66" s="135" customFormat="1" ht="18" x14ac:dyDescent="0.2">
      <c r="A91" s="126" t="str">
        <f t="shared" ref="A91" si="57">IF(ISERROR(VALUE(SUBSTITUTE(prevWBS,".",""))),"1",IF(ISERROR(FIND("`",SUBSTITUTE(prevWBS,".","`",1))),TEXT(VALUE(prevWBS)+1,"#"),TEXT(VALUE(LEFT(prevWBS,FIND("`",SUBSTITUTE(prevWBS,".","`",1))-1))+1,"#")))</f>
        <v>6</v>
      </c>
      <c r="B91" s="125" t="s">
        <v>107</v>
      </c>
      <c r="C91" s="127" t="s">
        <v>130</v>
      </c>
      <c r="D91" s="128"/>
      <c r="E91" s="129">
        <v>44515</v>
      </c>
      <c r="F91" s="129">
        <f>IF(ISBLANK(E91)," - ",IF(G91=0,E91,E91+G91-1))</f>
        <v>44521</v>
      </c>
      <c r="G91" s="130">
        <v>7</v>
      </c>
      <c r="H91" s="131"/>
      <c r="I91" s="132">
        <f t="shared" ref="I91" si="58">IF(OR(F91=0,E91=0)," - ",NETWORKDAYS(E91,F91))</f>
        <v>5</v>
      </c>
      <c r="J91" s="133"/>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row>
    <row r="92" spans="1:66" s="38" customFormat="1" ht="18" x14ac:dyDescent="0.2">
      <c r="A92"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2" s="46" t="s">
        <v>109</v>
      </c>
      <c r="C92" s="49"/>
      <c r="D92" s="47"/>
      <c r="E92" s="57">
        <v>44515</v>
      </c>
      <c r="F92" s="58">
        <f t="shared" ref="F92:F94" si="59">IF(ISBLANK(E92)," - ",IF(G92=0,E92,E92+G92-1))</f>
        <v>44521</v>
      </c>
      <c r="G92" s="31">
        <v>7</v>
      </c>
      <c r="H92" s="32"/>
      <c r="I92" s="48">
        <f>IF(OR(F92=0,E92=0)," - ",NETWORKDAYS(E92,F92))</f>
        <v>5</v>
      </c>
      <c r="J92" s="56"/>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row>
    <row r="93" spans="1:66" s="38" customFormat="1" ht="18" x14ac:dyDescent="0.2">
      <c r="A93"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3" s="46" t="s">
        <v>108</v>
      </c>
      <c r="C93" s="49"/>
      <c r="D93" s="47"/>
      <c r="E93" s="57">
        <v>44515</v>
      </c>
      <c r="F93" s="58">
        <f t="shared" si="59"/>
        <v>44521</v>
      </c>
      <c r="G93" s="31">
        <v>7</v>
      </c>
      <c r="H93" s="32"/>
      <c r="I93" s="48">
        <f>IF(OR(F93=0,E93=0)," - ",NETWORKDAYS(E93,F93))</f>
        <v>5</v>
      </c>
      <c r="J93" s="56"/>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row>
    <row r="94" spans="1:66" s="38" customFormat="1" ht="18" x14ac:dyDescent="0.2">
      <c r="A94"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4" s="46" t="s">
        <v>101</v>
      </c>
      <c r="C94" s="49"/>
      <c r="D94" s="47"/>
      <c r="E94" s="57">
        <v>44519</v>
      </c>
      <c r="F94" s="58">
        <f t="shared" si="59"/>
        <v>44519</v>
      </c>
      <c r="G94" s="31">
        <v>1</v>
      </c>
      <c r="H94" s="32"/>
      <c r="I94" s="48">
        <f>IF(OR(F94=0,E94=0)," - ",NETWORKDAYS(E94,F94))</f>
        <v>1</v>
      </c>
      <c r="J94" s="56"/>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row>
    <row r="95" spans="1:66" s="38" customFormat="1" ht="18" x14ac:dyDescent="0.2">
      <c r="A95" s="30"/>
      <c r="B95" s="33"/>
      <c r="C95" s="33"/>
      <c r="D95" s="34"/>
      <c r="E95" s="59"/>
      <c r="F95" s="59"/>
      <c r="G95" s="35"/>
      <c r="H95" s="36"/>
      <c r="I95" s="37" t="str">
        <f t="shared" si="5"/>
        <v xml:space="preserve"> - </v>
      </c>
      <c r="J95" s="54"/>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row>
    <row r="96" spans="1:66" s="38" customFormat="1" ht="18" x14ac:dyDescent="0.2">
      <c r="A96" s="30"/>
      <c r="B96" s="33"/>
      <c r="C96" s="33"/>
      <c r="D96" s="34"/>
      <c r="E96" s="59"/>
      <c r="F96" s="59"/>
      <c r="G96" s="35"/>
      <c r="H96" s="36"/>
      <c r="I96" s="37" t="str">
        <f t="shared" si="5"/>
        <v xml:space="preserve"> - </v>
      </c>
      <c r="J96" s="54"/>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row>
    <row r="97" spans="1:66" s="43" customFormat="1" ht="18" x14ac:dyDescent="0.2">
      <c r="A97" s="39" t="s">
        <v>1</v>
      </c>
      <c r="B97" s="40"/>
      <c r="C97" s="41"/>
      <c r="D97" s="41"/>
      <c r="E97" s="60"/>
      <c r="F97" s="60"/>
      <c r="G97" s="42"/>
      <c r="H97" s="42"/>
      <c r="I97" s="42"/>
      <c r="J97" s="55"/>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row>
    <row r="98" spans="1:66" s="38" customFormat="1" ht="18" x14ac:dyDescent="0.2">
      <c r="A98" s="44" t="s">
        <v>21</v>
      </c>
      <c r="B98" s="45"/>
      <c r="C98" s="45"/>
      <c r="D98" s="45"/>
      <c r="E98" s="61"/>
      <c r="F98" s="61"/>
      <c r="G98" s="45"/>
      <c r="H98" s="45"/>
      <c r="I98" s="45"/>
      <c r="J98" s="55"/>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row>
    <row r="99" spans="1:66" s="38" customFormat="1" ht="18" x14ac:dyDescent="0.2">
      <c r="A99" s="78" t="str">
        <f>IF(ISERROR(VALUE(SUBSTITUTE(prevWBS,".",""))),"1",IF(ISERROR(FIND("`",SUBSTITUTE(prevWBS,".","`",1))),TEXT(VALUE(prevWBS)+1,"#"),TEXT(VALUE(LEFT(prevWBS,FIND("`",SUBSTITUTE(prevWBS,".","`",1))-1))+1,"#")))</f>
        <v>1</v>
      </c>
      <c r="B99" s="79" t="s">
        <v>40</v>
      </c>
      <c r="C99" s="46"/>
      <c r="D99" s="47"/>
      <c r="E99" s="57"/>
      <c r="F99" s="58" t="str">
        <f t="shared" ref="F99:F102" si="60">IF(ISBLANK(E99)," - ",IF(G99=0,E99,E99+G99-1))</f>
        <v xml:space="preserve"> - </v>
      </c>
      <c r="G99" s="31"/>
      <c r="H99" s="32"/>
      <c r="I99" s="48" t="str">
        <f>IF(OR(F99=0,E99=0)," - ",NETWORKDAYS(E99,F99))</f>
        <v xml:space="preserve"> - </v>
      </c>
      <c r="J99" s="56"/>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row>
    <row r="100" spans="1:66" s="38" customFormat="1" ht="18" x14ac:dyDescent="0.2">
      <c r="A100" s="3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0" s="49" t="s">
        <v>26</v>
      </c>
      <c r="C100" s="49"/>
      <c r="D100" s="47"/>
      <c r="E100" s="57"/>
      <c r="F100" s="58" t="str">
        <f t="shared" si="60"/>
        <v xml:space="preserve"> - </v>
      </c>
      <c r="G100" s="31"/>
      <c r="H100" s="32"/>
      <c r="I100" s="48" t="str">
        <f t="shared" ref="I100:I102" si="61">IF(OR(F100=0,E100=0)," - ",NETWORKDAYS(E100,F100))</f>
        <v xml:space="preserve"> - </v>
      </c>
      <c r="J100" s="56"/>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row>
    <row r="101" spans="1:66" s="38" customFormat="1" ht="18" x14ac:dyDescent="0.2">
      <c r="A101" s="3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1" s="50" t="s">
        <v>27</v>
      </c>
      <c r="C101" s="49"/>
      <c r="D101" s="47"/>
      <c r="E101" s="57"/>
      <c r="F101" s="58" t="str">
        <f t="shared" si="60"/>
        <v xml:space="preserve"> - </v>
      </c>
      <c r="G101" s="31"/>
      <c r="H101" s="32"/>
      <c r="I101" s="48" t="str">
        <f t="shared" si="61"/>
        <v xml:space="preserve"> - </v>
      </c>
      <c r="J101" s="56"/>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row>
    <row r="102" spans="1:66" s="38" customFormat="1" ht="18" x14ac:dyDescent="0.2">
      <c r="A102" s="3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2" s="50" t="s">
        <v>28</v>
      </c>
      <c r="C102" s="49"/>
      <c r="D102" s="47"/>
      <c r="E102" s="57"/>
      <c r="F102" s="58" t="str">
        <f t="shared" si="60"/>
        <v xml:space="preserve"> - </v>
      </c>
      <c r="G102" s="31"/>
      <c r="H102" s="32"/>
      <c r="I102" s="48" t="str">
        <f t="shared" si="61"/>
        <v xml:space="preserve"> - </v>
      </c>
      <c r="J102" s="56"/>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95:H102 H8">
    <cfRule type="dataBar" priority="45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9" priority="495">
      <formula>K$6=TODAY()</formula>
    </cfRule>
  </conditionalFormatting>
  <conditionalFormatting sqref="K8:BN8 K16:BN33 K35:AI35 K34:AG34 AM34:BN35 K36:BN102">
    <cfRule type="expression" dxfId="98" priority="498">
      <formula>AND($E8&lt;=K$6,ROUNDDOWN(($F8-$E8+1)*$H8,0)+$E8-1&gt;=K$6)</formula>
    </cfRule>
    <cfRule type="expression" dxfId="97" priority="499">
      <formula>AND(NOT(ISBLANK($E8)),$E8&lt;=K$6,$F8&gt;=K$6)</formula>
    </cfRule>
  </conditionalFormatting>
  <conditionalFormatting sqref="K6:BN8 K95:BN102 K35:AI35 K34:AG34 K14:AG14 AM34:BN35 AM14:BN14 K85:BN85">
    <cfRule type="expression" dxfId="96" priority="458">
      <formula>K$6=TODAY()</formula>
    </cfRule>
  </conditionalFormatting>
  <conditionalFormatting sqref="H16">
    <cfRule type="dataBar" priority="447">
      <dataBar>
        <cfvo type="num" val="0"/>
        <cfvo type="num" val="1"/>
        <color theme="0" tint="-0.34998626667073579"/>
      </dataBar>
      <extLst>
        <ext xmlns:x14="http://schemas.microsoft.com/office/spreadsheetml/2009/9/main" uri="{B025F937-C7B1-47D3-B67F-A62EFF666E3E}">
          <x14:id>{6E196CE3-973F-40EB-8D05-B624EB2C9C61}</x14:id>
        </ext>
      </extLst>
    </cfRule>
  </conditionalFormatting>
  <conditionalFormatting sqref="K16:BN16">
    <cfRule type="expression" dxfId="95" priority="448">
      <formula>K$6=TODAY()</formula>
    </cfRule>
  </conditionalFormatting>
  <conditionalFormatting sqref="H30">
    <cfRule type="dataBar" priority="443">
      <dataBar>
        <cfvo type="num" val="0"/>
        <cfvo type="num" val="1"/>
        <color theme="0" tint="-0.34998626667073579"/>
      </dataBar>
      <extLst>
        <ext xmlns:x14="http://schemas.microsoft.com/office/spreadsheetml/2009/9/main" uri="{B025F937-C7B1-47D3-B67F-A62EFF666E3E}">
          <x14:id>{690D6DA3-3C54-4758-B7F8-EB8F85575AFE}</x14:id>
        </ext>
      </extLst>
    </cfRule>
  </conditionalFormatting>
  <conditionalFormatting sqref="K30:BN30">
    <cfRule type="expression" dxfId="94" priority="444">
      <formula>K$6=TODAY()</formula>
    </cfRule>
  </conditionalFormatting>
  <conditionalFormatting sqref="H59">
    <cfRule type="dataBar" priority="439">
      <dataBar>
        <cfvo type="num" val="0"/>
        <cfvo type="num" val="1"/>
        <color theme="0" tint="-0.34998626667073579"/>
      </dataBar>
      <extLst>
        <ext xmlns:x14="http://schemas.microsoft.com/office/spreadsheetml/2009/9/main" uri="{B025F937-C7B1-47D3-B67F-A62EFF666E3E}">
          <x14:id>{0672A0F4-82B3-4F37-83DE-50CAE911772F}</x14:id>
        </ext>
      </extLst>
    </cfRule>
  </conditionalFormatting>
  <conditionalFormatting sqref="K59:BN59">
    <cfRule type="expression" dxfId="93" priority="440">
      <formula>K$6=TODAY()</formula>
    </cfRule>
  </conditionalFormatting>
  <conditionalFormatting sqref="H86:H87">
    <cfRule type="dataBar" priority="435">
      <dataBar>
        <cfvo type="num" val="0"/>
        <cfvo type="num" val="1"/>
        <color theme="0" tint="-0.34998626667073579"/>
      </dataBar>
      <extLst>
        <ext xmlns:x14="http://schemas.microsoft.com/office/spreadsheetml/2009/9/main" uri="{B025F937-C7B1-47D3-B67F-A62EFF666E3E}">
          <x14:id>{07111FC4-1571-41B1-9B8A-2784A5AC08B0}</x14:id>
        </ext>
      </extLst>
    </cfRule>
  </conditionalFormatting>
  <conditionalFormatting sqref="K86:BN87">
    <cfRule type="expression" dxfId="92" priority="436">
      <formula>K$6=TODAY()</formula>
    </cfRule>
  </conditionalFormatting>
  <conditionalFormatting sqref="H9">
    <cfRule type="dataBar" priority="427">
      <dataBar>
        <cfvo type="num" val="0"/>
        <cfvo type="num" val="1"/>
        <color theme="0" tint="-0.34998626667073579"/>
      </dataBar>
      <extLst>
        <ext xmlns:x14="http://schemas.microsoft.com/office/spreadsheetml/2009/9/main" uri="{B025F937-C7B1-47D3-B67F-A62EFF666E3E}">
          <x14:id>{7CB81CD9-8356-4D76-A4F8-A3998C02A2B8}</x14:id>
        </ext>
      </extLst>
    </cfRule>
  </conditionalFormatting>
  <conditionalFormatting sqref="K9:BN9">
    <cfRule type="expression" dxfId="91" priority="429">
      <formula>AND($E9&lt;=K$6,ROUNDDOWN(($F9-$E9+1)*$H9,0)+$E9-1&gt;=K$6)</formula>
    </cfRule>
    <cfRule type="expression" dxfId="90" priority="430">
      <formula>AND(NOT(ISBLANK($E9)),$E9&lt;=K$6,$F9&gt;=K$6)</formula>
    </cfRule>
  </conditionalFormatting>
  <conditionalFormatting sqref="K9:BN9">
    <cfRule type="expression" dxfId="89" priority="428">
      <formula>K$6=TODAY()</formula>
    </cfRule>
  </conditionalFormatting>
  <conditionalFormatting sqref="H11">
    <cfRule type="dataBar" priority="423">
      <dataBar>
        <cfvo type="num" val="0"/>
        <cfvo type="num" val="1"/>
        <color theme="0" tint="-0.34998626667073579"/>
      </dataBar>
      <extLst>
        <ext xmlns:x14="http://schemas.microsoft.com/office/spreadsheetml/2009/9/main" uri="{B025F937-C7B1-47D3-B67F-A62EFF666E3E}">
          <x14:id>{DB50A28D-66FF-462C-90F7-AA6A6176E769}</x14:id>
        </ext>
      </extLst>
    </cfRule>
  </conditionalFormatting>
  <conditionalFormatting sqref="K10:BN10">
    <cfRule type="expression" dxfId="88" priority="424">
      <formula>K$6=TODAY()</formula>
    </cfRule>
  </conditionalFormatting>
  <conditionalFormatting sqref="H88">
    <cfRule type="dataBar" priority="383">
      <dataBar>
        <cfvo type="num" val="0"/>
        <cfvo type="num" val="1"/>
        <color theme="0" tint="-0.34998626667073579"/>
      </dataBar>
      <extLst>
        <ext xmlns:x14="http://schemas.microsoft.com/office/spreadsheetml/2009/9/main" uri="{B025F937-C7B1-47D3-B67F-A62EFF666E3E}">
          <x14:id>{BB9524EE-31AD-43B1-8DE4-7F97FAF0382E}</x14:id>
        </ext>
      </extLst>
    </cfRule>
  </conditionalFormatting>
  <conditionalFormatting sqref="K88:BN88">
    <cfRule type="expression" dxfId="87" priority="384">
      <formula>K$6=TODAY()</formula>
    </cfRule>
  </conditionalFormatting>
  <conditionalFormatting sqref="H89">
    <cfRule type="dataBar" priority="371">
      <dataBar>
        <cfvo type="num" val="0"/>
        <cfvo type="num" val="1"/>
        <color theme="0" tint="-0.34998626667073579"/>
      </dataBar>
      <extLst>
        <ext xmlns:x14="http://schemas.microsoft.com/office/spreadsheetml/2009/9/main" uri="{B025F937-C7B1-47D3-B67F-A62EFF666E3E}">
          <x14:id>{30E11AF1-F53A-4C23-A53F-DF313F17A696}</x14:id>
        </ext>
      </extLst>
    </cfRule>
  </conditionalFormatting>
  <conditionalFormatting sqref="K89:BN89">
    <cfRule type="expression" dxfId="86" priority="372">
      <formula>K$6=TODAY()</formula>
    </cfRule>
  </conditionalFormatting>
  <conditionalFormatting sqref="H10">
    <cfRule type="dataBar" priority="367">
      <dataBar>
        <cfvo type="num" val="0"/>
        <cfvo type="num" val="1"/>
        <color theme="0" tint="-0.34998626667073579"/>
      </dataBar>
      <extLst>
        <ext xmlns:x14="http://schemas.microsoft.com/office/spreadsheetml/2009/9/main" uri="{B025F937-C7B1-47D3-B67F-A62EFF666E3E}">
          <x14:id>{312F60D1-40F0-4BE4-936E-AD357802960C}</x14:id>
        </ext>
      </extLst>
    </cfRule>
  </conditionalFormatting>
  <conditionalFormatting sqref="K15:BN15">
    <cfRule type="expression" dxfId="85" priority="368">
      <formula>K$6=TODAY()</formula>
    </cfRule>
  </conditionalFormatting>
  <conditionalFormatting sqref="H29">
    <cfRule type="dataBar" priority="363">
      <dataBar>
        <cfvo type="num" val="0"/>
        <cfvo type="num" val="1"/>
        <color theme="0" tint="-0.34998626667073579"/>
      </dataBar>
      <extLst>
        <ext xmlns:x14="http://schemas.microsoft.com/office/spreadsheetml/2009/9/main" uri="{B025F937-C7B1-47D3-B67F-A62EFF666E3E}">
          <x14:id>{CC6B7C74-405E-41E8-85CD-F64780ADA695}</x14:id>
        </ext>
      </extLst>
    </cfRule>
  </conditionalFormatting>
  <conditionalFormatting sqref="H58">
    <cfRule type="dataBar" priority="359">
      <dataBar>
        <cfvo type="num" val="0"/>
        <cfvo type="num" val="1"/>
        <color theme="0" tint="-0.34998626667073579"/>
      </dataBar>
      <extLst>
        <ext xmlns:x14="http://schemas.microsoft.com/office/spreadsheetml/2009/9/main" uri="{B025F937-C7B1-47D3-B67F-A62EFF666E3E}">
          <x14:id>{73C14D57-3479-4101-B38A-B4F1A434D19B}</x14:id>
        </ext>
      </extLst>
    </cfRule>
  </conditionalFormatting>
  <conditionalFormatting sqref="H85">
    <cfRule type="dataBar" priority="355">
      <dataBar>
        <cfvo type="num" val="0"/>
        <cfvo type="num" val="1"/>
        <color theme="0" tint="-0.34998626667073579"/>
      </dataBar>
      <extLst>
        <ext xmlns:x14="http://schemas.microsoft.com/office/spreadsheetml/2009/9/main" uri="{B025F937-C7B1-47D3-B67F-A62EFF666E3E}">
          <x14:id>{398BB20A-A61E-4ACD-83C2-FB08B1EB8745}</x14:id>
        </ext>
      </extLst>
    </cfRule>
  </conditionalFormatting>
  <conditionalFormatting sqref="K29:BN29">
    <cfRule type="expression" dxfId="84" priority="364">
      <formula>K$6=TODAY()</formula>
    </cfRule>
  </conditionalFormatting>
  <conditionalFormatting sqref="H90">
    <cfRule type="dataBar" priority="351">
      <dataBar>
        <cfvo type="num" val="0"/>
        <cfvo type="num" val="1"/>
        <color theme="0" tint="-0.34998626667073579"/>
      </dataBar>
      <extLst>
        <ext xmlns:x14="http://schemas.microsoft.com/office/spreadsheetml/2009/9/main" uri="{B025F937-C7B1-47D3-B67F-A62EFF666E3E}">
          <x14:id>{E04EC440-EAFA-4101-A605-BFCD534D7F11}</x14:id>
        </ext>
      </extLst>
    </cfRule>
  </conditionalFormatting>
  <conditionalFormatting sqref="K58:BN58">
    <cfRule type="expression" dxfId="83" priority="360">
      <formula>K$6=TODAY()</formula>
    </cfRule>
  </conditionalFormatting>
  <conditionalFormatting sqref="K90:BN90">
    <cfRule type="expression" dxfId="82" priority="352">
      <formula>K$6=TODAY()</formula>
    </cfRule>
  </conditionalFormatting>
  <conditionalFormatting sqref="H17">
    <cfRule type="dataBar" priority="347">
      <dataBar>
        <cfvo type="num" val="0"/>
        <cfvo type="num" val="1"/>
        <color theme="0" tint="-0.34998626667073579"/>
      </dataBar>
      <extLst>
        <ext xmlns:x14="http://schemas.microsoft.com/office/spreadsheetml/2009/9/main" uri="{B025F937-C7B1-47D3-B67F-A62EFF666E3E}">
          <x14:id>{49D44336-32A9-47CD-B3BC-1BCF70E1D30B}</x14:id>
        </ext>
      </extLst>
    </cfRule>
  </conditionalFormatting>
  <conditionalFormatting sqref="K17:BN17">
    <cfRule type="expression" dxfId="81" priority="348">
      <formula>K$6=TODAY()</formula>
    </cfRule>
  </conditionalFormatting>
  <conditionalFormatting sqref="H25">
    <cfRule type="dataBar" priority="343">
      <dataBar>
        <cfvo type="num" val="0"/>
        <cfvo type="num" val="1"/>
        <color theme="0" tint="-0.34998626667073579"/>
      </dataBar>
      <extLst>
        <ext xmlns:x14="http://schemas.microsoft.com/office/spreadsheetml/2009/9/main" uri="{B025F937-C7B1-47D3-B67F-A62EFF666E3E}">
          <x14:id>{39A772F0-98B2-43CB-87D4-3E72715D79AD}</x14:id>
        </ext>
      </extLst>
    </cfRule>
  </conditionalFormatting>
  <conditionalFormatting sqref="K25:BN25">
    <cfRule type="expression" dxfId="80" priority="344">
      <formula>K$6=TODAY()</formula>
    </cfRule>
  </conditionalFormatting>
  <conditionalFormatting sqref="H22">
    <cfRule type="dataBar" priority="339">
      <dataBar>
        <cfvo type="num" val="0"/>
        <cfvo type="num" val="1"/>
        <color theme="0" tint="-0.34998626667073579"/>
      </dataBar>
      <extLst>
        <ext xmlns:x14="http://schemas.microsoft.com/office/spreadsheetml/2009/9/main" uri="{B025F937-C7B1-47D3-B67F-A62EFF666E3E}">
          <x14:id>{FACBAF1B-9C44-48AA-868C-0C68EFEE8869}</x14:id>
        </ext>
      </extLst>
    </cfRule>
  </conditionalFormatting>
  <conditionalFormatting sqref="K22:BN22">
    <cfRule type="expression" dxfId="79" priority="340">
      <formula>K$6=TODAY()</formula>
    </cfRule>
  </conditionalFormatting>
  <conditionalFormatting sqref="H18">
    <cfRule type="dataBar" priority="323">
      <dataBar>
        <cfvo type="num" val="0"/>
        <cfvo type="num" val="1"/>
        <color theme="0" tint="-0.34998626667073579"/>
      </dataBar>
      <extLst>
        <ext xmlns:x14="http://schemas.microsoft.com/office/spreadsheetml/2009/9/main" uri="{B025F937-C7B1-47D3-B67F-A62EFF666E3E}">
          <x14:id>{9F9473F1-AD9B-4138-9F06-2AA243C0B615}</x14:id>
        </ext>
      </extLst>
    </cfRule>
  </conditionalFormatting>
  <conditionalFormatting sqref="K18:BN18">
    <cfRule type="expression" dxfId="78" priority="324">
      <formula>K$6=TODAY()</formula>
    </cfRule>
  </conditionalFormatting>
  <conditionalFormatting sqref="H19">
    <cfRule type="dataBar" priority="319">
      <dataBar>
        <cfvo type="num" val="0"/>
        <cfvo type="num" val="1"/>
        <color theme="0" tint="-0.34998626667073579"/>
      </dataBar>
      <extLst>
        <ext xmlns:x14="http://schemas.microsoft.com/office/spreadsheetml/2009/9/main" uri="{B025F937-C7B1-47D3-B67F-A62EFF666E3E}">
          <x14:id>{17EF69B4-B08F-42CD-A33B-094C2FCE8A36}</x14:id>
        </ext>
      </extLst>
    </cfRule>
  </conditionalFormatting>
  <conditionalFormatting sqref="K19:BN19">
    <cfRule type="expression" dxfId="77" priority="320">
      <formula>K$6=TODAY()</formula>
    </cfRule>
  </conditionalFormatting>
  <conditionalFormatting sqref="H20">
    <cfRule type="dataBar" priority="315">
      <dataBar>
        <cfvo type="num" val="0"/>
        <cfvo type="num" val="1"/>
        <color theme="0" tint="-0.34998626667073579"/>
      </dataBar>
      <extLst>
        <ext xmlns:x14="http://schemas.microsoft.com/office/spreadsheetml/2009/9/main" uri="{B025F937-C7B1-47D3-B67F-A62EFF666E3E}">
          <x14:id>{0F0A53AF-97CD-4C69-9D6D-192DD496B3A8}</x14:id>
        </ext>
      </extLst>
    </cfRule>
  </conditionalFormatting>
  <conditionalFormatting sqref="K20:BN20">
    <cfRule type="expression" dxfId="76" priority="316">
      <formula>K$6=TODAY()</formula>
    </cfRule>
  </conditionalFormatting>
  <conditionalFormatting sqref="H21:H24">
    <cfRule type="dataBar" priority="311">
      <dataBar>
        <cfvo type="num" val="0"/>
        <cfvo type="num" val="1"/>
        <color theme="0" tint="-0.34998626667073579"/>
      </dataBar>
      <extLst>
        <ext xmlns:x14="http://schemas.microsoft.com/office/spreadsheetml/2009/9/main" uri="{B025F937-C7B1-47D3-B67F-A62EFF666E3E}">
          <x14:id>{4D126951-6612-4948-BC0B-C92E0407D9A1}</x14:id>
        </ext>
      </extLst>
    </cfRule>
  </conditionalFormatting>
  <conditionalFormatting sqref="K21:BN24">
    <cfRule type="expression" dxfId="75" priority="312">
      <formula>K$6=TODAY()</formula>
    </cfRule>
  </conditionalFormatting>
  <conditionalFormatting sqref="H26">
    <cfRule type="dataBar" priority="307">
      <dataBar>
        <cfvo type="num" val="0"/>
        <cfvo type="num" val="1"/>
        <color theme="0" tint="-0.34998626667073579"/>
      </dataBar>
      <extLst>
        <ext xmlns:x14="http://schemas.microsoft.com/office/spreadsheetml/2009/9/main" uri="{B025F937-C7B1-47D3-B67F-A62EFF666E3E}">
          <x14:id>{A5C9CB8E-E9B3-4E3B-8409-C1ADEB479A97}</x14:id>
        </ext>
      </extLst>
    </cfRule>
  </conditionalFormatting>
  <conditionalFormatting sqref="K26:BN26">
    <cfRule type="expression" dxfId="74" priority="308">
      <formula>K$6=TODAY()</formula>
    </cfRule>
  </conditionalFormatting>
  <conditionalFormatting sqref="H27">
    <cfRule type="dataBar" priority="303">
      <dataBar>
        <cfvo type="num" val="0"/>
        <cfvo type="num" val="1"/>
        <color theme="0" tint="-0.34998626667073579"/>
      </dataBar>
      <extLst>
        <ext xmlns:x14="http://schemas.microsoft.com/office/spreadsheetml/2009/9/main" uri="{B025F937-C7B1-47D3-B67F-A62EFF666E3E}">
          <x14:id>{9E7E783F-DBCD-41B9-88A0-E6BDBAB020FD}</x14:id>
        </ext>
      </extLst>
    </cfRule>
  </conditionalFormatting>
  <conditionalFormatting sqref="K27:BN27">
    <cfRule type="expression" dxfId="73" priority="304">
      <formula>K$6=TODAY()</formula>
    </cfRule>
  </conditionalFormatting>
  <conditionalFormatting sqref="H28">
    <cfRule type="dataBar" priority="299">
      <dataBar>
        <cfvo type="num" val="0"/>
        <cfvo type="num" val="1"/>
        <color theme="0" tint="-0.34998626667073579"/>
      </dataBar>
      <extLst>
        <ext xmlns:x14="http://schemas.microsoft.com/office/spreadsheetml/2009/9/main" uri="{B025F937-C7B1-47D3-B67F-A62EFF666E3E}">
          <x14:id>{5F82AF97-FA9B-411D-985D-7F792368A16E}</x14:id>
        </ext>
      </extLst>
    </cfRule>
  </conditionalFormatting>
  <conditionalFormatting sqref="K28:BN28">
    <cfRule type="expression" dxfId="72" priority="300">
      <formula>K$6=TODAY()</formula>
    </cfRule>
  </conditionalFormatting>
  <conditionalFormatting sqref="H23">
    <cfRule type="dataBar" priority="291">
      <dataBar>
        <cfvo type="num" val="0"/>
        <cfvo type="num" val="1"/>
        <color theme="0" tint="-0.34998626667073579"/>
      </dataBar>
      <extLst>
        <ext xmlns:x14="http://schemas.microsoft.com/office/spreadsheetml/2009/9/main" uri="{B025F937-C7B1-47D3-B67F-A62EFF666E3E}">
          <x14:id>{316AF0EB-E4CD-4819-A794-4F451162A253}</x14:id>
        </ext>
      </extLst>
    </cfRule>
  </conditionalFormatting>
  <conditionalFormatting sqref="K23:BN23">
    <cfRule type="expression" dxfId="71" priority="292">
      <formula>K$6=TODAY()</formula>
    </cfRule>
  </conditionalFormatting>
  <conditionalFormatting sqref="H24">
    <cfRule type="dataBar" priority="287">
      <dataBar>
        <cfvo type="num" val="0"/>
        <cfvo type="num" val="1"/>
        <color theme="0" tint="-0.34998626667073579"/>
      </dataBar>
      <extLst>
        <ext xmlns:x14="http://schemas.microsoft.com/office/spreadsheetml/2009/9/main" uri="{B025F937-C7B1-47D3-B67F-A62EFF666E3E}">
          <x14:id>{D73A1B4D-150E-499B-A212-CDCD7A3D1BE2}</x14:id>
        </ext>
      </extLst>
    </cfRule>
  </conditionalFormatting>
  <conditionalFormatting sqref="K24:BN24">
    <cfRule type="expression" dxfId="70" priority="288">
      <formula>K$6=TODAY()</formula>
    </cfRule>
  </conditionalFormatting>
  <conditionalFormatting sqref="H34">
    <cfRule type="dataBar" priority="283">
      <dataBar>
        <cfvo type="num" val="0"/>
        <cfvo type="num" val="1"/>
        <color theme="0" tint="-0.34998626667073579"/>
      </dataBar>
      <extLst>
        <ext xmlns:x14="http://schemas.microsoft.com/office/spreadsheetml/2009/9/main" uri="{B025F937-C7B1-47D3-B67F-A62EFF666E3E}">
          <x14:id>{498FDFAD-179E-41AB-82F4-5188E845C01C}</x14:id>
        </ext>
      </extLst>
    </cfRule>
  </conditionalFormatting>
  <conditionalFormatting sqref="H37">
    <cfRule type="dataBar" priority="281">
      <dataBar>
        <cfvo type="num" val="0"/>
        <cfvo type="num" val="1"/>
        <color theme="0" tint="-0.34998626667073579"/>
      </dataBar>
      <extLst>
        <ext xmlns:x14="http://schemas.microsoft.com/office/spreadsheetml/2009/9/main" uri="{B025F937-C7B1-47D3-B67F-A62EFF666E3E}">
          <x14:id>{8DAC6F63-BDF6-485C-B6A9-364487618091}</x14:id>
        </ext>
      </extLst>
    </cfRule>
  </conditionalFormatting>
  <conditionalFormatting sqref="K37:BN37">
    <cfRule type="expression" dxfId="69" priority="282">
      <formula>K$6=TODAY()</formula>
    </cfRule>
  </conditionalFormatting>
  <conditionalFormatting sqref="H40">
    <cfRule type="dataBar" priority="279">
      <dataBar>
        <cfvo type="num" val="0"/>
        <cfvo type="num" val="1"/>
        <color theme="0" tint="-0.34998626667073579"/>
      </dataBar>
      <extLst>
        <ext xmlns:x14="http://schemas.microsoft.com/office/spreadsheetml/2009/9/main" uri="{B025F937-C7B1-47D3-B67F-A62EFF666E3E}">
          <x14:id>{95F172B6-CCC8-447B-926C-82D66625CC4B}</x14:id>
        </ext>
      </extLst>
    </cfRule>
  </conditionalFormatting>
  <conditionalFormatting sqref="K40:BN40">
    <cfRule type="expression" dxfId="68" priority="280">
      <formula>K$6=TODAY()</formula>
    </cfRule>
  </conditionalFormatting>
  <conditionalFormatting sqref="H43">
    <cfRule type="dataBar" priority="277">
      <dataBar>
        <cfvo type="num" val="0"/>
        <cfvo type="num" val="1"/>
        <color theme="0" tint="-0.34998626667073579"/>
      </dataBar>
      <extLst>
        <ext xmlns:x14="http://schemas.microsoft.com/office/spreadsheetml/2009/9/main" uri="{B025F937-C7B1-47D3-B67F-A62EFF666E3E}">
          <x14:id>{57CEB8B5-BD96-447A-A91D-1288F392D968}</x14:id>
        </ext>
      </extLst>
    </cfRule>
  </conditionalFormatting>
  <conditionalFormatting sqref="K43:BN43">
    <cfRule type="expression" dxfId="67" priority="278">
      <formula>K$6=TODAY()</formula>
    </cfRule>
  </conditionalFormatting>
  <conditionalFormatting sqref="H46">
    <cfRule type="dataBar" priority="275">
      <dataBar>
        <cfvo type="num" val="0"/>
        <cfvo type="num" val="1"/>
        <color theme="0" tint="-0.34998626667073579"/>
      </dataBar>
      <extLst>
        <ext xmlns:x14="http://schemas.microsoft.com/office/spreadsheetml/2009/9/main" uri="{B025F937-C7B1-47D3-B67F-A62EFF666E3E}">
          <x14:id>{DDCB196E-BB3A-47D2-BBD6-19FD70F26CA9}</x14:id>
        </ext>
      </extLst>
    </cfRule>
  </conditionalFormatting>
  <conditionalFormatting sqref="K46:BN46">
    <cfRule type="expression" dxfId="66" priority="276">
      <formula>K$6=TODAY()</formula>
    </cfRule>
  </conditionalFormatting>
  <conditionalFormatting sqref="H49">
    <cfRule type="dataBar" priority="273">
      <dataBar>
        <cfvo type="num" val="0"/>
        <cfvo type="num" val="1"/>
        <color theme="0" tint="-0.34998626667073579"/>
      </dataBar>
      <extLst>
        <ext xmlns:x14="http://schemas.microsoft.com/office/spreadsheetml/2009/9/main" uri="{B025F937-C7B1-47D3-B67F-A62EFF666E3E}">
          <x14:id>{30B27F8F-6BF3-4D99-B86B-18819C70714B}</x14:id>
        </ext>
      </extLst>
    </cfRule>
  </conditionalFormatting>
  <conditionalFormatting sqref="K49:BN49">
    <cfRule type="expression" dxfId="65" priority="274">
      <formula>K$6=TODAY()</formula>
    </cfRule>
  </conditionalFormatting>
  <conditionalFormatting sqref="H52">
    <cfRule type="dataBar" priority="271">
      <dataBar>
        <cfvo type="num" val="0"/>
        <cfvo type="num" val="1"/>
        <color theme="0" tint="-0.34998626667073579"/>
      </dataBar>
      <extLst>
        <ext xmlns:x14="http://schemas.microsoft.com/office/spreadsheetml/2009/9/main" uri="{B025F937-C7B1-47D3-B67F-A62EFF666E3E}">
          <x14:id>{EFB87698-D4A6-4DA6-98AF-696F58DB48EA}</x14:id>
        </ext>
      </extLst>
    </cfRule>
  </conditionalFormatting>
  <conditionalFormatting sqref="K52:BN52">
    <cfRule type="expression" dxfId="64" priority="272">
      <formula>K$6=TODAY()</formula>
    </cfRule>
  </conditionalFormatting>
  <conditionalFormatting sqref="H55">
    <cfRule type="dataBar" priority="269">
      <dataBar>
        <cfvo type="num" val="0"/>
        <cfvo type="num" val="1"/>
        <color theme="0" tint="-0.34998626667073579"/>
      </dataBar>
      <extLst>
        <ext xmlns:x14="http://schemas.microsoft.com/office/spreadsheetml/2009/9/main" uri="{B025F937-C7B1-47D3-B67F-A62EFF666E3E}">
          <x14:id>{67F30CAA-9FA3-404F-B17F-8D0005ED66F9}</x14:id>
        </ext>
      </extLst>
    </cfRule>
  </conditionalFormatting>
  <conditionalFormatting sqref="K55:BN55">
    <cfRule type="expression" dxfId="63" priority="270">
      <formula>K$6=TODAY()</formula>
    </cfRule>
  </conditionalFormatting>
  <conditionalFormatting sqref="H36">
    <cfRule type="dataBar" priority="261">
      <dataBar>
        <cfvo type="num" val="0"/>
        <cfvo type="num" val="1"/>
        <color theme="0" tint="-0.34998626667073579"/>
      </dataBar>
      <extLst>
        <ext xmlns:x14="http://schemas.microsoft.com/office/spreadsheetml/2009/9/main" uri="{B025F937-C7B1-47D3-B67F-A62EFF666E3E}">
          <x14:id>{EAF31F02-AF8C-46C3-BBDA-A9BDCEC7D600}</x14:id>
        </ext>
      </extLst>
    </cfRule>
  </conditionalFormatting>
  <conditionalFormatting sqref="H39">
    <cfRule type="dataBar" priority="197">
      <dataBar>
        <cfvo type="num" val="0"/>
        <cfvo type="num" val="1"/>
        <color theme="0" tint="-0.34998626667073579"/>
      </dataBar>
      <extLst>
        <ext xmlns:x14="http://schemas.microsoft.com/office/spreadsheetml/2009/9/main" uri="{B025F937-C7B1-47D3-B67F-A62EFF666E3E}">
          <x14:id>{0134281B-E38F-493D-9116-B76778F43C95}</x14:id>
        </ext>
      </extLst>
    </cfRule>
  </conditionalFormatting>
  <conditionalFormatting sqref="H35">
    <cfRule type="dataBar" priority="265">
      <dataBar>
        <cfvo type="num" val="0"/>
        <cfvo type="num" val="1"/>
        <color theme="0" tint="-0.34998626667073579"/>
      </dataBar>
      <extLst>
        <ext xmlns:x14="http://schemas.microsoft.com/office/spreadsheetml/2009/9/main" uri="{B025F937-C7B1-47D3-B67F-A62EFF666E3E}">
          <x14:id>{39CE8883-9CD2-4092-BE1E-C59936E691FE}</x14:id>
        </ext>
      </extLst>
    </cfRule>
  </conditionalFormatting>
  <conditionalFormatting sqref="K36:BN36">
    <cfRule type="expression" dxfId="62" priority="262">
      <formula>K$6=TODAY()</formula>
    </cfRule>
  </conditionalFormatting>
  <conditionalFormatting sqref="H38">
    <cfRule type="dataBar" priority="201">
      <dataBar>
        <cfvo type="num" val="0"/>
        <cfvo type="num" val="1"/>
        <color theme="0" tint="-0.34998626667073579"/>
      </dataBar>
      <extLst>
        <ext xmlns:x14="http://schemas.microsoft.com/office/spreadsheetml/2009/9/main" uri="{B025F937-C7B1-47D3-B67F-A62EFF666E3E}">
          <x14:id>{3A9C6136-BDC3-4DA2-9C8B-B16F563C7EBD}</x14:id>
        </ext>
      </extLst>
    </cfRule>
  </conditionalFormatting>
  <conditionalFormatting sqref="K38:BN38">
    <cfRule type="expression" dxfId="61" priority="202">
      <formula>K$6=TODAY()</formula>
    </cfRule>
  </conditionalFormatting>
  <conditionalFormatting sqref="K39:BN39">
    <cfRule type="expression" dxfId="60" priority="198">
      <formula>K$6=TODAY()</formula>
    </cfRule>
  </conditionalFormatting>
  <conditionalFormatting sqref="H57">
    <cfRule type="dataBar" priority="149">
      <dataBar>
        <cfvo type="num" val="0"/>
        <cfvo type="num" val="1"/>
        <color theme="0" tint="-0.34998626667073579"/>
      </dataBar>
      <extLst>
        <ext xmlns:x14="http://schemas.microsoft.com/office/spreadsheetml/2009/9/main" uri="{B025F937-C7B1-47D3-B67F-A62EFF666E3E}">
          <x14:id>{33293814-A38A-4523-ACB5-391AA4403704}</x14:id>
        </ext>
      </extLst>
    </cfRule>
  </conditionalFormatting>
  <conditionalFormatting sqref="H42">
    <cfRule type="dataBar" priority="189">
      <dataBar>
        <cfvo type="num" val="0"/>
        <cfvo type="num" val="1"/>
        <color theme="0" tint="-0.34998626667073579"/>
      </dataBar>
      <extLst>
        <ext xmlns:x14="http://schemas.microsoft.com/office/spreadsheetml/2009/9/main" uri="{B025F937-C7B1-47D3-B67F-A62EFF666E3E}">
          <x14:id>{05490608-156B-4D03-B0C0-915B6148F06A}</x14:id>
        </ext>
      </extLst>
    </cfRule>
  </conditionalFormatting>
  <conditionalFormatting sqref="H41">
    <cfRule type="dataBar" priority="193">
      <dataBar>
        <cfvo type="num" val="0"/>
        <cfvo type="num" val="1"/>
        <color theme="0" tint="-0.34998626667073579"/>
      </dataBar>
      <extLst>
        <ext xmlns:x14="http://schemas.microsoft.com/office/spreadsheetml/2009/9/main" uri="{B025F937-C7B1-47D3-B67F-A62EFF666E3E}">
          <x14:id>{2608A3D2-3210-4104-8B9C-DAB32B128F0A}</x14:id>
        </ext>
      </extLst>
    </cfRule>
  </conditionalFormatting>
  <conditionalFormatting sqref="K41:BN41">
    <cfRule type="expression" dxfId="59" priority="194">
      <formula>K$6=TODAY()</formula>
    </cfRule>
  </conditionalFormatting>
  <conditionalFormatting sqref="K42:BN42">
    <cfRule type="expression" dxfId="58" priority="190">
      <formula>K$6=TODAY()</formula>
    </cfRule>
  </conditionalFormatting>
  <conditionalFormatting sqref="H45">
    <cfRule type="dataBar" priority="181">
      <dataBar>
        <cfvo type="num" val="0"/>
        <cfvo type="num" val="1"/>
        <color theme="0" tint="-0.34998626667073579"/>
      </dataBar>
      <extLst>
        <ext xmlns:x14="http://schemas.microsoft.com/office/spreadsheetml/2009/9/main" uri="{B025F937-C7B1-47D3-B67F-A62EFF666E3E}">
          <x14:id>{EBA470F3-C7BE-439F-8D59-7878C54190CA}</x14:id>
        </ext>
      </extLst>
    </cfRule>
  </conditionalFormatting>
  <conditionalFormatting sqref="H44">
    <cfRule type="dataBar" priority="185">
      <dataBar>
        <cfvo type="num" val="0"/>
        <cfvo type="num" val="1"/>
        <color theme="0" tint="-0.34998626667073579"/>
      </dataBar>
      <extLst>
        <ext xmlns:x14="http://schemas.microsoft.com/office/spreadsheetml/2009/9/main" uri="{B025F937-C7B1-47D3-B67F-A62EFF666E3E}">
          <x14:id>{9B4BADD8-6116-49A3-A5E0-B6EEB1DB038D}</x14:id>
        </ext>
      </extLst>
    </cfRule>
  </conditionalFormatting>
  <conditionalFormatting sqref="K44:BN44">
    <cfRule type="expression" dxfId="57" priority="186">
      <formula>K$6=TODAY()</formula>
    </cfRule>
  </conditionalFormatting>
  <conditionalFormatting sqref="K45:BN45">
    <cfRule type="expression" dxfId="56" priority="182">
      <formula>K$6=TODAY()</formula>
    </cfRule>
  </conditionalFormatting>
  <conditionalFormatting sqref="H48">
    <cfRule type="dataBar" priority="173">
      <dataBar>
        <cfvo type="num" val="0"/>
        <cfvo type="num" val="1"/>
        <color theme="0" tint="-0.34998626667073579"/>
      </dataBar>
      <extLst>
        <ext xmlns:x14="http://schemas.microsoft.com/office/spreadsheetml/2009/9/main" uri="{B025F937-C7B1-47D3-B67F-A62EFF666E3E}">
          <x14:id>{ED72938F-03EA-4577-8F41-C3D5E7DBB506}</x14:id>
        </ext>
      </extLst>
    </cfRule>
  </conditionalFormatting>
  <conditionalFormatting sqref="H47">
    <cfRule type="dataBar" priority="177">
      <dataBar>
        <cfvo type="num" val="0"/>
        <cfvo type="num" val="1"/>
        <color theme="0" tint="-0.34998626667073579"/>
      </dataBar>
      <extLst>
        <ext xmlns:x14="http://schemas.microsoft.com/office/spreadsheetml/2009/9/main" uri="{B025F937-C7B1-47D3-B67F-A62EFF666E3E}">
          <x14:id>{B66D5882-2C79-4B8A-B88C-61B984D22363}</x14:id>
        </ext>
      </extLst>
    </cfRule>
  </conditionalFormatting>
  <conditionalFormatting sqref="K47:BN47">
    <cfRule type="expression" dxfId="55" priority="178">
      <formula>K$6=TODAY()</formula>
    </cfRule>
  </conditionalFormatting>
  <conditionalFormatting sqref="K48:BN48">
    <cfRule type="expression" dxfId="54" priority="174">
      <formula>K$6=TODAY()</formula>
    </cfRule>
  </conditionalFormatting>
  <conditionalFormatting sqref="H51">
    <cfRule type="dataBar" priority="165">
      <dataBar>
        <cfvo type="num" val="0"/>
        <cfvo type="num" val="1"/>
        <color theme="0" tint="-0.34998626667073579"/>
      </dataBar>
      <extLst>
        <ext xmlns:x14="http://schemas.microsoft.com/office/spreadsheetml/2009/9/main" uri="{B025F937-C7B1-47D3-B67F-A62EFF666E3E}">
          <x14:id>{458741A7-A6A9-4611-9564-A3FD09DD4B30}</x14:id>
        </ext>
      </extLst>
    </cfRule>
  </conditionalFormatting>
  <conditionalFormatting sqref="H50">
    <cfRule type="dataBar" priority="169">
      <dataBar>
        <cfvo type="num" val="0"/>
        <cfvo type="num" val="1"/>
        <color theme="0" tint="-0.34998626667073579"/>
      </dataBar>
      <extLst>
        <ext xmlns:x14="http://schemas.microsoft.com/office/spreadsheetml/2009/9/main" uri="{B025F937-C7B1-47D3-B67F-A62EFF666E3E}">
          <x14:id>{978F9DD9-050B-401E-A24D-59A933DC647D}</x14:id>
        </ext>
      </extLst>
    </cfRule>
  </conditionalFormatting>
  <conditionalFormatting sqref="K50:BN50">
    <cfRule type="expression" dxfId="53" priority="170">
      <formula>K$6=TODAY()</formula>
    </cfRule>
  </conditionalFormatting>
  <conditionalFormatting sqref="K51:BN51">
    <cfRule type="expression" dxfId="52" priority="166">
      <formula>K$6=TODAY()</formula>
    </cfRule>
  </conditionalFormatting>
  <conditionalFormatting sqref="H54">
    <cfRule type="dataBar" priority="157">
      <dataBar>
        <cfvo type="num" val="0"/>
        <cfvo type="num" val="1"/>
        <color theme="0" tint="-0.34998626667073579"/>
      </dataBar>
      <extLst>
        <ext xmlns:x14="http://schemas.microsoft.com/office/spreadsheetml/2009/9/main" uri="{B025F937-C7B1-47D3-B67F-A62EFF666E3E}">
          <x14:id>{C29000EC-DE91-43F3-B101-7CD63E8D8A33}</x14:id>
        </ext>
      </extLst>
    </cfRule>
  </conditionalFormatting>
  <conditionalFormatting sqref="H53">
    <cfRule type="dataBar" priority="161">
      <dataBar>
        <cfvo type="num" val="0"/>
        <cfvo type="num" val="1"/>
        <color theme="0" tint="-0.34998626667073579"/>
      </dataBar>
      <extLst>
        <ext xmlns:x14="http://schemas.microsoft.com/office/spreadsheetml/2009/9/main" uri="{B025F937-C7B1-47D3-B67F-A62EFF666E3E}">
          <x14:id>{496B0820-3998-4A02-BE51-FD6E80C6E8E8}</x14:id>
        </ext>
      </extLst>
    </cfRule>
  </conditionalFormatting>
  <conditionalFormatting sqref="K53:BN53">
    <cfRule type="expression" dxfId="51" priority="162">
      <formula>K$6=TODAY()</formula>
    </cfRule>
  </conditionalFormatting>
  <conditionalFormatting sqref="K54:BN54">
    <cfRule type="expression" dxfId="50" priority="158">
      <formula>K$6=TODAY()</formula>
    </cfRule>
  </conditionalFormatting>
  <conditionalFormatting sqref="H56">
    <cfRule type="dataBar" priority="153">
      <dataBar>
        <cfvo type="num" val="0"/>
        <cfvo type="num" val="1"/>
        <color theme="0" tint="-0.34998626667073579"/>
      </dataBar>
      <extLst>
        <ext xmlns:x14="http://schemas.microsoft.com/office/spreadsheetml/2009/9/main" uri="{B025F937-C7B1-47D3-B67F-A62EFF666E3E}">
          <x14:id>{3425AA6F-5478-4B72-842E-8A9098E1110A}</x14:id>
        </ext>
      </extLst>
    </cfRule>
  </conditionalFormatting>
  <conditionalFormatting sqref="K56:BN56">
    <cfRule type="expression" dxfId="49" priority="154">
      <formula>K$6=TODAY()</formula>
    </cfRule>
  </conditionalFormatting>
  <conditionalFormatting sqref="K57:BN57">
    <cfRule type="expression" dxfId="48" priority="150">
      <formula>K$6=TODAY()</formula>
    </cfRule>
  </conditionalFormatting>
  <conditionalFormatting sqref="H61">
    <cfRule type="dataBar" priority="135">
      <dataBar>
        <cfvo type="num" val="0"/>
        <cfvo type="num" val="1"/>
        <color theme="0" tint="-0.34998626667073579"/>
      </dataBar>
      <extLst>
        <ext xmlns:x14="http://schemas.microsoft.com/office/spreadsheetml/2009/9/main" uri="{B025F937-C7B1-47D3-B67F-A62EFF666E3E}">
          <x14:id>{818074FB-6180-4566-BE6F-DDC0BE98CA54}</x14:id>
        </ext>
      </extLst>
    </cfRule>
  </conditionalFormatting>
  <conditionalFormatting sqref="K61:BN61">
    <cfRule type="expression" dxfId="47" priority="136">
      <formula>K$6=TODAY()</formula>
    </cfRule>
  </conditionalFormatting>
  <conditionalFormatting sqref="H64">
    <cfRule type="dataBar" priority="133">
      <dataBar>
        <cfvo type="num" val="0"/>
        <cfvo type="num" val="1"/>
        <color theme="0" tint="-0.34998626667073579"/>
      </dataBar>
      <extLst>
        <ext xmlns:x14="http://schemas.microsoft.com/office/spreadsheetml/2009/9/main" uri="{B025F937-C7B1-47D3-B67F-A62EFF666E3E}">
          <x14:id>{3F597BD0-A2EA-4849-BF56-A795E94382C2}</x14:id>
        </ext>
      </extLst>
    </cfRule>
  </conditionalFormatting>
  <conditionalFormatting sqref="K64:BN64">
    <cfRule type="expression" dxfId="46" priority="134">
      <formula>K$6=TODAY()</formula>
    </cfRule>
  </conditionalFormatting>
  <conditionalFormatting sqref="H67">
    <cfRule type="dataBar" priority="131">
      <dataBar>
        <cfvo type="num" val="0"/>
        <cfvo type="num" val="1"/>
        <color theme="0" tint="-0.34998626667073579"/>
      </dataBar>
      <extLst>
        <ext xmlns:x14="http://schemas.microsoft.com/office/spreadsheetml/2009/9/main" uri="{B025F937-C7B1-47D3-B67F-A62EFF666E3E}">
          <x14:id>{E927A7CD-0C20-40A7-BD9C-D1C655A899F1}</x14:id>
        </ext>
      </extLst>
    </cfRule>
  </conditionalFormatting>
  <conditionalFormatting sqref="K67:BN67">
    <cfRule type="expression" dxfId="45" priority="132">
      <formula>K$6=TODAY()</formula>
    </cfRule>
  </conditionalFormatting>
  <conditionalFormatting sqref="H70">
    <cfRule type="dataBar" priority="129">
      <dataBar>
        <cfvo type="num" val="0"/>
        <cfvo type="num" val="1"/>
        <color theme="0" tint="-0.34998626667073579"/>
      </dataBar>
      <extLst>
        <ext xmlns:x14="http://schemas.microsoft.com/office/spreadsheetml/2009/9/main" uri="{B025F937-C7B1-47D3-B67F-A62EFF666E3E}">
          <x14:id>{00FB580E-454F-4F97-B202-2C139EACF283}</x14:id>
        </ext>
      </extLst>
    </cfRule>
  </conditionalFormatting>
  <conditionalFormatting sqref="K70:BN70">
    <cfRule type="expression" dxfId="44" priority="130">
      <formula>K$6=TODAY()</formula>
    </cfRule>
  </conditionalFormatting>
  <conditionalFormatting sqref="H73">
    <cfRule type="dataBar" priority="127">
      <dataBar>
        <cfvo type="num" val="0"/>
        <cfvo type="num" val="1"/>
        <color theme="0" tint="-0.34998626667073579"/>
      </dataBar>
      <extLst>
        <ext xmlns:x14="http://schemas.microsoft.com/office/spreadsheetml/2009/9/main" uri="{B025F937-C7B1-47D3-B67F-A62EFF666E3E}">
          <x14:id>{A8ECBE6A-0254-4295-9B5C-8ADCE808781E}</x14:id>
        </ext>
      </extLst>
    </cfRule>
  </conditionalFormatting>
  <conditionalFormatting sqref="K73:BN73">
    <cfRule type="expression" dxfId="43" priority="128">
      <formula>K$6=TODAY()</formula>
    </cfRule>
  </conditionalFormatting>
  <conditionalFormatting sqref="H76">
    <cfRule type="dataBar" priority="125">
      <dataBar>
        <cfvo type="num" val="0"/>
        <cfvo type="num" val="1"/>
        <color theme="0" tint="-0.34998626667073579"/>
      </dataBar>
      <extLst>
        <ext xmlns:x14="http://schemas.microsoft.com/office/spreadsheetml/2009/9/main" uri="{B025F937-C7B1-47D3-B67F-A62EFF666E3E}">
          <x14:id>{C334DEC7-C444-4417-A68C-73A47C448D05}</x14:id>
        </ext>
      </extLst>
    </cfRule>
  </conditionalFormatting>
  <conditionalFormatting sqref="K76:BN76">
    <cfRule type="expression" dxfId="42" priority="126">
      <formula>K$6=TODAY()</formula>
    </cfRule>
  </conditionalFormatting>
  <conditionalFormatting sqref="H79">
    <cfRule type="dataBar" priority="123">
      <dataBar>
        <cfvo type="num" val="0"/>
        <cfvo type="num" val="1"/>
        <color theme="0" tint="-0.34998626667073579"/>
      </dataBar>
      <extLst>
        <ext xmlns:x14="http://schemas.microsoft.com/office/spreadsheetml/2009/9/main" uri="{B025F937-C7B1-47D3-B67F-A62EFF666E3E}">
          <x14:id>{F762B4AB-14A0-43AF-8E76-809420AFC283}</x14:id>
        </ext>
      </extLst>
    </cfRule>
  </conditionalFormatting>
  <conditionalFormatting sqref="K79:BN79">
    <cfRule type="expression" dxfId="41" priority="124">
      <formula>K$6=TODAY()</formula>
    </cfRule>
  </conditionalFormatting>
  <conditionalFormatting sqref="H82">
    <cfRule type="dataBar" priority="121">
      <dataBar>
        <cfvo type="num" val="0"/>
        <cfvo type="num" val="1"/>
        <color theme="0" tint="-0.34998626667073579"/>
      </dataBar>
      <extLst>
        <ext xmlns:x14="http://schemas.microsoft.com/office/spreadsheetml/2009/9/main" uri="{B025F937-C7B1-47D3-B67F-A62EFF666E3E}">
          <x14:id>{5D2D10D3-9447-42E8-962B-E4D03F48C9F3}</x14:id>
        </ext>
      </extLst>
    </cfRule>
  </conditionalFormatting>
  <conditionalFormatting sqref="K82:BN82">
    <cfRule type="expression" dxfId="40" priority="122">
      <formula>K$6=TODAY()</formula>
    </cfRule>
  </conditionalFormatting>
  <conditionalFormatting sqref="H63">
    <cfRule type="dataBar" priority="117">
      <dataBar>
        <cfvo type="num" val="0"/>
        <cfvo type="num" val="1"/>
        <color theme="0" tint="-0.34998626667073579"/>
      </dataBar>
      <extLst>
        <ext xmlns:x14="http://schemas.microsoft.com/office/spreadsheetml/2009/9/main" uri="{B025F937-C7B1-47D3-B67F-A62EFF666E3E}">
          <x14:id>{20213342-2C4E-46D4-AF8A-797D7F2D15D2}</x14:id>
        </ext>
      </extLst>
    </cfRule>
  </conditionalFormatting>
  <conditionalFormatting sqref="H66">
    <cfRule type="dataBar" priority="77">
      <dataBar>
        <cfvo type="num" val="0"/>
        <cfvo type="num" val="1"/>
        <color theme="0" tint="-0.34998626667073579"/>
      </dataBar>
      <extLst>
        <ext xmlns:x14="http://schemas.microsoft.com/office/spreadsheetml/2009/9/main" uri="{B025F937-C7B1-47D3-B67F-A62EFF666E3E}">
          <x14:id>{0100870E-F6D6-4787-B99A-576F3D144544}</x14:id>
        </ext>
      </extLst>
    </cfRule>
  </conditionalFormatting>
  <conditionalFormatting sqref="H62">
    <cfRule type="dataBar" priority="119">
      <dataBar>
        <cfvo type="num" val="0"/>
        <cfvo type="num" val="1"/>
        <color theme="0" tint="-0.34998626667073579"/>
      </dataBar>
      <extLst>
        <ext xmlns:x14="http://schemas.microsoft.com/office/spreadsheetml/2009/9/main" uri="{B025F937-C7B1-47D3-B67F-A62EFF666E3E}">
          <x14:id>{3EDBA37D-C807-47C9-86F4-589B12F7D96D}</x14:id>
        </ext>
      </extLst>
    </cfRule>
  </conditionalFormatting>
  <conditionalFormatting sqref="K62:BN62">
    <cfRule type="expression" dxfId="39" priority="120">
      <formula>K$6=TODAY()</formula>
    </cfRule>
  </conditionalFormatting>
  <conditionalFormatting sqref="K63:BN63">
    <cfRule type="expression" dxfId="38" priority="118">
      <formula>K$6=TODAY()</formula>
    </cfRule>
  </conditionalFormatting>
  <conditionalFormatting sqref="H65">
    <cfRule type="dataBar" priority="79">
      <dataBar>
        <cfvo type="num" val="0"/>
        <cfvo type="num" val="1"/>
        <color theme="0" tint="-0.34998626667073579"/>
      </dataBar>
      <extLst>
        <ext xmlns:x14="http://schemas.microsoft.com/office/spreadsheetml/2009/9/main" uri="{B025F937-C7B1-47D3-B67F-A62EFF666E3E}">
          <x14:id>{8D7B6C95-F2B0-4B4D-9BD4-1DE80BF9D37E}</x14:id>
        </ext>
      </extLst>
    </cfRule>
  </conditionalFormatting>
  <conditionalFormatting sqref="K65:BN65">
    <cfRule type="expression" dxfId="37" priority="80">
      <formula>K$6=TODAY()</formula>
    </cfRule>
  </conditionalFormatting>
  <conditionalFormatting sqref="K66:BN66">
    <cfRule type="expression" dxfId="36" priority="78">
      <formula>K$6=TODAY()</formula>
    </cfRule>
  </conditionalFormatting>
  <conditionalFormatting sqref="H69">
    <cfRule type="dataBar" priority="83">
      <dataBar>
        <cfvo type="num" val="0"/>
        <cfvo type="num" val="1"/>
        <color theme="0" tint="-0.34998626667073579"/>
      </dataBar>
      <extLst>
        <ext xmlns:x14="http://schemas.microsoft.com/office/spreadsheetml/2009/9/main" uri="{B025F937-C7B1-47D3-B67F-A62EFF666E3E}">
          <x14:id>{CC099E9A-C10B-4FB8-8285-AE1ABE19BBBC}</x14:id>
        </ext>
      </extLst>
    </cfRule>
  </conditionalFormatting>
  <conditionalFormatting sqref="H74">
    <cfRule type="dataBar" priority="67">
      <dataBar>
        <cfvo type="num" val="0"/>
        <cfvo type="num" val="1"/>
        <color theme="0" tint="-0.34998626667073579"/>
      </dataBar>
      <extLst>
        <ext xmlns:x14="http://schemas.microsoft.com/office/spreadsheetml/2009/9/main" uri="{B025F937-C7B1-47D3-B67F-A62EFF666E3E}">
          <x14:id>{99142ADC-24ED-41B8-94FB-660606374CDE}</x14:id>
        </ext>
      </extLst>
    </cfRule>
  </conditionalFormatting>
  <conditionalFormatting sqref="H77">
    <cfRule type="dataBar" priority="61">
      <dataBar>
        <cfvo type="num" val="0"/>
        <cfvo type="num" val="1"/>
        <color theme="0" tint="-0.34998626667073579"/>
      </dataBar>
      <extLst>
        <ext xmlns:x14="http://schemas.microsoft.com/office/spreadsheetml/2009/9/main" uri="{B025F937-C7B1-47D3-B67F-A62EFF666E3E}">
          <x14:id>{76A41D85-A4B4-44B8-943B-F8B0A0E7F24E}</x14:id>
        </ext>
      </extLst>
    </cfRule>
  </conditionalFormatting>
  <conditionalFormatting sqref="K77:BN77">
    <cfRule type="expression" dxfId="35" priority="62">
      <formula>K$6=TODAY()</formula>
    </cfRule>
  </conditionalFormatting>
  <conditionalFormatting sqref="K74:BN74">
    <cfRule type="expression" dxfId="34" priority="68">
      <formula>K$6=TODAY()</formula>
    </cfRule>
  </conditionalFormatting>
  <conditionalFormatting sqref="H72">
    <cfRule type="dataBar" priority="71">
      <dataBar>
        <cfvo type="num" val="0"/>
        <cfvo type="num" val="1"/>
        <color theme="0" tint="-0.34998626667073579"/>
      </dataBar>
      <extLst>
        <ext xmlns:x14="http://schemas.microsoft.com/office/spreadsheetml/2009/9/main" uri="{B025F937-C7B1-47D3-B67F-A62EFF666E3E}">
          <x14:id>{77D2C5AA-0FA9-490E-8A2B-56A6ECAC060F}</x14:id>
        </ext>
      </extLst>
    </cfRule>
  </conditionalFormatting>
  <conditionalFormatting sqref="K72:BN72">
    <cfRule type="expression" dxfId="33" priority="72">
      <formula>K$6=TODAY()</formula>
    </cfRule>
  </conditionalFormatting>
  <conditionalFormatting sqref="H75">
    <cfRule type="dataBar" priority="65">
      <dataBar>
        <cfvo type="num" val="0"/>
        <cfvo type="num" val="1"/>
        <color theme="0" tint="-0.34998626667073579"/>
      </dataBar>
      <extLst>
        <ext xmlns:x14="http://schemas.microsoft.com/office/spreadsheetml/2009/9/main" uri="{B025F937-C7B1-47D3-B67F-A62EFF666E3E}">
          <x14:id>{EB5E92F8-4F06-40A0-8B5F-3DD35D18C91D}</x14:id>
        </ext>
      </extLst>
    </cfRule>
  </conditionalFormatting>
  <conditionalFormatting sqref="H71">
    <cfRule type="dataBar" priority="73">
      <dataBar>
        <cfvo type="num" val="0"/>
        <cfvo type="num" val="1"/>
        <color theme="0" tint="-0.34998626667073579"/>
      </dataBar>
      <extLst>
        <ext xmlns:x14="http://schemas.microsoft.com/office/spreadsheetml/2009/9/main" uri="{B025F937-C7B1-47D3-B67F-A62EFF666E3E}">
          <x14:id>{9A27F147-1F59-4A1D-BC0C-071F1C53F7DD}</x14:id>
        </ext>
      </extLst>
    </cfRule>
  </conditionalFormatting>
  <conditionalFormatting sqref="K71:BN71">
    <cfRule type="expression" dxfId="32" priority="74">
      <formula>K$6=TODAY()</formula>
    </cfRule>
  </conditionalFormatting>
  <conditionalFormatting sqref="K75:BN75">
    <cfRule type="expression" dxfId="31" priority="66">
      <formula>K$6=TODAY()</formula>
    </cfRule>
  </conditionalFormatting>
  <conditionalFormatting sqref="K69:BN69">
    <cfRule type="expression" dxfId="30" priority="84">
      <formula>K$6=TODAY()</formula>
    </cfRule>
  </conditionalFormatting>
  <conditionalFormatting sqref="H68">
    <cfRule type="dataBar" priority="85">
      <dataBar>
        <cfvo type="num" val="0"/>
        <cfvo type="num" val="1"/>
        <color theme="0" tint="-0.34998626667073579"/>
      </dataBar>
      <extLst>
        <ext xmlns:x14="http://schemas.microsoft.com/office/spreadsheetml/2009/9/main" uri="{B025F937-C7B1-47D3-B67F-A62EFF666E3E}">
          <x14:id>{7F36C3E4-883C-4258-805B-7149263F6562}</x14:id>
        </ext>
      </extLst>
    </cfRule>
  </conditionalFormatting>
  <conditionalFormatting sqref="K68:BN68">
    <cfRule type="expression" dxfId="29" priority="86">
      <formula>K$6=TODAY()</formula>
    </cfRule>
  </conditionalFormatting>
  <conditionalFormatting sqref="H84">
    <cfRule type="dataBar" priority="47">
      <dataBar>
        <cfvo type="num" val="0"/>
        <cfvo type="num" val="1"/>
        <color theme="0" tint="-0.34998626667073579"/>
      </dataBar>
      <extLst>
        <ext xmlns:x14="http://schemas.microsoft.com/office/spreadsheetml/2009/9/main" uri="{B025F937-C7B1-47D3-B67F-A62EFF666E3E}">
          <x14:id>{574D041A-BB35-4D20-BDDC-F86F0F400C5C}</x14:id>
        </ext>
      </extLst>
    </cfRule>
  </conditionalFormatting>
  <conditionalFormatting sqref="H13">
    <cfRule type="dataBar" priority="39">
      <dataBar>
        <cfvo type="num" val="0"/>
        <cfvo type="num" val="1"/>
        <color theme="0" tint="-0.34998626667073579"/>
      </dataBar>
      <extLst>
        <ext xmlns:x14="http://schemas.microsoft.com/office/spreadsheetml/2009/9/main" uri="{B025F937-C7B1-47D3-B67F-A62EFF666E3E}">
          <x14:id>{C86EB2D2-2B65-44EC-84BE-EB197D93868A}</x14:id>
        </ext>
      </extLst>
    </cfRule>
  </conditionalFormatting>
  <conditionalFormatting sqref="H78">
    <cfRule type="dataBar" priority="59">
      <dataBar>
        <cfvo type="num" val="0"/>
        <cfvo type="num" val="1"/>
        <color theme="0" tint="-0.34998626667073579"/>
      </dataBar>
      <extLst>
        <ext xmlns:x14="http://schemas.microsoft.com/office/spreadsheetml/2009/9/main" uri="{B025F937-C7B1-47D3-B67F-A62EFF666E3E}">
          <x14:id>{3E5865F3-FFC9-46D2-A3D9-F56B162C03FE}</x14:id>
        </ext>
      </extLst>
    </cfRule>
  </conditionalFormatting>
  <conditionalFormatting sqref="K78:BN78">
    <cfRule type="expression" dxfId="28" priority="60">
      <formula>K$6=TODAY()</formula>
    </cfRule>
  </conditionalFormatting>
  <conditionalFormatting sqref="H81">
    <cfRule type="dataBar" priority="53">
      <dataBar>
        <cfvo type="num" val="0"/>
        <cfvo type="num" val="1"/>
        <color theme="0" tint="-0.34998626667073579"/>
      </dataBar>
      <extLst>
        <ext xmlns:x14="http://schemas.microsoft.com/office/spreadsheetml/2009/9/main" uri="{B025F937-C7B1-47D3-B67F-A62EFF666E3E}">
          <x14:id>{F7731559-EDBD-497F-B7C0-68F2429B46EA}</x14:id>
        </ext>
      </extLst>
    </cfRule>
  </conditionalFormatting>
  <conditionalFormatting sqref="H80">
    <cfRule type="dataBar" priority="55">
      <dataBar>
        <cfvo type="num" val="0"/>
        <cfvo type="num" val="1"/>
        <color theme="0" tint="-0.34998626667073579"/>
      </dataBar>
      <extLst>
        <ext xmlns:x14="http://schemas.microsoft.com/office/spreadsheetml/2009/9/main" uri="{B025F937-C7B1-47D3-B67F-A62EFF666E3E}">
          <x14:id>{FE8D4607-DB99-4758-A78D-5B38D2A39284}</x14:id>
        </ext>
      </extLst>
    </cfRule>
  </conditionalFormatting>
  <conditionalFormatting sqref="K80:BN80">
    <cfRule type="expression" dxfId="27" priority="56">
      <formula>K$6=TODAY()</formula>
    </cfRule>
  </conditionalFormatting>
  <conditionalFormatting sqref="K81:BN81">
    <cfRule type="expression" dxfId="26" priority="54">
      <formula>K$6=TODAY()</formula>
    </cfRule>
  </conditionalFormatting>
  <conditionalFormatting sqref="H15">
    <cfRule type="dataBar" priority="33">
      <dataBar>
        <cfvo type="num" val="0"/>
        <cfvo type="num" val="1"/>
        <color theme="0" tint="-0.34998626667073579"/>
      </dataBar>
      <extLst>
        <ext xmlns:x14="http://schemas.microsoft.com/office/spreadsheetml/2009/9/main" uri="{B025F937-C7B1-47D3-B67F-A62EFF666E3E}">
          <x14:id>{5BD43D0B-48D2-447E-8A50-E30E03BC0DB1}</x14:id>
        </ext>
      </extLst>
    </cfRule>
  </conditionalFormatting>
  <conditionalFormatting sqref="H83">
    <cfRule type="dataBar" priority="49">
      <dataBar>
        <cfvo type="num" val="0"/>
        <cfvo type="num" val="1"/>
        <color theme="0" tint="-0.34998626667073579"/>
      </dataBar>
      <extLst>
        <ext xmlns:x14="http://schemas.microsoft.com/office/spreadsheetml/2009/9/main" uri="{B025F937-C7B1-47D3-B67F-A62EFF666E3E}">
          <x14:id>{2871CB8B-03A7-42E8-83CE-8324DE299E3C}</x14:id>
        </ext>
      </extLst>
    </cfRule>
  </conditionalFormatting>
  <conditionalFormatting sqref="K83:BN83">
    <cfRule type="expression" dxfId="25" priority="50">
      <formula>K$6=TODAY()</formula>
    </cfRule>
  </conditionalFormatting>
  <conditionalFormatting sqref="K84:BN84">
    <cfRule type="expression" dxfId="24" priority="48">
      <formula>K$6=TODAY()</formula>
    </cfRule>
  </conditionalFormatting>
  <conditionalFormatting sqref="H13 H31">
    <cfRule type="dataBar" priority="43">
      <dataBar>
        <cfvo type="num" val="0"/>
        <cfvo type="num" val="1"/>
        <color theme="0" tint="-0.34998626667073579"/>
      </dataBar>
      <extLst>
        <ext xmlns:x14="http://schemas.microsoft.com/office/spreadsheetml/2009/9/main" uri="{B025F937-C7B1-47D3-B67F-A62EFF666E3E}">
          <x14:id>{0E8A2E41-F615-45D7-9074-96D99CA20AC6}</x14:id>
        </ext>
      </extLst>
    </cfRule>
  </conditionalFormatting>
  <conditionalFormatting sqref="K31:BN31 K12:BN12">
    <cfRule type="expression" dxfId="23" priority="44">
      <formula>K$6=TODAY()</formula>
    </cfRule>
  </conditionalFormatting>
  <conditionalFormatting sqref="H31">
    <cfRule type="dataBar" priority="41">
      <dataBar>
        <cfvo type="num" val="0"/>
        <cfvo type="num" val="1"/>
        <color theme="0" tint="-0.34998626667073579"/>
      </dataBar>
      <extLst>
        <ext xmlns:x14="http://schemas.microsoft.com/office/spreadsheetml/2009/9/main" uri="{B025F937-C7B1-47D3-B67F-A62EFF666E3E}">
          <x14:id>{8B1CB2E8-2D8E-4FA7-AF06-8887F6E078B5}</x14:id>
        </ext>
      </extLst>
    </cfRule>
  </conditionalFormatting>
  <conditionalFormatting sqref="K31:BN31">
    <cfRule type="expression" dxfId="22" priority="42">
      <formula>K$6=TODAY()</formula>
    </cfRule>
  </conditionalFormatting>
  <conditionalFormatting sqref="K12:BN12">
    <cfRule type="expression" dxfId="21" priority="40">
      <formula>K$6=TODAY()</formula>
    </cfRule>
  </conditionalFormatting>
  <conditionalFormatting sqref="H14">
    <cfRule type="dataBar" priority="35">
      <dataBar>
        <cfvo type="num" val="0"/>
        <cfvo type="num" val="1"/>
        <color theme="0" tint="-0.34998626667073579"/>
      </dataBar>
      <extLst>
        <ext xmlns:x14="http://schemas.microsoft.com/office/spreadsheetml/2009/9/main" uri="{B025F937-C7B1-47D3-B67F-A62EFF666E3E}">
          <x14:id>{01DA8D31-C218-4BBF-9C6D-3B806782B299}</x14:id>
        </ext>
      </extLst>
    </cfRule>
  </conditionalFormatting>
  <conditionalFormatting sqref="K13:BN13">
    <cfRule type="expression" dxfId="20" priority="36">
      <formula>K$6=TODAY()</formula>
    </cfRule>
  </conditionalFormatting>
  <conditionalFormatting sqref="H33">
    <cfRule type="dataBar" priority="27">
      <dataBar>
        <cfvo type="num" val="0"/>
        <cfvo type="num" val="1"/>
        <color theme="0" tint="-0.34998626667073579"/>
      </dataBar>
      <extLst>
        <ext xmlns:x14="http://schemas.microsoft.com/office/spreadsheetml/2009/9/main" uri="{B025F937-C7B1-47D3-B67F-A62EFF666E3E}">
          <x14:id>{2C2410EB-48ED-4A7A-9A69-7A5F1A8B3CBE}</x14:id>
        </ext>
      </extLst>
    </cfRule>
  </conditionalFormatting>
  <conditionalFormatting sqref="H32">
    <cfRule type="dataBar" priority="29">
      <dataBar>
        <cfvo type="num" val="0"/>
        <cfvo type="num" val="1"/>
        <color theme="0" tint="-0.34998626667073579"/>
      </dataBar>
      <extLst>
        <ext xmlns:x14="http://schemas.microsoft.com/office/spreadsheetml/2009/9/main" uri="{B025F937-C7B1-47D3-B67F-A62EFF666E3E}">
          <x14:id>{7FC1221E-AC6F-401E-93F5-21F177A75CB7}</x14:id>
        </ext>
      </extLst>
    </cfRule>
  </conditionalFormatting>
  <conditionalFormatting sqref="K32:BN32">
    <cfRule type="expression" dxfId="19" priority="30">
      <formula>K$6=TODAY()</formula>
    </cfRule>
  </conditionalFormatting>
  <conditionalFormatting sqref="K33:BN33">
    <cfRule type="expression" dxfId="18" priority="28">
      <formula>K$6=TODAY()</formula>
    </cfRule>
  </conditionalFormatting>
  <conditionalFormatting sqref="AH34:AJ34 AH13:AJ14">
    <cfRule type="expression" dxfId="17" priority="507">
      <formula>AJ$6=TODAY()</formula>
    </cfRule>
  </conditionalFormatting>
  <conditionalFormatting sqref="H60">
    <cfRule type="dataBar" priority="23">
      <dataBar>
        <cfvo type="num" val="0"/>
        <cfvo type="num" val="1"/>
        <color theme="0" tint="-0.34998626667073579"/>
      </dataBar>
      <extLst>
        <ext xmlns:x14="http://schemas.microsoft.com/office/spreadsheetml/2009/9/main" uri="{B025F937-C7B1-47D3-B67F-A62EFF666E3E}">
          <x14:id>{ED802265-1661-4BAE-969A-CFC50292264D}</x14:id>
        </ext>
      </extLst>
    </cfRule>
  </conditionalFormatting>
  <conditionalFormatting sqref="K60:BN60">
    <cfRule type="expression" dxfId="16" priority="24">
      <formula>K$6=TODAY()</formula>
    </cfRule>
  </conditionalFormatting>
  <conditionalFormatting sqref="H91">
    <cfRule type="dataBar" priority="19">
      <dataBar>
        <cfvo type="num" val="0"/>
        <cfvo type="num" val="1"/>
        <color theme="0" tint="-0.34998626667073579"/>
      </dataBar>
      <extLst>
        <ext xmlns:x14="http://schemas.microsoft.com/office/spreadsheetml/2009/9/main" uri="{B025F937-C7B1-47D3-B67F-A62EFF666E3E}">
          <x14:id>{B7AEA3C0-1610-4ED6-A39E-CA9A577A7F31}</x14:id>
        </ext>
      </extLst>
    </cfRule>
  </conditionalFormatting>
  <conditionalFormatting sqref="H94">
    <cfRule type="dataBar" priority="11">
      <dataBar>
        <cfvo type="num" val="0"/>
        <cfvo type="num" val="1"/>
        <color theme="0" tint="-0.34998626667073579"/>
      </dataBar>
      <extLst>
        <ext xmlns:x14="http://schemas.microsoft.com/office/spreadsheetml/2009/9/main" uri="{B025F937-C7B1-47D3-B67F-A62EFF666E3E}">
          <x14:id>{EE5ABAA6-25C5-44B2-A88B-99D0381222F4}</x14:id>
        </ext>
      </extLst>
    </cfRule>
  </conditionalFormatting>
  <conditionalFormatting sqref="K91:BN91">
    <cfRule type="expression" dxfId="15" priority="20">
      <formula>K$6=TODAY()</formula>
    </cfRule>
  </conditionalFormatting>
  <conditionalFormatting sqref="H92">
    <cfRule type="dataBar" priority="15">
      <dataBar>
        <cfvo type="num" val="0"/>
        <cfvo type="num" val="1"/>
        <color theme="0" tint="-0.34998626667073579"/>
      </dataBar>
      <extLst>
        <ext xmlns:x14="http://schemas.microsoft.com/office/spreadsheetml/2009/9/main" uri="{B025F937-C7B1-47D3-B67F-A62EFF666E3E}">
          <x14:id>{0A6B444B-90C8-4FB8-AE74-6B976233461F}</x14:id>
        </ext>
      </extLst>
    </cfRule>
  </conditionalFormatting>
  <conditionalFormatting sqref="K92:BN92">
    <cfRule type="expression" dxfId="14" priority="16">
      <formula>K$6=TODAY()</formula>
    </cfRule>
  </conditionalFormatting>
  <conditionalFormatting sqref="H93">
    <cfRule type="dataBar" priority="13">
      <dataBar>
        <cfvo type="num" val="0"/>
        <cfvo type="num" val="1"/>
        <color theme="0" tint="-0.34998626667073579"/>
      </dataBar>
      <extLst>
        <ext xmlns:x14="http://schemas.microsoft.com/office/spreadsheetml/2009/9/main" uri="{B025F937-C7B1-47D3-B67F-A62EFF666E3E}">
          <x14:id>{7D97EDC6-816F-443E-81D9-C519B9730C0D}</x14:id>
        </ext>
      </extLst>
    </cfRule>
  </conditionalFormatting>
  <conditionalFormatting sqref="K93:BN93">
    <cfRule type="expression" dxfId="13" priority="14">
      <formula>K$6=TODAY()</formula>
    </cfRule>
  </conditionalFormatting>
  <conditionalFormatting sqref="K94:BN94">
    <cfRule type="expression" dxfId="12" priority="12">
      <formula>K$6=TODAY()</formula>
    </cfRule>
  </conditionalFormatting>
  <conditionalFormatting sqref="H87">
    <cfRule type="dataBar" priority="7">
      <dataBar>
        <cfvo type="num" val="0"/>
        <cfvo type="num" val="1"/>
        <color theme="0" tint="-0.34998626667073579"/>
      </dataBar>
      <extLst>
        <ext xmlns:x14="http://schemas.microsoft.com/office/spreadsheetml/2009/9/main" uri="{B025F937-C7B1-47D3-B67F-A62EFF666E3E}">
          <x14:id>{11B6E08F-F0B6-4751-96CD-A8581CE3D256}</x14:id>
        </ext>
      </extLst>
    </cfRule>
  </conditionalFormatting>
  <conditionalFormatting sqref="K87:BN87">
    <cfRule type="expression" dxfId="11" priority="8">
      <formula>K$6=TODAY()</formula>
    </cfRule>
  </conditionalFormatting>
  <conditionalFormatting sqref="H12:H15">
    <cfRule type="dataBar" priority="3">
      <dataBar>
        <cfvo type="num" val="0"/>
        <cfvo type="num" val="1"/>
        <color theme="0" tint="-0.34998626667073579"/>
      </dataBar>
      <extLst>
        <ext xmlns:x14="http://schemas.microsoft.com/office/spreadsheetml/2009/9/main" uri="{B025F937-C7B1-47D3-B67F-A62EFF666E3E}">
          <x14:id>{4DF17BDB-4D31-4635-82D8-D17559C1F92D}</x14:id>
        </ext>
      </extLst>
    </cfRule>
  </conditionalFormatting>
  <conditionalFormatting sqref="K11:BN14">
    <cfRule type="expression" dxfId="10" priority="4">
      <formula>K$6=TODAY()</formula>
    </cfRule>
  </conditionalFormatting>
  <conditionalFormatting sqref="K13:AG14 AM14:BN14 AK13:BN13 K10:BN12">
    <cfRule type="expression" dxfId="9" priority="546">
      <formula>AND($E11&lt;=K$6,ROUNDDOWN(($F11-$E11+1)*$H11,0)+$E11-1&gt;=K$6)</formula>
    </cfRule>
    <cfRule type="expression" dxfId="8" priority="547">
      <formula>AND(NOT(ISBLANK($E11)),$E11&lt;=K$6,$F11&gt;=K$6)</formula>
    </cfRule>
  </conditionalFormatting>
  <conditionalFormatting sqref="AH13:AJ13">
    <cfRule type="expression" dxfId="7" priority="567">
      <formula>AND($E15&lt;=AJ$6,ROUNDDOWN(($F15-$E15+1)*$H15,0)+$E15-1&gt;=AJ$6)</formula>
    </cfRule>
    <cfRule type="expression" dxfId="6" priority="568">
      <formula>AND(NOT(ISBLANK($E15)),$E15&lt;=AJ$6,$F15&gt;=AJ$6)</formula>
    </cfRule>
  </conditionalFormatting>
  <conditionalFormatting sqref="K15:BN15">
    <cfRule type="expression" dxfId="5" priority="581">
      <formula>AND($E10&lt;=K$6,ROUNDDOWN(($F10-$E10+1)*$H10,0)+$E10-1&gt;=K$6)</formula>
    </cfRule>
    <cfRule type="expression" dxfId="4" priority="582">
      <formula>AND(NOT(ISBLANK($E10)),$E10&lt;=K$6,$F10&gt;=K$6)</formula>
    </cfRule>
  </conditionalFormatting>
  <conditionalFormatting sqref="AH34:AJ34">
    <cfRule type="expression" dxfId="3" priority="593">
      <formula>AND($E35&lt;=AJ$6,ROUNDDOWN(($F35-$E35+1)*$H35,0)+$E35-1&gt;=AJ$6)</formula>
    </cfRule>
    <cfRule type="expression" dxfId="2" priority="594">
      <formula>AND(NOT(ISBLANK($E35)),$E35&lt;=AJ$6,$F35&gt;=AJ$6)</formula>
    </cfRule>
  </conditionalFormatting>
  <conditionalFormatting sqref="AH14:AJ14">
    <cfRule type="expression" dxfId="1" priority="595">
      <formula>AND($E34&lt;=AJ$6,ROUNDDOWN(($F34-$E34+1)*$H34,0)+$E34-1&gt;=AJ$6)</formula>
    </cfRule>
    <cfRule type="expression" dxfId="0" priority="596">
      <formula>AND(NOT(ISBLANK($E34)),$E34&lt;=AJ$6,$F34&gt;=AJ$6)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95:B96 A98:B98 B97 E95:H98 G99 G100:G101 G10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95250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H95:H102 H8</xm:sqref>
        </x14:conditionalFormatting>
        <x14:conditionalFormatting xmlns:xm="http://schemas.microsoft.com/office/excel/2006/main">
          <x14:cfRule type="dataBar" id="{6E196CE3-973F-40EB-8D05-B624EB2C9C6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690D6DA3-3C54-4758-B7F8-EB8F85575AF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0672A0F4-82B3-4F37-83DE-50CAE911772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7111FC4-1571-41B1-9B8A-2784A5AC08B0}">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7CB81CD9-8356-4D76-A4F8-A3998C02A2B8}">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DB50A28D-66FF-462C-90F7-AA6A6176E769}">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BB9524EE-31AD-43B1-8DE4-7F97FAF0382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0E11AF1-F53A-4C23-A53F-DF313F17A69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312F60D1-40F0-4BE4-936E-AD357802960C}">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CC6B7C74-405E-41E8-85CD-F64780ADA6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73C14D57-3479-4101-B38A-B4F1A434D19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398BB20A-A61E-4ACD-83C2-FB08B1EB8745}">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E04EC440-EAFA-4101-A605-BFCD534D7F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49D44336-32A9-47CD-B3BC-1BCF70E1D30B}">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9A772F0-98B2-43CB-87D4-3E72715D79AD}">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FACBAF1B-9C44-48AA-868C-0C68EFEE8869}">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F9473F1-AD9B-4138-9F06-2AA243C0B615}">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17EF69B4-B08F-42CD-A33B-094C2FCE8A3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F0A53AF-97CD-4C69-9D6D-192DD496B3A8}">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D126951-6612-4948-BC0B-C92E0407D9A1}">
            <x14:dataBar minLength="0" maxLength="100" gradient="0">
              <x14:cfvo type="num">
                <xm:f>0</xm:f>
              </x14:cfvo>
              <x14:cfvo type="num">
                <xm:f>1</xm:f>
              </x14:cfvo>
              <x14:negativeFillColor rgb="FFFF0000"/>
              <x14:axisColor rgb="FF000000"/>
            </x14:dataBar>
          </x14:cfRule>
          <xm:sqref>H21:H24</xm:sqref>
        </x14:conditionalFormatting>
        <x14:conditionalFormatting xmlns:xm="http://schemas.microsoft.com/office/excel/2006/main">
          <x14:cfRule type="dataBar" id="{A5C9CB8E-E9B3-4E3B-8409-C1ADEB479A9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E7E783F-DBCD-41B9-88A0-E6BDBAB020FD}">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5F82AF97-FA9B-411D-985D-7F792368A16E}">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316AF0EB-E4CD-4819-A794-4F451162A25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D73A1B4D-150E-499B-A212-CDCD7A3D1BE2}">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98FDFAD-179E-41AB-82F4-5188E845C01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DAC6F63-BDF6-485C-B6A9-36448761809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5F172B6-CCC8-447B-926C-82D66625CC4B}">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7CEB8B5-BD96-447A-A91D-1288F392D96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DDCB196E-BB3A-47D2-BBD6-19FD70F26CA9}">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0B27F8F-6BF3-4D99-B86B-18819C70714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FB87698-D4A6-4DA6-98AF-696F58DB48E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67F30CAA-9FA3-404F-B17F-8D0005ED66F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EAF31F02-AF8C-46C3-BBDA-A9BDCEC7D60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34281B-E38F-493D-9116-B76778F43C95}">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9CE8883-9CD2-4092-BE1E-C59936E691F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3A9C6136-BDC3-4DA2-9C8B-B16F563C7EB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33293814-A38A-4523-ACB5-391AA4403704}">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5490608-156B-4D03-B0C0-915B6148F06A}">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2608A3D2-3210-4104-8B9C-DAB32B128F0A}">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BA470F3-C7BE-439F-8D59-7878C54190C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B4BADD8-6116-49A3-A5E0-B6EEB1DB038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D72938F-03EA-4577-8F41-C3D5E7DBB506}">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66D5882-2C79-4B8A-B88C-61B984D22363}">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8741A7-A6A9-4611-9564-A3FD09DD4B30}">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978F9DD9-050B-401E-A24D-59A933DC647D}">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29000EC-DE91-43F3-B101-7CD63E8D8A3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96B0820-3998-4A02-BE51-FD6E80C6E8E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3425AA6F-5478-4B72-842E-8A9098E11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18074FB-6180-4566-BE6F-DDC0BE98CA54}">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3F597BD0-A2EA-4849-BF56-A795E94382C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927A7CD-0C20-40A7-BD9C-D1C655A899F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0FB580E-454F-4F97-B202-2C139EACF283}">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A8ECBE6A-0254-4295-9B5C-8ADCE808781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C334DEC7-C444-4417-A68C-73A47C448D05}">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62B4AB-14A0-43AF-8E76-809420AFC283}">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5D2D10D3-9447-42E8-962B-E4D03F48C9F3}">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0213342-2C4E-46D4-AF8A-797D7F2D15D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100870E-F6D6-4787-B99A-576F3D1445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3EDBA37D-C807-47C9-86F4-589B12F7D96D}">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8D7B6C95-F2B0-4B4D-9BD4-1DE80BF9D37E}">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C099E9A-C10B-4FB8-8285-AE1ABE19BBBC}">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9142ADC-24ED-41B8-94FB-660606374CD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76A41D85-A4B4-44B8-943B-F8B0A0E7F24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77D2C5AA-0FA9-490E-8A2B-56A6ECAC060F}">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EB5E92F8-4F06-40A0-8B5F-3DD35D18C91D}">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A27F147-1F59-4A1D-BC0C-071F1C53F7D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7F36C3E4-883C-4258-805B-7149263F656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74D041A-BB35-4D20-BDDC-F86F0F400C5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C86EB2D2-2B65-44EC-84BE-EB197D93868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3E5865F3-FFC9-46D2-A3D9-F56B162C03F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7731559-EDBD-497F-B7C0-68F2429B46EA}">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E8D4607-DB99-4758-A78D-5B38D2A39284}">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5BD43D0B-48D2-447E-8A50-E30E03BC0DB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2871CB8B-03A7-42E8-83CE-8324DE299E3C}">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0E8A2E41-F615-45D7-9074-96D99CA20AC6}">
            <x14:dataBar minLength="0" maxLength="100" gradient="0">
              <x14:cfvo type="num">
                <xm:f>0</xm:f>
              </x14:cfvo>
              <x14:cfvo type="num">
                <xm:f>1</xm:f>
              </x14:cfvo>
              <x14:negativeFillColor rgb="FFFF0000"/>
              <x14:axisColor rgb="FF000000"/>
            </x14:dataBar>
          </x14:cfRule>
          <xm:sqref>H13 H31</xm:sqref>
        </x14:conditionalFormatting>
        <x14:conditionalFormatting xmlns:xm="http://schemas.microsoft.com/office/excel/2006/main">
          <x14:cfRule type="dataBar" id="{8B1CB2E8-2D8E-4FA7-AF06-8887F6E078B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1DA8D31-C218-4BBF-9C6D-3B806782B29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C2410EB-48ED-4A7A-9A69-7A5F1A8B3CB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7FC1221E-AC6F-401E-93F5-21F177A75CB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D802265-1661-4BAE-969A-CFC50292264D}">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B7AEA3C0-1610-4ED6-A39E-CA9A577A7F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EE5ABAA6-25C5-44B2-A88B-99D0381222F4}">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0A6B444B-90C8-4FB8-AE74-6B976233461F}">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D97EDC6-816F-443E-81D9-C519B9730C0D}">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1B6E08F-F0B6-4751-96CD-A8581CE3D2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DF17BDB-4D31-4635-82D8-D17559C1F92D}">
            <x14:dataBar minLength="0" maxLength="100" gradient="0">
              <x14:cfvo type="num">
                <xm:f>0</xm:f>
              </x14:cfvo>
              <x14:cfvo type="num">
                <xm:f>1</xm:f>
              </x14:cfvo>
              <x14:negativeFillColor rgb="FFFF0000"/>
              <x14:axisColor rgb="FF000000"/>
            </x14:dataBar>
          </x14:cfRule>
          <xm:sqref>H12:H15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B29" sqref="B2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85</v>
      </c>
      <c r="B1" s="22"/>
      <c r="C1" s="23"/>
    </row>
    <row r="2" spans="1:3" ht="14.25" x14ac:dyDescent="0.2">
      <c r="A2" s="86" t="s">
        <v>22</v>
      </c>
      <c r="B2" s="9"/>
      <c r="C2" s="8"/>
    </row>
    <row r="3" spans="1:3" s="14" customFormat="1" x14ac:dyDescent="0.2">
      <c r="A3" s="8"/>
      <c r="B3" s="9"/>
      <c r="C3" s="8"/>
    </row>
    <row r="4" spans="1:3" s="8" customFormat="1" ht="18" x14ac:dyDescent="0.25">
      <c r="A4" s="81" t="s">
        <v>52</v>
      </c>
      <c r="B4" s="20"/>
    </row>
    <row r="5" spans="1:3" s="8" customFormat="1" ht="57" x14ac:dyDescent="0.2">
      <c r="B5" s="87" t="s">
        <v>41</v>
      </c>
    </row>
    <row r="7" spans="1:3" ht="28.5" x14ac:dyDescent="0.2">
      <c r="B7" s="87" t="s">
        <v>53</v>
      </c>
    </row>
    <row r="9" spans="1:3" ht="14.25" x14ac:dyDescent="0.2">
      <c r="B9" s="86" t="s">
        <v>24</v>
      </c>
    </row>
    <row r="11" spans="1:3" ht="28.5" x14ac:dyDescent="0.2">
      <c r="B11" s="85" t="s">
        <v>25</v>
      </c>
    </row>
    <row r="12" spans="1:3" s="14" customFormat="1" x14ac:dyDescent="0.2"/>
    <row r="13" spans="1:3" ht="18" x14ac:dyDescent="0.25">
      <c r="A13" s="124" t="s">
        <v>4</v>
      </c>
      <c r="B13" s="124"/>
    </row>
    <row r="14" spans="1:3" s="14" customFormat="1" x14ac:dyDescent="0.2"/>
    <row r="15" spans="1:3" s="82" customFormat="1" ht="18" x14ac:dyDescent="0.2">
      <c r="A15" s="90"/>
      <c r="B15" s="88" t="s">
        <v>44</v>
      </c>
    </row>
    <row r="16" spans="1:3" s="82" customFormat="1" ht="18" x14ac:dyDescent="0.2">
      <c r="A16" s="90"/>
      <c r="B16" s="89" t="s">
        <v>42</v>
      </c>
      <c r="C16" s="84" t="s">
        <v>3</v>
      </c>
    </row>
    <row r="17" spans="1:3" ht="18" x14ac:dyDescent="0.25">
      <c r="A17" s="91"/>
      <c r="B17" s="89" t="s">
        <v>46</v>
      </c>
    </row>
    <row r="18" spans="1:3" s="14" customFormat="1" ht="18" x14ac:dyDescent="0.25">
      <c r="A18" s="91"/>
      <c r="B18" s="89" t="s">
        <v>54</v>
      </c>
    </row>
    <row r="19" spans="1:3" s="23" customFormat="1" ht="18" x14ac:dyDescent="0.25">
      <c r="A19" s="94"/>
      <c r="B19" s="89" t="s">
        <v>55</v>
      </c>
    </row>
    <row r="20" spans="1:3" s="82" customFormat="1" ht="18" x14ac:dyDescent="0.2">
      <c r="A20" s="90"/>
      <c r="B20" s="88" t="s">
        <v>43</v>
      </c>
      <c r="C20" s="83" t="s">
        <v>2</v>
      </c>
    </row>
    <row r="21" spans="1:3" ht="18" x14ac:dyDescent="0.25">
      <c r="A21" s="91"/>
      <c r="B21" s="89" t="s">
        <v>45</v>
      </c>
    </row>
    <row r="22" spans="1:3" s="8" customFormat="1" ht="18" x14ac:dyDescent="0.25">
      <c r="A22" s="92"/>
      <c r="B22" s="93" t="s">
        <v>47</v>
      </c>
    </row>
    <row r="23" spans="1:3" s="8" customFormat="1" ht="18" x14ac:dyDescent="0.25">
      <c r="A23" s="92"/>
      <c r="B23" s="10"/>
    </row>
    <row r="24" spans="1:3" s="8" customFormat="1" ht="18" x14ac:dyDescent="0.25">
      <c r="A24" s="124" t="s">
        <v>48</v>
      </c>
      <c r="B24" s="124"/>
    </row>
    <row r="25" spans="1:3" s="8" customFormat="1" ht="43.5" x14ac:dyDescent="0.25">
      <c r="A25" s="92"/>
      <c r="B25" s="89" t="s">
        <v>56</v>
      </c>
    </row>
    <row r="26" spans="1:3" s="8" customFormat="1" ht="18" x14ac:dyDescent="0.25">
      <c r="A26" s="92"/>
      <c r="B26" s="89"/>
    </row>
    <row r="27" spans="1:3" s="8" customFormat="1" ht="18" x14ac:dyDescent="0.25">
      <c r="A27" s="92"/>
      <c r="B27" s="110" t="s">
        <v>60</v>
      </c>
    </row>
    <row r="28" spans="1:3" s="8" customFormat="1" ht="18" x14ac:dyDescent="0.25">
      <c r="A28" s="92"/>
      <c r="B28" s="89" t="s">
        <v>49</v>
      </c>
    </row>
    <row r="29" spans="1:3" s="8" customFormat="1" ht="28.5" x14ac:dyDescent="0.25">
      <c r="A29" s="92"/>
      <c r="B29" s="89" t="s">
        <v>51</v>
      </c>
    </row>
    <row r="30" spans="1:3" s="8" customFormat="1" ht="18" x14ac:dyDescent="0.25">
      <c r="A30" s="92"/>
      <c r="B30" s="89"/>
    </row>
    <row r="31" spans="1:3" s="8" customFormat="1" ht="18" x14ac:dyDescent="0.25">
      <c r="A31" s="92"/>
      <c r="B31" s="110" t="s">
        <v>57</v>
      </c>
    </row>
    <row r="32" spans="1:3" s="8" customFormat="1" ht="18" x14ac:dyDescent="0.25">
      <c r="A32" s="92"/>
      <c r="B32" s="89" t="s">
        <v>50</v>
      </c>
    </row>
    <row r="33" spans="1:2" s="8" customFormat="1" ht="18" x14ac:dyDescent="0.25">
      <c r="A33" s="92"/>
      <c r="B33" s="89" t="s">
        <v>58</v>
      </c>
    </row>
    <row r="34" spans="1:2" s="8" customFormat="1" ht="18" x14ac:dyDescent="0.25">
      <c r="A34" s="92"/>
      <c r="B34" s="10"/>
    </row>
    <row r="35" spans="1:2" s="8" customFormat="1" ht="28.5" x14ac:dyDescent="0.25">
      <c r="A35" s="92"/>
      <c r="B35" s="89" t="s">
        <v>91</v>
      </c>
    </row>
    <row r="36" spans="1:2" s="8" customFormat="1" ht="18" x14ac:dyDescent="0.25">
      <c r="A36" s="92"/>
      <c r="B36" s="95" t="s">
        <v>59</v>
      </c>
    </row>
    <row r="37" spans="1:2" s="8" customFormat="1" ht="18" x14ac:dyDescent="0.25">
      <c r="A37" s="92"/>
      <c r="B37" s="10"/>
    </row>
    <row r="38" spans="1:2" ht="18" x14ac:dyDescent="0.25">
      <c r="A38" s="124" t="s">
        <v>9</v>
      </c>
      <c r="B38" s="124"/>
    </row>
    <row r="39" spans="1:2" ht="28.5" x14ac:dyDescent="0.2">
      <c r="B39" s="89" t="s">
        <v>62</v>
      </c>
    </row>
    <row r="40" spans="1:2" s="14" customFormat="1" x14ac:dyDescent="0.2"/>
    <row r="41" spans="1:2" s="14" customFormat="1" ht="14.25" x14ac:dyDescent="0.2">
      <c r="B41" s="89" t="s">
        <v>63</v>
      </c>
    </row>
    <row r="42" spans="1:2" s="14" customFormat="1" x14ac:dyDescent="0.2"/>
    <row r="43" spans="1:2" s="14" customFormat="1" ht="28.5" x14ac:dyDescent="0.2">
      <c r="B43" s="89" t="s">
        <v>61</v>
      </c>
    </row>
    <row r="44" spans="1:2" s="14" customFormat="1" x14ac:dyDescent="0.2"/>
    <row r="45" spans="1:2" ht="28.5" x14ac:dyDescent="0.2">
      <c r="B45" s="89" t="s">
        <v>64</v>
      </c>
    </row>
    <row r="46" spans="1:2" x14ac:dyDescent="0.2">
      <c r="B46" s="15"/>
    </row>
    <row r="47" spans="1:2" ht="28.5" x14ac:dyDescent="0.2">
      <c r="B47" s="89" t="s">
        <v>65</v>
      </c>
    </row>
    <row r="48" spans="1:2" x14ac:dyDescent="0.2">
      <c r="B48" s="11"/>
    </row>
    <row r="49" spans="1:2" ht="18" x14ac:dyDescent="0.25">
      <c r="A49" s="124" t="s">
        <v>7</v>
      </c>
      <c r="B49" s="124"/>
    </row>
    <row r="50" spans="1:2" ht="28.5" x14ac:dyDescent="0.2">
      <c r="B50" s="89" t="s">
        <v>92</v>
      </c>
    </row>
    <row r="51" spans="1:2" x14ac:dyDescent="0.2">
      <c r="B51" s="11"/>
    </row>
    <row r="52" spans="1:2" ht="14.25" x14ac:dyDescent="0.2">
      <c r="A52" s="96" t="s">
        <v>10</v>
      </c>
      <c r="B52" s="89" t="s">
        <v>11</v>
      </c>
    </row>
    <row r="53" spans="1:2" ht="14.25" x14ac:dyDescent="0.2">
      <c r="A53" s="96" t="s">
        <v>12</v>
      </c>
      <c r="B53" s="89" t="s">
        <v>13</v>
      </c>
    </row>
    <row r="54" spans="1:2" ht="14.25" x14ac:dyDescent="0.2">
      <c r="A54" s="96" t="s">
        <v>14</v>
      </c>
      <c r="B54" s="89" t="s">
        <v>15</v>
      </c>
    </row>
    <row r="55" spans="1:2" ht="28.5" x14ac:dyDescent="0.2">
      <c r="A55" s="85"/>
      <c r="B55" s="89" t="s">
        <v>66</v>
      </c>
    </row>
    <row r="56" spans="1:2" ht="28.5" x14ac:dyDescent="0.2">
      <c r="A56" s="85"/>
      <c r="B56" s="89" t="s">
        <v>67</v>
      </c>
    </row>
    <row r="57" spans="1:2" ht="14.25" x14ac:dyDescent="0.2">
      <c r="A57" s="96" t="s">
        <v>16</v>
      </c>
      <c r="B57" s="89" t="s">
        <v>17</v>
      </c>
    </row>
    <row r="58" spans="1:2" ht="14.25" x14ac:dyDescent="0.2">
      <c r="A58" s="85"/>
      <c r="B58" s="89" t="s">
        <v>68</v>
      </c>
    </row>
    <row r="59" spans="1:2" ht="14.25" x14ac:dyDescent="0.2">
      <c r="A59" s="85"/>
      <c r="B59" s="89" t="s">
        <v>69</v>
      </c>
    </row>
    <row r="60" spans="1:2" ht="14.25" x14ac:dyDescent="0.2">
      <c r="A60" s="96" t="s">
        <v>18</v>
      </c>
      <c r="B60" s="89" t="s">
        <v>19</v>
      </c>
    </row>
    <row r="61" spans="1:2" ht="28.5" x14ac:dyDescent="0.2">
      <c r="A61" s="85"/>
      <c r="B61" s="89" t="s">
        <v>70</v>
      </c>
    </row>
    <row r="62" spans="1:2" ht="14.25" x14ac:dyDescent="0.2">
      <c r="A62" s="96" t="s">
        <v>71</v>
      </c>
      <c r="B62" s="89" t="s">
        <v>72</v>
      </c>
    </row>
    <row r="63" spans="1:2" ht="14.25" x14ac:dyDescent="0.2">
      <c r="A63" s="97"/>
      <c r="B63" s="89" t="s">
        <v>73</v>
      </c>
    </row>
    <row r="64" spans="1:2" s="14" customFormat="1" x14ac:dyDescent="0.2">
      <c r="B64" s="12"/>
    </row>
    <row r="65" spans="1:2" s="14" customFormat="1" ht="18" x14ac:dyDescent="0.25">
      <c r="A65" s="124" t="s">
        <v>8</v>
      </c>
      <c r="B65" s="124"/>
    </row>
    <row r="66" spans="1:2" s="14" customFormat="1" ht="42.75" x14ac:dyDescent="0.2">
      <c r="B66" s="89" t="s">
        <v>74</v>
      </c>
    </row>
    <row r="67" spans="1:2" s="14" customFormat="1" x14ac:dyDescent="0.2">
      <c r="B67" s="13"/>
    </row>
    <row r="68" spans="1:2" s="8" customFormat="1" ht="18" x14ac:dyDescent="0.25">
      <c r="A68" s="124" t="s">
        <v>5</v>
      </c>
      <c r="B68" s="124"/>
    </row>
    <row r="69" spans="1:2" s="14" customFormat="1" ht="15" x14ac:dyDescent="0.25">
      <c r="A69" s="104" t="s">
        <v>6</v>
      </c>
      <c r="B69" s="105" t="s">
        <v>75</v>
      </c>
    </row>
    <row r="70" spans="1:2" s="8" customFormat="1" ht="28.5" x14ac:dyDescent="0.2">
      <c r="A70" s="98"/>
      <c r="B70" s="103" t="s">
        <v>77</v>
      </c>
    </row>
    <row r="71" spans="1:2" s="8" customFormat="1" ht="14.25" x14ac:dyDescent="0.2">
      <c r="A71" s="98"/>
      <c r="B71" s="99"/>
    </row>
    <row r="72" spans="1:2" s="14" customFormat="1" ht="15" x14ac:dyDescent="0.25">
      <c r="A72" s="104" t="s">
        <v>6</v>
      </c>
      <c r="B72" s="105" t="s">
        <v>90</v>
      </c>
    </row>
    <row r="73" spans="1:2" s="8" customFormat="1" ht="28.5" x14ac:dyDescent="0.2">
      <c r="A73" s="98"/>
      <c r="B73" s="103" t="s">
        <v>94</v>
      </c>
    </row>
    <row r="74" spans="1:2" s="8" customFormat="1" ht="14.25" x14ac:dyDescent="0.2">
      <c r="A74" s="98"/>
      <c r="B74" s="99"/>
    </row>
    <row r="75" spans="1:2" ht="15" x14ac:dyDescent="0.25">
      <c r="A75" s="104" t="s">
        <v>6</v>
      </c>
      <c r="B75" s="107" t="s">
        <v>80</v>
      </c>
    </row>
    <row r="76" spans="1:2" s="8" customFormat="1" ht="42.75" x14ac:dyDescent="0.2">
      <c r="A76" s="98"/>
      <c r="B76" s="87" t="s">
        <v>93</v>
      </c>
    </row>
    <row r="77" spans="1:2" ht="14.25" x14ac:dyDescent="0.2">
      <c r="A77" s="97"/>
      <c r="B77" s="97"/>
    </row>
    <row r="78" spans="1:2" s="14" customFormat="1" ht="15" x14ac:dyDescent="0.25">
      <c r="A78" s="104" t="s">
        <v>6</v>
      </c>
      <c r="B78" s="107" t="s">
        <v>86</v>
      </c>
    </row>
    <row r="79" spans="1:2" s="8" customFormat="1" ht="28.5" x14ac:dyDescent="0.2">
      <c r="A79" s="98"/>
      <c r="B79" s="87" t="s">
        <v>81</v>
      </c>
    </row>
    <row r="80" spans="1:2" s="14" customFormat="1" ht="14.25" x14ac:dyDescent="0.2">
      <c r="A80" s="97"/>
      <c r="B80" s="97"/>
    </row>
    <row r="81" spans="1:2" ht="15" x14ac:dyDescent="0.25">
      <c r="A81" s="104" t="s">
        <v>6</v>
      </c>
      <c r="B81" s="107" t="s">
        <v>87</v>
      </c>
    </row>
    <row r="82" spans="1:2" s="8" customFormat="1" ht="14.25" x14ac:dyDescent="0.2">
      <c r="A82" s="98"/>
      <c r="B82" s="102" t="s">
        <v>82</v>
      </c>
    </row>
    <row r="83" spans="1:2" s="8" customFormat="1" ht="14.25" x14ac:dyDescent="0.2">
      <c r="A83" s="98"/>
      <c r="B83" s="102" t="s">
        <v>83</v>
      </c>
    </row>
    <row r="84" spans="1:2" s="8" customFormat="1" ht="14.25" x14ac:dyDescent="0.2">
      <c r="A84" s="98"/>
      <c r="B84" s="102" t="s">
        <v>84</v>
      </c>
    </row>
    <row r="85" spans="1:2" ht="15" x14ac:dyDescent="0.25">
      <c r="A85" s="97"/>
      <c r="B85" s="101"/>
    </row>
    <row r="86" spans="1:2" ht="15" x14ac:dyDescent="0.25">
      <c r="A86" s="104" t="s">
        <v>6</v>
      </c>
      <c r="B86" s="107" t="s">
        <v>88</v>
      </c>
    </row>
    <row r="87" spans="1:2" s="8" customFormat="1" ht="42.75" x14ac:dyDescent="0.2">
      <c r="A87" s="98"/>
      <c r="B87" s="87" t="s">
        <v>76</v>
      </c>
    </row>
    <row r="88" spans="1:2" s="8" customFormat="1" ht="14.25" x14ac:dyDescent="0.2">
      <c r="A88" s="98"/>
      <c r="B88" s="100" t="s">
        <v>78</v>
      </c>
    </row>
    <row r="89" spans="1:2" s="8" customFormat="1" ht="57" x14ac:dyDescent="0.2">
      <c r="A89" s="98"/>
      <c r="B89" s="106" t="s">
        <v>79</v>
      </c>
    </row>
    <row r="90" spans="1:2" ht="14.25" x14ac:dyDescent="0.2">
      <c r="A90" s="97"/>
      <c r="B90" s="97"/>
    </row>
    <row r="91" spans="1:2" ht="15" x14ac:dyDescent="0.25">
      <c r="A91" s="104" t="s">
        <v>6</v>
      </c>
      <c r="B91" s="109" t="s">
        <v>89</v>
      </c>
    </row>
    <row r="92" spans="1:2" ht="28.5" x14ac:dyDescent="0.2">
      <c r="A92" s="85"/>
      <c r="B92" s="102" t="s">
        <v>20</v>
      </c>
    </row>
    <row r="94" spans="1:2" x14ac:dyDescent="0.2">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Reuben</cp:lastModifiedBy>
  <cp:lastPrinted>2018-02-12T20:25:38Z</cp:lastPrinted>
  <dcterms:created xsi:type="dcterms:W3CDTF">2010-06-09T16:05:03Z</dcterms:created>
  <dcterms:modified xsi:type="dcterms:W3CDTF">2021-09-24T02:45:06Z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