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defaultThemeVersion="166925"/>
  <mc:AlternateContent xmlns:mc="http://schemas.openxmlformats.org/markup-compatibility/2006">
    <mc:Choice Requires="x15">
      <x15ac:absPath xmlns:x15ac="http://schemas.microsoft.com/office/spreadsheetml/2010/11/ac" url="/Users/bobbyfetting/Library/CloudStorage/SynologyDrive-BFmacSync/Work/_HB/SOP/Reports/"/>
    </mc:Choice>
  </mc:AlternateContent>
  <xr:revisionPtr revIDLastSave="0" documentId="13_ncr:1_{1FD18857-2853-D848-926A-9E81D357484A}" xr6:coauthVersionLast="47" xr6:coauthVersionMax="47" xr10:uidLastSave="{00000000-0000-0000-0000-000000000000}"/>
  <bookViews>
    <workbookView xWindow="-38400" yWindow="500" windowWidth="38400" windowHeight="21100" xr2:uid="{00000000-000D-0000-FFFF-FFFF00000000}"/>
  </bookViews>
  <sheets>
    <sheet name="ActionItems" sheetId="1" r:id="rId1"/>
    <sheet name="Help" sheetId="2" state="hidden" r:id="rId2"/>
  </sheets>
  <definedNames>
    <definedName name="_xlnm.Print_Titles" localSheetId="0">ActionItems!$5:$5</definedName>
    <definedName name="valuevx">42.314159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6" i="1" l="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9" i="1"/>
  <c r="D10" i="1"/>
  <c r="D11" i="1"/>
  <c r="D12" i="1"/>
  <c r="D13" i="1"/>
  <c r="D14" i="1"/>
  <c r="D15" i="1"/>
  <c r="D16" i="1"/>
  <c r="D17" i="1"/>
  <c r="D18" i="1"/>
  <c r="D19" i="1"/>
  <c r="D20" i="1"/>
  <c r="D21" i="1"/>
  <c r="D22" i="1"/>
  <c r="D23" i="1"/>
  <c r="D24" i="1"/>
  <c r="D25" i="1"/>
  <c r="D26" i="1"/>
  <c r="D27" i="1"/>
  <c r="D28" i="1"/>
  <c r="D29" i="1"/>
  <c r="D30" i="1"/>
  <c r="D31" i="1"/>
  <c r="D32" i="1"/>
  <c r="D33" i="1"/>
  <c r="D34" i="1"/>
  <c r="D8" i="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I161" i="1"/>
  <c r="D161" i="1"/>
  <c r="D145" i="1"/>
  <c r="I160" i="1"/>
  <c r="D160" i="1"/>
  <c r="I152" i="1"/>
  <c r="D152" i="1"/>
  <c r="D216" i="1"/>
  <c r="D212" i="1"/>
  <c r="D206" i="1"/>
  <c r="I159" i="1"/>
  <c r="D159" i="1"/>
  <c r="I151" i="1"/>
  <c r="D151" i="1"/>
  <c r="I344" i="1"/>
  <c r="D344" i="1"/>
  <c r="I343" i="1"/>
  <c r="D343" i="1"/>
  <c r="D347" i="1" l="1"/>
  <c r="I347" i="1"/>
  <c r="D143" i="1"/>
  <c r="I174" i="1"/>
  <c r="D174" i="1"/>
  <c r="I156" i="1" l="1"/>
  <c r="D156" i="1"/>
  <c r="D253" i="1"/>
  <c r="D340" i="1"/>
  <c r="D334" i="1"/>
  <c r="D330" i="1"/>
  <c r="D281" i="1"/>
  <c r="D252" i="1"/>
  <c r="D251" i="1"/>
  <c r="D250" i="1"/>
  <c r="D128" i="1"/>
  <c r="D171" i="1"/>
  <c r="D367" i="1"/>
  <c r="D170" i="1"/>
  <c r="D366" i="1"/>
  <c r="D169" i="1"/>
  <c r="D168" i="1"/>
  <c r="D167" i="1"/>
  <c r="D365" i="1"/>
  <c r="D166" i="1"/>
  <c r="D164" i="1"/>
  <c r="D163" i="1"/>
  <c r="D158" i="1"/>
  <c r="D346" i="1"/>
  <c r="D345" i="1"/>
  <c r="D157" i="1"/>
  <c r="D155" i="1"/>
  <c r="D154" i="1"/>
  <c r="D144" i="1"/>
  <c r="D142" i="1"/>
  <c r="D140" i="1"/>
  <c r="D139" i="1"/>
  <c r="D138" i="1"/>
  <c r="D137" i="1"/>
  <c r="D136" i="1"/>
  <c r="D135" i="1"/>
  <c r="D134" i="1"/>
  <c r="D133" i="1"/>
  <c r="D132" i="1"/>
  <c r="D131" i="1"/>
  <c r="D130" i="1"/>
  <c r="D129" i="1"/>
  <c r="D127" i="1"/>
  <c r="D126" i="1"/>
  <c r="D125" i="1"/>
  <c r="D112" i="1"/>
  <c r="D111" i="1"/>
  <c r="D110" i="1"/>
  <c r="D109" i="1"/>
  <c r="D108" i="1"/>
  <c r="D215" i="1"/>
  <c r="D337" i="1" l="1"/>
  <c r="I158" i="1"/>
  <c r="I348" i="1"/>
  <c r="I345" i="1"/>
  <c r="I157" i="1"/>
  <c r="I346" i="1"/>
  <c r="D224" i="1"/>
  <c r="D342" i="1"/>
  <c r="D341" i="1"/>
  <c r="D339" i="1"/>
  <c r="I340" i="1"/>
  <c r="I342" i="1"/>
  <c r="I341" i="1"/>
  <c r="I339" i="1"/>
  <c r="D333" i="1"/>
  <c r="D331" i="1"/>
  <c r="D325" i="1"/>
  <c r="D322" i="1"/>
  <c r="I338" i="1"/>
  <c r="D338" i="1"/>
  <c r="D329" i="1"/>
  <c r="D280" i="1"/>
  <c r="D254" i="1"/>
  <c r="I334" i="1"/>
  <c r="I337" i="1"/>
  <c r="D335" i="1"/>
  <c r="D248" i="1"/>
  <c r="D247" i="1"/>
  <c r="I336" i="1"/>
  <c r="D336" i="1"/>
  <c r="I155" i="1"/>
  <c r="I335" i="1"/>
  <c r="I325" i="1"/>
  <c r="I333" i="1"/>
  <c r="D293" i="1"/>
  <c r="D332" i="1"/>
  <c r="I163" i="1"/>
  <c r="D162" i="1"/>
  <c r="I154" i="1"/>
  <c r="I164" i="1"/>
  <c r="I322" i="1"/>
  <c r="I329" i="1"/>
  <c r="I330" i="1"/>
  <c r="I331" i="1"/>
  <c r="I332" i="1"/>
  <c r="D328" i="1"/>
  <c r="I328" i="1"/>
  <c r="I327" i="1" l="1"/>
  <c r="D292" i="1"/>
  <c r="D326" i="1"/>
  <c r="D323" i="1"/>
  <c r="D321" i="1"/>
  <c r="I139" i="1"/>
  <c r="I135" i="1"/>
  <c r="I131" i="1"/>
  <c r="I265" i="1" l="1"/>
  <c r="I326" i="1"/>
  <c r="D324" i="1"/>
  <c r="D205" i="1"/>
  <c r="I170" i="1"/>
  <c r="I366" i="1"/>
  <c r="I168" i="1"/>
  <c r="D318" i="1"/>
  <c r="I324" i="1"/>
  <c r="I318" i="1"/>
  <c r="D246" i="1"/>
  <c r="D258" i="1"/>
  <c r="I320" i="1"/>
  <c r="D284" i="1"/>
  <c r="D363" i="1"/>
  <c r="D223" i="1"/>
  <c r="D316" i="1"/>
  <c r="D193" i="1"/>
  <c r="D219" i="1"/>
  <c r="I316" i="1"/>
  <c r="I317" i="1"/>
  <c r="D317" i="1"/>
  <c r="I266" i="1"/>
  <c r="I267" i="1" s="1"/>
  <c r="I268" i="1" s="1"/>
  <c r="D148" i="1"/>
  <c r="D147" i="1"/>
  <c r="I312" i="1"/>
  <c r="D312" i="1"/>
  <c r="I223" i="1"/>
  <c r="I220" i="1"/>
  <c r="I219" i="1"/>
  <c r="I218" i="1"/>
  <c r="I269" i="1" l="1"/>
  <c r="I277" i="1" s="1"/>
  <c r="D153" i="1" l="1"/>
  <c r="D1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RMF</author>
  </authors>
  <commentList>
    <comment ref="B108" authorId="0" shapeId="0" xr:uid="{00000000-0006-0000-0000-000002000000}">
      <text>
        <r>
          <rPr>
            <sz val="9"/>
            <color rgb="FF000000"/>
            <rFont val="Tahoma"/>
            <family val="2"/>
          </rPr>
          <t xml:space="preserve"> 
</t>
        </r>
        <r>
          <rPr>
            <sz val="9"/>
            <color rgb="FF000000"/>
            <rFont val="Tahoma"/>
            <family val="2"/>
          </rPr>
          <t xml:space="preserve">PRIOR TO CO
</t>
        </r>
        <r>
          <rPr>
            <sz val="9"/>
            <color rgb="FF000000"/>
            <rFont val="Tahoma"/>
            <family val="2"/>
          </rPr>
          <t xml:space="preserve">
</t>
        </r>
        <r>
          <rPr>
            <sz val="9"/>
            <color rgb="FF000000"/>
            <rFont val="Tahoma"/>
            <family val="2"/>
          </rPr>
          <t xml:space="preserve">PLEASE ACKNOWLEDGE THAT YOU HAVE READ:
</t>
        </r>
        <r>
          <rPr>
            <sz val="9"/>
            <color rgb="FF000000"/>
            <rFont val="Tahoma"/>
            <family val="2"/>
          </rPr>
          <t xml:space="preserve">
</t>
        </r>
        <r>
          <rPr>
            <sz val="9"/>
            <color rgb="FF000000"/>
            <rFont val="Tahoma"/>
            <family val="2"/>
          </rPr>
          <t xml:space="preserve">ENG-003.b
</t>
        </r>
        <r>
          <rPr>
            <sz val="9"/>
            <color rgb="FF000000"/>
            <rFont val="Tahoma"/>
            <family val="2"/>
          </rPr>
          <t xml:space="preserve">
</t>
        </r>
        <r>
          <rPr>
            <sz val="9"/>
            <color rgb="FF000000"/>
            <rFont val="Tahoma"/>
            <family val="2"/>
          </rPr>
          <t xml:space="preserve">The Property Owner shall construct a right turn lane north approach on Jog Road at the project entrance road.
</t>
        </r>
        <r>
          <rPr>
            <sz val="9"/>
            <color rgb="FF000000"/>
            <rFont val="Tahoma"/>
            <family val="2"/>
          </rPr>
          <t xml:space="preserve">
</t>
        </r>
        <r>
          <rPr>
            <sz val="9"/>
            <color rgb="FF000000"/>
            <rFont val="Tahoma"/>
            <family val="2"/>
          </rPr>
          <t xml:space="preserve">This construction shall be concurrent with the paving and drainage improvements for the site. Any and all costs associated with the construction shall be paid by the Property Owner. These costs shall include, but are not limited to, utility relocations and acquisition of any additional required right-of-way.
</t>
        </r>
        <r>
          <rPr>
            <sz val="9"/>
            <color rgb="FF000000"/>
            <rFont val="Tahoma"/>
            <family val="2"/>
          </rPr>
          <t xml:space="preserve">
</t>
        </r>
        <r>
          <rPr>
            <sz val="9"/>
            <color rgb="FF000000"/>
            <rFont val="Tahoma"/>
            <family val="2"/>
          </rPr>
          <t xml:space="preserve">Construction shall be completed prior to the issuance of the first Certificate of Occupancy.
</t>
        </r>
        <r>
          <rPr>
            <sz val="9"/>
            <color rgb="FF000000"/>
            <rFont val="Tahoma"/>
            <family val="2"/>
          </rPr>
          <t xml:space="preserve">
</t>
        </r>
        <r>
          <rPr>
            <sz val="9"/>
            <color rgb="FF000000"/>
            <rFont val="Tahoma"/>
            <family val="2"/>
          </rPr>
          <t>Please contact Land Development Division: Scott Cantor, Assistant Director at 561-684-4090</t>
        </r>
      </text>
    </comment>
    <comment ref="B109" authorId="0" shapeId="0" xr:uid="{00000000-0006-0000-0000-000003000000}">
      <text>
        <r>
          <rPr>
            <sz val="9"/>
            <color rgb="FF000000"/>
            <rFont val="Tahoma"/>
            <family val="2"/>
          </rPr>
          <t xml:space="preserve">ENG-006.b
</t>
        </r>
        <r>
          <rPr>
            <sz val="9"/>
            <color rgb="FF000000"/>
            <rFont val="Tahoma"/>
            <family val="2"/>
          </rPr>
          <t xml:space="preserve">
</t>
        </r>
        <r>
          <rPr>
            <sz val="9"/>
            <color rgb="FF000000"/>
            <rFont val="Tahoma"/>
            <family val="2"/>
          </rPr>
          <t xml:space="preserve">The Property Owner shall design, install, and perpetually maintain median landscape within the median of all abutting right of way of Jog Road. This landscaping and irrigation shall strictly conform to the specifications and standards for the County's Only Trees, Irrigation, and Sod (OTIS) program. Additional landscaping beyond OTIS requires Board of County Commissioner's approval. Median landscaping installed by the Property Owner shall be perpetually maintained by the Property Owner, his successors and assigns, without recourse to Palm Beach County, unless the Property Owner provides payment for maintenance as set forth in Paragraph c and d below.
</t>
        </r>
        <r>
          <rPr>
            <sz val="9"/>
            <color rgb="FF000000"/>
            <rFont val="Tahoma"/>
            <family val="2"/>
          </rPr>
          <t xml:space="preserve">
</t>
        </r>
        <r>
          <rPr>
            <sz val="9"/>
            <color rgb="FF000000"/>
            <rFont val="Tahoma"/>
            <family val="2"/>
          </rPr>
          <t xml:space="preserve">All installation of the landscaping and irrigation shall be completed prior to the issuance of the first certificate of occupancy.
</t>
        </r>
        <r>
          <rPr>
            <sz val="9"/>
            <color rgb="FF000000"/>
            <rFont val="Tahoma"/>
            <family val="2"/>
          </rPr>
          <t xml:space="preserve">
</t>
        </r>
        <r>
          <rPr>
            <sz val="9"/>
            <color rgb="FF000000"/>
            <rFont val="Tahoma"/>
            <family val="2"/>
          </rPr>
          <t>Please contact Land Development Division: Scott Cantor, Assistant Director at 561-684-4090</t>
        </r>
      </text>
    </comment>
    <comment ref="B110" authorId="0" shapeId="0" xr:uid="{00000000-0006-0000-0000-000004000000}">
      <text>
        <r>
          <rPr>
            <sz val="9"/>
            <color rgb="FF000000"/>
            <rFont val="Tahoma"/>
            <family val="2"/>
          </rPr>
          <t>ENG-008.b</t>
        </r>
        <r>
          <rPr>
            <sz val="9"/>
            <color rgb="FF000000"/>
            <rFont val="Tahoma"/>
            <family val="2"/>
          </rPr>
          <t xml:space="preserve">
</t>
        </r>
        <r>
          <rPr>
            <sz val="9"/>
            <color rgb="FF000000"/>
            <rFont val="Tahoma"/>
            <family val="2"/>
          </rPr>
          <t xml:space="preserve">
The Property Owner shall fund the construction plans and the construction to lengthen the existing left turn lane south approach on Jog Road at the Project entrance road. This turn lane shall be lengthened to a minimum 250 feet in length plus 50 foot paved taper. This construction shall be concurrent with the paving and drainage improvements for the site. Any and all costs associated with the construction shall be paid by the Property Owner. These costs shall include, but are not limited to, utility relocations and acquisition of any additional required right-of-way.</t>
        </r>
        <r>
          <rPr>
            <sz val="9"/>
            <color rgb="FF000000"/>
            <rFont val="Tahoma"/>
            <family val="2"/>
          </rPr>
          <t xml:space="preserve">
</t>
        </r>
        <r>
          <rPr>
            <sz val="9"/>
            <color rgb="FF000000"/>
            <rFont val="Tahoma"/>
            <family val="2"/>
          </rPr>
          <t xml:space="preserve">
Construction shall be completed prior to the issuance of the first Certificate of Occupancy.</t>
        </r>
        <r>
          <rPr>
            <sz val="9"/>
            <color rgb="FF000000"/>
            <rFont val="Tahoma"/>
            <family val="2"/>
          </rPr>
          <t xml:space="preserve">
</t>
        </r>
        <r>
          <rPr>
            <sz val="9"/>
            <color rgb="FF000000"/>
            <rFont val="Tahoma"/>
            <family val="2"/>
          </rPr>
          <t xml:space="preserve">
Please contact Land Development Division: Scott Cantor, Assistant Director at 561-684-4090</t>
        </r>
      </text>
    </comment>
    <comment ref="B111" authorId="0" shapeId="0" xr:uid="{00000000-0006-0000-0000-000005000000}">
      <text>
        <r>
          <rPr>
            <sz val="9"/>
            <color rgb="FF000000"/>
            <rFont val="Tahoma"/>
            <family val="2"/>
          </rPr>
          <t>PARKS-001</t>
        </r>
        <r>
          <rPr>
            <sz val="9"/>
            <color rgb="FF000000"/>
            <rFont val="Tahoma"/>
            <family val="2"/>
          </rPr>
          <t xml:space="preserve">
</t>
        </r>
        <r>
          <rPr>
            <sz val="9"/>
            <color rgb="FF000000"/>
            <rFont val="Tahoma"/>
            <family val="2"/>
          </rPr>
          <t xml:space="preserve">
No more than 64 Certificates of Occupancy for the residential units shall be issued until the recreational improvements have been completed in their entirely and open for use and accessible to the residents, unless a phasing plan for completion of the required reaction area is agreed to and approved by the Parks and Recreation Department</t>
        </r>
        <r>
          <rPr>
            <sz val="9"/>
            <color rgb="FF000000"/>
            <rFont val="Tahoma"/>
            <family val="2"/>
          </rPr>
          <t xml:space="preserve">
</t>
        </r>
        <r>
          <rPr>
            <sz val="9"/>
            <color rgb="FF000000"/>
            <rFont val="Tahoma"/>
            <family val="2"/>
          </rPr>
          <t xml:space="preserve">
Please contact :PBC PARKS and RECREATION ADMIN, Planning:</t>
        </r>
        <r>
          <rPr>
            <sz val="9"/>
            <color rgb="FF000000"/>
            <rFont val="Tahoma"/>
            <family val="2"/>
          </rPr>
          <t xml:space="preserve">
Jean Matthews, Senior Planner, is at 561-966-6652,</t>
        </r>
        <r>
          <rPr>
            <sz val="9"/>
            <color rgb="FF000000"/>
            <rFont val="Tahoma"/>
            <family val="2"/>
          </rPr>
          <t xml:space="preserve">
Daniel Duenas, Planner is at 561-966-6659.</t>
        </r>
      </text>
    </comment>
    <comment ref="B112" authorId="0" shapeId="0" xr:uid="{00000000-0006-0000-0000-000006000000}">
      <text>
        <r>
          <rPr>
            <sz val="9"/>
            <color rgb="FF000000"/>
            <rFont val="Tahoma"/>
            <family val="2"/>
          </rPr>
          <t>SCHOOL - 002</t>
        </r>
        <r>
          <rPr>
            <sz val="9"/>
            <color rgb="FF000000"/>
            <rFont val="Tahoma"/>
            <family val="2"/>
          </rPr>
          <t xml:space="preserve">
</t>
        </r>
        <r>
          <rPr>
            <sz val="9"/>
            <color rgb="FF000000"/>
            <rFont val="Tahoma"/>
            <family val="2"/>
          </rPr>
          <t xml:space="preserve">
Prior to the issuance of the first Certificate of Occupancy (CO), the 10 feet by 15 feet school bus shelter shall be constructed by the Property Owner in a location and manner acceptable to the Palm Beach County School Board. Provisions for the bus shelter shall include, at a minimum, a covered area, continuous paved pedestrian and bicycle access from the subject property or use, to the shelter. Maintenance of the bus shelter shall be the responsibility of the residential Property Owner.</t>
        </r>
        <r>
          <rPr>
            <sz val="9"/>
            <color rgb="FF000000"/>
            <rFont val="Tahoma"/>
            <family val="2"/>
          </rPr>
          <t xml:space="preserve">
</t>
        </r>
        <r>
          <rPr>
            <sz val="9"/>
            <color rgb="FF000000"/>
            <rFont val="Tahoma"/>
            <family val="2"/>
          </rPr>
          <t xml:space="preserve">
Please contact PBC SCHOOL DISTRICT, Planning &amp; Intergov Relations, Div of Facilities Mgt:</t>
        </r>
        <r>
          <rPr>
            <sz val="9"/>
            <color rgb="FF000000"/>
            <rFont val="Tahoma"/>
            <family val="2"/>
          </rPr>
          <t xml:space="preserve">
Michael Owens, Senior Planner at 561-882-1938</t>
        </r>
      </text>
    </comment>
  </commentList>
</comments>
</file>

<file path=xl/sharedStrings.xml><?xml version="1.0" encoding="utf-8"?>
<sst xmlns="http://schemas.openxmlformats.org/spreadsheetml/2006/main" count="1389" uniqueCount="823">
  <si>
    <t>DUE IN 8 DAYS+</t>
  </si>
  <si>
    <t>DUE IN NEXT 7 DAYS</t>
  </si>
  <si>
    <t>LAST UPDATED:</t>
  </si>
  <si>
    <t>DATE PAST DUE</t>
  </si>
  <si>
    <t>NEXT MEETING:</t>
  </si>
  <si>
    <t>No #</t>
  </si>
  <si>
    <t>DESCRIPTION</t>
  </si>
  <si>
    <t>DATE IDENTIFIED</t>
  </si>
  <si>
    <t>DAYS ELAPSED</t>
  </si>
  <si>
    <t>REFERENCE</t>
  </si>
  <si>
    <t>CLOSURE DOCUMENT</t>
  </si>
  <si>
    <t>ASSIGNED</t>
  </si>
  <si>
    <t>B.I.C</t>
  </si>
  <si>
    <t>DUE</t>
  </si>
  <si>
    <t>COMPLETION DATE</t>
  </si>
  <si>
    <t>STATUS</t>
  </si>
  <si>
    <t>COMMENTS</t>
  </si>
  <si>
    <t>1. PERMITS</t>
  </si>
  <si>
    <t>Permit Tracking Log</t>
  </si>
  <si>
    <t>WGI</t>
  </si>
  <si>
    <t>AGC</t>
  </si>
  <si>
    <t>ADC</t>
  </si>
  <si>
    <t>Permit Revision 1</t>
  </si>
  <si>
    <t>CCD017r1</t>
  </si>
  <si>
    <t>2. PBC CONDITIONS OF APPROVAL PRIOR TO CO(S)</t>
  </si>
  <si>
    <t>Right Turn Lane North Approach</t>
  </si>
  <si>
    <t>PBC Comments - Monitoring ENG-003b</t>
  </si>
  <si>
    <t>Median Landscaping at Jog Road</t>
  </si>
  <si>
    <t>PBC Comments - Monitoring ENG-006b</t>
  </si>
  <si>
    <t>Final inspection to occur following completion of NB turn lane extension (expected by end of June 2023)</t>
  </si>
  <si>
    <t>Jog Road South Approach Left Turn Lane Extension</t>
  </si>
  <si>
    <t>PBC Comments - Monitoring ENG-008B</t>
  </si>
  <si>
    <t>Not Started</t>
  </si>
  <si>
    <t>Work to begin in conjunction with SB deceleration lane (item 2.01)</t>
  </si>
  <si>
    <t>Amenity Completion</t>
  </si>
  <si>
    <t>PBC Comments - Monitoring PARKS-001</t>
  </si>
  <si>
    <t>Currently tracking for on-time completion prior to 1st TCO application</t>
  </si>
  <si>
    <t>School Bus Shelter Completion</t>
  </si>
  <si>
    <t>PBC Comments - Monitoring SCHOOL-002</t>
  </si>
  <si>
    <t>Slab accessibility resolution provided to ADC and implemented in field, TPO complete, pending Stucco</t>
  </si>
  <si>
    <t>3. DESIGN DEVELOPMENT</t>
  </si>
  <si>
    <t>4. AHJ COORDINATION</t>
  </si>
  <si>
    <t>AHJ CLOSE-OUT REQUIREMENTS</t>
  </si>
  <si>
    <r>
      <t xml:space="preserve">Close-Out Tracking Log </t>
    </r>
    <r>
      <rPr>
        <b/>
        <sz val="10"/>
        <color rgb="FF0070C0"/>
        <rFont val="Calibri"/>
        <family val="2"/>
      </rPr>
      <t>(LINK)</t>
    </r>
  </si>
  <si>
    <t>AGC &amp; ADC</t>
  </si>
  <si>
    <t>Close-Out requirement tracking log linked in column 'E' of this log item for ease of access</t>
  </si>
  <si>
    <t xml:space="preserve">Clubhouse &amp; Residential Building BDA Surveys </t>
  </si>
  <si>
    <t>Weekly Progress Call 09/13/2022</t>
  </si>
  <si>
    <t>Dates listed are projected completion of window installation at each building</t>
  </si>
  <si>
    <t>4.09(CH)</t>
  </si>
  <si>
    <t>Clubhouse BDA Survey</t>
  </si>
  <si>
    <t>Progress Schedule</t>
  </si>
  <si>
    <t>Report received from SLS noting no BDA required per survey results - pending direction on next steps from PBC rep</t>
  </si>
  <si>
    <t>4.09(01)</t>
  </si>
  <si>
    <t>Building 01 BDA Survey</t>
  </si>
  <si>
    <t>Report received from SLS noting no BDA required per PBC FCC radio licencee - pending direction on next steps from PBC rep</t>
  </si>
  <si>
    <t>4.09(12)</t>
  </si>
  <si>
    <t>Building 12 BDA Survey</t>
  </si>
  <si>
    <t>4.09(11)</t>
  </si>
  <si>
    <t>Building 11 BDA Survey</t>
  </si>
  <si>
    <t>4.09(10)</t>
  </si>
  <si>
    <t>Building 10 BDA Survey</t>
  </si>
  <si>
    <t>4.09(09)</t>
  </si>
  <si>
    <t>Building 09 BDA Survey</t>
  </si>
  <si>
    <t>4.09(08)</t>
  </si>
  <si>
    <t>Building 08 BDA Survey</t>
  </si>
  <si>
    <t>4.09(07)</t>
  </si>
  <si>
    <t>Building 07 BDA Survey</t>
  </si>
  <si>
    <t>4.09(06)</t>
  </si>
  <si>
    <t>Building 06 BDA Survey</t>
  </si>
  <si>
    <t>4.09(05)</t>
  </si>
  <si>
    <t>Building 05 BDA Survey</t>
  </si>
  <si>
    <t>4.09(04)</t>
  </si>
  <si>
    <t>Building 04 BDA Survey</t>
  </si>
  <si>
    <t>4.09(03)</t>
  </si>
  <si>
    <t>Building 03 BDA Survey</t>
  </si>
  <si>
    <t>4.09(02)</t>
  </si>
  <si>
    <t>Building 02 BDA Survey</t>
  </si>
  <si>
    <t>PBC Closeout Procedures Clarification</t>
  </si>
  <si>
    <t>AGC Close-Out Tracking Log</t>
  </si>
  <si>
    <t>Coordination of close-out procedures underway with MTCI and PBC</t>
  </si>
  <si>
    <t>CIS Constructability Report</t>
  </si>
  <si>
    <t>ADC &amp; AGC</t>
  </si>
  <si>
    <t>Access Partnership Open Report Items</t>
  </si>
  <si>
    <r>
      <t xml:space="preserve">Accessibility Report Tracking Log </t>
    </r>
    <r>
      <rPr>
        <b/>
        <sz val="10"/>
        <color rgb="FF0070C0"/>
        <rFont val="Calibri"/>
        <family val="2"/>
      </rPr>
      <t>(LINK)</t>
    </r>
  </si>
  <si>
    <t>ONGOING</t>
  </si>
  <si>
    <t>Report tracking log linked in column 'E' of this log item for ease of access</t>
  </si>
  <si>
    <t>Fire Alarm Monitoring Agreement</t>
  </si>
  <si>
    <t>Email: MF to KN 05/15/2023 @ 12:07 PM</t>
  </si>
  <si>
    <t>AMC</t>
  </si>
  <si>
    <t>Monitoring agreement required for FA programming and inspection sent to KN for execution</t>
  </si>
  <si>
    <t>Final Sign Package (Building &amp; Directional)</t>
  </si>
  <si>
    <t>Review Meeting 06/16/2023</t>
  </si>
  <si>
    <t>ADC / AGC / AMC</t>
  </si>
  <si>
    <t>Additional language, clarification, AHJ requirements necessary to release Sign Jive for Building &amp; Directional Package (Monument in fabrication)</t>
  </si>
  <si>
    <t>PCO's Pending ADC Response</t>
  </si>
  <si>
    <t>Date Submitted</t>
  </si>
  <si>
    <t>← Aging of Current Open PCOs (Average)</t>
  </si>
  <si>
    <t>Submitted + 30cd</t>
  </si>
  <si>
    <t>Status of Work Related to PCO</t>
  </si>
  <si>
    <t>PCO067</t>
  </si>
  <si>
    <t>CE#070 Drainage System Changes - West Perimeter Yard Drains</t>
  </si>
  <si>
    <t>Pending - Not Proceeding</t>
  </si>
  <si>
    <t>PCO068</t>
  </si>
  <si>
    <t>PBC Permit Delay - PDI Claim</t>
  </si>
  <si>
    <t>Pending - In Review</t>
  </si>
  <si>
    <t>PCO069</t>
  </si>
  <si>
    <t>Shower Enclosures</t>
  </si>
  <si>
    <t>BF email to MF 06/08/2023</t>
  </si>
  <si>
    <t>PCO's Pending AGC Action</t>
  </si>
  <si>
    <t>BIC Date</t>
  </si>
  <si>
    <t>BIC + 15wd</t>
  </si>
  <si>
    <t>PCO041</t>
  </si>
  <si>
    <t>RFI 48, Trash Compactor Drainage</t>
  </si>
  <si>
    <t>Cost as submitted rejected by ADC 02/17/2023 - AGC to revisit cost with Impact for possible revision to PCO</t>
  </si>
  <si>
    <t>PCO055r1</t>
  </si>
  <si>
    <t>100% CD (Mechanical)</t>
  </si>
  <si>
    <t>Response received from ADC, returned to Armstrong for proposed settlement - pending response</t>
  </si>
  <si>
    <t>PCO066</t>
  </si>
  <si>
    <t>Subcontractor Cost Escalations - CB Structures</t>
  </si>
  <si>
    <t>Rejected by ADC 06/05/2023 - revised cost to be submitted with additional information from CB Structures</t>
  </si>
  <si>
    <t>CE#046</t>
  </si>
  <si>
    <t>Light Fixture Quantity Conflict</t>
  </si>
  <si>
    <t>Review meeting with AGC &amp; ADC scheduled for 05/30/2023 @ 8:00 AM</t>
  </si>
  <si>
    <t>CE#100</t>
  </si>
  <si>
    <t>Pool Pavilion Landscape Change</t>
  </si>
  <si>
    <t>Additional change on LP-2 included with CCD (remove 1 Royal Poinciana east of pool eqpt) - BF requested credit update from Amaro</t>
  </si>
  <si>
    <t>CE#118</t>
  </si>
  <si>
    <t>Temp AC at Clubhouse</t>
  </si>
  <si>
    <t>Monthly OAC 06/02/2023</t>
  </si>
  <si>
    <t>ROM of $15k/month approved by ADC 06/05/2023</t>
  </si>
  <si>
    <t>CE#120</t>
  </si>
  <si>
    <t>Electric Room Doors at Bld Type 3B &amp; 3B-FHA</t>
  </si>
  <si>
    <t>MTCI Hot Check Inspection</t>
  </si>
  <si>
    <t>AGC collecting all relevant pricing while proceeding with work to pass electrical hot check inspections required for meter release</t>
  </si>
  <si>
    <t>PCO's on Hold</t>
  </si>
  <si>
    <t>PCO036r1</t>
  </si>
  <si>
    <t>AC Condenser Screening</t>
  </si>
  <si>
    <t>RFI 123</t>
  </si>
  <si>
    <t>Pending - Not Proceeding, On-Hold, ADC to determine necessity at time of completion</t>
  </si>
  <si>
    <t>Email from MF 11/22/2022</t>
  </si>
  <si>
    <t xml:space="preserve"> </t>
  </si>
  <si>
    <t>Drawings inadequate for pricing.  CCD enforcement pending issuance of coordinated drawings with all current updates.</t>
  </si>
  <si>
    <t>Off Site - Dry Detention (North PL) Remaining Vegetation</t>
  </si>
  <si>
    <t>RFI 179 / Sheets FRP-1 &amp; FRP-2</t>
  </si>
  <si>
    <t>Tree removal and grading complete - sod and fence to be installed for closure of item</t>
  </si>
  <si>
    <t>Off Site - Drainage at Plateau West of Deste Court</t>
  </si>
  <si>
    <t>RFI 176 / Sheet 30</t>
  </si>
  <si>
    <t>Impact to explore existing FPL location and propose solution to conflict following completion of drainage work in item 8.02 above</t>
  </si>
  <si>
    <t>Off Site - Lake Bank Expansion &amp; Tie-In to Existing Grade</t>
  </si>
  <si>
    <t>RFI 177 / Sheet 31</t>
  </si>
  <si>
    <t>Off Site - LWDD Canal Bank</t>
  </si>
  <si>
    <t>RFI 178 / Sheet 31</t>
  </si>
  <si>
    <t>Signed permit transfer form sent from Lennar to WGI 01/18/2023, closure of item pending schedule of precon meeting and completion of work</t>
  </si>
  <si>
    <t>Off Site - Jog Road Drainage Structure S-103</t>
  </si>
  <si>
    <t>Sheet 32</t>
  </si>
  <si>
    <t>Work in progress with southbound deceleration lane construction</t>
  </si>
  <si>
    <t>Storm Drain Elevations on West Side of Compatibility Buffer</t>
  </si>
  <si>
    <t>Email from BF to TD</t>
  </si>
  <si>
    <t>Cost for work submitted to ADC under PCO067, work will not proceed without approval</t>
  </si>
  <si>
    <t>CLOSED</t>
  </si>
  <si>
    <t>This Update</t>
  </si>
  <si>
    <t>PCO065r1</t>
  </si>
  <si>
    <t>CCD022</t>
  </si>
  <si>
    <t>Approved - Proceeding with Access Control Change, Not Proceeding with Entry Lock Change</t>
  </si>
  <si>
    <t>Prior Updates</t>
  </si>
  <si>
    <t>Site Development Permit</t>
  </si>
  <si>
    <t>PBC Permit PR-2021-048696-0000</t>
  </si>
  <si>
    <t>PBC Approval</t>
  </si>
  <si>
    <t>Approved and Issued on 02/19/2022, Sub-permits pending application</t>
  </si>
  <si>
    <t>Storm Drainage Permit</t>
  </si>
  <si>
    <t>PR-2022-003330-0000</t>
  </si>
  <si>
    <t>No Sub Apps pending</t>
  </si>
  <si>
    <t>PBCWUD Permit (Pre-App Meeing)</t>
  </si>
  <si>
    <t>WUD #19-588</t>
  </si>
  <si>
    <t>PBCWUD</t>
  </si>
  <si>
    <t>All approvals received from PBCWUD as of 06/16/20222</t>
  </si>
  <si>
    <t>1.03a</t>
  </si>
  <si>
    <t>PBCWUD Submittals</t>
  </si>
  <si>
    <t>Submittal Log</t>
  </si>
  <si>
    <t>Item closed to consolidate log - reference item 1.03</t>
  </si>
  <si>
    <t>1.03b</t>
  </si>
  <si>
    <t>Pre-App Meeting: Lift Station</t>
  </si>
  <si>
    <t>Email from TD on 03/22/2022</t>
  </si>
  <si>
    <t>PBCWUD Meeting Sign-in Sheet 06/16/2022</t>
  </si>
  <si>
    <t>Final Pre-App Meeting held on-site 06/16/2022, work approved to proceed</t>
  </si>
  <si>
    <t>MOT Permit</t>
  </si>
  <si>
    <t>AGC Submittal 02-760-013</t>
  </si>
  <si>
    <t>Email from TD to BF 04/18/2022</t>
  </si>
  <si>
    <t>Approved by PBC, pending payment of fees by ADC</t>
  </si>
  <si>
    <t>Pre-App Meeting: Water and Sewer</t>
  </si>
  <si>
    <t>Pre-app meeting package</t>
  </si>
  <si>
    <t>Pre-app meeting package to be distributed by TD</t>
  </si>
  <si>
    <t>Residential Building Permits</t>
  </si>
  <si>
    <t>PBC Issued Building Permits</t>
  </si>
  <si>
    <t>PBC</t>
  </si>
  <si>
    <t>All residential building permits issued by PBC</t>
  </si>
  <si>
    <t>1.05a</t>
  </si>
  <si>
    <t>Exterior Elevations per PBC Zoning</t>
  </si>
  <si>
    <t>Email from Susan Goggin to CJ 05/11/22</t>
  </si>
  <si>
    <t>ATL</t>
  </si>
  <si>
    <t>ATL / ADC</t>
  </si>
  <si>
    <t>Proposed elevation changes informally approved by PBC Zoning - revision to be submitted</t>
  </si>
  <si>
    <t>CH Building Permit</t>
  </si>
  <si>
    <t>CH permit issued by PBC</t>
  </si>
  <si>
    <t>1.06a</t>
  </si>
  <si>
    <t>Fire Sprinkler Drawings</t>
  </si>
  <si>
    <t>PCO008 Executed 04/12/2022</t>
  </si>
  <si>
    <t>Wayne</t>
  </si>
  <si>
    <t>61G15 design provided by Wayne in August 2021</t>
  </si>
  <si>
    <t>Fire Sprinkler System Required</t>
  </si>
  <si>
    <t>WGI Comment Tracking Log</t>
  </si>
  <si>
    <t>PBC will require fire sprinkler system - PCO submitted to ADC</t>
  </si>
  <si>
    <t>Amenity Buildings &amp; Structures Permits</t>
  </si>
  <si>
    <t>All primary building permits received as of Bus Shelter issuance 10/11/2022</t>
  </si>
  <si>
    <t>PBC Cond. of Approval</t>
  </si>
  <si>
    <t>PBC Review Comments - Monitoring</t>
  </si>
  <si>
    <t>Pending</t>
  </si>
  <si>
    <t>1.08a</t>
  </si>
  <si>
    <t>Legal Lot of Record per Art. 11 of ULDC</t>
  </si>
  <si>
    <t>PBC Comments - Monitoring ENG-002</t>
  </si>
  <si>
    <t>"Resolved" per PBC SDP Review Comments</t>
  </si>
  <si>
    <t>1.08b</t>
  </si>
  <si>
    <t>Right Turn Lane Nort Approach</t>
  </si>
  <si>
    <t>PBC Comments - Monitoring ENG-003a</t>
  </si>
  <si>
    <t>ROW Permits approved and transferred to ADC</t>
  </si>
  <si>
    <t>1.08c</t>
  </si>
  <si>
    <t>Public Road Drainage Easements</t>
  </si>
  <si>
    <t>PBC Comments - Monitoring ENG-004</t>
  </si>
  <si>
    <t>1.08d</t>
  </si>
  <si>
    <t>PBC Comments - Monitoring ENG-006a</t>
  </si>
  <si>
    <t>Permit LA62075-0822 email from Sue Loyd</t>
  </si>
  <si>
    <t>LA62075-0822 received 09/06/2022</t>
  </si>
  <si>
    <t>1.08e</t>
  </si>
  <si>
    <t>Median Landscaping at Jog Road Alternate Option</t>
  </si>
  <si>
    <t>PBC Comments - Monitoring ENG-006d</t>
  </si>
  <si>
    <t>Satisfied by item 1.08d (eng comment 006a)</t>
  </si>
  <si>
    <t>1.08f</t>
  </si>
  <si>
    <t>PBC Comments - Monitoring ENG-008a</t>
  </si>
  <si>
    <t>1.08g</t>
  </si>
  <si>
    <t>Easement Crossing D Este Court</t>
  </si>
  <si>
    <t>PBC Comments - Monitoring ENG-010b</t>
  </si>
  <si>
    <t>1.08h</t>
  </si>
  <si>
    <t>DRC Recorded with PBC</t>
  </si>
  <si>
    <t>PBC Comments - Monitoring PLANNING-001</t>
  </si>
  <si>
    <t>1.08i</t>
  </si>
  <si>
    <t>Drainage Study and Required Easements</t>
  </si>
  <si>
    <t>PBC Comments - Monitoring ENG-005b</t>
  </si>
  <si>
    <t>1.08j</t>
  </si>
  <si>
    <t>Approved Zoning Plan</t>
  </si>
  <si>
    <t>PBC Zoning Resolution - Engineering (9)</t>
  </si>
  <si>
    <t>Pending update/clarification from WGI</t>
  </si>
  <si>
    <t>1.08k</t>
  </si>
  <si>
    <t>Attainability of Workforce Units</t>
  </si>
  <si>
    <t>PBC Zoning Resolution - Planning (1)</t>
  </si>
  <si>
    <t>Documents sent to WGI 02/22/2022 - JP closing loop</t>
  </si>
  <si>
    <t>1.08l</t>
  </si>
  <si>
    <t>Workforce Compliance Reporting</t>
  </si>
  <si>
    <t>PBC Zoning Resolution - Planning (2)</t>
  </si>
  <si>
    <t>NA</t>
  </si>
  <si>
    <t>AMC responsible</t>
  </si>
  <si>
    <t>1.08m</t>
  </si>
  <si>
    <t>Compatibility Buffer Landscape Design</t>
  </si>
  <si>
    <t>Email from J.Catalo(PBC) to RG 03/22/2022</t>
  </si>
  <si>
    <t>PCO009</t>
  </si>
  <si>
    <t>DS</t>
  </si>
  <si>
    <t>Revision to be submitted with Elevation changes - PCO009 executed 04/13/2022</t>
  </si>
  <si>
    <t>Swimming Pool Permit Application</t>
  </si>
  <si>
    <t>Base Line Schedule 02/03/2022</t>
  </si>
  <si>
    <t>VOID</t>
  </si>
  <si>
    <t>30 day Health review + 60(+) PBC Permit Review</t>
  </si>
  <si>
    <t>1.12a</t>
  </si>
  <si>
    <t>Precast Perimeter Wall Permit</t>
  </si>
  <si>
    <t>Email from BF to JP w/ S&amp;S Engineering</t>
  </si>
  <si>
    <t>Permit app number recorded by WGI - not in PBC Portal</t>
  </si>
  <si>
    <t>1.12b</t>
  </si>
  <si>
    <t>Entry Feature</t>
  </si>
  <si>
    <t>Permit Issuance B-2022-034702-0000</t>
  </si>
  <si>
    <t>Permit Issued by PBC Building</t>
  </si>
  <si>
    <t>1.12c</t>
  </si>
  <si>
    <t>Fence, Entry Gates, and Columns</t>
  </si>
  <si>
    <t>Change of Contractor application submitted to PBC - Pending Fee Payment by ADC</t>
  </si>
  <si>
    <t>1.12d</t>
  </si>
  <si>
    <t>Trash Enclosure</t>
  </si>
  <si>
    <t>PR-2022-009363-0000</t>
  </si>
  <si>
    <t>Submitted with Maintenance Building</t>
  </si>
  <si>
    <t>1.12e</t>
  </si>
  <si>
    <t>Swimming Pool (app submittal)</t>
  </si>
  <si>
    <t>Permit app submitted 05/19/2022</t>
  </si>
  <si>
    <t>1.12e-1</t>
  </si>
  <si>
    <t>Aquadynamics Submit Engineered Drawing to HD</t>
  </si>
  <si>
    <t>Aquadynamics / FPL Drawings</t>
  </si>
  <si>
    <t>Aquadynamics</t>
  </si>
  <si>
    <t>Revised drawings received 03/11/2022 incorrect</t>
  </si>
  <si>
    <t>1.12f</t>
  </si>
  <si>
    <t>Site Fence</t>
  </si>
  <si>
    <t>Fence permit issued 08/15/2022</t>
  </si>
  <si>
    <t>1.12g</t>
  </si>
  <si>
    <t>Vehicular Entry Gates</t>
  </si>
  <si>
    <t>McNamara</t>
  </si>
  <si>
    <t>Submitted with Entry Gate Columns (now "Entry Gates and Columns") item 1.12c</t>
  </si>
  <si>
    <t>1.12h</t>
  </si>
  <si>
    <t>Emergency Vehicle Gate &amp; Jog Road Fence</t>
  </si>
  <si>
    <t>Pending Fee payment - BF notified MA 02/28/2023</t>
  </si>
  <si>
    <t>1.12j</t>
  </si>
  <si>
    <t>Dog Park</t>
  </si>
  <si>
    <t>Submitted, to be tracked in permit section as open permit application</t>
  </si>
  <si>
    <t>1.12k</t>
  </si>
  <si>
    <t>Pool Deck</t>
  </si>
  <si>
    <t>1.12l</t>
  </si>
  <si>
    <t>Access Control</t>
  </si>
  <si>
    <t>CH Access Control permit approved and issued by PBC 05/10/2023</t>
  </si>
  <si>
    <t>1.12m</t>
  </si>
  <si>
    <t>Jog Road Fence, Vehicle Gates, &amp; 1 Pedestrian Gate</t>
  </si>
  <si>
    <t>Issued to AGC 07/07/2022</t>
  </si>
  <si>
    <t>Site Plan Ammendment - Permit Revision</t>
  </si>
  <si>
    <t>Weekly Progress Call Minutes 04/19/2022</t>
  </si>
  <si>
    <t>Item consolidated under "1.24, Permit Revision" for tracking as of 11/15/2022</t>
  </si>
  <si>
    <t>Pool Pavilion Structural - Permit Revision</t>
  </si>
  <si>
    <t>Pool Pavilion Construction Documents</t>
  </si>
  <si>
    <t>Active Pool Pavilion Permit</t>
  </si>
  <si>
    <t>Closed following issuance of permit 09/22/2022</t>
  </si>
  <si>
    <t>Electrical Site - Permit Revision (Remove FPL Note)</t>
  </si>
  <si>
    <t>BF email to AR 04/27/2022</t>
  </si>
  <si>
    <t>Feller</t>
  </si>
  <si>
    <t>SWPPP Permit App</t>
  </si>
  <si>
    <t>BF email to MA 05/05/2022</t>
  </si>
  <si>
    <t>Email from J.Kiper re: approval</t>
  </si>
  <si>
    <t>Permit approved and issued</t>
  </si>
  <si>
    <t>Swimming Pool</t>
  </si>
  <si>
    <t>Pool Permit Documents</t>
  </si>
  <si>
    <t>Permit issued by PBC 11/07/2022</t>
  </si>
  <si>
    <t>Pool Deck Permit</t>
  </si>
  <si>
    <t>Issued by PBC</t>
  </si>
  <si>
    <t>Activated by PBC</t>
  </si>
  <si>
    <t>MOT Permits</t>
  </si>
  <si>
    <t>All MOT Permit Docs Received by AGC</t>
  </si>
  <si>
    <t>Landscape &amp; Irrigation Permit Private Provider Review</t>
  </si>
  <si>
    <t>PBC Permit Review Comments</t>
  </si>
  <si>
    <t>CCD014</t>
  </si>
  <si>
    <t>CCD014 issued by MF via email 09/14/2022</t>
  </si>
  <si>
    <t>Roofing Permits</t>
  </si>
  <si>
    <t>PBC ePBZ Portal</t>
  </si>
  <si>
    <t>MTCI</t>
  </si>
  <si>
    <t>All building permits issued</t>
  </si>
  <si>
    <t>Current Drawings, Sent to AGC for Coordination</t>
  </si>
  <si>
    <t>Meeting Minutes OAC 3, 01/11/022</t>
  </si>
  <si>
    <t>Current submitted/approved for permit received from WGI</t>
  </si>
  <si>
    <t>CAD Files</t>
  </si>
  <si>
    <t>CAD Receipt Schedule</t>
  </si>
  <si>
    <t>Design Team</t>
  </si>
  <si>
    <t>Site Plan Ammendment</t>
  </si>
  <si>
    <t>JP Email 01/14/2022</t>
  </si>
  <si>
    <t>Closed for re-assignment to permit item 1.14</t>
  </si>
  <si>
    <t>Unit Interior Doors</t>
  </si>
  <si>
    <t>OAC 006 Meeting Minutes</t>
  </si>
  <si>
    <t>1 Panel Shaker Doors (Interior and Entry) Per LT &amp; DS</t>
  </si>
  <si>
    <t>Constructability Review and Plan Changes</t>
  </si>
  <si>
    <t>BF Email to ADC 02/25/2022</t>
  </si>
  <si>
    <t>Item closed in anticipation of 100% CD's week of 03/07/2022</t>
  </si>
  <si>
    <t>Conformed Drawing Sets</t>
  </si>
  <si>
    <t>RFI Review Meeting 02/24/2022</t>
  </si>
  <si>
    <t>100% CD Issue</t>
  </si>
  <si>
    <t>RFI Review Meeting 03/03/2022</t>
  </si>
  <si>
    <t>AGC / ADC</t>
  </si>
  <si>
    <t>100% CDs Issued 05/16/2022 - CCD instructs RFQs to be withheld until Permits Approved</t>
  </si>
  <si>
    <t>3.06a</t>
  </si>
  <si>
    <t>100% CD CAD Files</t>
  </si>
  <si>
    <t>To be included with CCD Issuance</t>
  </si>
  <si>
    <t>3.06b</t>
  </si>
  <si>
    <t>100% CD Landscape Drawings</t>
  </si>
  <si>
    <t>DS Boca</t>
  </si>
  <si>
    <t>Received - Pending CCD from ADC</t>
  </si>
  <si>
    <t>Civil Design Conflicts</t>
  </si>
  <si>
    <t>Email from Impact Site to AGC 02/25/2022</t>
  </si>
  <si>
    <t>Email from TD to BF 05/26/2022</t>
  </si>
  <si>
    <t>Approval of proposed structure revisions received via email from TD</t>
  </si>
  <si>
    <t>3.07a</t>
  </si>
  <si>
    <t>Flap Gate Design Conflict</t>
  </si>
  <si>
    <t>Email from BF to TD 03/24/2022</t>
  </si>
  <si>
    <t>Approval Email from TD 04/08/2022</t>
  </si>
  <si>
    <t>Duck Bill Valve accepted by PBC</t>
  </si>
  <si>
    <t>3.07c</t>
  </si>
  <si>
    <t>AT&amp;T Conflict @ Jog Road</t>
  </si>
  <si>
    <t>RC email to AT&amp;T 04/15/2022</t>
  </si>
  <si>
    <t>AT&amp;T</t>
  </si>
  <si>
    <t>closed on 04/25/2022 for reassignment to item 6.05</t>
  </si>
  <si>
    <t>Residential Bldg Control Line Drawings</t>
  </si>
  <si>
    <t>Email from RC to CJ 03/07/2022</t>
  </si>
  <si>
    <t>CJ Email w/Drawings 04/26/2022</t>
  </si>
  <si>
    <t>Unit control lines added to drawings per RC examples sent via email</t>
  </si>
  <si>
    <t>Water Submeter Repeaters - Electrical Revision</t>
  </si>
  <si>
    <t>BF Email to ADC 05/05/2022</t>
  </si>
  <si>
    <t>CCD 009 issued 07/26/2022</t>
  </si>
  <si>
    <t>CCD issued with requested revision documents</t>
  </si>
  <si>
    <r>
      <t xml:space="preserve">Mail Kiosk Revision to </t>
    </r>
    <r>
      <rPr>
        <strike/>
        <sz val="10"/>
        <color theme="0" tint="-0.249977111117893"/>
        <rFont val="Calibri"/>
        <family val="2"/>
      </rPr>
      <t>Remove</t>
    </r>
    <r>
      <rPr>
        <sz val="10"/>
        <color theme="0" tint="-0.249977111117893"/>
        <rFont val="Calibri"/>
        <family val="2"/>
      </rPr>
      <t xml:space="preserve"> Parcel Room &amp; Lockers</t>
    </r>
  </si>
  <si>
    <t>Weekly Progress Call Minutes 06/21/2022</t>
  </si>
  <si>
    <t>CCD 010 issued 07/26/2022</t>
  </si>
  <si>
    <t>Niche to remain for future use by AMC, no changes to construction documents</t>
  </si>
  <si>
    <t>Architectural vs Structural Plan Conflicts</t>
  </si>
  <si>
    <t>RFI #20 3B-FHA Building Plan Conflicts</t>
  </si>
  <si>
    <t>Light Fixture Package and Plan Coordination</t>
  </si>
  <si>
    <t>Email from DS to BF 07/08/2022</t>
  </si>
  <si>
    <t>Approved Submittals and PCO 017</t>
  </si>
  <si>
    <t>Revised site fixture received 08/02/2022</t>
  </si>
  <si>
    <t>Site EV Charger Building Electrical Revisions</t>
  </si>
  <si>
    <t>Email from BF to MA re EV Charger CCD</t>
  </si>
  <si>
    <t>Captured in "Permit Revision 1" item 1.25 above - to be tracked there until revision approval</t>
  </si>
  <si>
    <t>Lift Station Slab Revision</t>
  </si>
  <si>
    <t>RFI 142: Site/Civil Lift Station Discrepancy</t>
  </si>
  <si>
    <t>Revised sheet C-63</t>
  </si>
  <si>
    <t>Revision to sheet C-63 pending, add pad dimensions required for PBC permit prior to LS completion</t>
  </si>
  <si>
    <t>SEER2 Electrical Conflict</t>
  </si>
  <si>
    <t>RFI #69</t>
  </si>
  <si>
    <t>RFI 200</t>
  </si>
  <si>
    <t>Pending EOR Revision to Panel Schedules and COR from PDI for 30 AMP breakers at all residential unit AHU feeds</t>
  </si>
  <si>
    <t>Unit EV Charger Electrical Revision</t>
  </si>
  <si>
    <t>BF Discussion with MA On-Site</t>
  </si>
  <si>
    <t>Weekly Progress Call 02/28/2023</t>
  </si>
  <si>
    <t>Not proceeding per LT - to be installed by AMC as needed</t>
  </si>
  <si>
    <t>Unit Type D2-FHA and D3-FHA Kitchen Ceilings</t>
  </si>
  <si>
    <t>Unit Mock-Up Review</t>
  </si>
  <si>
    <t>MF email to BF 02/07/2023</t>
  </si>
  <si>
    <t>Direction received from ADC 02/07/2023 via MF email - final markup of Type 3B-FHA RCP changes to be submitted for record</t>
  </si>
  <si>
    <t>Bus Shelter Electrical &amp; Lighting</t>
  </si>
  <si>
    <t>BF Email to MF</t>
  </si>
  <si>
    <t>Revision approved and issued by PBC</t>
  </si>
  <si>
    <t>Fixture Type E Conflict</t>
  </si>
  <si>
    <t>AGC to ADC Email String</t>
  </si>
  <si>
    <t>PO released to vendor by ADC</t>
  </si>
  <si>
    <t>Exterior Building Paint Scheme</t>
  </si>
  <si>
    <t>Building 1 Framing Walk-Through</t>
  </si>
  <si>
    <t>CCD 020 received 02/23/2023</t>
  </si>
  <si>
    <t>Paint colors and general scheme approved by ADC - per building type to be monitored as progress continues</t>
  </si>
  <si>
    <t>Clubhouse Life Safety Plan Revision per PBCFD</t>
  </si>
  <si>
    <t>Email from BF to CJ 04/19/2023 @ 7:36 AM</t>
  </si>
  <si>
    <t>Letter provided by ATL accepted by PBCFD to resolve open comment - no further action required</t>
  </si>
  <si>
    <t>Project Addressing - USPS</t>
  </si>
  <si>
    <t>Email from USPS to AGC</t>
  </si>
  <si>
    <t>Mailbox approval received 03/16/2023</t>
  </si>
  <si>
    <t>FPL Design</t>
  </si>
  <si>
    <t>CC Email to FPL 10/14/2020</t>
  </si>
  <si>
    <t>Complete - materials requested, relocation PCO submitted to ADC</t>
  </si>
  <si>
    <t>4.02a</t>
  </si>
  <si>
    <t>Two FPL Poles North of Proposed Entrance</t>
  </si>
  <si>
    <t>BF Email to JP &amp; TD 03/02/2022</t>
  </si>
  <si>
    <t>Included in FPL Pole Relocation Scope</t>
  </si>
  <si>
    <t>FPL Relocation Invoices</t>
  </si>
  <si>
    <t>BF Email to MA 02/04/2022</t>
  </si>
  <si>
    <t>Confirmed payment received by FPL 03/10/2022</t>
  </si>
  <si>
    <t>Comcast Service Agreement</t>
  </si>
  <si>
    <t>MA Email to Comcast 09/23/2021</t>
  </si>
  <si>
    <t>Agreement executed per JW</t>
  </si>
  <si>
    <t>4.04a</t>
  </si>
  <si>
    <t>Comcast SOW Conflict</t>
  </si>
  <si>
    <t>Comcast Service Agreeement</t>
  </si>
  <si>
    <t>Confirmed to be resolved by M.Connel w/ Comcast</t>
  </si>
  <si>
    <t>Comcast Construction Design</t>
  </si>
  <si>
    <t>JW Email to BF 01/10/2022</t>
  </si>
  <si>
    <t>FINAL_JB0000901117_FLITE00500_ALTIS BLUE LAKE_EPON_V3</t>
  </si>
  <si>
    <t>Design received from Comcast 06/13/2022</t>
  </si>
  <si>
    <t>FPL Relocation Easement</t>
  </si>
  <si>
    <t>Easement docs delivery to MA by AW</t>
  </si>
  <si>
    <t>Recorded FPL Easement Confirming Email</t>
  </si>
  <si>
    <t>Easement received by FPL and confirmed by Deborah Olawuni via email 07/07/2022</t>
  </si>
  <si>
    <t>PBCWUD Close-Out Documents</t>
  </si>
  <si>
    <t>TD Email to MA 09/08/2022</t>
  </si>
  <si>
    <t>Water Distribution System</t>
  </si>
  <si>
    <t>4.07(1)</t>
  </si>
  <si>
    <t>Preliminary As-Built Submittal</t>
  </si>
  <si>
    <t>1st round comments received from PBCWUD via WGI 03/23/2023 - generating responses for resubmittal week of 04/03/2023 at latest</t>
  </si>
  <si>
    <t>4.07(2)</t>
  </si>
  <si>
    <t>Chlorinate and Bac-T Sample Water Main</t>
  </si>
  <si>
    <t>System chlorinated week ending 12/16/2022.  Bac-T samples pending completion and preliminary approval of as-built drawings.</t>
  </si>
  <si>
    <t>4.07(3)</t>
  </si>
  <si>
    <t>FDEP Construction Water Request</t>
  </si>
  <si>
    <t>To include approved as-builts and bac-t results less than 60 days old (1-3 days expected approval)</t>
  </si>
  <si>
    <t>4.07(4)</t>
  </si>
  <si>
    <t>Valve Openings and Jumper Removals</t>
  </si>
  <si>
    <t>Following FDEP Approval (Hydrants active at this time)</t>
  </si>
  <si>
    <t>4.07(5)</t>
  </si>
  <si>
    <t>Flush and Pressure Test Water Main</t>
  </si>
  <si>
    <t>4.07(6)</t>
  </si>
  <si>
    <t>Final Certification Submittal to PBCWUD</t>
  </si>
  <si>
    <t>All forms/sample documents provided by TD via email 09/08/2022 at 3:12 PM (3-10 day expected review)</t>
  </si>
  <si>
    <t>4.07(6a)</t>
  </si>
  <si>
    <t>Consent and Joinder</t>
  </si>
  <si>
    <t>Email from BF to MA</t>
  </si>
  <si>
    <t>Believed by ADC to be NA - WGI to Confirm</t>
  </si>
  <si>
    <t>4.07(6b)</t>
  </si>
  <si>
    <t>Indemnification Agreement</t>
  </si>
  <si>
    <t>4.07(6c)</t>
  </si>
  <si>
    <t>Indemnity Agreement</t>
  </si>
  <si>
    <t>4.07(6d)</t>
  </si>
  <si>
    <t>Lien Affidavit</t>
  </si>
  <si>
    <t>Provided to WGI by ADC 01/18/2023 - pending submittal to PBCWUD</t>
  </si>
  <si>
    <t>4.07(6e)</t>
  </si>
  <si>
    <t>Testing &amp; Startup Reports</t>
  </si>
  <si>
    <t>To be prepared in concert with flush and pressure test</t>
  </si>
  <si>
    <t>4.07(6f)</t>
  </si>
  <si>
    <t>Utility Easement</t>
  </si>
  <si>
    <t>4.07(6g)</t>
  </si>
  <si>
    <t>Bill of Sale</t>
  </si>
  <si>
    <t>4.07(7)</t>
  </si>
  <si>
    <t>PBCHD Clearance for Final Release</t>
  </si>
  <si>
    <t>3-5 day expected review</t>
  </si>
  <si>
    <t>JP email to LT 08/30/2022</t>
  </si>
  <si>
    <t>DS Boca response to RFI 123</t>
  </si>
  <si>
    <t>Item closed, to be tracked via PCO036 above</t>
  </si>
  <si>
    <t>LWDD Precon Meeting</t>
  </si>
  <si>
    <t>TD Email to LWDD 11/02/2022</t>
  </si>
  <si>
    <t>Moved to section 8. Civil Completion</t>
  </si>
  <si>
    <t>Item closed as of 12/06/2022 update, to be tracked via item 8.05</t>
  </si>
  <si>
    <t>FPL Agreement Documents</t>
  </si>
  <si>
    <t>Email from BF to ADC 12/09/2022</t>
  </si>
  <si>
    <t>All documents submitted and transformers energized as of 03/16/2023</t>
  </si>
  <si>
    <t>Civil Conveyance Clarifications</t>
  </si>
  <si>
    <t>BF email to TD 04/12/2023 @ 6:28 AM</t>
  </si>
  <si>
    <t>Remaining items to be tracked via item 4.00 above and associated log</t>
  </si>
  <si>
    <t>Revised ADC Submittal Review Matrix</t>
  </si>
  <si>
    <t>On Site Conversation between MA &amp; BF</t>
  </si>
  <si>
    <t>ADC Submittal Schedule</t>
  </si>
  <si>
    <t>Schedule received by AGC via email from MA 02/07/2022</t>
  </si>
  <si>
    <t>AGC Submittal Schedule</t>
  </si>
  <si>
    <t>OAC 007 Meeting Minutes</t>
  </si>
  <si>
    <t>ADC / Design Team</t>
  </si>
  <si>
    <t>No comments received by requested date - Item closed</t>
  </si>
  <si>
    <t>Entry Feature Tile Selection (CCD needed)</t>
  </si>
  <si>
    <t>DS Email 02/09/2022</t>
  </si>
  <si>
    <t>CCD 016</t>
  </si>
  <si>
    <t>MF issued CCD 016 09/20/2022</t>
  </si>
  <si>
    <t>List of Premium Units (LVT)</t>
  </si>
  <si>
    <t>RG Email 02/16/2022</t>
  </si>
  <si>
    <t>Email from JW to BF w/ Unit Premium Analysis</t>
  </si>
  <si>
    <t>List of premium units received from JW 06/21/2022 - tracking to continue via PCO 015</t>
  </si>
  <si>
    <t>Drainage Permit Plans and CAD Files (CCD needed)</t>
  </si>
  <si>
    <t>Approval of Storm Drainage Permit</t>
  </si>
  <si>
    <t>File transfer email from TD</t>
  </si>
  <si>
    <t>Received from TD - item now tracked via Change Events Log</t>
  </si>
  <si>
    <t>Feller Ground Floor Revisions (CCD needed)</t>
  </si>
  <si>
    <t>A.Robinson Email 02/17/2022</t>
  </si>
  <si>
    <t>Site Development Permit Plans (CCD needed)</t>
  </si>
  <si>
    <t>Approval of Site Development Permit</t>
  </si>
  <si>
    <t>Model Unit Selection and Design</t>
  </si>
  <si>
    <t>CCD004 - Pending Revision</t>
  </si>
  <si>
    <t>Responde to RFI 18</t>
  </si>
  <si>
    <t>CCD004 04/19/2022 - further clarifications on SOW required, expected mid May per MF</t>
  </si>
  <si>
    <t>Lighting Dynamic Package Procurement</t>
  </si>
  <si>
    <t>Email from RG to ADC 03/31/2022</t>
  </si>
  <si>
    <t>Item closed, to be tracked via PCO017 above</t>
  </si>
  <si>
    <t>Swimming Pool Tile Procurement</t>
  </si>
  <si>
    <t>Weekly Progress Call 06/14/2022 Minutes</t>
  </si>
  <si>
    <t>Lagassee to provide lane marker tile at no additional cost</t>
  </si>
  <si>
    <t>Mockups - Framing and MEP Devices: Unit Types D1, D2, D3</t>
  </si>
  <si>
    <t>Construction Progress Schedule</t>
  </si>
  <si>
    <t>Mock-up review completed 01/20/2023 - items to be addressed have been added above</t>
  </si>
  <si>
    <t>Mockups - Framing &amp; MEP Devices: Unit Types A1, A2, &amp; C2-C4</t>
  </si>
  <si>
    <t>Coordinated and documented via markups in email correspondence between BF and MF on 02/13/2023</t>
  </si>
  <si>
    <t>OCO001</t>
  </si>
  <si>
    <t>Reconciliation of PCO's approved in Feb &amp; March 2022</t>
  </si>
  <si>
    <t>Email: RY to ADC 03/28/2022 @ 12:22PM</t>
  </si>
  <si>
    <t>Executed OCO 001</t>
  </si>
  <si>
    <t>Proceeding per Approved PCO's included</t>
  </si>
  <si>
    <t>OCO002</t>
  </si>
  <si>
    <t>April 2022 PCO Reconciliation</t>
  </si>
  <si>
    <t>Executed OCO 002</t>
  </si>
  <si>
    <t>OCO003</t>
  </si>
  <si>
    <t>Owner Change Order 03, July PCO Reconciliation</t>
  </si>
  <si>
    <t>Approved OCO 003 08/11/2022</t>
  </si>
  <si>
    <t>PCO004</t>
  </si>
  <si>
    <t>Remove &amp; Reinstall Viny Fence @ Drainage</t>
  </si>
  <si>
    <t>Change Event #17</t>
  </si>
  <si>
    <t>Executed PCO004</t>
  </si>
  <si>
    <t>Proceeding</t>
  </si>
  <si>
    <t>PCO005</t>
  </si>
  <si>
    <t>Jog Road Median Landscaping</t>
  </si>
  <si>
    <t>Change Event #26</t>
  </si>
  <si>
    <t>Executed PCO005</t>
  </si>
  <si>
    <t>PCO006</t>
  </si>
  <si>
    <t>FPL Primary Redesign and Relocation</t>
  </si>
  <si>
    <t>Change Event #14</t>
  </si>
  <si>
    <t>Executed PCO006</t>
  </si>
  <si>
    <t>PCO007</t>
  </si>
  <si>
    <t>Primary Power and Communications Site Installation</t>
  </si>
  <si>
    <t>Email from RG to LT/MA 03/31/2022</t>
  </si>
  <si>
    <t>Executed PCO007</t>
  </si>
  <si>
    <t>Approved - Proceeding</t>
  </si>
  <si>
    <t>PCO008</t>
  </si>
  <si>
    <t>Clubhouse Fire Sprinkler System</t>
  </si>
  <si>
    <t>PBC Fire Permit Review Comments</t>
  </si>
  <si>
    <t>Executed PCO008</t>
  </si>
  <si>
    <t>Compatibility Buffer Planting Requirements</t>
  </si>
  <si>
    <t>PBC Zoning Resolution</t>
  </si>
  <si>
    <t>Executed PCO009</t>
  </si>
  <si>
    <t>PCO011r1</t>
  </si>
  <si>
    <t>PBCWUD Delay</t>
  </si>
  <si>
    <t>Construction Schedule</t>
  </si>
  <si>
    <t>To be revised with updated cost and time information</t>
  </si>
  <si>
    <t>PCO013</t>
  </si>
  <si>
    <t>Window Type R-C Height Increase to 72"</t>
  </si>
  <si>
    <t>Joint Submittal Review Meeting 04/29/2022</t>
  </si>
  <si>
    <t>Rejected PCO returned by ADC</t>
  </si>
  <si>
    <t>Verbal direction received from LT, NOT PROCEEDING - ADC to return PCO</t>
  </si>
  <si>
    <t>PCO014</t>
  </si>
  <si>
    <t>Jog Road Hedge Height</t>
  </si>
  <si>
    <t>Weekly Progress Call 04/26/2022 Minutes</t>
  </si>
  <si>
    <t>Executed PCO 014</t>
  </si>
  <si>
    <t>PCO015r1</t>
  </si>
  <si>
    <t>LVT Throughout Residential Units</t>
  </si>
  <si>
    <t>MF Email Request 04/27/2022</t>
  </si>
  <si>
    <t>Rejected - Not Proceeding</t>
  </si>
  <si>
    <t>PCO016</t>
  </si>
  <si>
    <t>Water Submeter Repeaters</t>
  </si>
  <si>
    <t>Executed PCO 016</t>
  </si>
  <si>
    <t>PCO017r1</t>
  </si>
  <si>
    <t>ADC Light Fixture Package</t>
  </si>
  <si>
    <t>RG Email to ADC 04/08/2022</t>
  </si>
  <si>
    <t>Executed PCO017r1 06/09/2022</t>
  </si>
  <si>
    <t>PCO018r1</t>
  </si>
  <si>
    <t>Jog Road Utility Conflicts - Soft Dig</t>
  </si>
  <si>
    <t>BF Email to LT 04/22/202</t>
  </si>
  <si>
    <t>Executed PCO018r1 6/09/2022</t>
  </si>
  <si>
    <t>PCO019</t>
  </si>
  <si>
    <t>Organic Soil Content Exploraiton and Hauling</t>
  </si>
  <si>
    <t>BF Email to ADC 03/02/2022</t>
  </si>
  <si>
    <t>Approved PCO returned by ADC</t>
  </si>
  <si>
    <t>Approved</t>
  </si>
  <si>
    <t>PCO020r1</t>
  </si>
  <si>
    <t>SignJive Quote Changes</t>
  </si>
  <si>
    <t>Email from MA to BF 02/23/2022</t>
  </si>
  <si>
    <t>Approved PCO received 08/04/2022</t>
  </si>
  <si>
    <t>PCO021</t>
  </si>
  <si>
    <t>Amenity Appliance Specification Discrepancy</t>
  </si>
  <si>
    <t>Email from MF to BF 07/05/2022</t>
  </si>
  <si>
    <t>PCO022</t>
  </si>
  <si>
    <t>Fixture Type SL Mounting Detail</t>
  </si>
  <si>
    <t>RFI 042</t>
  </si>
  <si>
    <t>Voided PCO returned by ADC</t>
  </si>
  <si>
    <t>Voided - Not Proceeding (SL Fixture removed from project by EOR)</t>
  </si>
  <si>
    <t>PCO023r2</t>
  </si>
  <si>
    <t>PBC Zoning Visual Impact Comments</t>
  </si>
  <si>
    <t>PCO025</t>
  </si>
  <si>
    <t>Replace PBC Traffic Fiber Due to Damage</t>
  </si>
  <si>
    <t>BF Email to LT 06/13/2022</t>
  </si>
  <si>
    <t>PCO030</t>
  </si>
  <si>
    <t>Exterior Elevation Changes per PBC (Painting)</t>
  </si>
  <si>
    <t>PCO031</t>
  </si>
  <si>
    <t>Residential Unit Balcony Waterproofing</t>
  </si>
  <si>
    <t>PCO032r1</t>
  </si>
  <si>
    <t>Water Submeter Repeaters - Electrical Requirements</t>
  </si>
  <si>
    <t>Pending - Not Proceeding (r1 submitted 11/01/2022)</t>
  </si>
  <si>
    <t>PCO033r1</t>
  </si>
  <si>
    <t>Site Lighting Revision</t>
  </si>
  <si>
    <t>PBC Approved Site Lighting Plan</t>
  </si>
  <si>
    <t>PCO Approved</t>
  </si>
  <si>
    <t>PCO034</t>
  </si>
  <si>
    <t>Pool Bubblers at Sun Shelf</t>
  </si>
  <si>
    <t>Pool Permit Drawings</t>
  </si>
  <si>
    <t>Executed PCO 034</t>
  </si>
  <si>
    <t>PCO035</t>
  </si>
  <si>
    <t>Permit Delay Claim</t>
  </si>
  <si>
    <t>Approved, OCO006 Created 12/23/2022</t>
  </si>
  <si>
    <t>PCO037r3</t>
  </si>
  <si>
    <t>100% CD (Electrical)</t>
  </si>
  <si>
    <t>PCO038r1</t>
  </si>
  <si>
    <t>SEER2 Code Change</t>
  </si>
  <si>
    <t>Approved, Armstrong SCO001 created 12/27/2022,</t>
  </si>
  <si>
    <t>PCO039</t>
  </si>
  <si>
    <t>Tucci Site Furnishings</t>
  </si>
  <si>
    <t>ADC to procure Stingray Shades for AGC Install - Credit PCO for Shade Sails to be submitted</t>
  </si>
  <si>
    <t>PCO039r1</t>
  </si>
  <si>
    <t>PCO040</t>
  </si>
  <si>
    <t>LP Tank Size Change</t>
  </si>
  <si>
    <t>PCO042</t>
  </si>
  <si>
    <t>Entry Sign Tile</t>
  </si>
  <si>
    <t>PCO043</t>
  </si>
  <si>
    <t>Electrical Meter Socket Procurement</t>
  </si>
  <si>
    <t>Approved and returned to AGC 02/17/2023</t>
  </si>
  <si>
    <t>PCO044</t>
  </si>
  <si>
    <t>EM Battery Backups for CH Light Fixtures</t>
  </si>
  <si>
    <t>PCO045r1</t>
  </si>
  <si>
    <t>Unit Framing Changes - Bld Types 1A, 1B, 2, &amp; 3B-FHA</t>
  </si>
  <si>
    <t>Approved - to be included in upcoming OCO009 (ABC SCO003 created 05/01/2023)</t>
  </si>
  <si>
    <t>PCO046</t>
  </si>
  <si>
    <t>Surveying Services for Civil Design Conflicts</t>
  </si>
  <si>
    <t>PCO047</t>
  </si>
  <si>
    <t>Clubhouse Parapet Stucco Bands</t>
  </si>
  <si>
    <t>PCO048r1</t>
  </si>
  <si>
    <t>Sheet C-31, Add MH-1B &amp; MH-64</t>
  </si>
  <si>
    <t>PCO049r1</t>
  </si>
  <si>
    <t>Sheet C-32, Jog Road Drainage Changes</t>
  </si>
  <si>
    <t>Rev0 submitted 03/02/2023</t>
  </si>
  <si>
    <t>Approved - to be included in upcoming OCO009 (Impact SCO010 created 05/01/2023)</t>
  </si>
  <si>
    <t>PCO050</t>
  </si>
  <si>
    <t>Unit Framing Changes - Interior Doors</t>
  </si>
  <si>
    <t>Rejected</t>
  </si>
  <si>
    <t>PCO051</t>
  </si>
  <si>
    <t>Unit Framing Changes - Walls &amp; Ceilings @ Type 1A Typ Units</t>
  </si>
  <si>
    <t>VOID - Consolidated with PCO045r1</t>
  </si>
  <si>
    <t>PCO052</t>
  </si>
  <si>
    <t>S-17 &amp; S-18 Curb Conflicts</t>
  </si>
  <si>
    <t>Approved - SCO issued 04/10/2023</t>
  </si>
  <si>
    <t>PCO054</t>
  </si>
  <si>
    <t>Unit Interior Door Changes - Privacy Doors</t>
  </si>
  <si>
    <t>PCO056</t>
  </si>
  <si>
    <t>Building Type 4 Exterior Faux Columns</t>
  </si>
  <si>
    <t>PCO057r1</t>
  </si>
  <si>
    <t>Adverse Weather Delays as of 03/27/2023</t>
  </si>
  <si>
    <t>Approved - to be included in upcoming OCO009</t>
  </si>
  <si>
    <t>PCO058</t>
  </si>
  <si>
    <t>Access Control &amp; CCTV Changes</t>
  </si>
  <si>
    <t>PCO059</t>
  </si>
  <si>
    <t>Pavilion Grill Emergency Shut Offs</t>
  </si>
  <si>
    <t>PCO061</t>
  </si>
  <si>
    <t>Secondary Size Conflict</t>
  </si>
  <si>
    <t>Approved, PDI SCO010 issued 06012023</t>
  </si>
  <si>
    <t>PCO062</t>
  </si>
  <si>
    <t>Exterior Paint Mock-Ups</t>
  </si>
  <si>
    <t>PCO063</t>
  </si>
  <si>
    <t>Clubhouse Changes by Development</t>
  </si>
  <si>
    <t>PCO064</t>
  </si>
  <si>
    <t>Garage Exhaust Vent Caps</t>
  </si>
  <si>
    <t>REJECTED</t>
  </si>
  <si>
    <t>CE#099</t>
  </si>
  <si>
    <t>Unit Entry Smart Locks</t>
  </si>
  <si>
    <t>CCD022 recalled and void by ADC via MF email 04/17/2023</t>
  </si>
  <si>
    <t>ET</t>
  </si>
  <si>
    <t>Item Closed - tracking via PCO015 as of 05/09/2022 log</t>
  </si>
  <si>
    <t>5.11*</t>
  </si>
  <si>
    <t>Site Lighting Head Specification (Pending PCO Resolution)</t>
  </si>
  <si>
    <t>BF email to ADC/Feller 06/17/2022</t>
  </si>
  <si>
    <t>Closed as of 11/29/2022, to be tracked under PCO033 until fully resolved</t>
  </si>
  <si>
    <t>NGBS Checklist Items</t>
  </si>
  <si>
    <t>J.Languell Email to AGC/ADC re: Checklist</t>
  </si>
  <si>
    <t>Closed per MA as of 11/15/2022</t>
  </si>
  <si>
    <t>No anticipated scope or cost change</t>
  </si>
  <si>
    <t>Pool - Sun Shelf Bubblers</t>
  </si>
  <si>
    <t>MA Phone Call with BF 09/12/2022</t>
  </si>
  <si>
    <t>Revision received from Aquadynamics</t>
  </si>
  <si>
    <t>Closed via approval of PCO034 11/02/2022 and submittal of revised drawings by Lagasee for permit revision</t>
  </si>
  <si>
    <t>Mulch at Water Main Trench</t>
  </si>
  <si>
    <t>Bill Needle Email to Lennar 03/10/2022</t>
  </si>
  <si>
    <t>BL_De-muckingObservation_03222022</t>
  </si>
  <si>
    <t>Nutting</t>
  </si>
  <si>
    <t>See report at link in "CLOSURE DOCUMENT" cell</t>
  </si>
  <si>
    <t>Lennar Force Main Conflict w/ BL Drainage</t>
  </si>
  <si>
    <t>BF email to BN 04/04/2022</t>
  </si>
  <si>
    <t>Work believed to be complete per Jackson, confirm with WGI</t>
  </si>
  <si>
    <t>PBC Traffic Conduit Coordination</t>
  </si>
  <si>
    <t>BF email to TD 04/18/2022</t>
  </si>
  <si>
    <t>Closed for re-assignment to subtask of item 6.05 above</t>
  </si>
  <si>
    <t>6.05a</t>
  </si>
  <si>
    <t>Coordination complete - work proceeding according to progress schedule</t>
  </si>
  <si>
    <t>6.05b</t>
  </si>
  <si>
    <t>Energy Transfer Gas Transmission Line</t>
  </si>
  <si>
    <t>RC email to WGI 03/22/2022</t>
  </si>
  <si>
    <t>TBD</t>
  </si>
  <si>
    <t>Item closed - no conflict identified with proposed work following exploration</t>
  </si>
  <si>
    <t>6.05c</t>
  </si>
  <si>
    <t>Meeting Minutes 06/08/2022</t>
  </si>
  <si>
    <t>Check by ADC to be returned/canceled. Direct burial lines do not belong to AT&amp;T.</t>
  </si>
  <si>
    <t>6.05d</t>
  </si>
  <si>
    <t>Crown Castle Emergency Services Fiber</t>
  </si>
  <si>
    <t>Sunshine Locates email to RC 04/22/2022</t>
  </si>
  <si>
    <t>Crown Castle relocated 08/16/2022</t>
  </si>
  <si>
    <t>6.05e</t>
  </si>
  <si>
    <t>Forcemain Installation Safety Concerns</t>
  </si>
  <si>
    <t>Progress Call 10/25/2022</t>
  </si>
  <si>
    <t>Item closed as of 12/06/2022 update, to be tracked via item 8.06</t>
  </si>
  <si>
    <t>6.05f</t>
  </si>
  <si>
    <t>Drainage Structure S-103 Conflict w/ Existing AT&amp;T</t>
  </si>
  <si>
    <t>WGI Site Visit 10/27/2022</t>
  </si>
  <si>
    <t>Item closed as of 12/06/2022 update, to be tracked via item 8.07</t>
  </si>
  <si>
    <t>FPL Conflict at Existing Catch Basin NW Corner</t>
  </si>
  <si>
    <t>Email from BF to FPL 03/22/2022</t>
  </si>
  <si>
    <t>FPL</t>
  </si>
  <si>
    <t>Conflict resolved by FPL, item closed</t>
  </si>
  <si>
    <t>Lennar Water Main Certification</t>
  </si>
  <si>
    <t>Email from BF to TD 05/11/2022</t>
  </si>
  <si>
    <t>Lennar</t>
  </si>
  <si>
    <t>Certified for construction water as of 10/07/2022</t>
  </si>
  <si>
    <t>Existing Trees within PL @ FPL Substation Boundary</t>
  </si>
  <si>
    <t>Email from BF to MA 05/19/2022</t>
  </si>
  <si>
    <t>Trees to remain in place, berm to be constructed around existing trees.</t>
  </si>
  <si>
    <t>Off Site - Drainage at Southwest Corner Near Fountains Dr.</t>
  </si>
  <si>
    <t>RFI 175 / Sheet 29</t>
  </si>
  <si>
    <t>Drainage assemblies installed in accordance with plan despite discrepancies in existing conditions as directed by WGI</t>
  </si>
  <si>
    <t>Off Site - Jog Road Force Main Crossing</t>
  </si>
  <si>
    <t>Forcemain install and wet tap complete as of 05/03/2023 - Pressure test passed 05/15/2023</t>
  </si>
  <si>
    <t>Off Site - Northwest Lake Bank Tie-In to Existing Grade</t>
  </si>
  <si>
    <t>RFI 180 / Sheet 31</t>
  </si>
  <si>
    <t>Item consolidated with item 8.04, "Lake Bank Expansion &amp; Tie-In to Existing Grade" above</t>
  </si>
  <si>
    <t>HELP</t>
  </si>
  <si>
    <t>© 2017 Vertex42.com</t>
  </si>
  <si>
    <t>https://www.vertex42.com/ExcelTemplates/action-items-template.html</t>
  </si>
  <si>
    <t>About</t>
  </si>
  <si>
    <t>This template provides a simple way to track action items assigned to different members of a group. The template includes two different ways to show priority, using Low/Medium/High or a numeric Rank. You can use them both or delete the column you don't want to use.</t>
  </si>
  <si>
    <r>
      <t xml:space="preserve">Create and track your project schedule easily using the </t>
    </r>
    <r>
      <rPr>
        <b/>
        <sz val="11"/>
        <color rgb="FF000000"/>
        <rFont val="Arial"/>
        <family val="2"/>
      </rPr>
      <t>Excel Gantt Chart Template</t>
    </r>
    <r>
      <rPr>
        <sz val="11"/>
        <color rgb="FF000000"/>
        <rFont val="Arial"/>
        <family val="2"/>
      </rPr>
      <t xml:space="preserve"> by Vertex42.com.</t>
    </r>
  </si>
  <si>
    <t>Learn More</t>
  </si>
  <si>
    <t>More To Do List Templates</t>
  </si>
  <si>
    <t>To learn how to add drop-down lists and use conditional formatting to spice up your task lists, see the article listed below.</t>
  </si>
  <si>
    <t>Add Cool Features to Your To Do Lists</t>
  </si>
  <si>
    <t>Editing the Drop-Down Lists</t>
  </si>
  <si>
    <t>To edit the drop-down list in the Priority column, select the cells you want to edit then go to Data &gt; Data Validation.</t>
  </si>
  <si>
    <t>If you change the list of items in the Priority drop-down list, then you may need to edit the conditional formatting rule(s) as well.</t>
  </si>
  <si>
    <t>Conditional Formatting</t>
  </si>
  <si>
    <t>To edit conditional formatting rules, go to Conditional Formatting &gt; Manage Rules and select "This Worksheet" to see and edit all the rules.</t>
  </si>
  <si>
    <t>When you mark the Done column with a check, a conditional formatting rule will change the font in that row to gray.</t>
  </si>
  <si>
    <t>Terms of Use</t>
  </si>
  <si>
    <t>This spreadsheet, including all worksheets and associated content is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</si>
  <si>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</si>
  <si>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https://www.vertex42.com/licensing/EULA_privateuse.html</t>
  </si>
  <si>
    <r>
      <t xml:space="preserve">Work underway as of 05/19/2023, Asphalt completion target </t>
    </r>
    <r>
      <rPr>
        <strike/>
        <sz val="10"/>
        <color rgb="FF000000"/>
        <rFont val="Calibri"/>
        <family val="2"/>
      </rPr>
      <t>06/29/2023</t>
    </r>
    <r>
      <rPr>
        <sz val="10"/>
        <color rgb="FF000000"/>
        <rFont val="Calibri"/>
        <family val="2"/>
      </rPr>
      <t xml:space="preserve"> 07/18/2023</t>
    </r>
  </si>
  <si>
    <r>
      <rPr>
        <strike/>
        <sz val="10"/>
        <color theme="0" tint="-0.249977111117893"/>
        <rFont val="Calibri"/>
        <family val="2"/>
      </rPr>
      <t>Unit Entry Smart Locks</t>
    </r>
    <r>
      <rPr>
        <sz val="10"/>
        <color theme="0" tint="-0.249977111117893"/>
        <rFont val="Calibri"/>
        <family val="2"/>
      </rPr>
      <t xml:space="preserve"> Latch Access Control System</t>
    </r>
  </si>
  <si>
    <t>Fine grading in progress, stabalization expected to be complete by 06/30/2023. Meeting with Impact &amp; ADC to be scheduled for cost resolution.</t>
  </si>
  <si>
    <t>5. ALTMAN INTERNAL COORDINATION ITEMS</t>
  </si>
  <si>
    <t>6. CONSTRUCTION PROGRESS</t>
  </si>
  <si>
    <t>7. CHANGE TRACKING</t>
  </si>
  <si>
    <t>8. CIVIL COMPLETION</t>
  </si>
  <si>
    <t>CE#122</t>
  </si>
  <si>
    <t>Exterior Eyebrow Sealing and Finishing</t>
  </si>
  <si>
    <t>AGC pricing finish at exterior eyebrows throughout project were no finish or sealing detail was provided</t>
  </si>
  <si>
    <t>YMCA of the Palm Beaches
Constraints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</si>
</sst>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25" x14ac:knownFonts="1">
    <font>
      <sz val="11"/>
      <color rgb="FF000000"/>
      <name val="Arial"/>
      <family val="2"/>
    </font>
    <font>
      <sz val="11"/>
      <color rgb="FF000000"/>
      <name val="Arial"/>
      <family val="2"/>
    </font>
    <font>
      <sz val="11"/>
      <color rgb="FFFFFFFF"/>
      <name val="Arial"/>
      <family val="2"/>
    </font>
    <font>
      <sz val="11"/>
      <color rgb="FF808080"/>
      <name val="Arial"/>
      <family val="2"/>
    </font>
    <font>
      <sz val="11"/>
      <color rgb="FFE68422"/>
      <name val="Arial"/>
      <family val="2"/>
    </font>
    <font>
      <sz val="11"/>
      <color rgb="FFFF0000"/>
      <name val="Arial"/>
      <family val="2"/>
    </font>
    <font>
      <u/>
      <sz val="11"/>
      <color rgb="FF0000FF"/>
      <name val="Arial"/>
      <family val="2"/>
    </font>
    <font>
      <b/>
      <sz val="10"/>
      <color rgb="FF0070C0"/>
      <name val="Calibri"/>
      <family val="2"/>
    </font>
    <font>
      <b/>
      <sz val="10"/>
      <color rgb="FF002A7E"/>
      <name val="Calibri"/>
      <family val="2"/>
    </font>
    <font>
      <b/>
      <sz val="10"/>
      <color rgb="FFFF0000"/>
      <name val="Calibri"/>
      <family val="2"/>
    </font>
    <font>
      <sz val="10"/>
      <color rgb="FF000000"/>
      <name val="Calibri"/>
      <family val="2"/>
    </font>
    <font>
      <b/>
      <sz val="10"/>
      <color rgb="FF000000"/>
      <name val="Calibri"/>
      <family val="2"/>
    </font>
    <font>
      <sz val="10"/>
      <color rgb="FFE68422"/>
      <name val="Calibri"/>
      <family val="2"/>
    </font>
    <font>
      <sz val="10"/>
      <color rgb="FFFF0000"/>
      <name val="Calibri"/>
      <family val="2"/>
    </font>
    <font>
      <b/>
      <sz val="10"/>
      <color rgb="FFFFFFFF"/>
      <name val="Calibri"/>
      <family val="2"/>
    </font>
    <font>
      <sz val="9"/>
      <color rgb="FF000000"/>
      <name val="Tahoma"/>
      <family val="2"/>
    </font>
    <font>
      <sz val="10"/>
      <color rgb="FFA6A6A6"/>
      <name val="Calibri"/>
      <family val="2"/>
    </font>
    <font>
      <sz val="18"/>
      <color rgb="FF000000"/>
      <name val="Arial"/>
      <family val="2"/>
    </font>
    <font>
      <sz val="10"/>
      <color rgb="FF000000"/>
      <name val="Arial"/>
      <family val="2"/>
    </font>
    <font>
      <b/>
      <sz val="11"/>
      <color rgb="FF000000"/>
      <name val="Arial"/>
      <family val="2"/>
    </font>
    <font>
      <b/>
      <u/>
      <sz val="12"/>
      <color rgb="FF0000FF"/>
      <name val="Arial"/>
      <family val="2"/>
    </font>
    <font>
      <sz val="10"/>
      <color theme="0" tint="-0.249977111117893"/>
      <name val="Calibri"/>
      <family val="2"/>
    </font>
    <font>
      <strike/>
      <sz val="10"/>
      <color theme="0" tint="-0.249977111117893"/>
      <name val="Calibri"/>
      <family val="2"/>
    </font>
    <font>
      <sz val="8"/>
      <name val="Arial"/>
      <family val="2"/>
    </font>
    <font>
      <strike/>
      <sz val="10"/>
      <color rgb="FF000000"/>
      <name val="Calibri"/>
      <family val="2"/>
    </font>
  </fonts>
  <fills count="7">
    <fill>
      <patternFill patternType="none"/>
    </fill>
    <fill>
      <patternFill patternType="gray125"/>
    </fill>
    <fill>
      <patternFill patternType="solid">
        <fgColor rgb="FF3B4E87"/>
        <bgColor rgb="FF3B4E87"/>
      </patternFill>
    </fill>
    <fill>
      <patternFill patternType="solid">
        <fgColor rgb="FFD9D9D9"/>
        <bgColor rgb="FFD9D9D9"/>
      </patternFill>
    </fill>
    <fill>
      <patternFill patternType="solid">
        <fgColor rgb="FFF2F2F2"/>
        <bgColor rgb="FFF2F2F2"/>
      </patternFill>
    </fill>
    <fill>
      <patternFill patternType="solid">
        <fgColor rgb="FF0021AC"/>
        <bgColor rgb="FF3B4E87"/>
      </patternFill>
    </fill>
    <fill>
      <patternFill patternType="solid">
        <fgColor rgb="FFFE5E1A"/>
        <bgColor rgb="FF6A7EBE"/>
      </patternFill>
    </fill>
  </fills>
  <borders count="1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306D11"/>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auto="1"/>
      </top>
      <bottom style="thin">
        <color auto="1"/>
      </bottom>
      <diagonal/>
    </border>
    <border>
      <left/>
      <right style="thin">
        <color rgb="FF000000"/>
      </right>
      <top style="thin">
        <color auto="1"/>
      </top>
      <bottom style="thin">
        <color auto="1"/>
      </bottom>
      <diagonal/>
    </border>
    <border>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1" fillId="3"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6">
    <xf numFmtId="0" fontId="0" fillId="0" borderId="0" xfId="0"/>
    <xf numFmtId="0" fontId="17" fillId="4" borderId="0" xfId="0" applyFont="1" applyFill="1" applyAlignment="1">
      <alignment vertical="center"/>
    </xf>
    <xf numFmtId="0" fontId="18" fillId="4" borderId="0" xfId="0" applyFont="1" applyFill="1" applyAlignment="1">
      <alignment horizontal="right" vertical="center"/>
    </xf>
    <xf numFmtId="0" fontId="6" fillId="0" borderId="0" xfId="7" applyAlignment="1">
      <alignment horizontal="right" vertical="top"/>
    </xf>
    <xf numFmtId="0" fontId="19" fillId="0" borderId="0" xfId="0" applyFont="1"/>
    <xf numFmtId="0" fontId="0" fillId="0" borderId="0" xfId="0" applyAlignment="1">
      <alignment vertical="top"/>
    </xf>
    <xf numFmtId="0" fontId="0" fillId="0" borderId="0" xfId="0" applyAlignment="1">
      <alignment vertical="top" wrapText="1"/>
    </xf>
    <xf numFmtId="0" fontId="0" fillId="4" borderId="0" xfId="0" applyFill="1" applyAlignment="1">
      <alignment vertical="top" wrapText="1"/>
    </xf>
    <xf numFmtId="0" fontId="0" fillId="4" borderId="0" xfId="0" applyFill="1" applyAlignment="1">
      <alignment horizontal="left" vertical="top" wrapText="1" indent="2"/>
    </xf>
    <xf numFmtId="0" fontId="20" fillId="4" borderId="0" xfId="7" applyFont="1" applyFill="1" applyAlignment="1">
      <alignment horizontal="center" vertical="top" wrapText="1"/>
    </xf>
    <xf numFmtId="0" fontId="6" fillId="4" borderId="0" xfId="7" applyFill="1" applyAlignment="1">
      <alignment horizontal="center" vertical="top" wrapText="1"/>
    </xf>
    <xf numFmtId="0" fontId="6" fillId="0" borderId="0" xfId="7" applyFill="1" applyAlignment="1">
      <alignment horizontal="left" vertical="top" wrapText="1"/>
    </xf>
    <xf numFmtId="0" fontId="6" fillId="0" borderId="0" xfId="7" applyAlignment="1">
      <alignment vertical="top"/>
    </xf>
    <xf numFmtId="0" fontId="7" fillId="0" borderId="0" xfId="0" applyFont="1" applyAlignment="1">
      <alignment vertical="center" wrapText="1"/>
    </xf>
    <xf numFmtId="0" fontId="7" fillId="0" borderId="0" xfId="0" applyFont="1" applyAlignment="1">
      <alignment vertical="center"/>
    </xf>
    <xf numFmtId="0" fontId="8" fillId="0" borderId="0" xfId="0" applyFont="1" applyAlignment="1">
      <alignment vertical="center" wrapText="1"/>
    </xf>
    <xf numFmtId="0" fontId="9" fillId="0" borderId="0" xfId="0" applyFont="1" applyAlignment="1">
      <alignment vertical="center"/>
    </xf>
    <xf numFmtId="0" fontId="10" fillId="0" borderId="0" xfId="0" applyFont="1"/>
    <xf numFmtId="0" fontId="10" fillId="0" borderId="0" xfId="0" applyFont="1" applyAlignment="1">
      <alignment vertical="center"/>
    </xf>
    <xf numFmtId="0" fontId="11" fillId="0" borderId="0" xfId="0" applyFont="1"/>
    <xf numFmtId="164" fontId="11" fillId="0" borderId="0" xfId="0" applyNumberFormat="1" applyFont="1" applyAlignment="1">
      <alignment horizontal="left"/>
    </xf>
    <xf numFmtId="0" fontId="12" fillId="0" borderId="0" xfId="0" applyFont="1" applyAlignment="1">
      <alignment vertical="center"/>
    </xf>
    <xf numFmtId="0" fontId="11" fillId="0" borderId="0" xfId="0" applyFont="1" applyAlignment="1">
      <alignment horizontal="right"/>
    </xf>
    <xf numFmtId="0" fontId="8" fillId="0" borderId="1" xfId="0" applyFont="1" applyBorder="1" applyAlignment="1">
      <alignment vertical="center" wrapText="1"/>
    </xf>
    <xf numFmtId="0" fontId="13" fillId="0" borderId="0" xfId="0" applyFont="1" applyAlignment="1">
      <alignment vertical="center"/>
    </xf>
    <xf numFmtId="0" fontId="11" fillId="0" borderId="0" xfId="0" applyFont="1" applyAlignment="1">
      <alignment horizontal="right" vertical="top"/>
    </xf>
    <xf numFmtId="164" fontId="11" fillId="0" borderId="0" xfId="0" applyNumberFormat="1" applyFont="1" applyAlignment="1">
      <alignment horizontal="left" vertical="top"/>
    </xf>
    <xf numFmtId="2" fontId="10" fillId="0" borderId="8" xfId="0" applyNumberFormat="1" applyFont="1" applyBorder="1" applyAlignment="1">
      <alignment horizontal="left" vertical="center" wrapText="1"/>
    </xf>
    <xf numFmtId="49" fontId="10" fillId="0" borderId="8" xfId="7" applyNumberFormat="1" applyFont="1" applyFill="1" applyBorder="1" applyAlignment="1" applyProtection="1">
      <alignment horizontal="left" vertical="center" wrapText="1"/>
    </xf>
    <xf numFmtId="164" fontId="10" fillId="0" borderId="8" xfId="0" applyNumberFormat="1" applyFont="1" applyBorder="1" applyAlignment="1">
      <alignment horizontal="center" vertical="center" wrapText="1"/>
    </xf>
    <xf numFmtId="1" fontId="10" fillId="0" borderId="2" xfId="0" applyNumberFormat="1" applyFont="1" applyBorder="1" applyAlignment="1">
      <alignment horizontal="center" vertical="center" wrapText="1"/>
    </xf>
    <xf numFmtId="9" fontId="10" fillId="0" borderId="8" xfId="1" applyFont="1" applyFill="1" applyBorder="1" applyAlignment="1" applyProtection="1">
      <alignment horizontal="center" vertical="center"/>
    </xf>
    <xf numFmtId="49" fontId="10" fillId="0" borderId="2" xfId="7" applyNumberFormat="1" applyFont="1" applyFill="1" applyBorder="1" applyAlignment="1" applyProtection="1">
      <alignment horizontal="left" vertical="center" wrapText="1"/>
    </xf>
    <xf numFmtId="9" fontId="10" fillId="0" borderId="2" xfId="1" applyFont="1" applyFill="1" applyBorder="1" applyAlignment="1" applyProtection="1">
      <alignment horizontal="center" vertical="center"/>
    </xf>
    <xf numFmtId="164" fontId="10" fillId="0" borderId="2" xfId="0" applyNumberFormat="1" applyFont="1" applyBorder="1" applyAlignment="1">
      <alignment horizontal="center" vertical="center" wrapText="1"/>
    </xf>
    <xf numFmtId="2" fontId="11" fillId="0" borderId="8" xfId="0" applyNumberFormat="1" applyFont="1" applyBorder="1" applyAlignment="1">
      <alignment horizontal="left" vertical="center" wrapText="1"/>
    </xf>
    <xf numFmtId="49" fontId="11" fillId="0" borderId="2" xfId="7" applyNumberFormat="1" applyFont="1" applyFill="1" applyBorder="1" applyAlignment="1" applyProtection="1">
      <alignment horizontal="left" vertical="center" wrapText="1"/>
    </xf>
    <xf numFmtId="164" fontId="11" fillId="0" borderId="2" xfId="0" applyNumberFormat="1" applyFont="1" applyBorder="1" applyAlignment="1">
      <alignment horizontal="center" vertical="center" wrapText="1"/>
    </xf>
    <xf numFmtId="1" fontId="11" fillId="0" borderId="2" xfId="0" applyNumberFormat="1" applyFont="1" applyBorder="1" applyAlignment="1">
      <alignment horizontal="center" vertical="center" wrapText="1"/>
    </xf>
    <xf numFmtId="164" fontId="11" fillId="0" borderId="8" xfId="0" applyNumberFormat="1" applyFont="1" applyBorder="1" applyAlignment="1">
      <alignment horizontal="center" vertical="center" wrapText="1"/>
    </xf>
    <xf numFmtId="49" fontId="11" fillId="0" borderId="8" xfId="7" applyNumberFormat="1" applyFont="1" applyFill="1" applyBorder="1" applyAlignment="1" applyProtection="1">
      <alignment horizontal="left" vertical="center" wrapText="1"/>
    </xf>
    <xf numFmtId="0" fontId="11" fillId="0" borderId="0" xfId="0" applyFont="1" applyAlignment="1">
      <alignment vertical="center"/>
    </xf>
    <xf numFmtId="2" fontId="16" fillId="0" borderId="8" xfId="0" applyNumberFormat="1" applyFont="1" applyBorder="1" applyAlignment="1">
      <alignment horizontal="left" vertical="center" wrapText="1"/>
    </xf>
    <xf numFmtId="49" fontId="16" fillId="0" borderId="8" xfId="7" applyNumberFormat="1" applyFont="1" applyFill="1" applyBorder="1" applyAlignment="1" applyProtection="1">
      <alignment horizontal="left" vertical="center" wrapText="1"/>
    </xf>
    <xf numFmtId="164" fontId="16" fillId="0" borderId="8"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9" fontId="16" fillId="0" borderId="8" xfId="1" applyFont="1" applyFill="1" applyBorder="1" applyAlignment="1" applyProtection="1">
      <alignment horizontal="center" vertical="center"/>
    </xf>
    <xf numFmtId="49" fontId="21" fillId="0" borderId="8" xfId="7" applyNumberFormat="1" applyFont="1" applyFill="1" applyBorder="1" applyAlignment="1" applyProtection="1">
      <alignment horizontal="left" vertical="center" wrapText="1"/>
    </xf>
    <xf numFmtId="0" fontId="10" fillId="0" borderId="0" xfId="0" applyFont="1" applyAlignment="1">
      <alignment wrapText="1"/>
    </xf>
    <xf numFmtId="164" fontId="10" fillId="0" borderId="0" xfId="0" applyNumberFormat="1" applyFont="1"/>
    <xf numFmtId="1" fontId="10" fillId="0" borderId="0" xfId="0" applyNumberFormat="1" applyFont="1"/>
    <xf numFmtId="0" fontId="10" fillId="0" borderId="0" xfId="0" applyFont="1" applyAlignment="1">
      <alignment horizontal="center"/>
    </xf>
    <xf numFmtId="165" fontId="10" fillId="0" borderId="9" xfId="0" applyNumberFormat="1" applyFont="1" applyBorder="1" applyAlignment="1">
      <alignment horizontal="left" vertical="center" wrapText="1" indent="1"/>
    </xf>
    <xf numFmtId="49" fontId="10" fillId="0" borderId="9" xfId="7" applyNumberFormat="1" applyFont="1" applyFill="1" applyBorder="1" applyAlignment="1" applyProtection="1">
      <alignment horizontal="left" vertical="center" wrapText="1" indent="1"/>
    </xf>
    <xf numFmtId="164" fontId="10" fillId="0" borderId="9" xfId="0" applyNumberFormat="1" applyFont="1" applyBorder="1" applyAlignment="1">
      <alignment horizontal="center" vertical="center" wrapText="1"/>
    </xf>
    <xf numFmtId="1" fontId="10" fillId="0" borderId="9" xfId="0" applyNumberFormat="1" applyFont="1" applyBorder="1" applyAlignment="1">
      <alignment horizontal="center" vertical="center" wrapText="1"/>
    </xf>
    <xf numFmtId="49" fontId="10" fillId="0" borderId="9" xfId="7" applyNumberFormat="1" applyFont="1" applyFill="1" applyBorder="1" applyAlignment="1" applyProtection="1">
      <alignment horizontal="left" vertical="center" wrapText="1"/>
    </xf>
    <xf numFmtId="9" fontId="10" fillId="0" borderId="9" xfId="1" applyFont="1" applyFill="1" applyBorder="1" applyAlignment="1" applyProtection="1">
      <alignment horizontal="center" vertical="center"/>
    </xf>
    <xf numFmtId="49" fontId="11" fillId="0" borderId="9" xfId="7" applyNumberFormat="1" applyFont="1" applyFill="1" applyBorder="1" applyAlignment="1" applyProtection="1">
      <alignment horizontal="left" vertical="center" wrapText="1"/>
    </xf>
    <xf numFmtId="9" fontId="11" fillId="0" borderId="8" xfId="1" applyFont="1" applyFill="1" applyBorder="1" applyAlignment="1" applyProtection="1">
      <alignment horizontal="center" vertical="center"/>
    </xf>
    <xf numFmtId="2" fontId="13" fillId="0" borderId="8" xfId="0" applyNumberFormat="1" applyFont="1" applyBorder="1" applyAlignment="1">
      <alignment horizontal="left" vertical="center" wrapText="1"/>
    </xf>
    <xf numFmtId="49" fontId="13" fillId="0" borderId="8" xfId="7" applyNumberFormat="1" applyFont="1" applyFill="1" applyBorder="1" applyAlignment="1" applyProtection="1">
      <alignment horizontal="left" vertical="center" wrapText="1"/>
    </xf>
    <xf numFmtId="164" fontId="13" fillId="0" borderId="8" xfId="0" applyNumberFormat="1" applyFont="1" applyBorder="1" applyAlignment="1">
      <alignment horizontal="center" vertical="center" wrapText="1"/>
    </xf>
    <xf numFmtId="1" fontId="13" fillId="0" borderId="2" xfId="0" applyNumberFormat="1" applyFont="1" applyBorder="1" applyAlignment="1">
      <alignment horizontal="center" vertical="center" wrapText="1"/>
    </xf>
    <xf numFmtId="9" fontId="13" fillId="0" borderId="8" xfId="1" applyFont="1" applyFill="1" applyBorder="1" applyAlignment="1" applyProtection="1">
      <alignment horizontal="center" vertical="center"/>
    </xf>
    <xf numFmtId="49" fontId="11" fillId="0" borderId="10" xfId="7" applyNumberFormat="1" applyFont="1" applyFill="1" applyBorder="1" applyAlignment="1" applyProtection="1">
      <alignment horizontal="center" vertical="center" wrapText="1"/>
    </xf>
    <xf numFmtId="49" fontId="11" fillId="0" borderId="12" xfId="7" applyNumberFormat="1" applyFont="1" applyFill="1" applyBorder="1" applyAlignment="1" applyProtection="1">
      <alignment horizontal="center" vertical="center" wrapText="1"/>
    </xf>
    <xf numFmtId="49" fontId="11" fillId="0" borderId="11" xfId="7" applyNumberFormat="1" applyFont="1" applyFill="1" applyBorder="1" applyAlignment="1" applyProtection="1">
      <alignment horizontal="center" vertical="center" wrapText="1"/>
    </xf>
    <xf numFmtId="164" fontId="11" fillId="0" borderId="10" xfId="0" applyNumberFormat="1" applyFont="1" applyBorder="1" applyAlignment="1">
      <alignment horizontal="center" vertical="center" wrapText="1"/>
    </xf>
    <xf numFmtId="164" fontId="11" fillId="0" borderId="11" xfId="0" applyNumberFormat="1" applyFont="1" applyBorder="1" applyAlignment="1">
      <alignment horizontal="center" vertical="center" wrapText="1"/>
    </xf>
    <xf numFmtId="0" fontId="8" fillId="0" borderId="0" xfId="0" applyFont="1" applyAlignment="1">
      <alignment horizontal="center" vertical="center" wrapText="1"/>
    </xf>
    <xf numFmtId="49" fontId="11" fillId="0" borderId="2" xfId="7" applyNumberFormat="1" applyFont="1" applyFill="1" applyBorder="1" applyAlignment="1" applyProtection="1">
      <alignment horizontal="center" vertical="center" wrapText="1"/>
    </xf>
    <xf numFmtId="49" fontId="11" fillId="0" borderId="6" xfId="7" applyNumberFormat="1" applyFont="1" applyFill="1" applyBorder="1" applyAlignment="1" applyProtection="1">
      <alignment horizontal="center" vertical="center" wrapText="1"/>
    </xf>
    <xf numFmtId="49" fontId="11" fillId="0" borderId="7" xfId="7" applyNumberFormat="1" applyFont="1" applyFill="1" applyBorder="1" applyAlignment="1" applyProtection="1">
      <alignment horizontal="center" vertical="center" wrapText="1"/>
    </xf>
    <xf numFmtId="164" fontId="11" fillId="0" borderId="2" xfId="0" applyNumberFormat="1" applyFont="1" applyBorder="1" applyAlignment="1">
      <alignment horizontal="center" vertical="center" wrapText="1"/>
    </xf>
    <xf numFmtId="164" fontId="11" fillId="0" borderId="7" xfId="0" applyNumberFormat="1" applyFont="1" applyBorder="1" applyAlignment="1">
      <alignment horizontal="center" vertical="center" wrapText="1"/>
    </xf>
    <xf numFmtId="0" fontId="14" fillId="5" borderId="2" xfId="2" applyFont="1" applyFill="1" applyBorder="1" applyAlignment="1" applyProtection="1">
      <alignment horizontal="center" vertical="center"/>
    </xf>
    <xf numFmtId="0" fontId="14" fillId="5" borderId="3" xfId="2" applyFont="1" applyFill="1" applyBorder="1" applyAlignment="1" applyProtection="1">
      <alignment horizontal="left" vertical="center" wrapText="1"/>
    </xf>
    <xf numFmtId="14" fontId="14" fillId="5" borderId="4" xfId="2" applyNumberFormat="1" applyFont="1" applyFill="1" applyBorder="1" applyAlignment="1" applyProtection="1">
      <alignment horizontal="center" vertical="center" wrapText="1"/>
    </xf>
    <xf numFmtId="0" fontId="14" fillId="5" borderId="4" xfId="2" applyFont="1" applyFill="1" applyBorder="1" applyAlignment="1" applyProtection="1">
      <alignment horizontal="center" vertical="center" wrapText="1"/>
    </xf>
    <xf numFmtId="0" fontId="14" fillId="5" borderId="4" xfId="2" applyFont="1" applyFill="1" applyBorder="1" applyAlignment="1" applyProtection="1">
      <alignment horizontal="center" vertical="center"/>
    </xf>
    <xf numFmtId="0" fontId="14" fillId="5" borderId="5" xfId="2" applyFont="1" applyFill="1" applyBorder="1" applyAlignment="1" applyProtection="1">
      <alignment horizontal="center" vertical="center"/>
    </xf>
    <xf numFmtId="0" fontId="14" fillId="6" borderId="2" xfId="2" applyFont="1" applyFill="1" applyBorder="1" applyAlignment="1" applyProtection="1">
      <alignment horizontal="left" vertical="center"/>
    </xf>
    <xf numFmtId="0" fontId="14" fillId="6" borderId="6" xfId="2" applyFont="1" applyFill="1" applyBorder="1" applyAlignment="1" applyProtection="1">
      <alignment horizontal="center" vertical="center"/>
    </xf>
    <xf numFmtId="164" fontId="14" fillId="6" borderId="6" xfId="2" applyNumberFormat="1" applyFont="1" applyFill="1" applyBorder="1" applyAlignment="1" applyProtection="1">
      <alignment horizontal="center" vertical="center"/>
    </xf>
    <xf numFmtId="0" fontId="14" fillId="6" borderId="6" xfId="2" applyFont="1" applyFill="1" applyBorder="1" applyAlignment="1" applyProtection="1">
      <alignment horizontal="center" vertical="center" wrapText="1"/>
    </xf>
    <xf numFmtId="0" fontId="14" fillId="6" borderId="7" xfId="2" applyFont="1" applyFill="1" applyBorder="1" applyAlignment="1" applyProtection="1">
      <alignment horizontal="center" vertical="center"/>
    </xf>
    <xf numFmtId="0" fontId="14" fillId="5" borderId="2" xfId="2" applyFont="1" applyFill="1" applyBorder="1" applyAlignment="1" applyProtection="1">
      <alignment horizontal="left" vertical="center"/>
    </xf>
    <xf numFmtId="14" fontId="14" fillId="5" borderId="4" xfId="2" applyNumberFormat="1" applyFont="1" applyFill="1" applyBorder="1" applyAlignment="1" applyProtection="1">
      <alignment horizontal="left" vertical="center" wrapText="1"/>
    </xf>
    <xf numFmtId="0" fontId="14" fillId="5" borderId="4" xfId="2" applyFont="1" applyFill="1" applyBorder="1" applyAlignment="1" applyProtection="1">
      <alignment horizontal="left" vertical="center" wrapText="1"/>
    </xf>
    <xf numFmtId="0" fontId="14" fillId="5" borderId="4" xfId="2" applyFont="1" applyFill="1" applyBorder="1" applyAlignment="1" applyProtection="1">
      <alignment horizontal="left" vertical="center"/>
    </xf>
    <xf numFmtId="0" fontId="14" fillId="5" borderId="5" xfId="2" applyFont="1" applyFill="1" applyBorder="1" applyAlignment="1" applyProtection="1">
      <alignment horizontal="left" vertical="center"/>
    </xf>
    <xf numFmtId="0" fontId="10" fillId="0" borderId="0" xfId="0" applyFont="1" applyAlignment="1">
      <alignment horizontal="left"/>
    </xf>
    <xf numFmtId="2" fontId="10" fillId="0" borderId="7" xfId="0" applyNumberFormat="1" applyFont="1" applyBorder="1" applyAlignment="1">
      <alignment horizontal="left" vertical="center" wrapText="1"/>
    </xf>
    <xf numFmtId="49" fontId="10" fillId="0" borderId="13" xfId="7" applyNumberFormat="1" applyFont="1" applyFill="1" applyBorder="1" applyAlignment="1" applyProtection="1">
      <alignment horizontal="left" vertical="center" wrapText="1"/>
    </xf>
    <xf numFmtId="0" fontId="14" fillId="6" borderId="14" xfId="2" applyFont="1" applyFill="1" applyBorder="1" applyAlignment="1" applyProtection="1">
      <alignment horizontal="left" vertical="center"/>
    </xf>
    <xf numFmtId="0" fontId="14" fillId="6" borderId="4" xfId="2" applyFont="1" applyFill="1" applyBorder="1" applyAlignment="1" applyProtection="1">
      <alignment horizontal="center" vertical="center"/>
    </xf>
    <xf numFmtId="164" fontId="14" fillId="6" borderId="4" xfId="2" applyNumberFormat="1" applyFont="1" applyFill="1" applyBorder="1" applyAlignment="1" applyProtection="1">
      <alignment horizontal="center" vertical="center"/>
    </xf>
    <xf numFmtId="0" fontId="14" fillId="6" borderId="4" xfId="2" applyFont="1" applyFill="1" applyBorder="1" applyAlignment="1" applyProtection="1">
      <alignment horizontal="center" vertical="center" wrapText="1"/>
    </xf>
    <xf numFmtId="0" fontId="14" fillId="6" borderId="5" xfId="2" applyFont="1" applyFill="1" applyBorder="1" applyAlignment="1" applyProtection="1">
      <alignment horizontal="center" vertical="center"/>
    </xf>
    <xf numFmtId="2" fontId="10" fillId="0" borderId="5" xfId="0" applyNumberFormat="1" applyFont="1" applyBorder="1" applyAlignment="1">
      <alignment horizontal="left" vertical="center" wrapText="1"/>
    </xf>
    <xf numFmtId="49" fontId="10" fillId="0" borderId="15" xfId="7" applyNumberFormat="1" applyFont="1" applyFill="1" applyBorder="1" applyAlignment="1" applyProtection="1">
      <alignment horizontal="left" vertical="center" wrapText="1"/>
    </xf>
    <xf numFmtId="164" fontId="10" fillId="0" borderId="15" xfId="0" applyNumberFormat="1" applyFont="1" applyBorder="1" applyAlignment="1">
      <alignment horizontal="center" vertical="center" wrapText="1"/>
    </xf>
    <xf numFmtId="1" fontId="10" fillId="0" borderId="16" xfId="0" applyNumberFormat="1" applyFont="1" applyBorder="1" applyAlignment="1">
      <alignment horizontal="center" vertical="center" wrapText="1"/>
    </xf>
    <xf numFmtId="9" fontId="10" fillId="0" borderId="15" xfId="1" applyFont="1" applyFill="1" applyBorder="1" applyAlignment="1" applyProtection="1">
      <alignment horizontal="center" vertical="center"/>
    </xf>
    <xf numFmtId="49" fontId="10" fillId="0" borderId="14" xfId="7" applyNumberFormat="1" applyFont="1" applyFill="1" applyBorder="1" applyAlignment="1" applyProtection="1">
      <alignment horizontal="left" vertical="center" wrapText="1"/>
    </xf>
  </cellXfs>
  <cellStyles count="8">
    <cellStyle name="Accent3" xfId="2" builtinId="37" customBuiltin="1"/>
    <cellStyle name="cf1" xfId="3" xr:uid="{00000000-0005-0000-0000-000001000000}"/>
    <cellStyle name="cf2" xfId="4" xr:uid="{00000000-0005-0000-0000-000002000000}"/>
    <cellStyle name="cf3" xfId="5" xr:uid="{00000000-0005-0000-0000-000003000000}"/>
    <cellStyle name="cf4" xfId="6" xr:uid="{00000000-0005-0000-0000-000004000000}"/>
    <cellStyle name="Hyperlink" xfId="7" xr:uid="{00000000-0005-0000-0000-000005000000}"/>
    <cellStyle name="Normal" xfId="0" builtinId="0" customBuiltin="1"/>
    <cellStyle name="Percent" xfId="1" builtinId="5" customBuiltin="1"/>
  </cellStyles>
  <dxfs count="199">
    <dxf>
      <font>
        <color rgb="FF808080"/>
        <family val="2"/>
      </font>
    </dxf>
    <dxf>
      <fill>
        <patternFill patternType="solid">
          <fgColor rgb="FFD9D9D9"/>
          <bgColor rgb="FFD9D9D9"/>
        </patternFill>
      </fill>
    </dxf>
    <dxf>
      <font>
        <color rgb="FF808080"/>
        <family val="2"/>
      </font>
    </dxf>
    <dxf>
      <font>
        <color rgb="FF808080"/>
        <family val="2"/>
      </font>
    </dxf>
    <dxf>
      <font>
        <color rgb="FFFF0000"/>
        <family val="2"/>
      </font>
    </dxf>
    <dxf>
      <font>
        <color rgb="FFE68422"/>
        <family val="2"/>
      </font>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808080"/>
        <family val="2"/>
      </font>
    </dxf>
    <dxf>
      <font>
        <color rgb="FF808080"/>
        <family val="2"/>
      </font>
    </dxf>
    <dxf>
      <fill>
        <patternFill patternType="solid">
          <fgColor rgb="FFD9D9D9"/>
          <bgColor rgb="FFD9D9D9"/>
        </patternFill>
      </fill>
    </dxf>
    <dxf>
      <font>
        <color rgb="FF808080"/>
        <family val="2"/>
      </font>
    </dxf>
    <dxf>
      <font>
        <color rgb="FF808080"/>
        <family val="2"/>
      </font>
    </dxf>
    <dxf>
      <fill>
        <patternFill patternType="solid">
          <fgColor rgb="FFD9D9D9"/>
          <bgColor rgb="FFD9D9D9"/>
        </patternFill>
      </fill>
    </dxf>
    <dxf>
      <font>
        <color rgb="FF808080"/>
        <family val="2"/>
      </font>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ill>
        <patternFill patternType="solid">
          <fgColor rgb="FFD9D9D9"/>
          <bgColor rgb="FFD9D9D9"/>
        </patternFill>
      </fill>
    </dxf>
    <dxf>
      <font>
        <color rgb="FF808080"/>
        <family val="2"/>
      </font>
    </dxf>
    <dxf>
      <font>
        <color rgb="FF808080"/>
        <family val="2"/>
      </font>
    </dxf>
    <dxf>
      <font>
        <color rgb="FF808080"/>
        <family val="2"/>
      </font>
    </dxf>
    <dxf>
      <font>
        <color rgb="FF808080"/>
        <family val="2"/>
      </font>
    </dxf>
    <dxf>
      <fill>
        <patternFill patternType="solid">
          <fgColor rgb="FFD9D9D9"/>
          <bgColor rgb="FFD9D9D9"/>
        </patternFill>
      </fill>
    </dxf>
    <dxf>
      <font>
        <color rgb="FF808080"/>
        <family val="2"/>
      </font>
    </dxf>
    <dxf>
      <font>
        <color rgb="FF808080"/>
        <family val="2"/>
      </font>
    </dxf>
    <dxf>
      <font>
        <color rgb="FF808080"/>
        <family val="2"/>
      </font>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ont>
        <color rgb="FF808080"/>
        <family val="2"/>
      </font>
    </dxf>
    <dxf>
      <font>
        <color rgb="FF808080"/>
        <family val="2"/>
      </font>
    </dxf>
    <dxf>
      <font>
        <color rgb="FF808080"/>
        <family val="2"/>
      </font>
    </dxf>
    <dxf>
      <fill>
        <patternFill patternType="solid">
          <fgColor rgb="FFD9D9D9"/>
          <bgColor rgb="FFD9D9D9"/>
        </patternFill>
      </fill>
    </dxf>
    <dxf>
      <fill>
        <patternFill patternType="solid">
          <fgColor rgb="FFD9D9D9"/>
          <bgColor rgb="FFD9D9D9"/>
        </patternFill>
      </fill>
    </dxf>
    <dxf>
      <font>
        <color rgb="FF808080"/>
        <family val="2"/>
      </font>
    </dxf>
    <dxf>
      <fill>
        <patternFill patternType="solid">
          <fgColor rgb="FFD9D9D9"/>
          <bgColor rgb="FFD9D9D9"/>
        </patternFill>
      </fill>
    </dxf>
    <dxf>
      <font>
        <color rgb="FFFF0000"/>
        <family val="2"/>
      </font>
    </dxf>
    <dxf>
      <font>
        <color rgb="FFE68422"/>
        <family val="2"/>
      </font>
    </dxf>
    <dxf>
      <font>
        <color rgb="FF808080"/>
        <family val="2"/>
      </font>
    </dxf>
    <dxf>
      <fill>
        <patternFill patternType="solid">
          <fgColor rgb="FFD9D9D9"/>
          <bgColor rgb="FFD9D9D9"/>
        </patternFill>
      </fill>
    </dxf>
    <dxf>
      <font>
        <color rgb="FFFF0000"/>
        <family val="2"/>
      </font>
    </dxf>
    <dxf>
      <font>
        <color rgb="FFE68422"/>
        <family val="2"/>
      </font>
    </dxf>
    <dxf>
      <font>
        <color rgb="FFE68422"/>
        <family val="2"/>
      </font>
    </dxf>
    <dxf>
      <font>
        <color rgb="FF808080"/>
        <family val="2"/>
      </font>
    </dxf>
    <dxf>
      <font>
        <color rgb="FFFF0000"/>
        <family val="2"/>
      </font>
    </dxf>
    <dxf>
      <font>
        <color rgb="FFFF0000"/>
        <family val="2"/>
      </font>
    </dxf>
    <dxf>
      <font>
        <color rgb="FFE68422"/>
        <family val="2"/>
      </font>
    </dxf>
    <dxf>
      <font>
        <color rgb="FFFF0000"/>
        <family val="2"/>
      </font>
    </dxf>
    <dxf>
      <font>
        <color rgb="FFE68422"/>
        <family val="2"/>
      </font>
    </dxf>
    <dxf>
      <font>
        <color rgb="FFFF0000"/>
        <family val="2"/>
      </font>
    </dxf>
    <dxf>
      <font>
        <color rgb="FFE68422"/>
        <family val="2"/>
      </font>
    </dxf>
    <dxf>
      <font>
        <color rgb="FF808080"/>
        <family val="2"/>
      </font>
    </dxf>
    <dxf>
      <font>
        <color rgb="FF808080"/>
        <family val="2"/>
      </font>
    </dxf>
    <dxf>
      <font>
        <color rgb="FFFF0000"/>
        <family val="2"/>
      </font>
    </dxf>
    <dxf>
      <font>
        <color rgb="FFE68422"/>
        <family val="2"/>
      </font>
    </dxf>
    <dxf>
      <font>
        <color rgb="FFFF0000"/>
        <family val="2"/>
      </font>
    </dxf>
    <dxf>
      <font>
        <color rgb="FFE68422"/>
        <family val="2"/>
      </font>
    </dxf>
    <dxf>
      <font>
        <color rgb="FFFF0000"/>
        <family val="2"/>
      </font>
    </dxf>
    <dxf>
      <font>
        <color rgb="FFE68422"/>
        <family val="2"/>
      </font>
    </dxf>
    <dxf>
      <font>
        <color rgb="FFFF0000"/>
        <family val="2"/>
      </font>
    </dxf>
    <dxf>
      <font>
        <color rgb="FFE68422"/>
        <family val="2"/>
      </font>
    </dxf>
    <dxf>
      <fill>
        <patternFill patternType="solid">
          <fgColor rgb="FFD9D9D9"/>
          <bgColor rgb="FFD9D9D9"/>
        </patternFill>
      </fill>
    </dxf>
    <dxf>
      <font>
        <color rgb="FF808080"/>
        <family val="2"/>
      </font>
    </dxf>
    <dxf>
      <font>
        <color rgb="FF808080"/>
        <family val="2"/>
      </font>
    </dxf>
    <dxf>
      <font>
        <color rgb="FFFF0000"/>
        <family val="2"/>
      </font>
    </dxf>
    <dxf>
      <font>
        <color rgb="FFE68422"/>
        <family val="2"/>
      </font>
    </dxf>
    <dxf>
      <font>
        <color rgb="FFFF0000"/>
        <family val="2"/>
      </font>
    </dxf>
    <dxf>
      <font>
        <color rgb="FFE68422"/>
        <family val="2"/>
      </font>
    </dxf>
    <dxf>
      <font>
        <color rgb="FF808080"/>
        <family val="2"/>
      </font>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ont>
        <color rgb="FF808080"/>
        <family val="2"/>
      </font>
    </dxf>
    <dxf>
      <font>
        <color rgb="FF808080"/>
        <family val="2"/>
      </font>
    </dxf>
    <dxf>
      <font>
        <color rgb="FF808080"/>
        <family val="2"/>
      </font>
    </dxf>
    <dxf>
      <fill>
        <patternFill patternType="solid">
          <fgColor rgb="FFD9D9D9"/>
          <bgColor rgb="FFD9D9D9"/>
        </patternFill>
      </fill>
    </dxf>
    <dxf>
      <font>
        <color rgb="FF808080"/>
        <family val="2"/>
      </font>
    </dxf>
    <dxf>
      <font>
        <color rgb="FF808080"/>
        <family val="2"/>
      </font>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ill>
        <patternFill patternType="solid">
          <fgColor rgb="FFD9D9D9"/>
          <bgColor rgb="FFD9D9D9"/>
        </patternFill>
      </fill>
    </dxf>
    <dxf>
      <font>
        <color rgb="FF808080"/>
        <family val="2"/>
      </font>
    </dxf>
    <dxf>
      <font>
        <color rgb="FF808080"/>
        <family val="2"/>
      </font>
    </dxf>
    <dxf>
      <font>
        <color rgb="FF808080"/>
        <family val="2"/>
      </font>
    </dxf>
    <dxf>
      <font>
        <color rgb="FF808080"/>
        <family val="2"/>
      </font>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ont>
        <color rgb="FF808080"/>
        <family val="2"/>
      </font>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ont>
        <color rgb="FF808080"/>
        <family val="2"/>
      </font>
    </dxf>
    <dxf>
      <fill>
        <patternFill patternType="solid">
          <fgColor rgb="FFD9D9D9"/>
          <bgColor rgb="FFD9D9D9"/>
        </patternFill>
      </fill>
    </dxf>
    <dxf>
      <fill>
        <patternFill patternType="solid">
          <fgColor rgb="FFD9D9D9"/>
          <bgColor rgb="FFD9D9D9"/>
        </patternFill>
      </fill>
    </dxf>
    <dxf>
      <font>
        <color rgb="FF808080"/>
        <family val="2"/>
      </font>
    </dxf>
    <dxf>
      <font>
        <color rgb="FF808080"/>
        <family val="2"/>
      </font>
    </dxf>
    <dxf>
      <font>
        <color rgb="FF808080"/>
        <family val="2"/>
      </font>
    </dxf>
    <dxf>
      <font>
        <color rgb="FF808080"/>
        <family val="2"/>
      </font>
    </dxf>
    <dxf>
      <font>
        <color rgb="FF808080"/>
        <family val="2"/>
      </font>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808080"/>
        <family val="2"/>
      </font>
    </dxf>
    <dxf>
      <font>
        <color rgb="FF808080"/>
        <family val="2"/>
      </font>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ont>
        <color rgb="FF808080"/>
        <family val="2"/>
      </font>
    </dxf>
    <dxf>
      <fill>
        <patternFill patternType="solid">
          <fgColor rgb="FFD9D9D9"/>
          <bgColor rgb="FFD9D9D9"/>
        </patternFill>
      </fill>
    </dxf>
    <dxf>
      <fill>
        <patternFill patternType="solid">
          <fgColor rgb="FFD9D9D9"/>
          <bgColor rgb="FFD9D9D9"/>
        </patternFill>
      </fill>
    </dxf>
    <dxf>
      <font>
        <color rgb="FF808080"/>
        <family val="2"/>
      </font>
    </dxf>
    <dxf>
      <font>
        <color rgb="FF808080"/>
        <family val="2"/>
      </font>
    </dxf>
    <dxf>
      <font>
        <color rgb="FF808080"/>
        <family val="2"/>
      </font>
    </dxf>
    <dxf>
      <font>
        <color rgb="FF808080"/>
        <family val="2"/>
      </font>
    </dxf>
    <dxf>
      <font>
        <color rgb="FF808080"/>
        <family val="2"/>
      </font>
    </dxf>
    <dxf>
      <font>
        <color rgb="FF808080"/>
        <family val="2"/>
      </font>
    </dxf>
    <dxf>
      <font>
        <color rgb="FF808080"/>
        <family val="2"/>
      </font>
    </dxf>
    <dxf>
      <font>
        <color rgb="FF808080"/>
        <family val="2"/>
      </font>
    </dxf>
    <dxf>
      <font>
        <color rgb="FF808080"/>
        <family val="2"/>
      </font>
    </dxf>
    <dxf>
      <fill>
        <patternFill patternType="solid">
          <fgColor rgb="FFD9D9D9"/>
          <bgColor rgb="FFD9D9D9"/>
        </patternFill>
      </fill>
    </dxf>
    <dxf>
      <font>
        <color rgb="FF808080"/>
        <family val="2"/>
      </font>
    </dxf>
    <dxf>
      <font>
        <color rgb="FF808080"/>
        <family val="2"/>
      </font>
    </dxf>
    <dxf>
      <fill>
        <patternFill patternType="solid">
          <fgColor rgb="FFD9D9D9"/>
          <bgColor rgb="FFD9D9D9"/>
        </patternFill>
      </fill>
    </dxf>
    <dxf>
      <font>
        <color rgb="FF808080"/>
        <family val="2"/>
      </font>
    </dxf>
    <dxf>
      <fill>
        <patternFill patternType="solid">
          <fgColor rgb="FFD9D9D9"/>
          <bgColor rgb="FFD9D9D9"/>
        </patternFill>
      </fill>
    </dxf>
    <dxf>
      <font>
        <color rgb="FF808080"/>
        <family val="2"/>
      </font>
    </dxf>
    <dxf>
      <font>
        <color rgb="FF808080"/>
        <family val="2"/>
      </font>
    </dxf>
    <dxf>
      <fill>
        <patternFill patternType="solid">
          <fgColor rgb="FFD9D9D9"/>
          <bgColor rgb="FFD9D9D9"/>
        </patternFill>
      </fill>
    </dxf>
    <dxf>
      <font>
        <color rgb="FF808080"/>
        <family val="2"/>
      </font>
    </dxf>
    <dxf>
      <font>
        <b val="0"/>
        <i val="0"/>
        <strike val="0"/>
        <condense val="0"/>
        <extend val="0"/>
        <outline val="0"/>
        <shadow val="0"/>
        <u val="none"/>
        <vertAlign val="baseline"/>
        <sz val="10"/>
        <color rgb="FF000000"/>
        <name val="Calibri"/>
        <family val="2"/>
        <scheme val="none"/>
      </font>
      <numFmt numFmtId="2" formatCode="0.00"/>
      <alignment horizontal="left" vertical="center" textRotation="0" wrapText="1" indent="0"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1" justifyLastLine="0" shrinkToFit="0" readingOrder="0"/>
      <border diagonalUp="0" diagonalDown="0" outline="0">
        <left style="thin">
          <color rgb="FF000000"/>
        </left>
        <right style="thin">
          <color rgb="FF000000"/>
        </right>
        <top/>
        <bottom style="thin">
          <color rgb="FF000000"/>
        </bottom>
      </border>
      <protection locked="1" hidden="0"/>
    </dxf>
    <dxf>
      <font>
        <b val="0"/>
        <i val="0"/>
        <strike val="0"/>
        <condense val="0"/>
        <extend val="0"/>
        <outline val="0"/>
        <shadow val="0"/>
        <u val="none"/>
        <vertAlign val="baseline"/>
        <sz val="10"/>
        <color rgb="FF000000"/>
        <name val="Calibri"/>
        <family val="2"/>
        <scheme val="none"/>
      </font>
      <numFmt numFmtId="164" formatCode="mm/dd/yyyy"/>
      <alignment horizontal="center" vertical="center" textRotation="0" wrapText="1"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rgb="FF000000"/>
        <name val="Calibri"/>
        <family val="2"/>
        <scheme val="none"/>
      </font>
      <numFmt numFmtId="1" formatCode="0"/>
      <alignment horizontal="center" vertical="center" textRotation="0" wrapText="1"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rgb="FF000000"/>
        </left>
        <right style="thin">
          <color rgb="FF000000"/>
        </right>
        <top/>
        <bottom style="thin">
          <color rgb="FF000000"/>
        </bottom>
      </border>
      <protection locked="1" hidden="0"/>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rgb="FF000000"/>
        </left>
        <right style="thin">
          <color rgb="FF000000"/>
        </right>
        <top/>
        <bottom style="thin">
          <color rgb="FF000000"/>
        </bottom>
      </border>
      <protection locked="1" hidden="0"/>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rgb="FF000000"/>
        </left>
        <right style="thin">
          <color rgb="FF000000"/>
        </right>
        <top/>
        <bottom style="thin">
          <color rgb="FF000000"/>
        </bottom>
      </border>
      <protection locked="1" hidden="0"/>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rgb="FF000000"/>
        </left>
        <right style="thin">
          <color rgb="FF000000"/>
        </right>
        <top/>
        <bottom style="thin">
          <color rgb="FF000000"/>
        </bottom>
      </border>
      <protection locked="1" hidden="0"/>
    </dxf>
    <dxf>
      <font>
        <b val="0"/>
        <i val="0"/>
        <strike val="0"/>
        <condense val="0"/>
        <extend val="0"/>
        <outline val="0"/>
        <shadow val="0"/>
        <u val="none"/>
        <vertAlign val="baseline"/>
        <sz val="10"/>
        <color rgb="FF000000"/>
        <name val="Calibri"/>
        <family val="2"/>
        <scheme val="none"/>
      </font>
      <numFmt numFmtId="164" formatCode="mm/dd/yyyy"/>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family val="2"/>
        <scheme val="none"/>
      </font>
      <numFmt numFmtId="164" formatCode="mm/dd/yyyy"/>
      <alignment horizontal="center" vertical="center" textRotation="0" wrapText="1"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rgb="FF000000"/>
        </left>
        <right style="thin">
          <color rgb="FF000000"/>
        </right>
        <top/>
        <bottom style="thin">
          <color rgb="FF000000"/>
        </bottom>
      </border>
      <protection locked="1" hidden="0"/>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rgb="FF000000"/>
        </left>
        <right/>
        <top/>
        <bottom style="thin">
          <color rgb="FF000000"/>
        </bottom>
      </border>
      <protection locked="1" hidden="0"/>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left style="thin">
          <color rgb="FF000000"/>
        </left>
        <right/>
        <top style="thin">
          <color rgb="FF000000"/>
        </top>
        <bottom style="thin">
          <color rgb="FF000000"/>
        </bottom>
        <vertical/>
        <horizontal/>
      </border>
      <protection locked="1" hidden="0"/>
    </dxf>
    <dxf>
      <font>
        <b val="0"/>
        <i val="0"/>
        <strike val="0"/>
        <condense val="0"/>
        <extend val="0"/>
        <outline val="0"/>
        <shadow val="0"/>
        <u val="none"/>
        <vertAlign val="baseline"/>
        <sz val="10"/>
        <color rgb="FF000000"/>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rgb="FF000000"/>
        <name val="Calibri"/>
        <family val="2"/>
        <scheme val="none"/>
      </font>
      <numFmt numFmtId="164" formatCode="mm/dd/yyyy"/>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family val="2"/>
        <scheme val="none"/>
      </font>
      <numFmt numFmtId="164" formatCode="mm/dd/yyyy"/>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rgb="FF000000"/>
        <name val="Calibri"/>
        <family val="2"/>
        <scheme val="none"/>
      </font>
      <numFmt numFmtId="1" formatCode="0"/>
      <alignment horizontal="center" vertical="center" textRotation="0" wrapText="1" indent="0" justifyLastLine="0" shrinkToFit="0" readingOrder="0"/>
      <border diagonalUp="0" diagonalDown="0">
        <left style="thin">
          <color rgb="FF000000"/>
        </left>
        <right style="thin">
          <color rgb="FF000000"/>
        </right>
        <top/>
        <bottom style="thin">
          <color rgb="FF000000"/>
        </bottom>
        <vertical/>
        <horizontal/>
      </border>
    </dxf>
    <dxf>
      <font>
        <b val="0"/>
        <i val="0"/>
        <strike val="0"/>
        <condense val="0"/>
        <extend val="0"/>
        <outline val="0"/>
        <shadow val="0"/>
        <u val="none"/>
        <vertAlign val="baseline"/>
        <sz val="10"/>
        <color rgb="FF000000"/>
        <name val="Calibri"/>
        <family val="2"/>
        <scheme val="none"/>
      </font>
      <numFmt numFmtId="164" formatCode="mm/dd/yyyy"/>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family val="2"/>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rgb="FF000000"/>
        <name val="Calibri"/>
        <family val="2"/>
        <scheme val="none"/>
      </font>
      <numFmt numFmtId="2" formatCode="0.00"/>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FE5E1A"/>
      <color rgb="FF0021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44899</xdr:colOff>
      <xdr:row>0</xdr:row>
      <xdr:rowOff>34521</xdr:rowOff>
    </xdr:from>
    <xdr:to>
      <xdr:col>1</xdr:col>
      <xdr:colOff>1608638</xdr:colOff>
      <xdr:row>3</xdr:row>
      <xdr:rowOff>134471</xdr:rowOff>
    </xdr:to>
    <xdr:pic>
      <xdr:nvPicPr>
        <xdr:cNvPr id="4" name="Picture 3">
          <a:extLst>
            <a:ext uri="{FF2B5EF4-FFF2-40B4-BE49-F238E27FC236}">
              <a16:creationId xmlns:a16="http://schemas.microsoft.com/office/drawing/2014/main" id="{79BB6D83-B009-D4AF-3736-2FD6C7A7DA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4899" y="34521"/>
          <a:ext cx="2460210" cy="637832"/>
        </a:xfrm>
        <a:prstGeom prst="rect">
          <a:avLst/>
        </a:prstGeom>
      </xdr:spPr>
    </xdr:pic>
    <xdr:clientData/>
  </xdr:twoCellAnchor>
  <mc:AlternateContent xmlns:mc="http://schemas.openxmlformats.org/markup-compatibility/2006">
    <mc:Choice xmlns:a14="http://schemas.microsoft.com/office/drawing/2010/main" Requires="a14">
      <xdr:twoCellAnchor>
        <xdr:from>
          <xdr:col>1</xdr:col>
          <xdr:colOff>2540000</xdr:colOff>
          <xdr:row>7</xdr:row>
          <xdr:rowOff>127000</xdr:rowOff>
        </xdr:from>
        <xdr:to>
          <xdr:col>2</xdr:col>
          <xdr:colOff>279400</xdr:colOff>
          <xdr:row>9</xdr:row>
          <xdr:rowOff>127000</xdr:rowOff>
        </xdr:to>
        <xdr:sp macro="" textlink="">
          <xdr:nvSpPr>
            <xdr:cNvPr id="1091" name="Button 67" hidden="1">
              <a:extLst>
                <a:ext uri="{63B3BB69-23CF-44E3-9099-C40C66FF867C}">
                  <a14:compatExt spid="_x0000_s1091"/>
                </a:ext>
                <a:ext uri="{FF2B5EF4-FFF2-40B4-BE49-F238E27FC236}">
                  <a16:creationId xmlns:a16="http://schemas.microsoft.com/office/drawing/2014/main" id="{7882F7D6-FE48-A55A-0AB6-A6482C711A3D}"/>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Arial" pitchFamily="2" charset="0"/>
                  <a:cs typeface="Arial" pitchFamily="2" charset="0"/>
                </a:rPr>
                <a:t>Button 67</a:t>
              </a:r>
            </a:p>
          </xdr:txBody>
        </xdr:sp>
        <xdr:clientData fPrint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B34BF2-5DBC-DB4C-9092-E11538CF135B}" name="Permits" displayName="Permits" ref="A8:L34" headerRowCount="0" totalsRowShown="0" headerRowBorderDxfId="197" tableBorderDxfId="198">
  <tableColumns count="12">
    <tableColumn id="1" xr3:uid="{7917FF0F-6D4D-BD4E-B922-F5031B546F18}" name="Column1" headerRowDxfId="173" dataDxfId="196">
      <calculatedColumnFormula>A7+0.01</calculatedColumnFormula>
    </tableColumn>
    <tableColumn id="2" xr3:uid="{263EAE5F-5D01-7242-8882-B4BAA7802970}" name="Column2" headerRowDxfId="174" dataDxfId="195" headerRowCellStyle="Hyperlink" dataCellStyle="Hyperlink"/>
    <tableColumn id="3" xr3:uid="{875BF459-8E7D-2046-A755-A451AE9C75E2}" name="Column3" headerRowDxfId="175" dataDxfId="194"/>
    <tableColumn id="4" xr3:uid="{9041EE06-CB5B-0F47-B914-367941ADED7A}" name="Column4" headerRowDxfId="176" dataDxfId="193">
      <calculatedColumnFormula>IF(C8=""," ",IF(AND(C8&lt;&gt;"",J8=""),TODAY()-C8,J8-C8))</calculatedColumnFormula>
    </tableColumn>
    <tableColumn id="5" xr3:uid="{E163B6E2-A759-904A-B7DB-B05FDB14220C}" name="Column5" headerRowDxfId="177" dataDxfId="192" headerRowCellStyle="Hyperlink" dataCellStyle="Hyperlink"/>
    <tableColumn id="6" xr3:uid="{E733305C-27DB-BA48-B3CF-D468882ED884}" name="Column6" headerRowDxfId="178" dataDxfId="191" headerRowCellStyle="Hyperlink" dataCellStyle="Hyperlink"/>
    <tableColumn id="7" xr3:uid="{D5BEED76-C36C-F147-987C-FBE883E63377}" name="Column7" headerRowDxfId="179" dataDxfId="190" headerRowCellStyle="Hyperlink" dataCellStyle="Hyperlink"/>
    <tableColumn id="8" xr3:uid="{F798672A-0D31-8E42-A4F1-E1304EFC2EF2}" name="Column8" headerRowDxfId="180" dataDxfId="189" headerRowCellStyle="Hyperlink" dataCellStyle="Hyperlink"/>
    <tableColumn id="9" xr3:uid="{BD4C32FF-7DE9-1B45-9074-449BF1FA3E4A}" name="Column9" headerRowDxfId="181" dataDxfId="188"/>
    <tableColumn id="10" xr3:uid="{E5FB6F8F-3F3D-AC46-B33D-16973214E831}" name="Column10" headerRowDxfId="182" dataDxfId="187"/>
    <tableColumn id="11" xr3:uid="{9BC72ACB-0D14-3240-A0FD-3FE691A62CA9}" name="Column11" headerRowDxfId="183" dataDxfId="186" headerRowCellStyle="Percent" dataCellStyle="Percent"/>
    <tableColumn id="12" xr3:uid="{5BFB2CA9-8A95-F647-98B4-DB35F947DE39}" name="Column12" headerRowDxfId="184" dataDxfId="185" headerRowCellStyle="Hyperlink" dataCellStyle="Hyperlink"/>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file:///Z:/:x:/s/AGC-BlueLake/EcBXRJbQgNRMou0bB2DNekQBjCkgimdBFgTzeneEikEEQg" TargetMode="External"/><Relationship Id="rId7" Type="http://schemas.openxmlformats.org/officeDocument/2006/relationships/drawing" Target="../drawings/drawing1.xml"/><Relationship Id="rId2" Type="http://schemas.openxmlformats.org/officeDocument/2006/relationships/hyperlink" Target="https://altmanglenewinkle.box.com/s/3hukhq56bq9dvfor6nyu2cytr1vp7eq9" TargetMode="External"/><Relationship Id="rId1" Type="http://schemas.openxmlformats.org/officeDocument/2006/relationships/hyperlink" Target="https://altmanglenewinkle.box.com/s/x2l9gokif0vga0495tyxtbmep3n8l054" TargetMode="External"/><Relationship Id="rId6" Type="http://schemas.openxmlformats.org/officeDocument/2006/relationships/printerSettings" Target="../printerSettings/printerSettings1.bin"/><Relationship Id="rId11" Type="http://schemas.openxmlformats.org/officeDocument/2006/relationships/comments" Target="../comments1.xml"/><Relationship Id="rId5" Type="http://schemas.openxmlformats.org/officeDocument/2006/relationships/hyperlink" Target="../../../../../../../SynologyDrive/Work/:x:/s/AGC-BlueLake/EYF4ZpAY7vxEqXGeiYUHgnABLQphruD_SffbGthNGw0Dsw?e=SeUgye" TargetMode="External"/><Relationship Id="rId10" Type="http://schemas.openxmlformats.org/officeDocument/2006/relationships/table" Target="../tables/table1.xml"/><Relationship Id="rId4" Type="http://schemas.openxmlformats.org/officeDocument/2006/relationships/hyperlink" Target="../../../../../../../SynologyDrive/Work/:x:/s/AGC-BlueLake/EYF4ZpAY7vxEqXGeiYUHgnABLQphruD_SffbGthNGw0Dsw?e=SeUgye" TargetMode="External"/><Relationship Id="rId9"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to-do-lists.html" TargetMode="External"/><Relationship Id="rId2" Type="http://schemas.openxmlformats.org/officeDocument/2006/relationships/hyperlink" Target="https://www.vertex42.com/ExcelTemplates/excel-gantt-chart.html?ref=xlsx" TargetMode="External"/><Relationship Id="rId1" Type="http://schemas.openxmlformats.org/officeDocument/2006/relationships/hyperlink" Target="https://www.vertex42.com/ExcelTemplates/action-items-template.html" TargetMode="External"/><Relationship Id="rId5" Type="http://schemas.openxmlformats.org/officeDocument/2006/relationships/hyperlink" Target="https://www.vertex42.com/licensing/EULA_privateuse.html" TargetMode="External"/><Relationship Id="rId4" Type="http://schemas.openxmlformats.org/officeDocument/2006/relationships/hyperlink" Target="https://www.vertex42.com/blog/help/excel-help/add-cool-features-to-your-to-do-lists-in-excel.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367"/>
  <sheetViews>
    <sheetView showGridLines="0" tabSelected="1" view="pageBreakPreview" zoomScaleNormal="90" zoomScaleSheetLayoutView="85" workbookViewId="0">
      <pane ySplit="5" topLeftCell="A6" activePane="bottomLeft" state="frozen"/>
      <selection pane="bottomLeft" activeCell="A13" sqref="A13:XFD106"/>
    </sheetView>
  </sheetViews>
  <sheetFormatPr baseColWidth="10" defaultColWidth="8.6640625" defaultRowHeight="14" outlineLevelRow="1" x14ac:dyDescent="0.2"/>
  <cols>
    <col min="1" max="1" width="11.6640625" style="17" customWidth="1"/>
    <col min="2" max="2" width="49.6640625" style="48" bestFit="1" customWidth="1"/>
    <col min="3" max="3" width="10.83203125" style="49" bestFit="1" customWidth="1"/>
    <col min="4" max="4" width="9.33203125" style="50" customWidth="1"/>
    <col min="5" max="5" width="33.5" style="48" customWidth="1"/>
    <col min="6" max="6" width="29.6640625" style="17" customWidth="1"/>
    <col min="7" max="7" width="10" style="17" customWidth="1"/>
    <col min="8" max="8" width="12.6640625" style="17" customWidth="1"/>
    <col min="9" max="9" width="10.5" style="17" customWidth="1"/>
    <col min="10" max="10" width="10.5" style="51" customWidth="1"/>
    <col min="11" max="11" width="10.1640625" style="17" customWidth="1"/>
    <col min="12" max="12" width="111" style="17" customWidth="1"/>
    <col min="13" max="13" width="9.83203125" style="17" customWidth="1"/>
    <col min="14" max="14" width="19.1640625" style="17" bestFit="1" customWidth="1"/>
    <col min="15" max="15" width="8.6640625" style="17" customWidth="1"/>
    <col min="16" max="16384" width="8.6640625" style="17"/>
  </cols>
  <sheetData>
    <row r="1" spans="1:12" x14ac:dyDescent="0.2">
      <c r="A1" s="13"/>
      <c r="B1" s="14"/>
      <c r="C1" s="14"/>
      <c r="D1" s="14"/>
      <c r="E1" s="15"/>
      <c r="F1" s="70" t="s">
        <v>822</v>
      </c>
      <c r="G1" s="70"/>
      <c r="H1" s="14"/>
      <c r="I1" s="16"/>
      <c r="J1" s="14"/>
    </row>
    <row r="2" spans="1:12" x14ac:dyDescent="0.2">
      <c r="A2" s="13"/>
      <c r="B2" s="14"/>
      <c r="C2" s="14"/>
      <c r="D2" s="14"/>
      <c r="E2" s="15"/>
      <c r="F2" s="70"/>
      <c r="G2" s="70"/>
      <c r="H2" s="14"/>
      <c r="I2" s="18" t="s">
        <v>0</v>
      </c>
      <c r="J2" s="14"/>
      <c r="K2" s="19"/>
      <c r="L2" s="20"/>
    </row>
    <row r="3" spans="1:12" x14ac:dyDescent="0.2">
      <c r="A3" s="13"/>
      <c r="B3" s="14"/>
      <c r="C3" s="14"/>
      <c r="D3" s="14"/>
      <c r="E3" s="15"/>
      <c r="F3" s="70"/>
      <c r="G3" s="70"/>
      <c r="H3" s="14"/>
      <c r="I3" s="21" t="s">
        <v>1</v>
      </c>
      <c r="J3" s="14"/>
      <c r="K3" s="22" t="s">
        <v>2</v>
      </c>
      <c r="L3" s="20">
        <v>45104</v>
      </c>
    </row>
    <row r="4" spans="1:12" ht="16.25" customHeight="1" x14ac:dyDescent="0.2">
      <c r="A4" s="13"/>
      <c r="B4" s="14"/>
      <c r="C4" s="14"/>
      <c r="D4" s="14"/>
      <c r="E4" s="23"/>
      <c r="F4" s="70"/>
      <c r="G4" s="70"/>
      <c r="H4" s="14"/>
      <c r="I4" s="24" t="s">
        <v>3</v>
      </c>
      <c r="J4" s="14"/>
      <c r="K4" s="25" t="s">
        <v>4</v>
      </c>
      <c r="L4" s="26">
        <v>45104</v>
      </c>
    </row>
    <row r="5" spans="1:12" ht="30" customHeight="1" x14ac:dyDescent="0.2">
      <c r="A5" s="76" t="s">
        <v>5</v>
      </c>
      <c r="B5" s="77" t="s">
        <v>6</v>
      </c>
      <c r="C5" s="78" t="s">
        <v>7</v>
      </c>
      <c r="D5" s="78" t="s">
        <v>8</v>
      </c>
      <c r="E5" s="79" t="s">
        <v>9</v>
      </c>
      <c r="F5" s="80" t="s">
        <v>10</v>
      </c>
      <c r="G5" s="80" t="s">
        <v>11</v>
      </c>
      <c r="H5" s="80" t="s">
        <v>12</v>
      </c>
      <c r="I5" s="79" t="s">
        <v>13</v>
      </c>
      <c r="J5" s="79" t="s">
        <v>14</v>
      </c>
      <c r="K5" s="79" t="s">
        <v>15</v>
      </c>
      <c r="L5" s="81" t="s">
        <v>16</v>
      </c>
    </row>
    <row r="6" spans="1:12" s="18" customFormat="1" x14ac:dyDescent="0.15">
      <c r="A6" s="95" t="s">
        <v>17</v>
      </c>
      <c r="B6" s="96"/>
      <c r="C6" s="97"/>
      <c r="D6" s="96"/>
      <c r="E6" s="98"/>
      <c r="F6" s="96"/>
      <c r="G6" s="96"/>
      <c r="H6" s="96"/>
      <c r="I6" s="96"/>
      <c r="J6" s="96"/>
      <c r="K6" s="96"/>
      <c r="L6" s="99"/>
    </row>
    <row r="7" spans="1:12" s="18" customFormat="1" hidden="1" x14ac:dyDescent="0.15">
      <c r="A7"/>
      <c r="B7"/>
      <c r="C7"/>
      <c r="D7"/>
      <c r="E7"/>
      <c r="F7"/>
      <c r="G7"/>
      <c r="H7"/>
      <c r="I7"/>
      <c r="J7"/>
      <c r="K7"/>
      <c r="L7"/>
    </row>
    <row r="8" spans="1:12" s="18" customFormat="1" ht="15" x14ac:dyDescent="0.15">
      <c r="A8" s="93">
        <v>1.01</v>
      </c>
      <c r="B8" s="53"/>
      <c r="C8" s="54"/>
      <c r="D8" s="55" t="str">
        <f ca="1">IF(C8=""," ",IF(AND(C8&lt;&gt;"",J8=""),TODAY()-C8,J8-C8))</f>
        <v xml:space="preserve"> </v>
      </c>
      <c r="E8" s="56"/>
      <c r="F8" s="56"/>
      <c r="G8" s="56"/>
      <c r="H8" s="56"/>
      <c r="I8" s="29"/>
      <c r="J8" s="54"/>
      <c r="K8" s="57"/>
      <c r="L8" s="94"/>
    </row>
    <row r="9" spans="1:12" s="18" customFormat="1" ht="15" x14ac:dyDescent="0.15">
      <c r="A9" s="93">
        <f>A8+0.01</f>
        <v>1.02</v>
      </c>
      <c r="B9" s="53"/>
      <c r="C9" s="54"/>
      <c r="D9" s="55" t="str">
        <f t="shared" ref="D9:D34" ca="1" si="0">IF(C9=""," ",IF(AND(C9&lt;&gt;"",J9=""),TODAY()-C9,J9-C9))</f>
        <v xml:space="preserve"> </v>
      </c>
      <c r="E9" s="56"/>
      <c r="F9" s="56"/>
      <c r="G9" s="56"/>
      <c r="H9" s="56"/>
      <c r="I9" s="29"/>
      <c r="J9" s="54"/>
      <c r="K9" s="57"/>
      <c r="L9" s="94"/>
    </row>
    <row r="10" spans="1:12" s="18" customFormat="1" ht="15" x14ac:dyDescent="0.15">
      <c r="A10" s="93">
        <f t="shared" ref="A10:A34" si="1">A9+0.01</f>
        <v>1.03</v>
      </c>
      <c r="B10" s="28"/>
      <c r="C10" s="29"/>
      <c r="D10" s="55" t="str">
        <f t="shared" ca="1" si="0"/>
        <v xml:space="preserve"> </v>
      </c>
      <c r="E10" s="28"/>
      <c r="F10" s="28"/>
      <c r="G10" s="28"/>
      <c r="H10" s="28"/>
      <c r="I10" s="29"/>
      <c r="J10" s="29"/>
      <c r="K10" s="31"/>
      <c r="L10" s="32"/>
    </row>
    <row r="11" spans="1:12" s="18" customFormat="1" ht="15" x14ac:dyDescent="0.15">
      <c r="A11" s="93">
        <f t="shared" si="1"/>
        <v>1.04</v>
      </c>
      <c r="B11" s="28"/>
      <c r="C11" s="29"/>
      <c r="D11" s="55" t="str">
        <f t="shared" ca="1" si="0"/>
        <v xml:space="preserve"> </v>
      </c>
      <c r="E11" s="28"/>
      <c r="F11" s="28"/>
      <c r="G11" s="28"/>
      <c r="H11" s="28"/>
      <c r="I11" s="29"/>
      <c r="J11" s="29"/>
      <c r="K11" s="31"/>
      <c r="L11" s="32"/>
    </row>
    <row r="12" spans="1:12" s="18" customFormat="1" ht="15" x14ac:dyDescent="0.15">
      <c r="A12" s="93">
        <f t="shared" si="1"/>
        <v>1.05</v>
      </c>
      <c r="B12" s="28"/>
      <c r="C12" s="29"/>
      <c r="D12" s="55" t="str">
        <f t="shared" ca="1" si="0"/>
        <v xml:space="preserve"> </v>
      </c>
      <c r="E12" s="28"/>
      <c r="F12" s="28"/>
      <c r="G12" s="28"/>
      <c r="H12" s="28"/>
      <c r="I12" s="29"/>
      <c r="J12" s="29"/>
      <c r="K12" s="31"/>
      <c r="L12" s="32"/>
    </row>
    <row r="13" spans="1:12" s="18" customFormat="1" ht="15" hidden="1" x14ac:dyDescent="0.15">
      <c r="A13" s="93">
        <f t="shared" si="1"/>
        <v>1.06</v>
      </c>
      <c r="B13" s="28"/>
      <c r="C13" s="29"/>
      <c r="D13" s="55" t="str">
        <f t="shared" ca="1" si="0"/>
        <v xml:space="preserve"> </v>
      </c>
      <c r="E13" s="28"/>
      <c r="F13" s="28"/>
      <c r="G13" s="28"/>
      <c r="H13" s="28"/>
      <c r="I13" s="29"/>
      <c r="J13" s="29"/>
      <c r="K13" s="31"/>
      <c r="L13" s="32"/>
    </row>
    <row r="14" spans="1:12" s="18" customFormat="1" ht="15" hidden="1" x14ac:dyDescent="0.15">
      <c r="A14" s="93">
        <f t="shared" si="1"/>
        <v>1.07</v>
      </c>
      <c r="B14" s="28"/>
      <c r="C14" s="29"/>
      <c r="D14" s="55" t="str">
        <f t="shared" ca="1" si="0"/>
        <v xml:space="preserve"> </v>
      </c>
      <c r="E14" s="28"/>
      <c r="F14" s="28"/>
      <c r="G14" s="28"/>
      <c r="H14" s="28"/>
      <c r="I14" s="29"/>
      <c r="J14" s="29"/>
      <c r="K14" s="31"/>
      <c r="L14" s="32"/>
    </row>
    <row r="15" spans="1:12" s="18" customFormat="1" ht="15" hidden="1" x14ac:dyDescent="0.15">
      <c r="A15" s="93">
        <f t="shared" si="1"/>
        <v>1.08</v>
      </c>
      <c r="B15" s="28"/>
      <c r="C15" s="29"/>
      <c r="D15" s="55" t="str">
        <f t="shared" ca="1" si="0"/>
        <v xml:space="preserve"> </v>
      </c>
      <c r="E15" s="28"/>
      <c r="F15" s="28"/>
      <c r="G15" s="28"/>
      <c r="H15" s="28"/>
      <c r="I15" s="29"/>
      <c r="J15" s="29"/>
      <c r="K15" s="31"/>
      <c r="L15" s="32"/>
    </row>
    <row r="16" spans="1:12" s="18" customFormat="1" ht="15" hidden="1" x14ac:dyDescent="0.15">
      <c r="A16" s="93">
        <f t="shared" si="1"/>
        <v>1.0900000000000001</v>
      </c>
      <c r="B16" s="28"/>
      <c r="C16" s="29"/>
      <c r="D16" s="55" t="str">
        <f t="shared" ca="1" si="0"/>
        <v xml:space="preserve"> </v>
      </c>
      <c r="E16" s="28"/>
      <c r="F16" s="28"/>
      <c r="G16" s="28"/>
      <c r="H16" s="28"/>
      <c r="I16" s="29"/>
      <c r="J16" s="29"/>
      <c r="K16" s="31"/>
      <c r="L16" s="32"/>
    </row>
    <row r="17" spans="1:12" s="18" customFormat="1" ht="15" hidden="1" x14ac:dyDescent="0.15">
      <c r="A17" s="93">
        <f t="shared" si="1"/>
        <v>1.1000000000000001</v>
      </c>
      <c r="B17" s="28"/>
      <c r="C17" s="29"/>
      <c r="D17" s="55" t="str">
        <f t="shared" ca="1" si="0"/>
        <v xml:space="preserve"> </v>
      </c>
      <c r="E17" s="28"/>
      <c r="F17" s="28"/>
      <c r="G17" s="28"/>
      <c r="H17" s="28"/>
      <c r="I17" s="29"/>
      <c r="J17" s="29"/>
      <c r="K17" s="31"/>
      <c r="L17" s="32"/>
    </row>
    <row r="18" spans="1:12" s="18" customFormat="1" ht="15" hidden="1" x14ac:dyDescent="0.15">
      <c r="A18" s="93">
        <f t="shared" si="1"/>
        <v>1.1100000000000001</v>
      </c>
      <c r="B18" s="28"/>
      <c r="C18" s="29"/>
      <c r="D18" s="55" t="str">
        <f t="shared" ca="1" si="0"/>
        <v xml:space="preserve"> </v>
      </c>
      <c r="E18" s="28"/>
      <c r="F18" s="28"/>
      <c r="G18" s="28"/>
      <c r="H18" s="28"/>
      <c r="I18" s="29"/>
      <c r="J18" s="29"/>
      <c r="K18" s="31"/>
      <c r="L18" s="32"/>
    </row>
    <row r="19" spans="1:12" s="18" customFormat="1" ht="15" hidden="1" x14ac:dyDescent="0.15">
      <c r="A19" s="93">
        <f t="shared" si="1"/>
        <v>1.1200000000000001</v>
      </c>
      <c r="B19" s="28"/>
      <c r="C19" s="29"/>
      <c r="D19" s="55" t="str">
        <f t="shared" ca="1" si="0"/>
        <v xml:space="preserve"> </v>
      </c>
      <c r="E19" s="28"/>
      <c r="F19" s="28"/>
      <c r="G19" s="28"/>
      <c r="H19" s="28"/>
      <c r="I19" s="29"/>
      <c r="J19" s="29"/>
      <c r="K19" s="31"/>
      <c r="L19" s="32"/>
    </row>
    <row r="20" spans="1:12" s="18" customFormat="1" ht="15" hidden="1" x14ac:dyDescent="0.15">
      <c r="A20" s="93">
        <f t="shared" si="1"/>
        <v>1.1300000000000001</v>
      </c>
      <c r="B20" s="28"/>
      <c r="C20" s="29"/>
      <c r="D20" s="55" t="str">
        <f t="shared" ca="1" si="0"/>
        <v xml:space="preserve"> </v>
      </c>
      <c r="E20" s="28"/>
      <c r="F20" s="28"/>
      <c r="G20" s="28"/>
      <c r="H20" s="28"/>
      <c r="I20" s="29"/>
      <c r="J20" s="29"/>
      <c r="K20" s="31"/>
      <c r="L20" s="32"/>
    </row>
    <row r="21" spans="1:12" s="18" customFormat="1" ht="15" hidden="1" x14ac:dyDescent="0.15">
      <c r="A21" s="93">
        <f t="shared" si="1"/>
        <v>1.1400000000000001</v>
      </c>
      <c r="B21" s="28"/>
      <c r="C21" s="29"/>
      <c r="D21" s="55" t="str">
        <f t="shared" ca="1" si="0"/>
        <v xml:space="preserve"> </v>
      </c>
      <c r="E21" s="28"/>
      <c r="F21" s="28"/>
      <c r="G21" s="28"/>
      <c r="H21" s="28"/>
      <c r="I21" s="29"/>
      <c r="J21" s="29"/>
      <c r="K21" s="31"/>
      <c r="L21" s="32"/>
    </row>
    <row r="22" spans="1:12" s="18" customFormat="1" ht="15" hidden="1" x14ac:dyDescent="0.15">
      <c r="A22" s="93">
        <f t="shared" si="1"/>
        <v>1.1500000000000001</v>
      </c>
      <c r="B22" s="28"/>
      <c r="C22" s="29"/>
      <c r="D22" s="55" t="str">
        <f t="shared" ca="1" si="0"/>
        <v xml:space="preserve"> </v>
      </c>
      <c r="E22" s="28"/>
      <c r="F22" s="28"/>
      <c r="G22" s="28"/>
      <c r="H22" s="28"/>
      <c r="I22" s="29"/>
      <c r="J22" s="29"/>
      <c r="K22" s="31"/>
      <c r="L22" s="32"/>
    </row>
    <row r="23" spans="1:12" s="18" customFormat="1" ht="15" hidden="1" x14ac:dyDescent="0.15">
      <c r="A23" s="93">
        <f t="shared" si="1"/>
        <v>1.1600000000000001</v>
      </c>
      <c r="B23" s="28"/>
      <c r="C23" s="29"/>
      <c r="D23" s="55" t="str">
        <f t="shared" ca="1" si="0"/>
        <v xml:space="preserve"> </v>
      </c>
      <c r="E23" s="28"/>
      <c r="F23" s="28"/>
      <c r="G23" s="28"/>
      <c r="H23" s="28"/>
      <c r="I23" s="29"/>
      <c r="J23" s="29"/>
      <c r="K23" s="31"/>
      <c r="L23" s="32"/>
    </row>
    <row r="24" spans="1:12" s="18" customFormat="1" ht="15" hidden="1" x14ac:dyDescent="0.15">
      <c r="A24" s="93">
        <f t="shared" si="1"/>
        <v>1.1700000000000002</v>
      </c>
      <c r="B24" s="28"/>
      <c r="C24" s="29"/>
      <c r="D24" s="55" t="str">
        <f t="shared" ca="1" si="0"/>
        <v xml:space="preserve"> </v>
      </c>
      <c r="E24" s="28"/>
      <c r="F24" s="28"/>
      <c r="G24" s="28"/>
      <c r="H24" s="28"/>
      <c r="I24" s="29"/>
      <c r="J24" s="29"/>
      <c r="K24" s="31"/>
      <c r="L24" s="32"/>
    </row>
    <row r="25" spans="1:12" s="18" customFormat="1" ht="15" hidden="1" x14ac:dyDescent="0.15">
      <c r="A25" s="93">
        <f t="shared" si="1"/>
        <v>1.1800000000000002</v>
      </c>
      <c r="B25" s="28"/>
      <c r="C25" s="29"/>
      <c r="D25" s="55" t="str">
        <f t="shared" ca="1" si="0"/>
        <v xml:space="preserve"> </v>
      </c>
      <c r="E25" s="28"/>
      <c r="F25" s="28"/>
      <c r="G25" s="28"/>
      <c r="H25" s="28"/>
      <c r="I25" s="29"/>
      <c r="J25" s="29"/>
      <c r="K25" s="31"/>
      <c r="L25" s="32"/>
    </row>
    <row r="26" spans="1:12" s="18" customFormat="1" ht="15" hidden="1" x14ac:dyDescent="0.15">
      <c r="A26" s="93">
        <f t="shared" si="1"/>
        <v>1.1900000000000002</v>
      </c>
      <c r="B26" s="28"/>
      <c r="C26" s="29"/>
      <c r="D26" s="55" t="str">
        <f t="shared" ca="1" si="0"/>
        <v xml:space="preserve"> </v>
      </c>
      <c r="E26" s="28"/>
      <c r="F26" s="28"/>
      <c r="G26" s="28"/>
      <c r="H26" s="28"/>
      <c r="I26" s="29"/>
      <c r="J26" s="29"/>
      <c r="K26" s="31"/>
      <c r="L26" s="32"/>
    </row>
    <row r="27" spans="1:12" s="18" customFormat="1" ht="15" hidden="1" x14ac:dyDescent="0.15">
      <c r="A27" s="93">
        <f t="shared" si="1"/>
        <v>1.2000000000000002</v>
      </c>
      <c r="B27" s="28"/>
      <c r="C27" s="29"/>
      <c r="D27" s="55" t="str">
        <f t="shared" ca="1" si="0"/>
        <v xml:space="preserve"> </v>
      </c>
      <c r="E27" s="28"/>
      <c r="F27" s="28"/>
      <c r="G27" s="28"/>
      <c r="H27" s="28"/>
      <c r="I27" s="29"/>
      <c r="J27" s="29"/>
      <c r="K27" s="31"/>
      <c r="L27" s="32"/>
    </row>
    <row r="28" spans="1:12" s="18" customFormat="1" ht="15" hidden="1" x14ac:dyDescent="0.15">
      <c r="A28" s="93">
        <f t="shared" si="1"/>
        <v>1.2100000000000002</v>
      </c>
      <c r="B28" s="28"/>
      <c r="C28" s="29"/>
      <c r="D28" s="55" t="str">
        <f t="shared" ca="1" si="0"/>
        <v xml:space="preserve"> </v>
      </c>
      <c r="E28" s="28"/>
      <c r="F28" s="28"/>
      <c r="G28" s="28"/>
      <c r="H28" s="28"/>
      <c r="I28" s="29"/>
      <c r="J28" s="29"/>
      <c r="K28" s="31"/>
      <c r="L28" s="32"/>
    </row>
    <row r="29" spans="1:12" s="18" customFormat="1" ht="15" hidden="1" x14ac:dyDescent="0.15">
      <c r="A29" s="93">
        <f t="shared" si="1"/>
        <v>1.2200000000000002</v>
      </c>
      <c r="B29" s="28"/>
      <c r="C29" s="29"/>
      <c r="D29" s="55" t="str">
        <f t="shared" ca="1" si="0"/>
        <v xml:space="preserve"> </v>
      </c>
      <c r="E29" s="28"/>
      <c r="F29" s="28"/>
      <c r="G29" s="28"/>
      <c r="H29" s="28"/>
      <c r="I29" s="29"/>
      <c r="J29" s="29"/>
      <c r="K29" s="31"/>
      <c r="L29" s="32"/>
    </row>
    <row r="30" spans="1:12" s="18" customFormat="1" ht="15" hidden="1" x14ac:dyDescent="0.15">
      <c r="A30" s="93">
        <f t="shared" si="1"/>
        <v>1.2300000000000002</v>
      </c>
      <c r="B30" s="28"/>
      <c r="C30" s="29"/>
      <c r="D30" s="55" t="str">
        <f t="shared" ca="1" si="0"/>
        <v xml:space="preserve"> </v>
      </c>
      <c r="E30" s="28"/>
      <c r="F30" s="28"/>
      <c r="G30" s="28"/>
      <c r="H30" s="28"/>
      <c r="I30" s="29"/>
      <c r="J30" s="29"/>
      <c r="K30" s="31"/>
      <c r="L30" s="32"/>
    </row>
    <row r="31" spans="1:12" s="18" customFormat="1" ht="15" hidden="1" x14ac:dyDescent="0.15">
      <c r="A31" s="93">
        <f t="shared" si="1"/>
        <v>1.2400000000000002</v>
      </c>
      <c r="B31" s="28"/>
      <c r="C31" s="29"/>
      <c r="D31" s="55" t="str">
        <f t="shared" ca="1" si="0"/>
        <v xml:space="preserve"> </v>
      </c>
      <c r="E31" s="28"/>
      <c r="F31" s="28"/>
      <c r="G31" s="28"/>
      <c r="H31" s="28"/>
      <c r="I31" s="29"/>
      <c r="J31" s="29"/>
      <c r="K31" s="31"/>
      <c r="L31" s="32"/>
    </row>
    <row r="32" spans="1:12" s="18" customFormat="1" ht="15" hidden="1" x14ac:dyDescent="0.15">
      <c r="A32" s="93">
        <f t="shared" si="1"/>
        <v>1.2500000000000002</v>
      </c>
      <c r="B32" s="28"/>
      <c r="C32" s="29"/>
      <c r="D32" s="55" t="str">
        <f t="shared" ca="1" si="0"/>
        <v xml:space="preserve"> </v>
      </c>
      <c r="E32" s="28"/>
      <c r="F32" s="28"/>
      <c r="G32" s="28"/>
      <c r="H32" s="28"/>
      <c r="I32" s="29"/>
      <c r="J32" s="29"/>
      <c r="K32" s="31"/>
      <c r="L32" s="32"/>
    </row>
    <row r="33" spans="1:12" s="18" customFormat="1" ht="15" hidden="1" x14ac:dyDescent="0.15">
      <c r="A33" s="93">
        <f t="shared" si="1"/>
        <v>1.2600000000000002</v>
      </c>
      <c r="B33" s="28"/>
      <c r="C33" s="29"/>
      <c r="D33" s="55" t="str">
        <f t="shared" ca="1" si="0"/>
        <v xml:space="preserve"> </v>
      </c>
      <c r="E33" s="28"/>
      <c r="F33" s="28"/>
      <c r="G33" s="28"/>
      <c r="H33" s="28"/>
      <c r="I33" s="29"/>
      <c r="J33" s="29"/>
      <c r="K33" s="31"/>
      <c r="L33" s="32"/>
    </row>
    <row r="34" spans="1:12" s="18" customFormat="1" ht="15" hidden="1" x14ac:dyDescent="0.15">
      <c r="A34" s="100">
        <f t="shared" si="1"/>
        <v>1.2700000000000002</v>
      </c>
      <c r="B34" s="101"/>
      <c r="C34" s="102"/>
      <c r="D34" s="103" t="str">
        <f t="shared" ca="1" si="0"/>
        <v xml:space="preserve"> </v>
      </c>
      <c r="E34" s="101"/>
      <c r="F34" s="101"/>
      <c r="G34" s="101"/>
      <c r="H34" s="101"/>
      <c r="I34" s="102"/>
      <c r="J34" s="102"/>
      <c r="K34" s="104"/>
      <c r="L34" s="105"/>
    </row>
    <row r="35" spans="1:12" s="18" customFormat="1" ht="15" hidden="1" x14ac:dyDescent="0.15">
      <c r="A35" s="93">
        <f t="shared" ref="A35:A98" si="2">A34+0.01</f>
        <v>1.2800000000000002</v>
      </c>
      <c r="B35" s="53"/>
      <c r="C35" s="54"/>
      <c r="D35" s="55" t="str">
        <f t="shared" ref="D35:D98" ca="1" si="3">IF(C35=""," ",IF(AND(C35&lt;&gt;"",J35=""),TODAY()-C35,J35-C35))</f>
        <v xml:space="preserve"> </v>
      </c>
      <c r="E35" s="56"/>
      <c r="F35" s="56"/>
      <c r="G35" s="56"/>
      <c r="H35" s="56"/>
      <c r="I35" s="29"/>
      <c r="J35" s="54"/>
      <c r="K35" s="57"/>
      <c r="L35" s="94"/>
    </row>
    <row r="36" spans="1:12" s="18" customFormat="1" ht="15" hidden="1" x14ac:dyDescent="0.15">
      <c r="A36" s="93">
        <f t="shared" si="2"/>
        <v>1.2900000000000003</v>
      </c>
      <c r="B36" s="53"/>
      <c r="C36" s="54"/>
      <c r="D36" s="55" t="str">
        <f t="shared" ca="1" si="3"/>
        <v xml:space="preserve"> </v>
      </c>
      <c r="E36" s="56"/>
      <c r="F36" s="56"/>
      <c r="G36" s="56"/>
      <c r="H36" s="56"/>
      <c r="I36" s="29"/>
      <c r="J36" s="54"/>
      <c r="K36" s="57"/>
      <c r="L36" s="94"/>
    </row>
    <row r="37" spans="1:12" s="18" customFormat="1" ht="15" hidden="1" x14ac:dyDescent="0.15">
      <c r="A37" s="93">
        <f t="shared" si="2"/>
        <v>1.3000000000000003</v>
      </c>
      <c r="B37" s="53"/>
      <c r="C37" s="54"/>
      <c r="D37" s="55" t="str">
        <f t="shared" ca="1" si="3"/>
        <v xml:space="preserve"> </v>
      </c>
      <c r="E37" s="56"/>
      <c r="F37" s="56"/>
      <c r="G37" s="56"/>
      <c r="H37" s="56"/>
      <c r="I37" s="29"/>
      <c r="J37" s="54"/>
      <c r="K37" s="57"/>
      <c r="L37" s="94"/>
    </row>
    <row r="38" spans="1:12" s="18" customFormat="1" ht="15" hidden="1" x14ac:dyDescent="0.15">
      <c r="A38" s="93">
        <f t="shared" si="2"/>
        <v>1.3100000000000003</v>
      </c>
      <c r="B38" s="53"/>
      <c r="C38" s="54"/>
      <c r="D38" s="55" t="str">
        <f t="shared" ca="1" si="3"/>
        <v xml:space="preserve"> </v>
      </c>
      <c r="E38" s="56"/>
      <c r="F38" s="56"/>
      <c r="G38" s="56"/>
      <c r="H38" s="56"/>
      <c r="I38" s="29"/>
      <c r="J38" s="54"/>
      <c r="K38" s="57"/>
      <c r="L38" s="94"/>
    </row>
    <row r="39" spans="1:12" s="18" customFormat="1" ht="15" hidden="1" x14ac:dyDescent="0.15">
      <c r="A39" s="93">
        <f t="shared" si="2"/>
        <v>1.3200000000000003</v>
      </c>
      <c r="B39" s="53"/>
      <c r="C39" s="54"/>
      <c r="D39" s="55" t="str">
        <f t="shared" ca="1" si="3"/>
        <v xml:space="preserve"> </v>
      </c>
      <c r="E39" s="56"/>
      <c r="F39" s="56"/>
      <c r="G39" s="56"/>
      <c r="H39" s="56"/>
      <c r="I39" s="29"/>
      <c r="J39" s="54"/>
      <c r="K39" s="57"/>
      <c r="L39" s="94"/>
    </row>
    <row r="40" spans="1:12" s="18" customFormat="1" ht="15" hidden="1" x14ac:dyDescent="0.15">
      <c r="A40" s="93">
        <f t="shared" si="2"/>
        <v>1.3300000000000003</v>
      </c>
      <c r="B40" s="53"/>
      <c r="C40" s="54"/>
      <c r="D40" s="55" t="str">
        <f t="shared" ca="1" si="3"/>
        <v xml:space="preserve"> </v>
      </c>
      <c r="E40" s="56"/>
      <c r="F40" s="56"/>
      <c r="G40" s="56"/>
      <c r="H40" s="56"/>
      <c r="I40" s="29"/>
      <c r="J40" s="54"/>
      <c r="K40" s="57"/>
      <c r="L40" s="94"/>
    </row>
    <row r="41" spans="1:12" s="18" customFormat="1" ht="15" hidden="1" x14ac:dyDescent="0.15">
      <c r="A41" s="93">
        <f t="shared" si="2"/>
        <v>1.3400000000000003</v>
      </c>
      <c r="B41" s="53"/>
      <c r="C41" s="54"/>
      <c r="D41" s="55" t="str">
        <f t="shared" ca="1" si="3"/>
        <v xml:space="preserve"> </v>
      </c>
      <c r="E41" s="56"/>
      <c r="F41" s="56"/>
      <c r="G41" s="56"/>
      <c r="H41" s="56"/>
      <c r="I41" s="29"/>
      <c r="J41" s="54"/>
      <c r="K41" s="57"/>
      <c r="L41" s="94"/>
    </row>
    <row r="42" spans="1:12" s="18" customFormat="1" ht="15" hidden="1" x14ac:dyDescent="0.15">
      <c r="A42" s="93">
        <f t="shared" si="2"/>
        <v>1.3500000000000003</v>
      </c>
      <c r="B42" s="53"/>
      <c r="C42" s="54"/>
      <c r="D42" s="55" t="str">
        <f t="shared" ca="1" si="3"/>
        <v xml:space="preserve"> </v>
      </c>
      <c r="E42" s="56"/>
      <c r="F42" s="56"/>
      <c r="G42" s="56"/>
      <c r="H42" s="56"/>
      <c r="I42" s="29"/>
      <c r="J42" s="54"/>
      <c r="K42" s="57"/>
      <c r="L42" s="94"/>
    </row>
    <row r="43" spans="1:12" s="18" customFormat="1" ht="15" hidden="1" x14ac:dyDescent="0.15">
      <c r="A43" s="93">
        <f t="shared" si="2"/>
        <v>1.3600000000000003</v>
      </c>
      <c r="B43" s="53"/>
      <c r="C43" s="54"/>
      <c r="D43" s="55" t="str">
        <f t="shared" ca="1" si="3"/>
        <v xml:space="preserve"> </v>
      </c>
      <c r="E43" s="56"/>
      <c r="F43" s="56"/>
      <c r="G43" s="56"/>
      <c r="H43" s="56"/>
      <c r="I43" s="29"/>
      <c r="J43" s="54"/>
      <c r="K43" s="57"/>
      <c r="L43" s="94"/>
    </row>
    <row r="44" spans="1:12" s="18" customFormat="1" ht="15" hidden="1" x14ac:dyDescent="0.15">
      <c r="A44" s="93">
        <f t="shared" si="2"/>
        <v>1.3700000000000003</v>
      </c>
      <c r="B44" s="53"/>
      <c r="C44" s="54"/>
      <c r="D44" s="55" t="str">
        <f t="shared" ca="1" si="3"/>
        <v xml:space="preserve"> </v>
      </c>
      <c r="E44" s="56"/>
      <c r="F44" s="56"/>
      <c r="G44" s="56"/>
      <c r="H44" s="56"/>
      <c r="I44" s="29"/>
      <c r="J44" s="54"/>
      <c r="K44" s="57"/>
      <c r="L44" s="94"/>
    </row>
    <row r="45" spans="1:12" s="18" customFormat="1" ht="15" hidden="1" x14ac:dyDescent="0.15">
      <c r="A45" s="93">
        <f t="shared" si="2"/>
        <v>1.3800000000000003</v>
      </c>
      <c r="B45" s="53"/>
      <c r="C45" s="54"/>
      <c r="D45" s="55" t="str">
        <f t="shared" ca="1" si="3"/>
        <v xml:space="preserve"> </v>
      </c>
      <c r="E45" s="56"/>
      <c r="F45" s="56"/>
      <c r="G45" s="56"/>
      <c r="H45" s="56"/>
      <c r="I45" s="29"/>
      <c r="J45" s="54"/>
      <c r="K45" s="57"/>
      <c r="L45" s="94"/>
    </row>
    <row r="46" spans="1:12" s="18" customFormat="1" ht="15" hidden="1" x14ac:dyDescent="0.15">
      <c r="A46" s="93">
        <f t="shared" si="2"/>
        <v>1.3900000000000003</v>
      </c>
      <c r="B46" s="53"/>
      <c r="C46" s="54"/>
      <c r="D46" s="55" t="str">
        <f t="shared" ca="1" si="3"/>
        <v xml:space="preserve"> </v>
      </c>
      <c r="E46" s="56"/>
      <c r="F46" s="56"/>
      <c r="G46" s="56"/>
      <c r="H46" s="56"/>
      <c r="I46" s="29"/>
      <c r="J46" s="54"/>
      <c r="K46" s="57"/>
      <c r="L46" s="94"/>
    </row>
    <row r="47" spans="1:12" s="18" customFormat="1" ht="15" hidden="1" x14ac:dyDescent="0.15">
      <c r="A47" s="93">
        <f t="shared" si="2"/>
        <v>1.4000000000000004</v>
      </c>
      <c r="B47" s="53"/>
      <c r="C47" s="54"/>
      <c r="D47" s="55" t="str">
        <f t="shared" ca="1" si="3"/>
        <v xml:space="preserve"> </v>
      </c>
      <c r="E47" s="56"/>
      <c r="F47" s="56"/>
      <c r="G47" s="56"/>
      <c r="H47" s="56"/>
      <c r="I47" s="29"/>
      <c r="J47" s="54"/>
      <c r="K47" s="57"/>
      <c r="L47" s="94"/>
    </row>
    <row r="48" spans="1:12" s="18" customFormat="1" ht="15" hidden="1" x14ac:dyDescent="0.15">
      <c r="A48" s="93">
        <f t="shared" si="2"/>
        <v>1.4100000000000004</v>
      </c>
      <c r="B48" s="53"/>
      <c r="C48" s="54"/>
      <c r="D48" s="55" t="str">
        <f t="shared" ca="1" si="3"/>
        <v xml:space="preserve"> </v>
      </c>
      <c r="E48" s="56"/>
      <c r="F48" s="56"/>
      <c r="G48" s="56"/>
      <c r="H48" s="56"/>
      <c r="I48" s="29"/>
      <c r="J48" s="54"/>
      <c r="K48" s="57"/>
      <c r="L48" s="94"/>
    </row>
    <row r="49" spans="1:12" s="18" customFormat="1" ht="15" hidden="1" x14ac:dyDescent="0.15">
      <c r="A49" s="93">
        <f t="shared" si="2"/>
        <v>1.4200000000000004</v>
      </c>
      <c r="B49" s="53"/>
      <c r="C49" s="54"/>
      <c r="D49" s="55" t="str">
        <f t="shared" ca="1" si="3"/>
        <v xml:space="preserve"> </v>
      </c>
      <c r="E49" s="56"/>
      <c r="F49" s="56"/>
      <c r="G49" s="56"/>
      <c r="H49" s="56"/>
      <c r="I49" s="29"/>
      <c r="J49" s="54"/>
      <c r="K49" s="57"/>
      <c r="L49" s="94"/>
    </row>
    <row r="50" spans="1:12" s="18" customFormat="1" ht="15" hidden="1" x14ac:dyDescent="0.15">
      <c r="A50" s="93">
        <f t="shared" si="2"/>
        <v>1.4300000000000004</v>
      </c>
      <c r="B50" s="53"/>
      <c r="C50" s="54"/>
      <c r="D50" s="55" t="str">
        <f t="shared" ca="1" si="3"/>
        <v xml:space="preserve"> </v>
      </c>
      <c r="E50" s="56"/>
      <c r="F50" s="56"/>
      <c r="G50" s="56"/>
      <c r="H50" s="56"/>
      <c r="I50" s="29"/>
      <c r="J50" s="54"/>
      <c r="K50" s="57"/>
      <c r="L50" s="94"/>
    </row>
    <row r="51" spans="1:12" s="18" customFormat="1" ht="15" hidden="1" x14ac:dyDescent="0.15">
      <c r="A51" s="93">
        <f t="shared" si="2"/>
        <v>1.4400000000000004</v>
      </c>
      <c r="B51" s="53"/>
      <c r="C51" s="54"/>
      <c r="D51" s="55" t="str">
        <f t="shared" ca="1" si="3"/>
        <v xml:space="preserve"> </v>
      </c>
      <c r="E51" s="56"/>
      <c r="F51" s="56"/>
      <c r="G51" s="56"/>
      <c r="H51" s="56"/>
      <c r="I51" s="29"/>
      <c r="J51" s="54"/>
      <c r="K51" s="57"/>
      <c r="L51" s="94"/>
    </row>
    <row r="52" spans="1:12" s="18" customFormat="1" ht="15" hidden="1" x14ac:dyDescent="0.15">
      <c r="A52" s="93">
        <f t="shared" si="2"/>
        <v>1.4500000000000004</v>
      </c>
      <c r="B52" s="53"/>
      <c r="C52" s="54"/>
      <c r="D52" s="55" t="str">
        <f t="shared" ca="1" si="3"/>
        <v xml:space="preserve"> </v>
      </c>
      <c r="E52" s="56"/>
      <c r="F52" s="56"/>
      <c r="G52" s="56"/>
      <c r="H52" s="56"/>
      <c r="I52" s="29"/>
      <c r="J52" s="54"/>
      <c r="K52" s="57"/>
      <c r="L52" s="94"/>
    </row>
    <row r="53" spans="1:12" s="18" customFormat="1" ht="15" hidden="1" x14ac:dyDescent="0.15">
      <c r="A53" s="93">
        <f t="shared" si="2"/>
        <v>1.4600000000000004</v>
      </c>
      <c r="B53" s="53"/>
      <c r="C53" s="54"/>
      <c r="D53" s="55" t="str">
        <f t="shared" ca="1" si="3"/>
        <v xml:space="preserve"> </v>
      </c>
      <c r="E53" s="56"/>
      <c r="F53" s="56"/>
      <c r="G53" s="56"/>
      <c r="H53" s="56"/>
      <c r="I53" s="29"/>
      <c r="J53" s="54"/>
      <c r="K53" s="57"/>
      <c r="L53" s="94"/>
    </row>
    <row r="54" spans="1:12" s="18" customFormat="1" ht="15" hidden="1" x14ac:dyDescent="0.15">
      <c r="A54" s="93">
        <f t="shared" si="2"/>
        <v>1.4700000000000004</v>
      </c>
      <c r="B54" s="53"/>
      <c r="C54" s="54"/>
      <c r="D54" s="55" t="str">
        <f t="shared" ca="1" si="3"/>
        <v xml:space="preserve"> </v>
      </c>
      <c r="E54" s="56"/>
      <c r="F54" s="56"/>
      <c r="G54" s="56"/>
      <c r="H54" s="56"/>
      <c r="I54" s="29"/>
      <c r="J54" s="54"/>
      <c r="K54" s="57"/>
      <c r="L54" s="94"/>
    </row>
    <row r="55" spans="1:12" s="18" customFormat="1" ht="15" hidden="1" x14ac:dyDescent="0.15">
      <c r="A55" s="93">
        <f t="shared" si="2"/>
        <v>1.4800000000000004</v>
      </c>
      <c r="B55" s="53"/>
      <c r="C55" s="54"/>
      <c r="D55" s="55" t="str">
        <f t="shared" ca="1" si="3"/>
        <v xml:space="preserve"> </v>
      </c>
      <c r="E55" s="56"/>
      <c r="F55" s="56"/>
      <c r="G55" s="56"/>
      <c r="H55" s="56"/>
      <c r="I55" s="29"/>
      <c r="J55" s="54"/>
      <c r="K55" s="57"/>
      <c r="L55" s="94"/>
    </row>
    <row r="56" spans="1:12" s="18" customFormat="1" ht="15" hidden="1" x14ac:dyDescent="0.15">
      <c r="A56" s="93">
        <f t="shared" si="2"/>
        <v>1.4900000000000004</v>
      </c>
      <c r="B56" s="53"/>
      <c r="C56" s="54"/>
      <c r="D56" s="55" t="str">
        <f t="shared" ca="1" si="3"/>
        <v xml:space="preserve"> </v>
      </c>
      <c r="E56" s="56"/>
      <c r="F56" s="56"/>
      <c r="G56" s="56"/>
      <c r="H56" s="56"/>
      <c r="I56" s="29"/>
      <c r="J56" s="54"/>
      <c r="K56" s="57"/>
      <c r="L56" s="94"/>
    </row>
    <row r="57" spans="1:12" s="18" customFormat="1" ht="15" hidden="1" x14ac:dyDescent="0.15">
      <c r="A57" s="93">
        <f t="shared" si="2"/>
        <v>1.5000000000000004</v>
      </c>
      <c r="B57" s="53"/>
      <c r="C57" s="54"/>
      <c r="D57" s="55" t="str">
        <f t="shared" ca="1" si="3"/>
        <v xml:space="preserve"> </v>
      </c>
      <c r="E57" s="56"/>
      <c r="F57" s="56"/>
      <c r="G57" s="56"/>
      <c r="H57" s="56"/>
      <c r="I57" s="29"/>
      <c r="J57" s="54"/>
      <c r="K57" s="57"/>
      <c r="L57" s="94"/>
    </row>
    <row r="58" spans="1:12" s="18" customFormat="1" ht="15" hidden="1" x14ac:dyDescent="0.15">
      <c r="A58" s="93">
        <f t="shared" si="2"/>
        <v>1.5100000000000005</v>
      </c>
      <c r="B58" s="53"/>
      <c r="C58" s="54"/>
      <c r="D58" s="55" t="str">
        <f t="shared" ca="1" si="3"/>
        <v xml:space="preserve"> </v>
      </c>
      <c r="E58" s="56"/>
      <c r="F58" s="56"/>
      <c r="G58" s="56"/>
      <c r="H58" s="56"/>
      <c r="I58" s="29"/>
      <c r="J58" s="54"/>
      <c r="K58" s="57"/>
      <c r="L58" s="94"/>
    </row>
    <row r="59" spans="1:12" s="18" customFormat="1" ht="15" hidden="1" x14ac:dyDescent="0.15">
      <c r="A59" s="93">
        <f t="shared" si="2"/>
        <v>1.5200000000000005</v>
      </c>
      <c r="B59" s="53"/>
      <c r="C59" s="54"/>
      <c r="D59" s="55" t="str">
        <f t="shared" ca="1" si="3"/>
        <v xml:space="preserve"> </v>
      </c>
      <c r="E59" s="56"/>
      <c r="F59" s="56"/>
      <c r="G59" s="56"/>
      <c r="H59" s="56"/>
      <c r="I59" s="29"/>
      <c r="J59" s="54"/>
      <c r="K59" s="57"/>
      <c r="L59" s="94"/>
    </row>
    <row r="60" spans="1:12" s="18" customFormat="1" ht="15" hidden="1" x14ac:dyDescent="0.15">
      <c r="A60" s="93">
        <f t="shared" si="2"/>
        <v>1.5300000000000005</v>
      </c>
      <c r="B60" s="53"/>
      <c r="C60" s="54"/>
      <c r="D60" s="55" t="str">
        <f t="shared" ca="1" si="3"/>
        <v xml:space="preserve"> </v>
      </c>
      <c r="E60" s="56"/>
      <c r="F60" s="56"/>
      <c r="G60" s="56"/>
      <c r="H60" s="56"/>
      <c r="I60" s="29"/>
      <c r="J60" s="54"/>
      <c r="K60" s="57"/>
      <c r="L60" s="94"/>
    </row>
    <row r="61" spans="1:12" s="18" customFormat="1" ht="15" hidden="1" x14ac:dyDescent="0.15">
      <c r="A61" s="93">
        <f t="shared" si="2"/>
        <v>1.5400000000000005</v>
      </c>
      <c r="B61" s="53"/>
      <c r="C61" s="54"/>
      <c r="D61" s="55" t="str">
        <f t="shared" ca="1" si="3"/>
        <v xml:space="preserve"> </v>
      </c>
      <c r="E61" s="56"/>
      <c r="F61" s="56"/>
      <c r="G61" s="56"/>
      <c r="H61" s="56"/>
      <c r="I61" s="29"/>
      <c r="J61" s="54"/>
      <c r="K61" s="57"/>
      <c r="L61" s="94"/>
    </row>
    <row r="62" spans="1:12" s="18" customFormat="1" ht="15" hidden="1" x14ac:dyDescent="0.15">
      <c r="A62" s="93">
        <f t="shared" si="2"/>
        <v>1.5500000000000005</v>
      </c>
      <c r="B62" s="53"/>
      <c r="C62" s="54"/>
      <c r="D62" s="55" t="str">
        <f t="shared" ca="1" si="3"/>
        <v xml:space="preserve"> </v>
      </c>
      <c r="E62" s="56"/>
      <c r="F62" s="56"/>
      <c r="G62" s="56"/>
      <c r="H62" s="56"/>
      <c r="I62" s="29"/>
      <c r="J62" s="54"/>
      <c r="K62" s="57"/>
      <c r="L62" s="94"/>
    </row>
    <row r="63" spans="1:12" s="18" customFormat="1" ht="15" hidden="1" x14ac:dyDescent="0.15">
      <c r="A63" s="93">
        <f t="shared" si="2"/>
        <v>1.5600000000000005</v>
      </c>
      <c r="B63" s="53"/>
      <c r="C63" s="54"/>
      <c r="D63" s="55" t="str">
        <f t="shared" ca="1" si="3"/>
        <v xml:space="preserve"> </v>
      </c>
      <c r="E63" s="56"/>
      <c r="F63" s="56"/>
      <c r="G63" s="56"/>
      <c r="H63" s="56"/>
      <c r="I63" s="29"/>
      <c r="J63" s="54"/>
      <c r="K63" s="57"/>
      <c r="L63" s="94"/>
    </row>
    <row r="64" spans="1:12" s="18" customFormat="1" ht="15" hidden="1" x14ac:dyDescent="0.15">
      <c r="A64" s="93">
        <f t="shared" si="2"/>
        <v>1.5700000000000005</v>
      </c>
      <c r="B64" s="53"/>
      <c r="C64" s="54"/>
      <c r="D64" s="55" t="str">
        <f t="shared" ca="1" si="3"/>
        <v xml:space="preserve"> </v>
      </c>
      <c r="E64" s="56"/>
      <c r="F64" s="56"/>
      <c r="G64" s="56"/>
      <c r="H64" s="56"/>
      <c r="I64" s="29"/>
      <c r="J64" s="54"/>
      <c r="K64" s="57"/>
      <c r="L64" s="94"/>
    </row>
    <row r="65" spans="1:12" s="18" customFormat="1" ht="15" hidden="1" x14ac:dyDescent="0.15">
      <c r="A65" s="93">
        <f t="shared" si="2"/>
        <v>1.5800000000000005</v>
      </c>
      <c r="B65" s="53"/>
      <c r="C65" s="54"/>
      <c r="D65" s="55" t="str">
        <f t="shared" ca="1" si="3"/>
        <v xml:space="preserve"> </v>
      </c>
      <c r="E65" s="56"/>
      <c r="F65" s="56"/>
      <c r="G65" s="56"/>
      <c r="H65" s="56"/>
      <c r="I65" s="29"/>
      <c r="J65" s="54"/>
      <c r="K65" s="57"/>
      <c r="L65" s="94"/>
    </row>
    <row r="66" spans="1:12" s="18" customFormat="1" ht="15" hidden="1" x14ac:dyDescent="0.15">
      <c r="A66" s="93">
        <f t="shared" si="2"/>
        <v>1.5900000000000005</v>
      </c>
      <c r="B66" s="53"/>
      <c r="C66" s="54"/>
      <c r="D66" s="55" t="str">
        <f t="shared" ca="1" si="3"/>
        <v xml:space="preserve"> </v>
      </c>
      <c r="E66" s="56"/>
      <c r="F66" s="56"/>
      <c r="G66" s="56"/>
      <c r="H66" s="56"/>
      <c r="I66" s="29"/>
      <c r="J66" s="54"/>
      <c r="K66" s="57"/>
      <c r="L66" s="94"/>
    </row>
    <row r="67" spans="1:12" s="18" customFormat="1" ht="15" hidden="1" x14ac:dyDescent="0.15">
      <c r="A67" s="93">
        <f t="shared" si="2"/>
        <v>1.6000000000000005</v>
      </c>
      <c r="B67" s="53"/>
      <c r="C67" s="54"/>
      <c r="D67" s="55" t="str">
        <f t="shared" ca="1" si="3"/>
        <v xml:space="preserve"> </v>
      </c>
      <c r="E67" s="56"/>
      <c r="F67" s="56"/>
      <c r="G67" s="56"/>
      <c r="H67" s="56"/>
      <c r="I67" s="29"/>
      <c r="J67" s="54"/>
      <c r="K67" s="57"/>
      <c r="L67" s="94"/>
    </row>
    <row r="68" spans="1:12" s="18" customFormat="1" ht="15" hidden="1" x14ac:dyDescent="0.15">
      <c r="A68" s="93">
        <f t="shared" si="2"/>
        <v>1.6100000000000005</v>
      </c>
      <c r="B68" s="53"/>
      <c r="C68" s="54"/>
      <c r="D68" s="55" t="str">
        <f t="shared" ca="1" si="3"/>
        <v xml:space="preserve"> </v>
      </c>
      <c r="E68" s="56"/>
      <c r="F68" s="56"/>
      <c r="G68" s="56"/>
      <c r="H68" s="56"/>
      <c r="I68" s="29"/>
      <c r="J68" s="54"/>
      <c r="K68" s="57"/>
      <c r="L68" s="94"/>
    </row>
    <row r="69" spans="1:12" s="18" customFormat="1" ht="15" hidden="1" x14ac:dyDescent="0.15">
      <c r="A69" s="93">
        <f t="shared" si="2"/>
        <v>1.6200000000000006</v>
      </c>
      <c r="B69" s="53"/>
      <c r="C69" s="54"/>
      <c r="D69" s="55" t="str">
        <f t="shared" ca="1" si="3"/>
        <v xml:space="preserve"> </v>
      </c>
      <c r="E69" s="56"/>
      <c r="F69" s="56"/>
      <c r="G69" s="56"/>
      <c r="H69" s="56"/>
      <c r="I69" s="29"/>
      <c r="J69" s="54"/>
      <c r="K69" s="57"/>
      <c r="L69" s="94"/>
    </row>
    <row r="70" spans="1:12" s="18" customFormat="1" ht="15" hidden="1" x14ac:dyDescent="0.15">
      <c r="A70" s="93">
        <f t="shared" si="2"/>
        <v>1.6300000000000006</v>
      </c>
      <c r="B70" s="53"/>
      <c r="C70" s="54"/>
      <c r="D70" s="55" t="str">
        <f t="shared" ca="1" si="3"/>
        <v xml:space="preserve"> </v>
      </c>
      <c r="E70" s="56"/>
      <c r="F70" s="56"/>
      <c r="G70" s="56"/>
      <c r="H70" s="56"/>
      <c r="I70" s="29"/>
      <c r="J70" s="54"/>
      <c r="K70" s="57"/>
      <c r="L70" s="94"/>
    </row>
    <row r="71" spans="1:12" s="18" customFormat="1" ht="15" hidden="1" x14ac:dyDescent="0.15">
      <c r="A71" s="93">
        <f t="shared" si="2"/>
        <v>1.6400000000000006</v>
      </c>
      <c r="B71" s="53"/>
      <c r="C71" s="54"/>
      <c r="D71" s="55" t="str">
        <f t="shared" ca="1" si="3"/>
        <v xml:space="preserve"> </v>
      </c>
      <c r="E71" s="56"/>
      <c r="F71" s="56"/>
      <c r="G71" s="56"/>
      <c r="H71" s="56"/>
      <c r="I71" s="29"/>
      <c r="J71" s="54"/>
      <c r="K71" s="57"/>
      <c r="L71" s="94"/>
    </row>
    <row r="72" spans="1:12" s="18" customFormat="1" ht="15" hidden="1" x14ac:dyDescent="0.15">
      <c r="A72" s="93">
        <f t="shared" si="2"/>
        <v>1.6500000000000006</v>
      </c>
      <c r="B72" s="53"/>
      <c r="C72" s="54"/>
      <c r="D72" s="55" t="str">
        <f t="shared" ca="1" si="3"/>
        <v xml:space="preserve"> </v>
      </c>
      <c r="E72" s="56"/>
      <c r="F72" s="56"/>
      <c r="G72" s="56"/>
      <c r="H72" s="56"/>
      <c r="I72" s="29"/>
      <c r="J72" s="54"/>
      <c r="K72" s="57"/>
      <c r="L72" s="94"/>
    </row>
    <row r="73" spans="1:12" s="18" customFormat="1" ht="15" hidden="1" x14ac:dyDescent="0.15">
      <c r="A73" s="93">
        <f t="shared" si="2"/>
        <v>1.6600000000000006</v>
      </c>
      <c r="B73" s="53"/>
      <c r="C73" s="54"/>
      <c r="D73" s="55" t="str">
        <f t="shared" ca="1" si="3"/>
        <v xml:space="preserve"> </v>
      </c>
      <c r="E73" s="56"/>
      <c r="F73" s="56"/>
      <c r="G73" s="56"/>
      <c r="H73" s="56"/>
      <c r="I73" s="29"/>
      <c r="J73" s="54"/>
      <c r="K73" s="57"/>
      <c r="L73" s="94"/>
    </row>
    <row r="74" spans="1:12" s="18" customFormat="1" ht="15" hidden="1" x14ac:dyDescent="0.15">
      <c r="A74" s="93">
        <f t="shared" si="2"/>
        <v>1.6700000000000006</v>
      </c>
      <c r="B74" s="53"/>
      <c r="C74" s="54"/>
      <c r="D74" s="55" t="str">
        <f t="shared" ca="1" si="3"/>
        <v xml:space="preserve"> </v>
      </c>
      <c r="E74" s="56"/>
      <c r="F74" s="56"/>
      <c r="G74" s="56"/>
      <c r="H74" s="56"/>
      <c r="I74" s="29"/>
      <c r="J74" s="54"/>
      <c r="K74" s="57"/>
      <c r="L74" s="94"/>
    </row>
    <row r="75" spans="1:12" s="18" customFormat="1" ht="15" hidden="1" x14ac:dyDescent="0.15">
      <c r="A75" s="93">
        <f t="shared" si="2"/>
        <v>1.6800000000000006</v>
      </c>
      <c r="B75" s="53"/>
      <c r="C75" s="54"/>
      <c r="D75" s="55" t="str">
        <f t="shared" ca="1" si="3"/>
        <v xml:space="preserve"> </v>
      </c>
      <c r="E75" s="56"/>
      <c r="F75" s="56"/>
      <c r="G75" s="56"/>
      <c r="H75" s="56"/>
      <c r="I75" s="29"/>
      <c r="J75" s="54"/>
      <c r="K75" s="57"/>
      <c r="L75" s="94"/>
    </row>
    <row r="76" spans="1:12" s="18" customFormat="1" ht="15" hidden="1" x14ac:dyDescent="0.15">
      <c r="A76" s="93">
        <f t="shared" si="2"/>
        <v>1.6900000000000006</v>
      </c>
      <c r="B76" s="53"/>
      <c r="C76" s="54"/>
      <c r="D76" s="55" t="str">
        <f t="shared" ca="1" si="3"/>
        <v xml:space="preserve"> </v>
      </c>
      <c r="E76" s="56"/>
      <c r="F76" s="56"/>
      <c r="G76" s="56"/>
      <c r="H76" s="56"/>
      <c r="I76" s="29"/>
      <c r="J76" s="54"/>
      <c r="K76" s="57"/>
      <c r="L76" s="94"/>
    </row>
    <row r="77" spans="1:12" s="18" customFormat="1" ht="15" hidden="1" x14ac:dyDescent="0.15">
      <c r="A77" s="93">
        <f t="shared" si="2"/>
        <v>1.7000000000000006</v>
      </c>
      <c r="B77" s="53"/>
      <c r="C77" s="54"/>
      <c r="D77" s="55" t="str">
        <f t="shared" ca="1" si="3"/>
        <v xml:space="preserve"> </v>
      </c>
      <c r="E77" s="56"/>
      <c r="F77" s="56"/>
      <c r="G77" s="56"/>
      <c r="H77" s="56"/>
      <c r="I77" s="29"/>
      <c r="J77" s="54"/>
      <c r="K77" s="57"/>
      <c r="L77" s="94"/>
    </row>
    <row r="78" spans="1:12" s="18" customFormat="1" ht="15" hidden="1" x14ac:dyDescent="0.15">
      <c r="A78" s="93">
        <f t="shared" si="2"/>
        <v>1.7100000000000006</v>
      </c>
      <c r="B78" s="53"/>
      <c r="C78" s="54"/>
      <c r="D78" s="55" t="str">
        <f t="shared" ca="1" si="3"/>
        <v xml:space="preserve"> </v>
      </c>
      <c r="E78" s="56"/>
      <c r="F78" s="56"/>
      <c r="G78" s="56"/>
      <c r="H78" s="56"/>
      <c r="I78" s="29"/>
      <c r="J78" s="54"/>
      <c r="K78" s="57"/>
      <c r="L78" s="94"/>
    </row>
    <row r="79" spans="1:12" s="18" customFormat="1" ht="15" hidden="1" x14ac:dyDescent="0.15">
      <c r="A79" s="93">
        <f t="shared" si="2"/>
        <v>1.7200000000000006</v>
      </c>
      <c r="B79" s="53"/>
      <c r="C79" s="54"/>
      <c r="D79" s="55" t="str">
        <f t="shared" ca="1" si="3"/>
        <v xml:space="preserve"> </v>
      </c>
      <c r="E79" s="56"/>
      <c r="F79" s="56"/>
      <c r="G79" s="56"/>
      <c r="H79" s="56"/>
      <c r="I79" s="29"/>
      <c r="J79" s="54"/>
      <c r="K79" s="57"/>
      <c r="L79" s="94"/>
    </row>
    <row r="80" spans="1:12" s="18" customFormat="1" ht="15" hidden="1" x14ac:dyDescent="0.15">
      <c r="A80" s="93">
        <f t="shared" si="2"/>
        <v>1.7300000000000006</v>
      </c>
      <c r="B80" s="53"/>
      <c r="C80" s="54"/>
      <c r="D80" s="55" t="str">
        <f t="shared" ca="1" si="3"/>
        <v xml:space="preserve"> </v>
      </c>
      <c r="E80" s="56"/>
      <c r="F80" s="56"/>
      <c r="G80" s="56"/>
      <c r="H80" s="56"/>
      <c r="I80" s="29"/>
      <c r="J80" s="54"/>
      <c r="K80" s="57"/>
      <c r="L80" s="94"/>
    </row>
    <row r="81" spans="1:12" s="18" customFormat="1" ht="15" hidden="1" x14ac:dyDescent="0.15">
      <c r="A81" s="93">
        <f t="shared" si="2"/>
        <v>1.7400000000000007</v>
      </c>
      <c r="B81" s="53"/>
      <c r="C81" s="54"/>
      <c r="D81" s="55" t="str">
        <f t="shared" ca="1" si="3"/>
        <v xml:space="preserve"> </v>
      </c>
      <c r="E81" s="56"/>
      <c r="F81" s="56"/>
      <c r="G81" s="56"/>
      <c r="H81" s="56"/>
      <c r="I81" s="29"/>
      <c r="J81" s="54"/>
      <c r="K81" s="57"/>
      <c r="L81" s="94"/>
    </row>
    <row r="82" spans="1:12" s="18" customFormat="1" ht="15" hidden="1" x14ac:dyDescent="0.15">
      <c r="A82" s="93">
        <f t="shared" si="2"/>
        <v>1.7500000000000007</v>
      </c>
      <c r="B82" s="53"/>
      <c r="C82" s="54"/>
      <c r="D82" s="55" t="str">
        <f t="shared" ca="1" si="3"/>
        <v xml:space="preserve"> </v>
      </c>
      <c r="E82" s="56"/>
      <c r="F82" s="56"/>
      <c r="G82" s="56"/>
      <c r="H82" s="56"/>
      <c r="I82" s="29"/>
      <c r="J82" s="54"/>
      <c r="K82" s="57"/>
      <c r="L82" s="94"/>
    </row>
    <row r="83" spans="1:12" s="18" customFormat="1" ht="15" hidden="1" x14ac:dyDescent="0.15">
      <c r="A83" s="93">
        <f t="shared" si="2"/>
        <v>1.7600000000000007</v>
      </c>
      <c r="B83" s="53"/>
      <c r="C83" s="54"/>
      <c r="D83" s="55" t="str">
        <f t="shared" ca="1" si="3"/>
        <v xml:space="preserve"> </v>
      </c>
      <c r="E83" s="56"/>
      <c r="F83" s="56"/>
      <c r="G83" s="56"/>
      <c r="H83" s="56"/>
      <c r="I83" s="29"/>
      <c r="J83" s="54"/>
      <c r="K83" s="57"/>
      <c r="L83" s="94"/>
    </row>
    <row r="84" spans="1:12" s="18" customFormat="1" ht="15" hidden="1" x14ac:dyDescent="0.15">
      <c r="A84" s="93">
        <f t="shared" si="2"/>
        <v>1.7700000000000007</v>
      </c>
      <c r="B84" s="53"/>
      <c r="C84" s="54"/>
      <c r="D84" s="55" t="str">
        <f t="shared" ca="1" si="3"/>
        <v xml:space="preserve"> </v>
      </c>
      <c r="E84" s="56"/>
      <c r="F84" s="56"/>
      <c r="G84" s="56"/>
      <c r="H84" s="56"/>
      <c r="I84" s="29"/>
      <c r="J84" s="54"/>
      <c r="K84" s="57"/>
      <c r="L84" s="94"/>
    </row>
    <row r="85" spans="1:12" s="18" customFormat="1" ht="15" hidden="1" x14ac:dyDescent="0.15">
      <c r="A85" s="93">
        <f t="shared" si="2"/>
        <v>1.7800000000000007</v>
      </c>
      <c r="B85" s="53"/>
      <c r="C85" s="54"/>
      <c r="D85" s="55" t="str">
        <f t="shared" ca="1" si="3"/>
        <v xml:space="preserve"> </v>
      </c>
      <c r="E85" s="56"/>
      <c r="F85" s="56"/>
      <c r="G85" s="56"/>
      <c r="H85" s="56"/>
      <c r="I85" s="29"/>
      <c r="J85" s="54"/>
      <c r="K85" s="57"/>
      <c r="L85" s="94"/>
    </row>
    <row r="86" spans="1:12" s="18" customFormat="1" ht="15" hidden="1" x14ac:dyDescent="0.15">
      <c r="A86" s="93">
        <f t="shared" si="2"/>
        <v>1.7900000000000007</v>
      </c>
      <c r="B86" s="53"/>
      <c r="C86" s="54"/>
      <c r="D86" s="55" t="str">
        <f t="shared" ca="1" si="3"/>
        <v xml:space="preserve"> </v>
      </c>
      <c r="E86" s="56"/>
      <c r="F86" s="56"/>
      <c r="G86" s="56"/>
      <c r="H86" s="56"/>
      <c r="I86" s="29"/>
      <c r="J86" s="54"/>
      <c r="K86" s="57"/>
      <c r="L86" s="94"/>
    </row>
    <row r="87" spans="1:12" s="18" customFormat="1" ht="15" hidden="1" x14ac:dyDescent="0.15">
      <c r="A87" s="93">
        <f t="shared" si="2"/>
        <v>1.8000000000000007</v>
      </c>
      <c r="B87" s="53"/>
      <c r="C87" s="54"/>
      <c r="D87" s="55" t="str">
        <f t="shared" ca="1" si="3"/>
        <v xml:space="preserve"> </v>
      </c>
      <c r="E87" s="56"/>
      <c r="F87" s="56"/>
      <c r="G87" s="56"/>
      <c r="H87" s="56"/>
      <c r="I87" s="29"/>
      <c r="J87" s="54"/>
      <c r="K87" s="57"/>
      <c r="L87" s="94"/>
    </row>
    <row r="88" spans="1:12" s="18" customFormat="1" ht="15" hidden="1" x14ac:dyDescent="0.15">
      <c r="A88" s="93">
        <f t="shared" si="2"/>
        <v>1.8100000000000007</v>
      </c>
      <c r="B88" s="53"/>
      <c r="C88" s="54"/>
      <c r="D88" s="55" t="str">
        <f t="shared" ca="1" si="3"/>
        <v xml:space="preserve"> </v>
      </c>
      <c r="E88" s="56"/>
      <c r="F88" s="56"/>
      <c r="G88" s="56"/>
      <c r="H88" s="56"/>
      <c r="I88" s="29"/>
      <c r="J88" s="54"/>
      <c r="K88" s="57"/>
      <c r="L88" s="94"/>
    </row>
    <row r="89" spans="1:12" s="18" customFormat="1" ht="15" hidden="1" x14ac:dyDescent="0.15">
      <c r="A89" s="93">
        <f t="shared" si="2"/>
        <v>1.8200000000000007</v>
      </c>
      <c r="B89" s="53"/>
      <c r="C89" s="54"/>
      <c r="D89" s="55" t="str">
        <f t="shared" ca="1" si="3"/>
        <v xml:space="preserve"> </v>
      </c>
      <c r="E89" s="56"/>
      <c r="F89" s="56"/>
      <c r="G89" s="56"/>
      <c r="H89" s="56"/>
      <c r="I89" s="29"/>
      <c r="J89" s="54"/>
      <c r="K89" s="57"/>
      <c r="L89" s="94"/>
    </row>
    <row r="90" spans="1:12" s="18" customFormat="1" ht="15" hidden="1" x14ac:dyDescent="0.15">
      <c r="A90" s="93">
        <f t="shared" si="2"/>
        <v>1.8300000000000007</v>
      </c>
      <c r="B90" s="53"/>
      <c r="C90" s="54"/>
      <c r="D90" s="55" t="str">
        <f t="shared" ca="1" si="3"/>
        <v xml:space="preserve"> </v>
      </c>
      <c r="E90" s="56"/>
      <c r="F90" s="56"/>
      <c r="G90" s="56"/>
      <c r="H90" s="56"/>
      <c r="I90" s="29"/>
      <c r="J90" s="54"/>
      <c r="K90" s="57"/>
      <c r="L90" s="94"/>
    </row>
    <row r="91" spans="1:12" s="18" customFormat="1" ht="15" hidden="1" x14ac:dyDescent="0.15">
      <c r="A91" s="93">
        <f t="shared" si="2"/>
        <v>1.8400000000000007</v>
      </c>
      <c r="B91" s="53"/>
      <c r="C91" s="54"/>
      <c r="D91" s="55" t="str">
        <f t="shared" ca="1" si="3"/>
        <v xml:space="preserve"> </v>
      </c>
      <c r="E91" s="56"/>
      <c r="F91" s="56"/>
      <c r="G91" s="56"/>
      <c r="H91" s="56"/>
      <c r="I91" s="29"/>
      <c r="J91" s="54"/>
      <c r="K91" s="57"/>
      <c r="L91" s="94"/>
    </row>
    <row r="92" spans="1:12" s="18" customFormat="1" ht="15" hidden="1" x14ac:dyDescent="0.15">
      <c r="A92" s="93">
        <f t="shared" si="2"/>
        <v>1.8500000000000008</v>
      </c>
      <c r="B92" s="53"/>
      <c r="C92" s="54"/>
      <c r="D92" s="55" t="str">
        <f t="shared" ca="1" si="3"/>
        <v xml:space="preserve"> </v>
      </c>
      <c r="E92" s="56"/>
      <c r="F92" s="56"/>
      <c r="G92" s="56"/>
      <c r="H92" s="56"/>
      <c r="I92" s="29"/>
      <c r="J92" s="54"/>
      <c r="K92" s="57"/>
      <c r="L92" s="94"/>
    </row>
    <row r="93" spans="1:12" s="18" customFormat="1" ht="15" hidden="1" x14ac:dyDescent="0.15">
      <c r="A93" s="93">
        <f t="shared" si="2"/>
        <v>1.8600000000000008</v>
      </c>
      <c r="B93" s="53"/>
      <c r="C93" s="54"/>
      <c r="D93" s="55" t="str">
        <f t="shared" ca="1" si="3"/>
        <v xml:space="preserve"> </v>
      </c>
      <c r="E93" s="56"/>
      <c r="F93" s="56"/>
      <c r="G93" s="56"/>
      <c r="H93" s="56"/>
      <c r="I93" s="29"/>
      <c r="J93" s="54"/>
      <c r="K93" s="57"/>
      <c r="L93" s="94"/>
    </row>
    <row r="94" spans="1:12" s="18" customFormat="1" ht="15" hidden="1" x14ac:dyDescent="0.15">
      <c r="A94" s="93">
        <f t="shared" si="2"/>
        <v>1.8700000000000008</v>
      </c>
      <c r="B94" s="53"/>
      <c r="C94" s="54"/>
      <c r="D94" s="55" t="str">
        <f t="shared" ca="1" si="3"/>
        <v xml:space="preserve"> </v>
      </c>
      <c r="E94" s="56"/>
      <c r="F94" s="56"/>
      <c r="G94" s="56"/>
      <c r="H94" s="56"/>
      <c r="I94" s="29"/>
      <c r="J94" s="54"/>
      <c r="K94" s="57"/>
      <c r="L94" s="94"/>
    </row>
    <row r="95" spans="1:12" s="18" customFormat="1" ht="15" hidden="1" x14ac:dyDescent="0.15">
      <c r="A95" s="93">
        <f t="shared" si="2"/>
        <v>1.8800000000000008</v>
      </c>
      <c r="B95" s="53"/>
      <c r="C95" s="54"/>
      <c r="D95" s="55" t="str">
        <f t="shared" ca="1" si="3"/>
        <v xml:space="preserve"> </v>
      </c>
      <c r="E95" s="56"/>
      <c r="F95" s="56"/>
      <c r="G95" s="56"/>
      <c r="H95" s="56"/>
      <c r="I95" s="29"/>
      <c r="J95" s="54"/>
      <c r="K95" s="57"/>
      <c r="L95" s="94"/>
    </row>
    <row r="96" spans="1:12" s="18" customFormat="1" ht="15" hidden="1" x14ac:dyDescent="0.15">
      <c r="A96" s="93">
        <f t="shared" si="2"/>
        <v>1.8900000000000008</v>
      </c>
      <c r="B96" s="53"/>
      <c r="C96" s="54"/>
      <c r="D96" s="55" t="str">
        <f t="shared" ca="1" si="3"/>
        <v xml:space="preserve"> </v>
      </c>
      <c r="E96" s="56"/>
      <c r="F96" s="56"/>
      <c r="G96" s="56"/>
      <c r="H96" s="56"/>
      <c r="I96" s="29"/>
      <c r="J96" s="54"/>
      <c r="K96" s="57"/>
      <c r="L96" s="94"/>
    </row>
    <row r="97" spans="1:12" s="18" customFormat="1" ht="15" hidden="1" x14ac:dyDescent="0.15">
      <c r="A97" s="93">
        <f t="shared" si="2"/>
        <v>1.9000000000000008</v>
      </c>
      <c r="B97" s="53"/>
      <c r="C97" s="54"/>
      <c r="D97" s="55" t="str">
        <f t="shared" ca="1" si="3"/>
        <v xml:space="preserve"> </v>
      </c>
      <c r="E97" s="56"/>
      <c r="F97" s="56"/>
      <c r="G97" s="56"/>
      <c r="H97" s="56"/>
      <c r="I97" s="29"/>
      <c r="J97" s="54"/>
      <c r="K97" s="57"/>
      <c r="L97" s="94"/>
    </row>
    <row r="98" spans="1:12" s="18" customFormat="1" ht="15" hidden="1" x14ac:dyDescent="0.15">
      <c r="A98" s="93">
        <f t="shared" si="2"/>
        <v>1.9100000000000008</v>
      </c>
      <c r="B98" s="53"/>
      <c r="C98" s="54"/>
      <c r="D98" s="55" t="str">
        <f t="shared" ca="1" si="3"/>
        <v xml:space="preserve"> </v>
      </c>
      <c r="E98" s="56"/>
      <c r="F98" s="56"/>
      <c r="G98" s="56"/>
      <c r="H98" s="56"/>
      <c r="I98" s="29"/>
      <c r="J98" s="54"/>
      <c r="K98" s="57"/>
      <c r="L98" s="94"/>
    </row>
    <row r="99" spans="1:12" s="18" customFormat="1" ht="15" hidden="1" x14ac:dyDescent="0.15">
      <c r="A99" s="93">
        <f t="shared" ref="A99:A106" si="4">A98+0.01</f>
        <v>1.9200000000000008</v>
      </c>
      <c r="B99" s="53"/>
      <c r="C99" s="54"/>
      <c r="D99" s="55" t="str">
        <f t="shared" ref="D99:D106" ca="1" si="5">IF(C99=""," ",IF(AND(C99&lt;&gt;"",J99=""),TODAY()-C99,J99-C99))</f>
        <v xml:space="preserve"> </v>
      </c>
      <c r="E99" s="56"/>
      <c r="F99" s="56"/>
      <c r="G99" s="56"/>
      <c r="H99" s="56"/>
      <c r="I99" s="29"/>
      <c r="J99" s="54"/>
      <c r="K99" s="57"/>
      <c r="L99" s="94"/>
    </row>
    <row r="100" spans="1:12" s="18" customFormat="1" ht="15" hidden="1" x14ac:dyDescent="0.15">
      <c r="A100" s="93">
        <f t="shared" si="4"/>
        <v>1.9300000000000008</v>
      </c>
      <c r="B100" s="53"/>
      <c r="C100" s="54"/>
      <c r="D100" s="55" t="str">
        <f t="shared" ca="1" si="5"/>
        <v xml:space="preserve"> </v>
      </c>
      <c r="E100" s="56"/>
      <c r="F100" s="56"/>
      <c r="G100" s="56"/>
      <c r="H100" s="56"/>
      <c r="I100" s="29"/>
      <c r="J100" s="54"/>
      <c r="K100" s="57"/>
      <c r="L100" s="94"/>
    </row>
    <row r="101" spans="1:12" s="18" customFormat="1" ht="15" hidden="1" x14ac:dyDescent="0.15">
      <c r="A101" s="93">
        <f t="shared" si="4"/>
        <v>1.9400000000000008</v>
      </c>
      <c r="B101" s="53"/>
      <c r="C101" s="54"/>
      <c r="D101" s="55" t="str">
        <f t="shared" ca="1" si="5"/>
        <v xml:space="preserve"> </v>
      </c>
      <c r="E101" s="56"/>
      <c r="F101" s="56"/>
      <c r="G101" s="56"/>
      <c r="H101" s="56"/>
      <c r="I101" s="29"/>
      <c r="J101" s="54"/>
      <c r="K101" s="57"/>
      <c r="L101" s="94"/>
    </row>
    <row r="102" spans="1:12" s="18" customFormat="1" ht="15" hidden="1" x14ac:dyDescent="0.15">
      <c r="A102" s="93">
        <f t="shared" si="4"/>
        <v>1.9500000000000008</v>
      </c>
      <c r="B102" s="53"/>
      <c r="C102" s="54"/>
      <c r="D102" s="55" t="str">
        <f t="shared" ca="1" si="5"/>
        <v xml:space="preserve"> </v>
      </c>
      <c r="E102" s="56"/>
      <c r="F102" s="56"/>
      <c r="G102" s="56"/>
      <c r="H102" s="56"/>
      <c r="I102" s="29"/>
      <c r="J102" s="54"/>
      <c r="K102" s="57"/>
      <c r="L102" s="94"/>
    </row>
    <row r="103" spans="1:12" s="18" customFormat="1" ht="15" hidden="1" x14ac:dyDescent="0.15">
      <c r="A103" s="93">
        <f t="shared" si="4"/>
        <v>1.9600000000000009</v>
      </c>
      <c r="B103" s="53"/>
      <c r="C103" s="54"/>
      <c r="D103" s="55" t="str">
        <f t="shared" ca="1" si="5"/>
        <v xml:space="preserve"> </v>
      </c>
      <c r="E103" s="56"/>
      <c r="F103" s="56"/>
      <c r="G103" s="56"/>
      <c r="H103" s="56"/>
      <c r="I103" s="29"/>
      <c r="J103" s="54"/>
      <c r="K103" s="57"/>
      <c r="L103" s="94"/>
    </row>
    <row r="104" spans="1:12" s="18" customFormat="1" ht="15" hidden="1" x14ac:dyDescent="0.15">
      <c r="A104" s="93">
        <f t="shared" si="4"/>
        <v>1.9700000000000009</v>
      </c>
      <c r="B104" s="53"/>
      <c r="C104" s="54"/>
      <c r="D104" s="55" t="str">
        <f t="shared" ca="1" si="5"/>
        <v xml:space="preserve"> </v>
      </c>
      <c r="E104" s="56"/>
      <c r="F104" s="56"/>
      <c r="G104" s="56"/>
      <c r="H104" s="56"/>
      <c r="I104" s="29"/>
      <c r="J104" s="54"/>
      <c r="K104" s="57"/>
      <c r="L104" s="94"/>
    </row>
    <row r="105" spans="1:12" s="18" customFormat="1" ht="15" hidden="1" x14ac:dyDescent="0.15">
      <c r="A105" s="93">
        <f t="shared" si="4"/>
        <v>1.9800000000000009</v>
      </c>
      <c r="B105" s="53"/>
      <c r="C105" s="54"/>
      <c r="D105" s="55" t="str">
        <f t="shared" ca="1" si="5"/>
        <v xml:space="preserve"> </v>
      </c>
      <c r="E105" s="56"/>
      <c r="F105" s="56"/>
      <c r="G105" s="56"/>
      <c r="H105" s="56"/>
      <c r="I105" s="29"/>
      <c r="J105" s="54"/>
      <c r="K105" s="57"/>
      <c r="L105" s="94"/>
    </row>
    <row r="106" spans="1:12" s="18" customFormat="1" ht="15" hidden="1" x14ac:dyDescent="0.15">
      <c r="A106" s="93">
        <f t="shared" si="4"/>
        <v>1.9900000000000009</v>
      </c>
      <c r="B106" s="53"/>
      <c r="C106" s="54"/>
      <c r="D106" s="55" t="str">
        <f t="shared" ca="1" si="5"/>
        <v xml:space="preserve"> </v>
      </c>
      <c r="E106" s="56"/>
      <c r="F106" s="56"/>
      <c r="G106" s="56"/>
      <c r="H106" s="56"/>
      <c r="I106" s="29"/>
      <c r="J106" s="54"/>
      <c r="K106" s="57"/>
      <c r="L106" s="94"/>
    </row>
    <row r="107" spans="1:12" s="18" customFormat="1" x14ac:dyDescent="0.15">
      <c r="A107" s="82" t="s">
        <v>24</v>
      </c>
      <c r="B107" s="83"/>
      <c r="C107" s="84"/>
      <c r="D107" s="83"/>
      <c r="E107" s="85"/>
      <c r="F107" s="83"/>
      <c r="G107" s="83"/>
      <c r="H107" s="83"/>
      <c r="I107" s="83"/>
      <c r="J107" s="83"/>
      <c r="K107" s="83"/>
      <c r="L107" s="86"/>
    </row>
    <row r="108" spans="1:12" s="18" customFormat="1" ht="15" x14ac:dyDescent="0.15">
      <c r="A108" s="27">
        <v>2.0099999999999998</v>
      </c>
      <c r="B108" s="28" t="s">
        <v>25</v>
      </c>
      <c r="C108" s="29">
        <v>44544</v>
      </c>
      <c r="D108" s="30">
        <f t="shared" ref="D108:D112" ca="1" si="6">IF(ISBLANK(J108),TODAY()-C108,J108-C108)</f>
        <v>1242</v>
      </c>
      <c r="E108" s="28" t="s">
        <v>26</v>
      </c>
      <c r="F108" s="28"/>
      <c r="G108" s="28" t="s">
        <v>19</v>
      </c>
      <c r="H108" s="28" t="s">
        <v>20</v>
      </c>
      <c r="I108" s="29">
        <v>45093</v>
      </c>
      <c r="J108" s="29"/>
      <c r="K108" s="31">
        <v>0.25</v>
      </c>
      <c r="L108" s="28" t="s">
        <v>812</v>
      </c>
    </row>
    <row r="109" spans="1:12" s="18" customFormat="1" ht="15" x14ac:dyDescent="0.15">
      <c r="A109" s="27">
        <v>2.02</v>
      </c>
      <c r="B109" s="28" t="s">
        <v>27</v>
      </c>
      <c r="C109" s="29">
        <v>44544</v>
      </c>
      <c r="D109" s="30">
        <f t="shared" ca="1" si="6"/>
        <v>1242</v>
      </c>
      <c r="E109" s="28" t="s">
        <v>28</v>
      </c>
      <c r="F109" s="28"/>
      <c r="G109" s="28" t="s">
        <v>19</v>
      </c>
      <c r="H109" s="28" t="s">
        <v>20</v>
      </c>
      <c r="I109" s="29">
        <v>45100</v>
      </c>
      <c r="J109" s="29"/>
      <c r="K109" s="31">
        <v>0.95</v>
      </c>
      <c r="L109" s="28" t="s">
        <v>29</v>
      </c>
    </row>
    <row r="110" spans="1:12" s="18" customFormat="1" ht="15" x14ac:dyDescent="0.15">
      <c r="A110" s="27">
        <v>2.0299999999999998</v>
      </c>
      <c r="B110" s="28" t="s">
        <v>30</v>
      </c>
      <c r="C110" s="29">
        <v>44544</v>
      </c>
      <c r="D110" s="30">
        <f t="shared" ca="1" si="6"/>
        <v>1242</v>
      </c>
      <c r="E110" s="28" t="s">
        <v>31</v>
      </c>
      <c r="F110" s="28"/>
      <c r="G110" s="28" t="s">
        <v>19</v>
      </c>
      <c r="H110" s="28" t="s">
        <v>20</v>
      </c>
      <c r="I110" s="29">
        <v>45093</v>
      </c>
      <c r="J110" s="29"/>
      <c r="K110" s="31" t="s">
        <v>32</v>
      </c>
      <c r="L110" s="28" t="s">
        <v>33</v>
      </c>
    </row>
    <row r="111" spans="1:12" s="18" customFormat="1" ht="15" x14ac:dyDescent="0.15">
      <c r="A111" s="27">
        <v>2.04</v>
      </c>
      <c r="B111" s="28" t="s">
        <v>34</v>
      </c>
      <c r="C111" s="29">
        <v>44544</v>
      </c>
      <c r="D111" s="30">
        <f t="shared" ca="1" si="6"/>
        <v>1242</v>
      </c>
      <c r="E111" s="28" t="s">
        <v>35</v>
      </c>
      <c r="F111" s="28"/>
      <c r="G111" s="28" t="s">
        <v>19</v>
      </c>
      <c r="H111" s="28" t="s">
        <v>20</v>
      </c>
      <c r="I111" s="29">
        <v>45030</v>
      </c>
      <c r="J111" s="29"/>
      <c r="K111" s="31">
        <v>0.25</v>
      </c>
      <c r="L111" s="28" t="s">
        <v>36</v>
      </c>
    </row>
    <row r="112" spans="1:12" s="18" customFormat="1" ht="15" x14ac:dyDescent="0.15">
      <c r="A112" s="27">
        <v>2.0499999999999998</v>
      </c>
      <c r="B112" s="28" t="s">
        <v>37</v>
      </c>
      <c r="C112" s="29">
        <v>44558</v>
      </c>
      <c r="D112" s="30">
        <f t="shared" ca="1" si="6"/>
        <v>1228</v>
      </c>
      <c r="E112" s="28" t="s">
        <v>38</v>
      </c>
      <c r="F112" s="28"/>
      <c r="G112" s="28" t="s">
        <v>19</v>
      </c>
      <c r="H112" s="28" t="s">
        <v>20</v>
      </c>
      <c r="I112" s="29">
        <v>45030</v>
      </c>
      <c r="J112" s="29"/>
      <c r="K112" s="31">
        <v>0.3</v>
      </c>
      <c r="L112" s="28" t="s">
        <v>39</v>
      </c>
    </row>
    <row r="113" spans="1:12" s="18" customFormat="1" x14ac:dyDescent="0.15">
      <c r="A113" s="27"/>
      <c r="B113" s="28"/>
      <c r="C113" s="29"/>
      <c r="D113" s="30"/>
      <c r="E113" s="28"/>
      <c r="F113" s="28"/>
      <c r="G113" s="28"/>
      <c r="H113" s="28"/>
      <c r="I113" s="29"/>
      <c r="J113" s="29"/>
      <c r="K113" s="31"/>
      <c r="L113" s="28"/>
    </row>
    <row r="114" spans="1:12" s="18" customFormat="1" x14ac:dyDescent="0.15">
      <c r="A114" s="27"/>
      <c r="B114" s="28"/>
      <c r="C114" s="29"/>
      <c r="D114" s="30"/>
      <c r="E114" s="28"/>
      <c r="F114" s="28"/>
      <c r="G114" s="28"/>
      <c r="H114" s="28"/>
      <c r="I114" s="29"/>
      <c r="J114" s="29"/>
      <c r="K114" s="31"/>
      <c r="L114" s="28"/>
    </row>
    <row r="115" spans="1:12" s="18" customFormat="1" x14ac:dyDescent="0.15">
      <c r="A115" s="27"/>
      <c r="B115" s="28"/>
      <c r="C115" s="29"/>
      <c r="D115" s="30"/>
      <c r="E115" s="28"/>
      <c r="F115" s="28"/>
      <c r="G115" s="28"/>
      <c r="H115" s="28"/>
      <c r="I115" s="29"/>
      <c r="J115" s="29"/>
      <c r="K115" s="31"/>
      <c r="L115" s="28"/>
    </row>
    <row r="116" spans="1:12" s="18" customFormat="1" x14ac:dyDescent="0.15">
      <c r="A116" s="27"/>
      <c r="B116" s="28"/>
      <c r="C116" s="29"/>
      <c r="D116" s="30"/>
      <c r="E116" s="28"/>
      <c r="F116" s="28"/>
      <c r="G116" s="28"/>
      <c r="H116" s="28"/>
      <c r="I116" s="29"/>
      <c r="J116" s="29"/>
      <c r="K116" s="31"/>
      <c r="L116" s="28"/>
    </row>
    <row r="117" spans="1:12" s="18" customFormat="1" x14ac:dyDescent="0.15">
      <c r="A117" s="27"/>
      <c r="B117" s="28"/>
      <c r="C117" s="29"/>
      <c r="D117" s="30"/>
      <c r="E117" s="28"/>
      <c r="F117" s="28"/>
      <c r="G117" s="28"/>
      <c r="H117" s="28"/>
      <c r="I117" s="29"/>
      <c r="J117" s="29"/>
      <c r="K117" s="31"/>
      <c r="L117" s="28"/>
    </row>
    <row r="118" spans="1:12" s="18" customFormat="1" x14ac:dyDescent="0.15">
      <c r="A118" s="27"/>
      <c r="B118" s="28"/>
      <c r="C118" s="29"/>
      <c r="D118" s="30"/>
      <c r="E118" s="28"/>
      <c r="F118" s="28"/>
      <c r="G118" s="28"/>
      <c r="H118" s="28"/>
      <c r="I118" s="29"/>
      <c r="J118" s="29"/>
      <c r="K118" s="31"/>
      <c r="L118" s="28"/>
    </row>
    <row r="119" spans="1:12" s="18" customFormat="1" x14ac:dyDescent="0.15">
      <c r="A119" s="27"/>
      <c r="B119" s="28"/>
      <c r="C119" s="29"/>
      <c r="D119" s="30"/>
      <c r="E119" s="28"/>
      <c r="F119" s="28"/>
      <c r="G119" s="28"/>
      <c r="H119" s="28"/>
      <c r="I119" s="29"/>
      <c r="J119" s="29"/>
      <c r="K119" s="31"/>
      <c r="L119" s="28"/>
    </row>
    <row r="120" spans="1:12" s="18" customFormat="1" x14ac:dyDescent="0.15">
      <c r="A120" s="27"/>
      <c r="B120" s="28"/>
      <c r="C120" s="29"/>
      <c r="D120" s="30"/>
      <c r="E120" s="28"/>
      <c r="F120" s="28"/>
      <c r="G120" s="28"/>
      <c r="H120" s="28"/>
      <c r="I120" s="29"/>
      <c r="J120" s="29"/>
      <c r="K120" s="31"/>
      <c r="L120" s="28"/>
    </row>
    <row r="121" spans="1:12" s="18" customFormat="1" x14ac:dyDescent="0.15">
      <c r="A121" s="27"/>
      <c r="B121" s="28"/>
      <c r="C121" s="29"/>
      <c r="D121" s="30"/>
      <c r="E121" s="28"/>
      <c r="F121" s="28"/>
      <c r="G121" s="28"/>
      <c r="H121" s="28"/>
      <c r="I121" s="29"/>
      <c r="J121" s="29"/>
      <c r="K121" s="31"/>
      <c r="L121" s="28"/>
    </row>
    <row r="122" spans="1:12" s="18" customFormat="1" x14ac:dyDescent="0.15">
      <c r="A122" s="27"/>
      <c r="B122" s="28"/>
      <c r="C122" s="29"/>
      <c r="D122" s="30"/>
      <c r="E122" s="28"/>
      <c r="F122" s="28"/>
      <c r="G122" s="28"/>
      <c r="H122" s="28"/>
      <c r="I122" s="29"/>
      <c r="J122" s="29"/>
      <c r="K122" s="31"/>
      <c r="L122" s="28"/>
    </row>
    <row r="123" spans="1:12" s="18" customFormat="1" x14ac:dyDescent="0.15">
      <c r="A123" s="82" t="s">
        <v>40</v>
      </c>
      <c r="B123" s="83"/>
      <c r="C123" s="84"/>
      <c r="D123" s="83"/>
      <c r="E123" s="85"/>
      <c r="F123" s="83"/>
      <c r="G123" s="83"/>
      <c r="H123" s="83"/>
      <c r="I123" s="83"/>
      <c r="J123" s="83"/>
      <c r="K123" s="83"/>
      <c r="L123" s="86"/>
    </row>
    <row r="124" spans="1:12" s="41" customFormat="1" x14ac:dyDescent="0.15">
      <c r="A124" s="82" t="s">
        <v>41</v>
      </c>
      <c r="B124" s="83"/>
      <c r="C124" s="84"/>
      <c r="D124" s="83"/>
      <c r="E124" s="85"/>
      <c r="F124" s="83"/>
      <c r="G124" s="83"/>
      <c r="H124" s="83"/>
      <c r="I124" s="83"/>
      <c r="J124" s="83"/>
      <c r="K124" s="83"/>
      <c r="L124" s="86"/>
    </row>
    <row r="125" spans="1:12" s="18" customFormat="1" ht="15" x14ac:dyDescent="0.15">
      <c r="A125" s="35">
        <v>4</v>
      </c>
      <c r="B125" s="40" t="s">
        <v>42</v>
      </c>
      <c r="C125" s="39">
        <v>45034</v>
      </c>
      <c r="D125" s="38">
        <f t="shared" ref="D125:D140" ca="1" si="7">IF(ISBLANK(J125),TODAY()-C125,J125-C125)</f>
        <v>752</v>
      </c>
      <c r="E125" s="58" t="s">
        <v>43</v>
      </c>
      <c r="F125" s="40"/>
      <c r="G125" s="40" t="s">
        <v>44</v>
      </c>
      <c r="H125" s="40" t="s">
        <v>20</v>
      </c>
      <c r="I125" s="39"/>
      <c r="J125" s="39"/>
      <c r="K125" s="59"/>
      <c r="L125" s="28" t="s">
        <v>45</v>
      </c>
    </row>
    <row r="126" spans="1:12" s="18" customFormat="1" ht="15" outlineLevel="1" x14ac:dyDescent="0.15">
      <c r="A126" s="27">
        <v>4.09</v>
      </c>
      <c r="B126" s="28" t="s">
        <v>46</v>
      </c>
      <c r="C126" s="29">
        <v>44817</v>
      </c>
      <c r="D126" s="55">
        <f t="shared" ca="1" si="7"/>
        <v>969</v>
      </c>
      <c r="E126" s="28" t="s">
        <v>47</v>
      </c>
      <c r="F126" s="28"/>
      <c r="G126" s="28"/>
      <c r="H126" s="28"/>
      <c r="I126" s="29"/>
      <c r="J126" s="29"/>
      <c r="K126" s="31"/>
      <c r="L126" s="28" t="s">
        <v>48</v>
      </c>
    </row>
    <row r="127" spans="1:12" s="18" customFormat="1" ht="15" outlineLevel="1" x14ac:dyDescent="0.15">
      <c r="A127" s="52" t="s">
        <v>49</v>
      </c>
      <c r="B127" s="53" t="s">
        <v>50</v>
      </c>
      <c r="C127" s="54">
        <v>44817</v>
      </c>
      <c r="D127" s="55">
        <f t="shared" ca="1" si="7"/>
        <v>969</v>
      </c>
      <c r="E127" s="56" t="s">
        <v>51</v>
      </c>
      <c r="F127" s="56"/>
      <c r="G127" s="56" t="s">
        <v>21</v>
      </c>
      <c r="H127" s="56" t="s">
        <v>20</v>
      </c>
      <c r="I127" s="29">
        <v>44963</v>
      </c>
      <c r="J127" s="54"/>
      <c r="K127" s="57">
        <v>0.75</v>
      </c>
      <c r="L127" s="56" t="s">
        <v>52</v>
      </c>
    </row>
    <row r="128" spans="1:12" s="18" customFormat="1" ht="15" outlineLevel="1" x14ac:dyDescent="0.15">
      <c r="A128" s="52" t="s">
        <v>53</v>
      </c>
      <c r="B128" s="53" t="s">
        <v>54</v>
      </c>
      <c r="C128" s="54">
        <v>44817</v>
      </c>
      <c r="D128" s="55">
        <f ca="1">IF(ISBLANK(J128),TODAY()-C128,J128-C128)</f>
        <v>969</v>
      </c>
      <c r="E128" s="56" t="s">
        <v>51</v>
      </c>
      <c r="F128" s="56"/>
      <c r="G128" s="56" t="s">
        <v>21</v>
      </c>
      <c r="H128" s="56" t="s">
        <v>20</v>
      </c>
      <c r="I128" s="29">
        <v>44963</v>
      </c>
      <c r="J128" s="54"/>
      <c r="K128" s="57">
        <v>0.75</v>
      </c>
      <c r="L128" s="56" t="s">
        <v>55</v>
      </c>
    </row>
    <row r="129" spans="1:12" s="18" customFormat="1" ht="15" outlineLevel="1" x14ac:dyDescent="0.15">
      <c r="A129" s="52" t="s">
        <v>56</v>
      </c>
      <c r="B129" s="53" t="s">
        <v>57</v>
      </c>
      <c r="C129" s="54">
        <v>44817</v>
      </c>
      <c r="D129" s="55">
        <f t="shared" ca="1" si="7"/>
        <v>969</v>
      </c>
      <c r="E129" s="56" t="s">
        <v>51</v>
      </c>
      <c r="F129" s="56"/>
      <c r="G129" s="56" t="s">
        <v>21</v>
      </c>
      <c r="H129" s="56" t="s">
        <v>20</v>
      </c>
      <c r="I129" s="29">
        <v>44972</v>
      </c>
      <c r="J129" s="54"/>
      <c r="K129" s="57">
        <v>0</v>
      </c>
      <c r="L129" s="56"/>
    </row>
    <row r="130" spans="1:12" s="18" customFormat="1" ht="15" outlineLevel="1" x14ac:dyDescent="0.15">
      <c r="A130" s="52" t="s">
        <v>58</v>
      </c>
      <c r="B130" s="53" t="s">
        <v>59</v>
      </c>
      <c r="C130" s="54">
        <v>44817</v>
      </c>
      <c r="D130" s="55">
        <f t="shared" ca="1" si="7"/>
        <v>969</v>
      </c>
      <c r="E130" s="56" t="s">
        <v>51</v>
      </c>
      <c r="F130" s="56"/>
      <c r="G130" s="56" t="s">
        <v>21</v>
      </c>
      <c r="H130" s="56" t="s">
        <v>20</v>
      </c>
      <c r="I130" s="29">
        <v>44994</v>
      </c>
      <c r="J130" s="54"/>
      <c r="K130" s="57">
        <v>0</v>
      </c>
      <c r="L130" s="56"/>
    </row>
    <row r="131" spans="1:12" s="18" customFormat="1" ht="15" outlineLevel="1" x14ac:dyDescent="0.15">
      <c r="A131" s="52" t="s">
        <v>60</v>
      </c>
      <c r="B131" s="53" t="s">
        <v>61</v>
      </c>
      <c r="C131" s="54">
        <v>44817</v>
      </c>
      <c r="D131" s="55">
        <f t="shared" ca="1" si="7"/>
        <v>969</v>
      </c>
      <c r="E131" s="56" t="s">
        <v>51</v>
      </c>
      <c r="F131" s="56"/>
      <c r="G131" s="56" t="s">
        <v>21</v>
      </c>
      <c r="H131" s="56" t="s">
        <v>20</v>
      </c>
      <c r="I131" s="29">
        <f>I130+10</f>
        <v>45004</v>
      </c>
      <c r="J131" s="54"/>
      <c r="K131" s="57">
        <v>0</v>
      </c>
      <c r="L131" s="56"/>
    </row>
    <row r="132" spans="1:12" s="18" customFormat="1" ht="15" outlineLevel="1" x14ac:dyDescent="0.15">
      <c r="A132" s="52" t="s">
        <v>62</v>
      </c>
      <c r="B132" s="53" t="s">
        <v>63</v>
      </c>
      <c r="C132" s="54">
        <v>44817</v>
      </c>
      <c r="D132" s="55">
        <f t="shared" ca="1" si="7"/>
        <v>969</v>
      </c>
      <c r="E132" s="56" t="s">
        <v>51</v>
      </c>
      <c r="F132" s="56"/>
      <c r="G132" s="56" t="s">
        <v>21</v>
      </c>
      <c r="H132" s="56" t="s">
        <v>20</v>
      </c>
      <c r="I132" s="29">
        <v>45036</v>
      </c>
      <c r="J132" s="54"/>
      <c r="K132" s="57">
        <v>0</v>
      </c>
      <c r="L132" s="56"/>
    </row>
    <row r="133" spans="1:12" s="18" customFormat="1" ht="15" outlineLevel="1" x14ac:dyDescent="0.15">
      <c r="A133" s="52" t="s">
        <v>64</v>
      </c>
      <c r="B133" s="53" t="s">
        <v>65</v>
      </c>
      <c r="C133" s="54">
        <v>44817</v>
      </c>
      <c r="D133" s="55">
        <f t="shared" ca="1" si="7"/>
        <v>969</v>
      </c>
      <c r="E133" s="56" t="s">
        <v>51</v>
      </c>
      <c r="F133" s="56"/>
      <c r="G133" s="56" t="s">
        <v>21</v>
      </c>
      <c r="H133" s="56" t="s">
        <v>20</v>
      </c>
      <c r="I133" s="29">
        <v>45057</v>
      </c>
      <c r="J133" s="54"/>
      <c r="K133" s="57">
        <v>0</v>
      </c>
      <c r="L133" s="56"/>
    </row>
    <row r="134" spans="1:12" s="18" customFormat="1" ht="15" outlineLevel="1" x14ac:dyDescent="0.15">
      <c r="A134" s="52" t="s">
        <v>66</v>
      </c>
      <c r="B134" s="53" t="s">
        <v>67</v>
      </c>
      <c r="C134" s="54">
        <v>44817</v>
      </c>
      <c r="D134" s="55">
        <f t="shared" ca="1" si="7"/>
        <v>969</v>
      </c>
      <c r="E134" s="56" t="s">
        <v>51</v>
      </c>
      <c r="F134" s="56"/>
      <c r="G134" s="56" t="s">
        <v>21</v>
      </c>
      <c r="H134" s="56" t="s">
        <v>20</v>
      </c>
      <c r="I134" s="29">
        <v>45079</v>
      </c>
      <c r="J134" s="54"/>
      <c r="K134" s="57">
        <v>0</v>
      </c>
      <c r="L134" s="56"/>
    </row>
    <row r="135" spans="1:12" s="18" customFormat="1" ht="15" outlineLevel="1" x14ac:dyDescent="0.15">
      <c r="A135" s="52" t="s">
        <v>68</v>
      </c>
      <c r="B135" s="53" t="s">
        <v>69</v>
      </c>
      <c r="C135" s="54">
        <v>44817</v>
      </c>
      <c r="D135" s="55">
        <f t="shared" ca="1" si="7"/>
        <v>969</v>
      </c>
      <c r="E135" s="56" t="s">
        <v>51</v>
      </c>
      <c r="F135" s="56"/>
      <c r="G135" s="56" t="s">
        <v>21</v>
      </c>
      <c r="H135" s="56" t="s">
        <v>20</v>
      </c>
      <c r="I135" s="29">
        <f>I134+10</f>
        <v>45089</v>
      </c>
      <c r="J135" s="54"/>
      <c r="K135" s="57">
        <v>0</v>
      </c>
      <c r="L135" s="56"/>
    </row>
    <row r="136" spans="1:12" s="18" customFormat="1" ht="15" outlineLevel="1" x14ac:dyDescent="0.15">
      <c r="A136" s="52" t="s">
        <v>70</v>
      </c>
      <c r="B136" s="53" t="s">
        <v>71</v>
      </c>
      <c r="C136" s="54">
        <v>44817</v>
      </c>
      <c r="D136" s="55">
        <f t="shared" ca="1" si="7"/>
        <v>969</v>
      </c>
      <c r="E136" s="56" t="s">
        <v>51</v>
      </c>
      <c r="F136" s="56"/>
      <c r="G136" s="56" t="s">
        <v>21</v>
      </c>
      <c r="H136" s="56" t="s">
        <v>20</v>
      </c>
      <c r="I136" s="29">
        <v>45118</v>
      </c>
      <c r="J136" s="54"/>
      <c r="K136" s="57">
        <v>0</v>
      </c>
      <c r="L136" s="56"/>
    </row>
    <row r="137" spans="1:12" s="18" customFormat="1" ht="15" outlineLevel="1" x14ac:dyDescent="0.15">
      <c r="A137" s="52" t="s">
        <v>72</v>
      </c>
      <c r="B137" s="53" t="s">
        <v>73</v>
      </c>
      <c r="C137" s="54">
        <v>44817</v>
      </c>
      <c r="D137" s="55">
        <f t="shared" ca="1" si="7"/>
        <v>969</v>
      </c>
      <c r="E137" s="56" t="s">
        <v>51</v>
      </c>
      <c r="F137" s="56"/>
      <c r="G137" s="56" t="s">
        <v>21</v>
      </c>
      <c r="H137" s="56" t="s">
        <v>20</v>
      </c>
      <c r="I137" s="29">
        <v>45134</v>
      </c>
      <c r="J137" s="54"/>
      <c r="K137" s="57">
        <v>0</v>
      </c>
      <c r="L137" s="56"/>
    </row>
    <row r="138" spans="1:12" s="18" customFormat="1" ht="15" outlineLevel="1" x14ac:dyDescent="0.15">
      <c r="A138" s="52" t="s">
        <v>74</v>
      </c>
      <c r="B138" s="53" t="s">
        <v>75</v>
      </c>
      <c r="C138" s="54">
        <v>44817</v>
      </c>
      <c r="D138" s="55">
        <f t="shared" ca="1" si="7"/>
        <v>969</v>
      </c>
      <c r="E138" s="56" t="s">
        <v>51</v>
      </c>
      <c r="F138" s="56"/>
      <c r="G138" s="56" t="s">
        <v>21</v>
      </c>
      <c r="H138" s="56" t="s">
        <v>20</v>
      </c>
      <c r="I138" s="29">
        <v>45153</v>
      </c>
      <c r="J138" s="54"/>
      <c r="K138" s="57">
        <v>0</v>
      </c>
      <c r="L138" s="56"/>
    </row>
    <row r="139" spans="1:12" s="18" customFormat="1" ht="15" x14ac:dyDescent="0.15">
      <c r="A139" s="52" t="s">
        <v>76</v>
      </c>
      <c r="B139" s="53" t="s">
        <v>77</v>
      </c>
      <c r="C139" s="54">
        <v>44817</v>
      </c>
      <c r="D139" s="55">
        <f t="shared" ca="1" si="7"/>
        <v>969</v>
      </c>
      <c r="E139" s="56" t="s">
        <v>51</v>
      </c>
      <c r="F139" s="56"/>
      <c r="G139" s="56" t="s">
        <v>21</v>
      </c>
      <c r="H139" s="56" t="s">
        <v>20</v>
      </c>
      <c r="I139" s="29">
        <f>I138+10</f>
        <v>45163</v>
      </c>
      <c r="J139" s="54"/>
      <c r="K139" s="57">
        <v>0</v>
      </c>
      <c r="L139" s="56"/>
    </row>
    <row r="140" spans="1:12" s="18" customFormat="1" ht="15" x14ac:dyDescent="0.15">
      <c r="A140" s="27">
        <v>4.12</v>
      </c>
      <c r="B140" s="28" t="s">
        <v>78</v>
      </c>
      <c r="C140" s="29">
        <v>44935</v>
      </c>
      <c r="D140" s="55">
        <f t="shared" ca="1" si="7"/>
        <v>851</v>
      </c>
      <c r="E140" s="28" t="s">
        <v>79</v>
      </c>
      <c r="F140" s="28"/>
      <c r="G140" s="28" t="s">
        <v>20</v>
      </c>
      <c r="H140" s="28" t="s">
        <v>20</v>
      </c>
      <c r="I140" s="29">
        <v>45016</v>
      </c>
      <c r="J140" s="29"/>
      <c r="K140" s="31">
        <v>0.5</v>
      </c>
      <c r="L140" s="28" t="s">
        <v>80</v>
      </c>
    </row>
    <row r="141" spans="1:12" s="18" customFormat="1" x14ac:dyDescent="0.15">
      <c r="A141" s="82" t="s">
        <v>815</v>
      </c>
      <c r="B141" s="83"/>
      <c r="C141" s="84"/>
      <c r="D141" s="83"/>
      <c r="E141" s="85"/>
      <c r="F141" s="83"/>
      <c r="G141" s="83"/>
      <c r="H141" s="83"/>
      <c r="I141" s="83"/>
      <c r="J141" s="83"/>
      <c r="K141" s="83"/>
      <c r="L141" s="86"/>
    </row>
    <row r="142" spans="1:12" s="18" customFormat="1" ht="15" x14ac:dyDescent="0.15">
      <c r="A142" s="27">
        <v>5.13</v>
      </c>
      <c r="B142" s="28" t="s">
        <v>81</v>
      </c>
      <c r="C142" s="29">
        <v>44813</v>
      </c>
      <c r="D142" s="30">
        <f t="shared" ref="D142:D145" ca="1" si="8">IF(ISBLANK(J142),TODAY()-C142,J142-C142)</f>
        <v>973</v>
      </c>
      <c r="E142" s="28" t="s">
        <v>81</v>
      </c>
      <c r="F142" s="28"/>
      <c r="G142" s="28" t="s">
        <v>21</v>
      </c>
      <c r="H142" s="28" t="s">
        <v>82</v>
      </c>
      <c r="I142" s="29">
        <v>44771</v>
      </c>
      <c r="J142" s="29"/>
      <c r="K142" s="31">
        <v>0.75</v>
      </c>
      <c r="L142" s="28"/>
    </row>
    <row r="143" spans="1:12" s="18" customFormat="1" ht="15" x14ac:dyDescent="0.15">
      <c r="A143" s="27">
        <v>5.16</v>
      </c>
      <c r="B143" s="28" t="s">
        <v>83</v>
      </c>
      <c r="C143" s="29">
        <v>45034</v>
      </c>
      <c r="D143" s="30">
        <f t="shared" ref="D143" ca="1" si="9">IF(ISBLANK(J143),TODAY()-C143,J143-C143)</f>
        <v>752</v>
      </c>
      <c r="E143" s="28" t="s">
        <v>84</v>
      </c>
      <c r="F143" s="28"/>
      <c r="G143" s="28" t="s">
        <v>20</v>
      </c>
      <c r="H143" s="28" t="s">
        <v>82</v>
      </c>
      <c r="I143" s="29">
        <v>45139</v>
      </c>
      <c r="J143" s="29"/>
      <c r="K143" s="31" t="s">
        <v>85</v>
      </c>
      <c r="L143" s="28" t="s">
        <v>86</v>
      </c>
    </row>
    <row r="144" spans="1:12" s="18" customFormat="1" ht="15" x14ac:dyDescent="0.15">
      <c r="A144" s="60">
        <v>5.17</v>
      </c>
      <c r="B144" s="61" t="s">
        <v>87</v>
      </c>
      <c r="C144" s="62">
        <v>45061</v>
      </c>
      <c r="D144" s="63">
        <f t="shared" ca="1" si="8"/>
        <v>725</v>
      </c>
      <c r="E144" s="61" t="s">
        <v>88</v>
      </c>
      <c r="F144" s="61"/>
      <c r="G144" s="61" t="s">
        <v>20</v>
      </c>
      <c r="H144" s="61" t="s">
        <v>89</v>
      </c>
      <c r="I144" s="62">
        <v>45072</v>
      </c>
      <c r="J144" s="62"/>
      <c r="K144" s="64">
        <v>0.5</v>
      </c>
      <c r="L144" s="61" t="s">
        <v>90</v>
      </c>
    </row>
    <row r="145" spans="1:12" s="18" customFormat="1" ht="30" x14ac:dyDescent="0.15">
      <c r="A145" s="27">
        <v>5.18</v>
      </c>
      <c r="B145" s="28" t="s">
        <v>91</v>
      </c>
      <c r="C145" s="29">
        <v>45093</v>
      </c>
      <c r="D145" s="30">
        <f t="shared" ca="1" si="8"/>
        <v>693</v>
      </c>
      <c r="E145" s="28" t="s">
        <v>92</v>
      </c>
      <c r="F145" s="28"/>
      <c r="G145" s="28" t="s">
        <v>20</v>
      </c>
      <c r="H145" s="28" t="s">
        <v>93</v>
      </c>
      <c r="I145" s="29">
        <v>45107</v>
      </c>
      <c r="J145" s="29"/>
      <c r="K145" s="31">
        <v>0.75</v>
      </c>
      <c r="L145" s="28" t="s">
        <v>94</v>
      </c>
    </row>
    <row r="146" spans="1:12" s="18" customFormat="1" x14ac:dyDescent="0.15">
      <c r="A146" s="82" t="s">
        <v>816</v>
      </c>
      <c r="B146" s="83"/>
      <c r="C146" s="84"/>
      <c r="D146" s="83"/>
      <c r="E146" s="85"/>
      <c r="F146" s="83"/>
      <c r="G146" s="83"/>
      <c r="H146" s="83"/>
      <c r="I146" s="83"/>
      <c r="J146" s="83"/>
      <c r="K146" s="83"/>
      <c r="L146" s="86"/>
    </row>
    <row r="147" spans="1:12" s="18" customFormat="1" x14ac:dyDescent="0.15">
      <c r="A147" s="27">
        <v>0</v>
      </c>
      <c r="B147" s="32"/>
      <c r="C147" s="34"/>
      <c r="D147" s="30">
        <f t="shared" ref="D147:D148" ca="1" si="10">TODAY()-C147</f>
        <v>45786</v>
      </c>
      <c r="E147" s="32"/>
      <c r="F147" s="32"/>
      <c r="G147" s="32"/>
      <c r="H147" s="32"/>
      <c r="I147" s="29"/>
      <c r="J147" s="34"/>
      <c r="K147" s="33"/>
      <c r="L147" s="28"/>
    </row>
    <row r="148" spans="1:12" s="18" customFormat="1" x14ac:dyDescent="0.15">
      <c r="A148" s="27">
        <v>0</v>
      </c>
      <c r="B148" s="32"/>
      <c r="C148" s="34"/>
      <c r="D148" s="30">
        <f t="shared" ca="1" si="10"/>
        <v>45786</v>
      </c>
      <c r="E148" s="32"/>
      <c r="F148" s="32"/>
      <c r="G148" s="32"/>
      <c r="H148" s="32"/>
      <c r="I148" s="29"/>
      <c r="J148" s="34"/>
      <c r="K148" s="33"/>
      <c r="L148" s="28"/>
    </row>
    <row r="149" spans="1:12" s="41" customFormat="1" x14ac:dyDescent="0.15">
      <c r="A149" s="82" t="s">
        <v>817</v>
      </c>
      <c r="B149" s="83"/>
      <c r="C149" s="84"/>
      <c r="D149" s="83"/>
      <c r="E149" s="85"/>
      <c r="F149" s="83"/>
      <c r="G149" s="83"/>
      <c r="H149" s="83"/>
      <c r="I149" s="83"/>
      <c r="J149" s="83"/>
      <c r="K149" s="83"/>
      <c r="L149" s="86"/>
    </row>
    <row r="150" spans="1:12" s="18" customFormat="1" ht="30" x14ac:dyDescent="0.15">
      <c r="A150" s="35">
        <v>7.01</v>
      </c>
      <c r="B150" s="36" t="s">
        <v>95</v>
      </c>
      <c r="C150" s="37" t="s">
        <v>96</v>
      </c>
      <c r="D150" s="38">
        <f ca="1">AVERAGE(D153:D324)</f>
        <v>165.14512471655328</v>
      </c>
      <c r="E150" s="36" t="s">
        <v>97</v>
      </c>
      <c r="F150" s="71"/>
      <c r="G150" s="72"/>
      <c r="H150" s="73"/>
      <c r="I150" s="39" t="s">
        <v>98</v>
      </c>
      <c r="J150" s="74"/>
      <c r="K150" s="75"/>
      <c r="L150" s="40" t="s">
        <v>99</v>
      </c>
    </row>
    <row r="151" spans="1:12" s="18" customFormat="1" ht="15" x14ac:dyDescent="0.15">
      <c r="A151" s="52" t="s">
        <v>100</v>
      </c>
      <c r="B151" s="53" t="s">
        <v>101</v>
      </c>
      <c r="C151" s="54">
        <v>45076</v>
      </c>
      <c r="D151" s="55">
        <f t="shared" ref="D151" ca="1" si="11">IF(ISBLANK(J151),TODAY()-C151,J151-C151)</f>
        <v>710</v>
      </c>
      <c r="E151" s="56"/>
      <c r="F151" s="56"/>
      <c r="G151" s="56" t="s">
        <v>21</v>
      </c>
      <c r="H151" s="56" t="s">
        <v>21</v>
      </c>
      <c r="I151" s="29">
        <f t="shared" ref="I151" si="12">WORKDAY(C151,15,0)</f>
        <v>45097</v>
      </c>
      <c r="J151" s="54"/>
      <c r="K151" s="57">
        <v>0.5</v>
      </c>
      <c r="L151" s="56" t="s">
        <v>102</v>
      </c>
    </row>
    <row r="152" spans="1:12" s="41" customFormat="1" ht="15" x14ac:dyDescent="0.15">
      <c r="A152" s="52" t="s">
        <v>106</v>
      </c>
      <c r="B152" s="53" t="s">
        <v>107</v>
      </c>
      <c r="C152" s="54">
        <v>45097</v>
      </c>
      <c r="D152" s="55">
        <f ca="1">IF(ISBLANK(J152),TODAY()-C152,J152-C152)</f>
        <v>689</v>
      </c>
      <c r="E152" s="56" t="s">
        <v>108</v>
      </c>
      <c r="F152" s="56"/>
      <c r="G152" s="56" t="s">
        <v>21</v>
      </c>
      <c r="H152" s="56" t="s">
        <v>21</v>
      </c>
      <c r="I152" s="29">
        <f>WORKDAY(C152,15,0)</f>
        <v>45118</v>
      </c>
      <c r="J152" s="54"/>
      <c r="K152" s="57">
        <v>0.5</v>
      </c>
      <c r="L152" s="56" t="s">
        <v>105</v>
      </c>
    </row>
    <row r="153" spans="1:12" s="18" customFormat="1" ht="15" x14ac:dyDescent="0.15">
      <c r="A153" s="35">
        <v>7.02</v>
      </c>
      <c r="B153" s="36" t="s">
        <v>109</v>
      </c>
      <c r="C153" s="37" t="s">
        <v>110</v>
      </c>
      <c r="D153" s="38">
        <f ca="1">AVERAGE(D153:D154)</f>
        <v>44.333333333333329</v>
      </c>
      <c r="E153" s="36" t="s">
        <v>97</v>
      </c>
      <c r="F153" s="71"/>
      <c r="G153" s="72"/>
      <c r="H153" s="73"/>
      <c r="I153" s="39" t="s">
        <v>111</v>
      </c>
      <c r="J153" s="74"/>
      <c r="K153" s="75"/>
      <c r="L153" s="40" t="s">
        <v>99</v>
      </c>
    </row>
    <row r="154" spans="1:12" s="18" customFormat="1" ht="15" x14ac:dyDescent="0.15">
      <c r="A154" s="52" t="s">
        <v>112</v>
      </c>
      <c r="B154" s="53" t="s">
        <v>113</v>
      </c>
      <c r="C154" s="54">
        <v>44974</v>
      </c>
      <c r="D154" s="55">
        <f t="shared" ref="D154:D158" ca="1" si="13">IF(ISBLANK(J154),TODAY()-C154,J154-C154)</f>
        <v>812</v>
      </c>
      <c r="E154" s="56"/>
      <c r="F154" s="56"/>
      <c r="G154" s="56" t="s">
        <v>21</v>
      </c>
      <c r="H154" s="56" t="s">
        <v>20</v>
      </c>
      <c r="I154" s="29">
        <f>WORKDAY(C154,15,0)</f>
        <v>44995</v>
      </c>
      <c r="J154" s="54"/>
      <c r="K154" s="57">
        <v>0.5</v>
      </c>
      <c r="L154" s="56" t="s">
        <v>114</v>
      </c>
    </row>
    <row r="155" spans="1:12" s="18" customFormat="1" ht="15" x14ac:dyDescent="0.15">
      <c r="A155" s="52" t="s">
        <v>115</v>
      </c>
      <c r="B155" s="53" t="s">
        <v>116</v>
      </c>
      <c r="C155" s="54">
        <v>45058</v>
      </c>
      <c r="D155" s="55">
        <f ca="1">IF(ISBLANK(J155),TODAY()-C155,J155-C155)</f>
        <v>728</v>
      </c>
      <c r="E155" s="56"/>
      <c r="F155" s="56"/>
      <c r="G155" s="56" t="s">
        <v>21</v>
      </c>
      <c r="H155" s="56" t="s">
        <v>21</v>
      </c>
      <c r="I155" s="29">
        <f>WORKDAY(C155,15,0)</f>
        <v>45079</v>
      </c>
      <c r="J155" s="54"/>
      <c r="K155" s="57">
        <v>0.5</v>
      </c>
      <c r="L155" s="56" t="s">
        <v>117</v>
      </c>
    </row>
    <row r="156" spans="1:12" s="18" customFormat="1" ht="15" x14ac:dyDescent="0.15">
      <c r="A156" s="52" t="s">
        <v>118</v>
      </c>
      <c r="B156" s="53" t="s">
        <v>119</v>
      </c>
      <c r="C156" s="54">
        <v>45083</v>
      </c>
      <c r="D156" s="55">
        <f t="shared" ref="D156" ca="1" si="14">IF(ISBLANK(J156),TODAY()-C156,J156-C156)</f>
        <v>703</v>
      </c>
      <c r="E156" s="56"/>
      <c r="F156" s="56"/>
      <c r="G156" s="56" t="s">
        <v>21</v>
      </c>
      <c r="H156" s="56" t="s">
        <v>21</v>
      </c>
      <c r="I156" s="29">
        <f t="shared" ref="I156" si="15">WORKDAY(C156,15,0)</f>
        <v>45104</v>
      </c>
      <c r="J156" s="54"/>
      <c r="K156" s="57">
        <v>0.35</v>
      </c>
      <c r="L156" s="56" t="s">
        <v>120</v>
      </c>
    </row>
    <row r="157" spans="1:12" s="18" customFormat="1" ht="15" x14ac:dyDescent="0.15">
      <c r="A157" s="52" t="s">
        <v>121</v>
      </c>
      <c r="B157" s="53" t="s">
        <v>122</v>
      </c>
      <c r="C157" s="54">
        <v>45002</v>
      </c>
      <c r="D157" s="55">
        <f t="shared" ca="1" si="13"/>
        <v>784</v>
      </c>
      <c r="E157" s="56"/>
      <c r="F157" s="56"/>
      <c r="G157" s="56" t="s">
        <v>21</v>
      </c>
      <c r="H157" s="56" t="s">
        <v>20</v>
      </c>
      <c r="I157" s="29">
        <f t="shared" ref="I157" si="16">WORKDAY(C157,15,0)</f>
        <v>45023</v>
      </c>
      <c r="J157" s="54"/>
      <c r="K157" s="57">
        <v>0.25</v>
      </c>
      <c r="L157" s="56" t="s">
        <v>123</v>
      </c>
    </row>
    <row r="158" spans="1:12" s="18" customFormat="1" ht="15" x14ac:dyDescent="0.15">
      <c r="A158" s="52" t="s">
        <v>124</v>
      </c>
      <c r="B158" s="53" t="s">
        <v>125</v>
      </c>
      <c r="C158" s="54">
        <v>44999</v>
      </c>
      <c r="D158" s="55">
        <f t="shared" ca="1" si="13"/>
        <v>787</v>
      </c>
      <c r="E158" s="56"/>
      <c r="F158" s="56"/>
      <c r="G158" s="56" t="s">
        <v>21</v>
      </c>
      <c r="H158" s="56" t="s">
        <v>20</v>
      </c>
      <c r="I158" s="29">
        <f t="shared" ref="I158" si="17">WORKDAY(C158,15,0)</f>
        <v>45020</v>
      </c>
      <c r="J158" s="54"/>
      <c r="K158" s="57">
        <v>0.35</v>
      </c>
      <c r="L158" s="56" t="s">
        <v>126</v>
      </c>
    </row>
    <row r="159" spans="1:12" s="18" customFormat="1" ht="15" x14ac:dyDescent="0.15">
      <c r="A159" s="52" t="s">
        <v>127</v>
      </c>
      <c r="B159" s="53" t="s">
        <v>128</v>
      </c>
      <c r="C159" s="54">
        <v>45079</v>
      </c>
      <c r="D159" s="55">
        <f t="shared" ref="D159" ca="1" si="18">IF(ISBLANK(J159),TODAY()-C159,J159-C159)</f>
        <v>707</v>
      </c>
      <c r="E159" s="56" t="s">
        <v>129</v>
      </c>
      <c r="F159" s="56"/>
      <c r="G159" s="56" t="s">
        <v>21</v>
      </c>
      <c r="H159" s="56" t="s">
        <v>20</v>
      </c>
      <c r="I159" s="29">
        <f t="shared" ref="I159" si="19">WORKDAY(C159,15,0)</f>
        <v>45100</v>
      </c>
      <c r="J159" s="54"/>
      <c r="K159" s="57">
        <v>0.5</v>
      </c>
      <c r="L159" s="56" t="s">
        <v>130</v>
      </c>
    </row>
    <row r="160" spans="1:12" s="18" customFormat="1" ht="15" x14ac:dyDescent="0.15">
      <c r="A160" s="52" t="s">
        <v>131</v>
      </c>
      <c r="B160" s="53" t="s">
        <v>132</v>
      </c>
      <c r="C160" s="54">
        <v>45085</v>
      </c>
      <c r="D160" s="55">
        <f t="shared" ref="D160" ca="1" si="20">IF(ISBLANK(J160),TODAY()-C160,J160-C160)</f>
        <v>701</v>
      </c>
      <c r="E160" s="56" t="s">
        <v>133</v>
      </c>
      <c r="F160" s="56"/>
      <c r="G160" s="56" t="s">
        <v>21</v>
      </c>
      <c r="H160" s="56" t="s">
        <v>20</v>
      </c>
      <c r="I160" s="29">
        <f t="shared" ref="I160" si="21">WORKDAY(C160,15,0)</f>
        <v>45106</v>
      </c>
      <c r="J160" s="54"/>
      <c r="K160" s="57">
        <v>0.3</v>
      </c>
      <c r="L160" s="56" t="s">
        <v>134</v>
      </c>
    </row>
    <row r="161" spans="1:12" s="41" customFormat="1" ht="15" x14ac:dyDescent="0.15">
      <c r="A161" s="52" t="s">
        <v>819</v>
      </c>
      <c r="B161" s="53" t="s">
        <v>820</v>
      </c>
      <c r="C161" s="54">
        <v>45104</v>
      </c>
      <c r="D161" s="55">
        <f t="shared" ref="D161" ca="1" si="22">IF(ISBLANK(J161),TODAY()-C161,J161-C161)</f>
        <v>682</v>
      </c>
      <c r="E161" s="56"/>
      <c r="F161" s="56"/>
      <c r="G161" s="56" t="s">
        <v>21</v>
      </c>
      <c r="H161" s="56" t="s">
        <v>20</v>
      </c>
      <c r="I161" s="29">
        <f t="shared" ref="I161" si="23">WORKDAY(C161,15,0)</f>
        <v>45125</v>
      </c>
      <c r="J161" s="54"/>
      <c r="K161" s="57">
        <v>0.25</v>
      </c>
      <c r="L161" s="56" t="s">
        <v>821</v>
      </c>
    </row>
    <row r="162" spans="1:12" s="18" customFormat="1" ht="30" x14ac:dyDescent="0.15">
      <c r="A162" s="35">
        <v>7.03</v>
      </c>
      <c r="B162" s="36" t="s">
        <v>135</v>
      </c>
      <c r="C162" s="37" t="s">
        <v>96</v>
      </c>
      <c r="D162" s="38">
        <f ca="1">AVERAGE(D163)</f>
        <v>906</v>
      </c>
      <c r="E162" s="36" t="s">
        <v>97</v>
      </c>
      <c r="F162" s="65"/>
      <c r="G162" s="66"/>
      <c r="H162" s="67"/>
      <c r="I162" s="39" t="s">
        <v>111</v>
      </c>
      <c r="J162" s="68"/>
      <c r="K162" s="69"/>
      <c r="L162" s="40" t="s">
        <v>99</v>
      </c>
    </row>
    <row r="163" spans="1:12" s="18" customFormat="1" ht="15" x14ac:dyDescent="0.15">
      <c r="A163" s="52" t="s">
        <v>136</v>
      </c>
      <c r="B163" s="53" t="s">
        <v>137</v>
      </c>
      <c r="C163" s="54">
        <v>44880</v>
      </c>
      <c r="D163" s="55">
        <f t="shared" ref="D163:D164" ca="1" si="24">IF(ISBLANK(J163),TODAY()-C163,J163-C163)</f>
        <v>906</v>
      </c>
      <c r="E163" s="56" t="s">
        <v>138</v>
      </c>
      <c r="F163" s="56"/>
      <c r="G163" s="56" t="s">
        <v>21</v>
      </c>
      <c r="H163" s="56" t="s">
        <v>21</v>
      </c>
      <c r="I163" s="29">
        <f>WORKDAY(C163,30,0)</f>
        <v>44922</v>
      </c>
      <c r="J163" s="54"/>
      <c r="K163" s="57">
        <v>0.5</v>
      </c>
      <c r="L163" s="56" t="s">
        <v>139</v>
      </c>
    </row>
    <row r="164" spans="1:12" s="18" customFormat="1" ht="15" x14ac:dyDescent="0.15">
      <c r="A164" s="27" t="s">
        <v>23</v>
      </c>
      <c r="B164" s="28" t="s">
        <v>22</v>
      </c>
      <c r="C164" s="29">
        <v>44887</v>
      </c>
      <c r="D164" s="30">
        <f t="shared" ca="1" si="24"/>
        <v>899</v>
      </c>
      <c r="E164" s="28" t="s">
        <v>140</v>
      </c>
      <c r="F164" s="28"/>
      <c r="G164" s="28" t="s">
        <v>20</v>
      </c>
      <c r="H164" s="28" t="s">
        <v>20</v>
      </c>
      <c r="I164" s="29">
        <f>C164+30</f>
        <v>44917</v>
      </c>
      <c r="J164" s="29"/>
      <c r="K164" s="31" t="s">
        <v>141</v>
      </c>
      <c r="L164" s="28" t="s">
        <v>142</v>
      </c>
    </row>
    <row r="165" spans="1:12" s="18" customFormat="1" x14ac:dyDescent="0.15">
      <c r="A165" s="82" t="s">
        <v>818</v>
      </c>
      <c r="B165" s="83"/>
      <c r="C165" s="84"/>
      <c r="D165" s="83"/>
      <c r="E165" s="85"/>
      <c r="F165" s="83"/>
      <c r="G165" s="83"/>
      <c r="H165" s="83"/>
      <c r="I165" s="83"/>
      <c r="J165" s="83"/>
      <c r="K165" s="83"/>
      <c r="L165" s="86"/>
    </row>
    <row r="166" spans="1:12" s="18" customFormat="1" ht="15" x14ac:dyDescent="0.15">
      <c r="A166" s="27">
        <v>8.01</v>
      </c>
      <c r="B166" s="28" t="s">
        <v>143</v>
      </c>
      <c r="C166" s="29">
        <v>44900</v>
      </c>
      <c r="D166" s="30">
        <f t="shared" ref="D166:D171" ca="1" si="25">IF(ISBLANK(J166),TODAY()-C166,J166-C166)</f>
        <v>886</v>
      </c>
      <c r="E166" s="28" t="s">
        <v>144</v>
      </c>
      <c r="F166" s="28"/>
      <c r="G166" s="28" t="s">
        <v>20</v>
      </c>
      <c r="H166" s="28" t="s">
        <v>20</v>
      </c>
      <c r="I166" s="29">
        <v>44925</v>
      </c>
      <c r="J166" s="29"/>
      <c r="K166" s="31">
        <v>0.95</v>
      </c>
      <c r="L166" s="28" t="s">
        <v>145</v>
      </c>
    </row>
    <row r="167" spans="1:12" s="18" customFormat="1" ht="15" x14ac:dyDescent="0.15">
      <c r="A167" s="27">
        <v>8.0299999999999994</v>
      </c>
      <c r="B167" s="28" t="s">
        <v>146</v>
      </c>
      <c r="C167" s="29">
        <v>44900</v>
      </c>
      <c r="D167" s="30">
        <f t="shared" ca="1" si="25"/>
        <v>886</v>
      </c>
      <c r="E167" s="28" t="s">
        <v>147</v>
      </c>
      <c r="F167" s="28"/>
      <c r="G167" s="28" t="s">
        <v>20</v>
      </c>
      <c r="H167" s="28" t="s">
        <v>20</v>
      </c>
      <c r="I167" s="29">
        <v>44960</v>
      </c>
      <c r="J167" s="29"/>
      <c r="K167" s="31">
        <v>0.5</v>
      </c>
      <c r="L167" s="28" t="s">
        <v>148</v>
      </c>
    </row>
    <row r="168" spans="1:12" s="18" customFormat="1" ht="15" x14ac:dyDescent="0.15">
      <c r="A168" s="27">
        <v>8.0399999999999991</v>
      </c>
      <c r="B168" s="28" t="s">
        <v>149</v>
      </c>
      <c r="C168" s="29">
        <v>44900</v>
      </c>
      <c r="D168" s="30">
        <f t="shared" ca="1" si="25"/>
        <v>886</v>
      </c>
      <c r="E168" s="28" t="s">
        <v>150</v>
      </c>
      <c r="F168" s="28"/>
      <c r="G168" s="28" t="s">
        <v>20</v>
      </c>
      <c r="H168" s="28" t="s">
        <v>19</v>
      </c>
      <c r="I168" s="29">
        <f t="shared" ref="I168:I170" si="26">C168+30</f>
        <v>44930</v>
      </c>
      <c r="J168" s="29"/>
      <c r="K168" s="31">
        <v>0.8</v>
      </c>
      <c r="L168" s="28" t="s">
        <v>814</v>
      </c>
    </row>
    <row r="169" spans="1:12" s="18" customFormat="1" ht="15" x14ac:dyDescent="0.15">
      <c r="A169" s="27">
        <v>8.0500000000000007</v>
      </c>
      <c r="B169" s="28" t="s">
        <v>151</v>
      </c>
      <c r="C169" s="29">
        <v>44867</v>
      </c>
      <c r="D169" s="30">
        <f t="shared" ca="1" si="25"/>
        <v>919</v>
      </c>
      <c r="E169" s="28" t="s">
        <v>152</v>
      </c>
      <c r="F169" s="28"/>
      <c r="G169" s="28" t="s">
        <v>20</v>
      </c>
      <c r="H169" s="28" t="s">
        <v>19</v>
      </c>
      <c r="I169" s="29">
        <v>44925</v>
      </c>
      <c r="J169" s="29"/>
      <c r="K169" s="31">
        <v>0.65</v>
      </c>
      <c r="L169" s="28" t="s">
        <v>153</v>
      </c>
    </row>
    <row r="170" spans="1:12" s="18" customFormat="1" ht="15" x14ac:dyDescent="0.15">
      <c r="A170" s="27">
        <v>8.07</v>
      </c>
      <c r="B170" s="28" t="s">
        <v>154</v>
      </c>
      <c r="C170" s="29">
        <v>44861</v>
      </c>
      <c r="D170" s="30">
        <f t="shared" ca="1" si="25"/>
        <v>925</v>
      </c>
      <c r="E170" s="28" t="s">
        <v>155</v>
      </c>
      <c r="F170" s="28"/>
      <c r="G170" s="28" t="s">
        <v>20</v>
      </c>
      <c r="H170" s="28" t="s">
        <v>19</v>
      </c>
      <c r="I170" s="29">
        <f t="shared" si="26"/>
        <v>44891</v>
      </c>
      <c r="J170" s="29"/>
      <c r="K170" s="31">
        <v>0.5</v>
      </c>
      <c r="L170" s="28" t="s">
        <v>156</v>
      </c>
    </row>
    <row r="171" spans="1:12" s="92" customFormat="1" ht="15" x14ac:dyDescent="0.2">
      <c r="A171" s="27">
        <v>8.09</v>
      </c>
      <c r="B171" s="28" t="s">
        <v>157</v>
      </c>
      <c r="C171" s="29">
        <v>44909</v>
      </c>
      <c r="D171" s="30">
        <f t="shared" ca="1" si="25"/>
        <v>877</v>
      </c>
      <c r="E171" s="28" t="s">
        <v>158</v>
      </c>
      <c r="F171" s="28"/>
      <c r="G171" s="28" t="s">
        <v>19</v>
      </c>
      <c r="H171" s="28" t="s">
        <v>20</v>
      </c>
      <c r="I171" s="29">
        <v>45016</v>
      </c>
      <c r="J171" s="29"/>
      <c r="K171" s="31">
        <v>0.5</v>
      </c>
      <c r="L171" s="28" t="s">
        <v>159</v>
      </c>
    </row>
    <row r="172" spans="1:12" s="18" customFormat="1" x14ac:dyDescent="0.15">
      <c r="A172" s="87" t="s">
        <v>160</v>
      </c>
      <c r="B172" s="77"/>
      <c r="C172" s="88"/>
      <c r="D172" s="88"/>
      <c r="E172" s="89"/>
      <c r="F172" s="90"/>
      <c r="G172" s="90"/>
      <c r="H172" s="90"/>
      <c r="I172" s="89"/>
      <c r="J172" s="89"/>
      <c r="K172" s="89"/>
      <c r="L172" s="91"/>
    </row>
    <row r="173" spans="1:12" s="18" customFormat="1" x14ac:dyDescent="0.15">
      <c r="A173" s="82" t="s">
        <v>161</v>
      </c>
      <c r="B173" s="83"/>
      <c r="C173" s="84"/>
      <c r="D173" s="83"/>
      <c r="E173" s="85"/>
      <c r="F173" s="83"/>
      <c r="G173" s="83"/>
      <c r="H173" s="83"/>
      <c r="I173" s="83"/>
      <c r="J173" s="83"/>
      <c r="K173" s="83"/>
      <c r="L173" s="86"/>
    </row>
    <row r="174" spans="1:12" s="18" customFormat="1" ht="15" x14ac:dyDescent="0.15">
      <c r="A174" s="52" t="s">
        <v>103</v>
      </c>
      <c r="B174" s="53" t="s">
        <v>104</v>
      </c>
      <c r="C174" s="54">
        <v>45078</v>
      </c>
      <c r="D174" s="55">
        <f t="shared" ref="D174" ca="1" si="27">IF(ISBLANK(J174),TODAY()-C174,J174-C174)</f>
        <v>25</v>
      </c>
      <c r="E174" s="56"/>
      <c r="F174" s="56"/>
      <c r="G174" s="56" t="s">
        <v>21</v>
      </c>
      <c r="H174" s="56" t="s">
        <v>20</v>
      </c>
      <c r="I174" s="29">
        <f t="shared" ref="I174" si="28">WORKDAY(C174,15,0)</f>
        <v>45099</v>
      </c>
      <c r="J174" s="54">
        <v>45103</v>
      </c>
      <c r="K174" s="57">
        <v>1</v>
      </c>
      <c r="L174" s="56" t="s">
        <v>626</v>
      </c>
    </row>
    <row r="175" spans="1:12" s="18" customFormat="1" x14ac:dyDescent="0.15">
      <c r="A175" s="82" t="s">
        <v>165</v>
      </c>
      <c r="B175" s="83"/>
      <c r="C175" s="84"/>
      <c r="D175" s="83"/>
      <c r="E175" s="85"/>
      <c r="F175" s="83"/>
      <c r="G175" s="83"/>
      <c r="H175" s="83"/>
      <c r="I175" s="83"/>
      <c r="J175" s="83"/>
      <c r="K175" s="83"/>
      <c r="L175" s="86"/>
    </row>
    <row r="176" spans="1:12" s="18" customFormat="1" ht="15" x14ac:dyDescent="0.15">
      <c r="A176" s="42">
        <v>1.01</v>
      </c>
      <c r="B176" s="43" t="s">
        <v>166</v>
      </c>
      <c r="C176" s="44">
        <v>44480</v>
      </c>
      <c r="D176" s="45">
        <v>351</v>
      </c>
      <c r="E176" s="43" t="s">
        <v>167</v>
      </c>
      <c r="F176" s="43" t="s">
        <v>168</v>
      </c>
      <c r="G176" s="43" t="s">
        <v>19</v>
      </c>
      <c r="H176" s="43" t="s">
        <v>21</v>
      </c>
      <c r="I176" s="44">
        <v>44595</v>
      </c>
      <c r="J176" s="44">
        <v>44611</v>
      </c>
      <c r="K176" s="46">
        <v>1</v>
      </c>
      <c r="L176" s="43" t="s">
        <v>169</v>
      </c>
    </row>
    <row r="177" spans="1:12" s="18" customFormat="1" ht="15" x14ac:dyDescent="0.15">
      <c r="A177" s="42">
        <v>1.02</v>
      </c>
      <c r="B177" s="43" t="s">
        <v>170</v>
      </c>
      <c r="C177" s="44">
        <v>44579</v>
      </c>
      <c r="D177" s="45">
        <v>252</v>
      </c>
      <c r="E177" s="43" t="s">
        <v>171</v>
      </c>
      <c r="F177" s="43" t="s">
        <v>168</v>
      </c>
      <c r="G177" s="43" t="s">
        <v>19</v>
      </c>
      <c r="H177" s="43" t="s">
        <v>21</v>
      </c>
      <c r="I177" s="44">
        <v>44602</v>
      </c>
      <c r="J177" s="44">
        <v>44608</v>
      </c>
      <c r="K177" s="46">
        <v>1</v>
      </c>
      <c r="L177" s="43" t="s">
        <v>172</v>
      </c>
    </row>
    <row r="178" spans="1:12" s="18" customFormat="1" ht="15" x14ac:dyDescent="0.15">
      <c r="A178" s="42">
        <v>1.03</v>
      </c>
      <c r="B178" s="43" t="s">
        <v>173</v>
      </c>
      <c r="C178" s="44">
        <v>44558</v>
      </c>
      <c r="D178" s="45">
        <v>174</v>
      </c>
      <c r="E178" s="43" t="s">
        <v>174</v>
      </c>
      <c r="F178" s="43"/>
      <c r="G178" s="43" t="s">
        <v>19</v>
      </c>
      <c r="H178" s="43" t="s">
        <v>175</v>
      </c>
      <c r="I178" s="44">
        <v>44602</v>
      </c>
      <c r="J178" s="44"/>
      <c r="K178" s="46">
        <v>1</v>
      </c>
      <c r="L178" s="43" t="s">
        <v>176</v>
      </c>
    </row>
    <row r="179" spans="1:12" s="18" customFormat="1" ht="15" x14ac:dyDescent="0.15">
      <c r="A179" s="42" t="s">
        <v>177</v>
      </c>
      <c r="B179" s="43" t="s">
        <v>178</v>
      </c>
      <c r="C179" s="44">
        <v>44544</v>
      </c>
      <c r="D179" s="45">
        <v>287</v>
      </c>
      <c r="E179" s="43" t="s">
        <v>179</v>
      </c>
      <c r="F179" s="43"/>
      <c r="G179" s="43" t="s">
        <v>19</v>
      </c>
      <c r="H179" s="43" t="s">
        <v>19</v>
      </c>
      <c r="I179" s="44"/>
      <c r="J179" s="44"/>
      <c r="K179" s="46"/>
      <c r="L179" s="43" t="s">
        <v>180</v>
      </c>
    </row>
    <row r="180" spans="1:12" s="18" customFormat="1" ht="30" x14ac:dyDescent="0.15">
      <c r="A180" s="42" t="s">
        <v>181</v>
      </c>
      <c r="B180" s="43" t="s">
        <v>182</v>
      </c>
      <c r="C180" s="44">
        <v>44558</v>
      </c>
      <c r="D180" s="45">
        <v>174</v>
      </c>
      <c r="E180" s="43" t="s">
        <v>183</v>
      </c>
      <c r="F180" s="43" t="s">
        <v>184</v>
      </c>
      <c r="G180" s="43" t="s">
        <v>19</v>
      </c>
      <c r="H180" s="43" t="s">
        <v>19</v>
      </c>
      <c r="I180" s="44">
        <v>44602</v>
      </c>
      <c r="J180" s="44">
        <v>44728</v>
      </c>
      <c r="K180" s="46">
        <v>1</v>
      </c>
      <c r="L180" s="43" t="s">
        <v>185</v>
      </c>
    </row>
    <row r="181" spans="1:12" s="18" customFormat="1" ht="15" x14ac:dyDescent="0.15">
      <c r="A181" s="42">
        <v>1.04</v>
      </c>
      <c r="B181" s="43" t="s">
        <v>186</v>
      </c>
      <c r="C181" s="44">
        <v>44586</v>
      </c>
      <c r="D181" s="45">
        <v>245</v>
      </c>
      <c r="E181" s="43" t="s">
        <v>187</v>
      </c>
      <c r="F181" s="43" t="s">
        <v>188</v>
      </c>
      <c r="G181" s="43" t="s">
        <v>19</v>
      </c>
      <c r="H181" s="43" t="s">
        <v>20</v>
      </c>
      <c r="I181" s="44">
        <v>44605</v>
      </c>
      <c r="J181" s="44">
        <v>44669</v>
      </c>
      <c r="K181" s="46">
        <v>1</v>
      </c>
      <c r="L181" s="43" t="s">
        <v>189</v>
      </c>
    </row>
    <row r="182" spans="1:12" s="18" customFormat="1" ht="15" x14ac:dyDescent="0.15">
      <c r="A182" s="42" t="s">
        <v>181</v>
      </c>
      <c r="B182" s="43" t="s">
        <v>190</v>
      </c>
      <c r="C182" s="44">
        <v>44558</v>
      </c>
      <c r="D182" s="45">
        <v>273</v>
      </c>
      <c r="E182" s="43" t="s">
        <v>183</v>
      </c>
      <c r="F182" s="43" t="s">
        <v>191</v>
      </c>
      <c r="G182" s="43" t="s">
        <v>19</v>
      </c>
      <c r="H182" s="43" t="s">
        <v>19</v>
      </c>
      <c r="I182" s="44">
        <v>44602</v>
      </c>
      <c r="J182" s="44">
        <v>44662</v>
      </c>
      <c r="K182" s="46">
        <v>1</v>
      </c>
      <c r="L182" s="43" t="s">
        <v>192</v>
      </c>
    </row>
    <row r="183" spans="1:12" s="18" customFormat="1" ht="15" x14ac:dyDescent="0.15">
      <c r="A183" s="42">
        <v>1.05</v>
      </c>
      <c r="B183" s="43" t="s">
        <v>193</v>
      </c>
      <c r="C183" s="44">
        <v>44558</v>
      </c>
      <c r="D183" s="45">
        <v>247</v>
      </c>
      <c r="E183" s="43" t="s">
        <v>18</v>
      </c>
      <c r="F183" s="43" t="s">
        <v>194</v>
      </c>
      <c r="G183" s="43" t="s">
        <v>19</v>
      </c>
      <c r="H183" s="43" t="s">
        <v>195</v>
      </c>
      <c r="I183" s="44">
        <v>44694</v>
      </c>
      <c r="J183" s="44">
        <v>44805</v>
      </c>
      <c r="K183" s="46">
        <v>1</v>
      </c>
      <c r="L183" s="43" t="s">
        <v>196</v>
      </c>
    </row>
    <row r="184" spans="1:12" s="18" customFormat="1" ht="15" x14ac:dyDescent="0.15">
      <c r="A184" s="42" t="s">
        <v>197</v>
      </c>
      <c r="B184" s="43" t="s">
        <v>198</v>
      </c>
      <c r="C184" s="44">
        <v>44614</v>
      </c>
      <c r="D184" s="45">
        <v>217</v>
      </c>
      <c r="E184" s="43" t="s">
        <v>18</v>
      </c>
      <c r="F184" s="43" t="s">
        <v>199</v>
      </c>
      <c r="G184" s="43" t="s">
        <v>200</v>
      </c>
      <c r="H184" s="43" t="s">
        <v>201</v>
      </c>
      <c r="I184" s="44">
        <v>44664</v>
      </c>
      <c r="J184" s="44">
        <v>44692</v>
      </c>
      <c r="K184" s="46">
        <v>1</v>
      </c>
      <c r="L184" s="43" t="s">
        <v>202</v>
      </c>
    </row>
    <row r="185" spans="1:12" s="18" customFormat="1" ht="15" x14ac:dyDescent="0.15">
      <c r="A185" s="42">
        <v>1.06</v>
      </c>
      <c r="B185" s="43" t="s">
        <v>203</v>
      </c>
      <c r="C185" s="44">
        <v>44558</v>
      </c>
      <c r="D185" s="45">
        <v>246</v>
      </c>
      <c r="E185" s="43" t="s">
        <v>18</v>
      </c>
      <c r="F185" s="43" t="s">
        <v>194</v>
      </c>
      <c r="G185" s="43" t="s">
        <v>19</v>
      </c>
      <c r="H185" s="43" t="s">
        <v>21</v>
      </c>
      <c r="I185" s="44">
        <v>44724</v>
      </c>
      <c r="J185" s="44">
        <v>44804</v>
      </c>
      <c r="K185" s="46">
        <v>1</v>
      </c>
      <c r="L185" s="43" t="s">
        <v>204</v>
      </c>
    </row>
    <row r="186" spans="1:12" s="18" customFormat="1" ht="15" x14ac:dyDescent="0.15">
      <c r="A186" s="42" t="s">
        <v>205</v>
      </c>
      <c r="B186" s="43" t="s">
        <v>206</v>
      </c>
      <c r="C186" s="44">
        <v>44663</v>
      </c>
      <c r="D186" s="45">
        <v>168</v>
      </c>
      <c r="E186" s="43" t="s">
        <v>207</v>
      </c>
      <c r="F186" s="43"/>
      <c r="G186" s="43" t="s">
        <v>20</v>
      </c>
      <c r="H186" s="43" t="s">
        <v>208</v>
      </c>
      <c r="I186" s="44">
        <v>44680</v>
      </c>
      <c r="J186" s="44"/>
      <c r="K186" s="46">
        <v>1</v>
      </c>
      <c r="L186" s="43" t="s">
        <v>209</v>
      </c>
    </row>
    <row r="187" spans="1:12" s="18" customFormat="1" ht="15" x14ac:dyDescent="0.15">
      <c r="A187" s="42" t="s">
        <v>205</v>
      </c>
      <c r="B187" s="43" t="s">
        <v>210</v>
      </c>
      <c r="C187" s="44">
        <v>44638</v>
      </c>
      <c r="D187" s="45">
        <v>193</v>
      </c>
      <c r="E187" s="43" t="s">
        <v>211</v>
      </c>
      <c r="F187" s="43"/>
      <c r="G187" s="43" t="s">
        <v>21</v>
      </c>
      <c r="H187" s="43" t="s">
        <v>20</v>
      </c>
      <c r="I187" s="44">
        <v>44652</v>
      </c>
      <c r="J187" s="44">
        <v>44656</v>
      </c>
      <c r="K187" s="46">
        <v>1</v>
      </c>
      <c r="L187" s="43" t="s">
        <v>212</v>
      </c>
    </row>
    <row r="188" spans="1:12" s="18" customFormat="1" ht="15" x14ac:dyDescent="0.15">
      <c r="A188" s="42">
        <v>1.07</v>
      </c>
      <c r="B188" s="43" t="s">
        <v>213</v>
      </c>
      <c r="C188" s="44">
        <v>44558</v>
      </c>
      <c r="D188" s="45">
        <v>287</v>
      </c>
      <c r="E188" s="43" t="s">
        <v>18</v>
      </c>
      <c r="F188" s="43"/>
      <c r="G188" s="43" t="s">
        <v>19</v>
      </c>
      <c r="H188" s="43" t="s">
        <v>20</v>
      </c>
      <c r="I188" s="44">
        <v>44724</v>
      </c>
      <c r="J188" s="44">
        <v>44845</v>
      </c>
      <c r="K188" s="46">
        <v>1</v>
      </c>
      <c r="L188" s="43" t="s">
        <v>214</v>
      </c>
    </row>
    <row r="189" spans="1:12" s="18" customFormat="1" ht="15" x14ac:dyDescent="0.15">
      <c r="A189" s="42">
        <v>1.08</v>
      </c>
      <c r="B189" s="43" t="s">
        <v>215</v>
      </c>
      <c r="C189" s="44">
        <v>44544</v>
      </c>
      <c r="D189" s="45">
        <v>287</v>
      </c>
      <c r="E189" s="43" t="s">
        <v>216</v>
      </c>
      <c r="F189" s="43"/>
      <c r="G189" s="43" t="s">
        <v>19</v>
      </c>
      <c r="H189" s="43"/>
      <c r="I189" s="44">
        <v>44720</v>
      </c>
      <c r="J189" s="44"/>
      <c r="K189" s="46" t="s">
        <v>217</v>
      </c>
      <c r="L189" s="43"/>
    </row>
    <row r="190" spans="1:12" s="18" customFormat="1" ht="15" x14ac:dyDescent="0.15">
      <c r="A190" s="42" t="s">
        <v>218</v>
      </c>
      <c r="B190" s="43" t="s">
        <v>219</v>
      </c>
      <c r="C190" s="44">
        <v>44544</v>
      </c>
      <c r="D190" s="45">
        <v>287</v>
      </c>
      <c r="E190" s="43" t="s">
        <v>220</v>
      </c>
      <c r="F190" s="43"/>
      <c r="G190" s="43" t="s">
        <v>19</v>
      </c>
      <c r="H190" s="43"/>
      <c r="I190" s="44">
        <v>44720</v>
      </c>
      <c r="J190" s="44">
        <v>44544</v>
      </c>
      <c r="K190" s="46">
        <v>1</v>
      </c>
      <c r="L190" s="43" t="s">
        <v>221</v>
      </c>
    </row>
    <row r="191" spans="1:12" s="18" customFormat="1" ht="15" x14ac:dyDescent="0.15">
      <c r="A191" s="42" t="s">
        <v>222</v>
      </c>
      <c r="B191" s="43" t="s">
        <v>223</v>
      </c>
      <c r="C191" s="44">
        <v>44544</v>
      </c>
      <c r="D191" s="45">
        <v>287</v>
      </c>
      <c r="E191" s="43" t="s">
        <v>224</v>
      </c>
      <c r="F191" s="43"/>
      <c r="G191" s="43" t="s">
        <v>19</v>
      </c>
      <c r="H191" s="43"/>
      <c r="I191" s="44">
        <v>44720</v>
      </c>
      <c r="J191" s="44">
        <v>44544</v>
      </c>
      <c r="K191" s="46">
        <v>1</v>
      </c>
      <c r="L191" s="43" t="s">
        <v>225</v>
      </c>
    </row>
    <row r="192" spans="1:12" s="18" customFormat="1" ht="15" x14ac:dyDescent="0.15">
      <c r="A192" s="42" t="s">
        <v>226</v>
      </c>
      <c r="B192" s="43" t="s">
        <v>227</v>
      </c>
      <c r="C192" s="44">
        <v>44544</v>
      </c>
      <c r="D192" s="45">
        <v>287</v>
      </c>
      <c r="E192" s="43" t="s">
        <v>228</v>
      </c>
      <c r="F192" s="43"/>
      <c r="G192" s="43" t="s">
        <v>19</v>
      </c>
      <c r="H192" s="43"/>
      <c r="I192" s="44">
        <v>44720</v>
      </c>
      <c r="J192" s="44">
        <v>44544</v>
      </c>
      <c r="K192" s="46">
        <v>1</v>
      </c>
      <c r="L192" s="43" t="s">
        <v>221</v>
      </c>
    </row>
    <row r="193" spans="1:12" s="18" customFormat="1" ht="30" x14ac:dyDescent="0.15">
      <c r="A193" s="42" t="s">
        <v>229</v>
      </c>
      <c r="B193" s="43" t="s">
        <v>27</v>
      </c>
      <c r="C193" s="44">
        <v>44544</v>
      </c>
      <c r="D193" s="45">
        <f>J193-C193</f>
        <v>266</v>
      </c>
      <c r="E193" s="43" t="s">
        <v>230</v>
      </c>
      <c r="F193" s="43" t="s">
        <v>231</v>
      </c>
      <c r="G193" s="43" t="s">
        <v>19</v>
      </c>
      <c r="H193" s="43"/>
      <c r="I193" s="44">
        <v>44720</v>
      </c>
      <c r="J193" s="44">
        <v>44810</v>
      </c>
      <c r="K193" s="46">
        <v>1</v>
      </c>
      <c r="L193" s="43" t="s">
        <v>232</v>
      </c>
    </row>
    <row r="194" spans="1:12" s="18" customFormat="1" ht="15" x14ac:dyDescent="0.15">
      <c r="A194" s="42" t="s">
        <v>233</v>
      </c>
      <c r="B194" s="43" t="s">
        <v>234</v>
      </c>
      <c r="C194" s="44">
        <v>44544</v>
      </c>
      <c r="D194" s="45">
        <v>287</v>
      </c>
      <c r="E194" s="43" t="s">
        <v>235</v>
      </c>
      <c r="F194" s="43"/>
      <c r="G194" s="43" t="s">
        <v>19</v>
      </c>
      <c r="H194" s="43"/>
      <c r="I194" s="44">
        <v>44720</v>
      </c>
      <c r="J194" s="44">
        <v>44544</v>
      </c>
      <c r="K194" s="46">
        <v>1</v>
      </c>
      <c r="L194" s="43" t="s">
        <v>236</v>
      </c>
    </row>
    <row r="195" spans="1:12" s="18" customFormat="1" ht="15" x14ac:dyDescent="0.15">
      <c r="A195" s="42" t="s">
        <v>237</v>
      </c>
      <c r="B195" s="43" t="s">
        <v>30</v>
      </c>
      <c r="C195" s="44">
        <v>44544</v>
      </c>
      <c r="D195" s="45">
        <v>287</v>
      </c>
      <c r="E195" s="43" t="s">
        <v>238</v>
      </c>
      <c r="F195" s="43"/>
      <c r="G195" s="43" t="s">
        <v>19</v>
      </c>
      <c r="H195" s="43"/>
      <c r="I195" s="44">
        <v>44720</v>
      </c>
      <c r="J195" s="44">
        <v>44544</v>
      </c>
      <c r="K195" s="46">
        <v>1</v>
      </c>
      <c r="L195" s="43" t="s">
        <v>225</v>
      </c>
    </row>
    <row r="196" spans="1:12" s="18" customFormat="1" ht="15" x14ac:dyDescent="0.15">
      <c r="A196" s="42" t="s">
        <v>239</v>
      </c>
      <c r="B196" s="43" t="s">
        <v>240</v>
      </c>
      <c r="C196" s="44">
        <v>44544</v>
      </c>
      <c r="D196" s="45">
        <v>287</v>
      </c>
      <c r="E196" s="43" t="s">
        <v>241</v>
      </c>
      <c r="F196" s="43"/>
      <c r="G196" s="43" t="s">
        <v>19</v>
      </c>
      <c r="H196" s="43"/>
      <c r="I196" s="44">
        <v>44720</v>
      </c>
      <c r="J196" s="44">
        <v>44544</v>
      </c>
      <c r="K196" s="46">
        <v>1</v>
      </c>
      <c r="L196" s="43" t="s">
        <v>221</v>
      </c>
    </row>
    <row r="197" spans="1:12" s="18" customFormat="1" ht="15" x14ac:dyDescent="0.15">
      <c r="A197" s="42" t="s">
        <v>242</v>
      </c>
      <c r="B197" s="43" t="s">
        <v>243</v>
      </c>
      <c r="C197" s="44">
        <v>44544</v>
      </c>
      <c r="D197" s="45">
        <v>287</v>
      </c>
      <c r="E197" s="43" t="s">
        <v>244</v>
      </c>
      <c r="F197" s="43"/>
      <c r="G197" s="43" t="s">
        <v>19</v>
      </c>
      <c r="H197" s="43"/>
      <c r="I197" s="44">
        <v>44720</v>
      </c>
      <c r="J197" s="44">
        <v>44544</v>
      </c>
      <c r="K197" s="46">
        <v>1</v>
      </c>
      <c r="L197" s="43" t="s">
        <v>221</v>
      </c>
    </row>
    <row r="198" spans="1:12" s="18" customFormat="1" ht="15" x14ac:dyDescent="0.15">
      <c r="A198" s="42" t="s">
        <v>245</v>
      </c>
      <c r="B198" s="43" t="s">
        <v>246</v>
      </c>
      <c r="C198" s="44">
        <v>44544</v>
      </c>
      <c r="D198" s="45">
        <v>287</v>
      </c>
      <c r="E198" s="43" t="s">
        <v>247</v>
      </c>
      <c r="F198" s="43"/>
      <c r="G198" s="43" t="s">
        <v>19</v>
      </c>
      <c r="H198" s="43"/>
      <c r="I198" s="44">
        <v>44720</v>
      </c>
      <c r="J198" s="44">
        <v>44544</v>
      </c>
      <c r="K198" s="46">
        <v>1</v>
      </c>
      <c r="L198" s="43" t="s">
        <v>221</v>
      </c>
    </row>
    <row r="199" spans="1:12" s="18" customFormat="1" ht="15" x14ac:dyDescent="0.15">
      <c r="A199" s="42" t="s">
        <v>248</v>
      </c>
      <c r="B199" s="43" t="s">
        <v>249</v>
      </c>
      <c r="C199" s="44">
        <v>44600</v>
      </c>
      <c r="D199" s="45">
        <v>231</v>
      </c>
      <c r="E199" s="43" t="s">
        <v>250</v>
      </c>
      <c r="F199" s="43"/>
      <c r="G199" s="43" t="s">
        <v>19</v>
      </c>
      <c r="H199" s="43"/>
      <c r="I199" s="44">
        <v>44720</v>
      </c>
      <c r="J199" s="44"/>
      <c r="K199" s="46">
        <v>1</v>
      </c>
      <c r="L199" s="43" t="s">
        <v>251</v>
      </c>
    </row>
    <row r="200" spans="1:12" s="18" customFormat="1" ht="15" x14ac:dyDescent="0.15">
      <c r="A200" s="42" t="s">
        <v>252</v>
      </c>
      <c r="B200" s="43" t="s">
        <v>253</v>
      </c>
      <c r="C200" s="44">
        <v>44600</v>
      </c>
      <c r="D200" s="45">
        <v>231</v>
      </c>
      <c r="E200" s="43" t="s">
        <v>254</v>
      </c>
      <c r="F200" s="43"/>
      <c r="G200" s="43" t="s">
        <v>19</v>
      </c>
      <c r="H200" s="43"/>
      <c r="I200" s="44">
        <v>44720</v>
      </c>
      <c r="J200" s="44">
        <v>44621</v>
      </c>
      <c r="K200" s="46">
        <v>1</v>
      </c>
      <c r="L200" s="43" t="s">
        <v>255</v>
      </c>
    </row>
    <row r="201" spans="1:12" s="18" customFormat="1" ht="15" x14ac:dyDescent="0.15">
      <c r="A201" s="42" t="s">
        <v>256</v>
      </c>
      <c r="B201" s="43" t="s">
        <v>257</v>
      </c>
      <c r="C201" s="44">
        <v>44600</v>
      </c>
      <c r="D201" s="45">
        <v>231</v>
      </c>
      <c r="E201" s="43" t="s">
        <v>258</v>
      </c>
      <c r="F201" s="43"/>
      <c r="G201" s="43" t="s">
        <v>259</v>
      </c>
      <c r="H201" s="43" t="s">
        <v>259</v>
      </c>
      <c r="I201" s="44" t="s">
        <v>259</v>
      </c>
      <c r="J201" s="44" t="s">
        <v>259</v>
      </c>
      <c r="K201" s="46">
        <v>1</v>
      </c>
      <c r="L201" s="43" t="s">
        <v>260</v>
      </c>
    </row>
    <row r="202" spans="1:12" s="18" customFormat="1" ht="15" x14ac:dyDescent="0.15">
      <c r="A202" s="42" t="s">
        <v>261</v>
      </c>
      <c r="B202" s="43" t="s">
        <v>262</v>
      </c>
      <c r="C202" s="44">
        <v>44642</v>
      </c>
      <c r="D202" s="45">
        <v>189</v>
      </c>
      <c r="E202" s="43" t="s">
        <v>263</v>
      </c>
      <c r="F202" s="43" t="s">
        <v>264</v>
      </c>
      <c r="G202" s="43" t="s">
        <v>265</v>
      </c>
      <c r="H202" s="43" t="s">
        <v>19</v>
      </c>
      <c r="I202" s="44">
        <v>44666</v>
      </c>
      <c r="J202" s="44">
        <v>44664</v>
      </c>
      <c r="K202" s="46">
        <v>1</v>
      </c>
      <c r="L202" s="43" t="s">
        <v>266</v>
      </c>
    </row>
    <row r="203" spans="1:12" s="18" customFormat="1" ht="15" x14ac:dyDescent="0.15">
      <c r="A203" s="42">
        <v>1.0900000000000001</v>
      </c>
      <c r="B203" s="43" t="s">
        <v>267</v>
      </c>
      <c r="C203" s="44">
        <v>44606</v>
      </c>
      <c r="D203" s="45">
        <v>225</v>
      </c>
      <c r="E203" s="43" t="s">
        <v>268</v>
      </c>
      <c r="F203" s="43"/>
      <c r="G203" s="43" t="s">
        <v>20</v>
      </c>
      <c r="H203" s="43" t="s">
        <v>20</v>
      </c>
      <c r="I203" s="44">
        <v>44706</v>
      </c>
      <c r="J203" s="44"/>
      <c r="K203" s="46" t="s">
        <v>269</v>
      </c>
      <c r="L203" s="43" t="s">
        <v>270</v>
      </c>
    </row>
    <row r="204" spans="1:12" s="18" customFormat="1" ht="15" x14ac:dyDescent="0.15">
      <c r="A204" s="42" t="s">
        <v>271</v>
      </c>
      <c r="B204" s="43" t="s">
        <v>272</v>
      </c>
      <c r="C204" s="44">
        <v>44624</v>
      </c>
      <c r="D204" s="45">
        <v>207</v>
      </c>
      <c r="E204" s="43" t="s">
        <v>273</v>
      </c>
      <c r="F204" s="43"/>
      <c r="G204" s="43" t="s">
        <v>19</v>
      </c>
      <c r="H204" s="43" t="s">
        <v>19</v>
      </c>
      <c r="I204" s="44">
        <v>44634</v>
      </c>
      <c r="J204" s="44"/>
      <c r="K204" s="46">
        <v>1</v>
      </c>
      <c r="L204" s="43" t="s">
        <v>274</v>
      </c>
    </row>
    <row r="205" spans="1:12" s="18" customFormat="1" ht="15" x14ac:dyDescent="0.15">
      <c r="A205" s="42" t="s">
        <v>275</v>
      </c>
      <c r="B205" s="43" t="s">
        <v>276</v>
      </c>
      <c r="C205" s="44">
        <v>44634</v>
      </c>
      <c r="D205" s="45">
        <f>J205-C205</f>
        <v>273</v>
      </c>
      <c r="E205" s="43" t="s">
        <v>18</v>
      </c>
      <c r="F205" s="43" t="s">
        <v>277</v>
      </c>
      <c r="G205" s="43" t="s">
        <v>19</v>
      </c>
      <c r="H205" s="43" t="s">
        <v>20</v>
      </c>
      <c r="I205" s="44">
        <v>44872</v>
      </c>
      <c r="J205" s="44">
        <v>44907</v>
      </c>
      <c r="K205" s="46">
        <v>1</v>
      </c>
      <c r="L205" s="43" t="s">
        <v>278</v>
      </c>
    </row>
    <row r="206" spans="1:12" s="18" customFormat="1" ht="15" x14ac:dyDescent="0.15">
      <c r="A206" s="42" t="s">
        <v>279</v>
      </c>
      <c r="B206" s="43" t="s">
        <v>280</v>
      </c>
      <c r="C206" s="44">
        <v>44634</v>
      </c>
      <c r="D206" s="45">
        <f ca="1">IF(ISBLANK(J206),TODAY()-C206,J206-C206)</f>
        <v>443</v>
      </c>
      <c r="E206" s="43" t="s">
        <v>18</v>
      </c>
      <c r="F206" s="43"/>
      <c r="G206" s="43" t="s">
        <v>20</v>
      </c>
      <c r="H206" s="43" t="s">
        <v>21</v>
      </c>
      <c r="I206" s="44">
        <v>45079</v>
      </c>
      <c r="J206" s="44">
        <v>45077</v>
      </c>
      <c r="K206" s="46">
        <v>1</v>
      </c>
      <c r="L206" s="43" t="s">
        <v>281</v>
      </c>
    </row>
    <row r="207" spans="1:12" s="18" customFormat="1" ht="15" x14ac:dyDescent="0.15">
      <c r="A207" s="42" t="s">
        <v>282</v>
      </c>
      <c r="B207" s="43" t="s">
        <v>283</v>
      </c>
      <c r="C207" s="44">
        <v>44634</v>
      </c>
      <c r="D207" s="45">
        <v>197</v>
      </c>
      <c r="E207" s="43" t="s">
        <v>18</v>
      </c>
      <c r="F207" s="43" t="s">
        <v>284</v>
      </c>
      <c r="G207" s="43" t="s">
        <v>19</v>
      </c>
      <c r="H207" s="43" t="s">
        <v>19</v>
      </c>
      <c r="I207" s="44">
        <v>44864</v>
      </c>
      <c r="J207" s="44">
        <v>44669</v>
      </c>
      <c r="K207" s="46">
        <v>1</v>
      </c>
      <c r="L207" s="43" t="s">
        <v>285</v>
      </c>
    </row>
    <row r="208" spans="1:12" s="18" customFormat="1" ht="15" x14ac:dyDescent="0.15">
      <c r="A208" s="42" t="s">
        <v>286</v>
      </c>
      <c r="B208" s="43" t="s">
        <v>287</v>
      </c>
      <c r="C208" s="44">
        <v>44606</v>
      </c>
      <c r="D208" s="45">
        <v>225</v>
      </c>
      <c r="E208" s="43" t="s">
        <v>18</v>
      </c>
      <c r="F208" s="43"/>
      <c r="G208" s="43" t="s">
        <v>20</v>
      </c>
      <c r="H208" s="43" t="s">
        <v>195</v>
      </c>
      <c r="I208" s="44">
        <v>44706</v>
      </c>
      <c r="J208" s="44">
        <v>44700</v>
      </c>
      <c r="K208" s="46">
        <v>1</v>
      </c>
      <c r="L208" s="43" t="s">
        <v>288</v>
      </c>
    </row>
    <row r="209" spans="1:12" s="18" customFormat="1" ht="15" x14ac:dyDescent="0.15">
      <c r="A209" s="42" t="s">
        <v>289</v>
      </c>
      <c r="B209" s="43" t="s">
        <v>290</v>
      </c>
      <c r="C209" s="44">
        <v>44613</v>
      </c>
      <c r="D209" s="45">
        <v>218</v>
      </c>
      <c r="E209" s="43" t="s">
        <v>291</v>
      </c>
      <c r="F209" s="43"/>
      <c r="G209" s="43" t="s">
        <v>20</v>
      </c>
      <c r="H209" s="43" t="s">
        <v>292</v>
      </c>
      <c r="I209" s="44">
        <v>44624</v>
      </c>
      <c r="J209" s="44">
        <v>44631</v>
      </c>
      <c r="K209" s="46">
        <v>1</v>
      </c>
      <c r="L209" s="43" t="s">
        <v>293</v>
      </c>
    </row>
    <row r="210" spans="1:12" s="18" customFormat="1" ht="15" x14ac:dyDescent="0.15">
      <c r="A210" s="42" t="s">
        <v>294</v>
      </c>
      <c r="B210" s="43" t="s">
        <v>295</v>
      </c>
      <c r="C210" s="44">
        <v>44634</v>
      </c>
      <c r="D210" s="45">
        <v>161</v>
      </c>
      <c r="E210" s="43" t="s">
        <v>18</v>
      </c>
      <c r="F210" s="43"/>
      <c r="G210" s="43" t="s">
        <v>19</v>
      </c>
      <c r="H210" s="43" t="s">
        <v>20</v>
      </c>
      <c r="I210" s="44">
        <v>44880</v>
      </c>
      <c r="J210" s="44">
        <v>44788</v>
      </c>
      <c r="K210" s="46">
        <v>1</v>
      </c>
      <c r="L210" s="43" t="s">
        <v>296</v>
      </c>
    </row>
    <row r="211" spans="1:12" s="18" customFormat="1" ht="15" x14ac:dyDescent="0.15">
      <c r="A211" s="42" t="s">
        <v>297</v>
      </c>
      <c r="B211" s="43" t="s">
        <v>298</v>
      </c>
      <c r="C211" s="44">
        <v>44634</v>
      </c>
      <c r="D211" s="45">
        <v>239</v>
      </c>
      <c r="E211" s="43" t="s">
        <v>18</v>
      </c>
      <c r="F211" s="43"/>
      <c r="G211" s="43" t="s">
        <v>19</v>
      </c>
      <c r="H211" s="43" t="s">
        <v>299</v>
      </c>
      <c r="I211" s="44">
        <v>44872</v>
      </c>
      <c r="J211" s="44"/>
      <c r="K211" s="46">
        <v>0.5</v>
      </c>
      <c r="L211" s="43" t="s">
        <v>300</v>
      </c>
    </row>
    <row r="212" spans="1:12" s="18" customFormat="1" ht="15" x14ac:dyDescent="0.15">
      <c r="A212" s="42" t="s">
        <v>301</v>
      </c>
      <c r="B212" s="43" t="s">
        <v>302</v>
      </c>
      <c r="C212" s="44">
        <v>44634</v>
      </c>
      <c r="D212" s="45">
        <f ca="1">IF(ISBLANK(J212),TODAY()-C212,J212-C212)</f>
        <v>443</v>
      </c>
      <c r="E212" s="43" t="s">
        <v>18</v>
      </c>
      <c r="F212" s="43"/>
      <c r="G212" s="43" t="s">
        <v>19</v>
      </c>
      <c r="H212" s="43" t="s">
        <v>299</v>
      </c>
      <c r="I212" s="44">
        <v>44872</v>
      </c>
      <c r="J212" s="44">
        <v>45077</v>
      </c>
      <c r="K212" s="46">
        <v>1</v>
      </c>
      <c r="L212" s="43" t="s">
        <v>303</v>
      </c>
    </row>
    <row r="213" spans="1:12" s="18" customFormat="1" ht="15" x14ac:dyDescent="0.15">
      <c r="A213" s="42" t="s">
        <v>304</v>
      </c>
      <c r="B213" s="43" t="s">
        <v>305</v>
      </c>
      <c r="C213" s="44">
        <v>44634</v>
      </c>
      <c r="D213" s="45">
        <v>42</v>
      </c>
      <c r="E213" s="43" t="s">
        <v>18</v>
      </c>
      <c r="F213" s="43"/>
      <c r="G213" s="43" t="s">
        <v>19</v>
      </c>
      <c r="H213" s="43" t="s">
        <v>195</v>
      </c>
      <c r="I213" s="44">
        <v>44865</v>
      </c>
      <c r="J213" s="44">
        <v>44676</v>
      </c>
      <c r="K213" s="46">
        <v>1</v>
      </c>
      <c r="L213" s="43" t="s">
        <v>306</v>
      </c>
    </row>
    <row r="214" spans="1:12" s="18" customFormat="1" ht="15" x14ac:dyDescent="0.15">
      <c r="A214" s="42" t="s">
        <v>307</v>
      </c>
      <c r="B214" s="43" t="s">
        <v>308</v>
      </c>
      <c r="C214" s="44">
        <v>44634</v>
      </c>
      <c r="D214" s="45">
        <v>42</v>
      </c>
      <c r="E214" s="43" t="s">
        <v>18</v>
      </c>
      <c r="F214" s="43"/>
      <c r="G214" s="43" t="s">
        <v>19</v>
      </c>
      <c r="H214" s="43" t="s">
        <v>195</v>
      </c>
      <c r="I214" s="44">
        <v>44825</v>
      </c>
      <c r="J214" s="44">
        <v>44676</v>
      </c>
      <c r="K214" s="46">
        <v>1</v>
      </c>
      <c r="L214" s="43" t="s">
        <v>306</v>
      </c>
    </row>
    <row r="215" spans="1:12" s="18" customFormat="1" ht="15" x14ac:dyDescent="0.15">
      <c r="A215" s="42" t="s">
        <v>309</v>
      </c>
      <c r="B215" s="43" t="s">
        <v>310</v>
      </c>
      <c r="C215" s="44">
        <v>44634</v>
      </c>
      <c r="D215" s="45">
        <f ca="1">IF(ISBLANK(J215),TODAY()-C215,J215-C215)</f>
        <v>422</v>
      </c>
      <c r="E215" s="43" t="s">
        <v>18</v>
      </c>
      <c r="F215" s="43"/>
      <c r="G215" s="43" t="s">
        <v>19</v>
      </c>
      <c r="H215" s="43" t="s">
        <v>20</v>
      </c>
      <c r="I215" s="44">
        <v>44838</v>
      </c>
      <c r="J215" s="44">
        <v>45056</v>
      </c>
      <c r="K215" s="46">
        <v>1</v>
      </c>
      <c r="L215" s="43" t="s">
        <v>311</v>
      </c>
    </row>
    <row r="216" spans="1:12" s="18" customFormat="1" ht="15" x14ac:dyDescent="0.15">
      <c r="A216" s="42" t="s">
        <v>312</v>
      </c>
      <c r="B216" s="43" t="s">
        <v>313</v>
      </c>
      <c r="C216" s="44">
        <v>45076</v>
      </c>
      <c r="D216" s="45">
        <f t="shared" ref="D216" ca="1" si="29">IF(ISBLANK(J216),TODAY()-C216,J216-C216)</f>
        <v>1</v>
      </c>
      <c r="E216" s="43" t="s">
        <v>18</v>
      </c>
      <c r="F216" s="43"/>
      <c r="G216" s="43" t="s">
        <v>20</v>
      </c>
      <c r="H216" s="43" t="s">
        <v>21</v>
      </c>
      <c r="I216" s="44">
        <v>45079</v>
      </c>
      <c r="J216" s="44">
        <v>45077</v>
      </c>
      <c r="K216" s="46">
        <v>1</v>
      </c>
      <c r="L216" s="43" t="s">
        <v>281</v>
      </c>
    </row>
    <row r="217" spans="1:12" s="18" customFormat="1" ht="15" x14ac:dyDescent="0.15">
      <c r="A217" s="42">
        <v>1.1299999999999999</v>
      </c>
      <c r="B217" s="43" t="s">
        <v>272</v>
      </c>
      <c r="C217" s="44">
        <v>44624</v>
      </c>
      <c r="D217" s="45">
        <v>125</v>
      </c>
      <c r="E217" s="43" t="s">
        <v>273</v>
      </c>
      <c r="F217" s="43"/>
      <c r="G217" s="43" t="s">
        <v>19</v>
      </c>
      <c r="H217" s="43" t="s">
        <v>20</v>
      </c>
      <c r="I217" s="44">
        <v>44790</v>
      </c>
      <c r="J217" s="44">
        <v>44749</v>
      </c>
      <c r="K217" s="46">
        <v>1</v>
      </c>
      <c r="L217" s="43" t="s">
        <v>314</v>
      </c>
    </row>
    <row r="218" spans="1:12" s="18" customFormat="1" ht="15" x14ac:dyDescent="0.15">
      <c r="A218" s="42">
        <v>1.1399999999999999</v>
      </c>
      <c r="B218" s="43" t="s">
        <v>315</v>
      </c>
      <c r="C218" s="44">
        <v>44670</v>
      </c>
      <c r="D218" s="45">
        <v>210</v>
      </c>
      <c r="E218" s="43" t="s">
        <v>316</v>
      </c>
      <c r="F218" s="43"/>
      <c r="G218" s="43" t="s">
        <v>19</v>
      </c>
      <c r="H218" s="43" t="s">
        <v>19</v>
      </c>
      <c r="I218" s="44">
        <f>I183+30</f>
        <v>44724</v>
      </c>
      <c r="J218" s="44"/>
      <c r="K218" s="46" t="s">
        <v>269</v>
      </c>
      <c r="L218" s="43" t="s">
        <v>317</v>
      </c>
    </row>
    <row r="219" spans="1:12" s="18" customFormat="1" ht="15" x14ac:dyDescent="0.15">
      <c r="A219" s="42">
        <v>1.1499999999999999</v>
      </c>
      <c r="B219" s="43" t="s">
        <v>318</v>
      </c>
      <c r="C219" s="44">
        <v>44683</v>
      </c>
      <c r="D219" s="45">
        <f>J219-C219</f>
        <v>143</v>
      </c>
      <c r="E219" s="43" t="s">
        <v>319</v>
      </c>
      <c r="F219" s="43" t="s">
        <v>320</v>
      </c>
      <c r="G219" s="43" t="s">
        <v>200</v>
      </c>
      <c r="H219" s="43" t="s">
        <v>299</v>
      </c>
      <c r="I219" s="44">
        <f>I185+30</f>
        <v>44754</v>
      </c>
      <c r="J219" s="44">
        <v>44826</v>
      </c>
      <c r="K219" s="46">
        <v>1</v>
      </c>
      <c r="L219" s="43" t="s">
        <v>321</v>
      </c>
    </row>
    <row r="220" spans="1:12" s="18" customFormat="1" ht="15" x14ac:dyDescent="0.15">
      <c r="A220" s="42">
        <v>1.1599999999999999</v>
      </c>
      <c r="B220" s="43" t="s">
        <v>322</v>
      </c>
      <c r="C220" s="44">
        <v>44678</v>
      </c>
      <c r="D220" s="45">
        <v>202</v>
      </c>
      <c r="E220" s="43" t="s">
        <v>323</v>
      </c>
      <c r="F220" s="43"/>
      <c r="G220" s="43" t="s">
        <v>324</v>
      </c>
      <c r="H220" s="43" t="s">
        <v>324</v>
      </c>
      <c r="I220" s="44">
        <f>I183+30</f>
        <v>44724</v>
      </c>
      <c r="J220" s="44"/>
      <c r="K220" s="46" t="s">
        <v>269</v>
      </c>
      <c r="L220" s="43" t="s">
        <v>317</v>
      </c>
    </row>
    <row r="221" spans="1:12" s="18" customFormat="1" ht="15" x14ac:dyDescent="0.15">
      <c r="A221" s="42">
        <v>1.17</v>
      </c>
      <c r="B221" s="43" t="s">
        <v>325</v>
      </c>
      <c r="C221" s="44">
        <v>44686</v>
      </c>
      <c r="D221" s="45">
        <v>145</v>
      </c>
      <c r="E221" s="43" t="s">
        <v>326</v>
      </c>
      <c r="F221" s="43" t="s">
        <v>327</v>
      </c>
      <c r="G221" s="43" t="s">
        <v>21</v>
      </c>
      <c r="H221" s="43" t="s">
        <v>21</v>
      </c>
      <c r="I221" s="44">
        <v>44701</v>
      </c>
      <c r="J221" s="44">
        <v>44753</v>
      </c>
      <c r="K221" s="46">
        <v>1</v>
      </c>
      <c r="L221" s="43" t="s">
        <v>328</v>
      </c>
    </row>
    <row r="222" spans="1:12" s="18" customFormat="1" ht="15" x14ac:dyDescent="0.15">
      <c r="A222" s="42">
        <v>1.18</v>
      </c>
      <c r="B222" s="43" t="s">
        <v>329</v>
      </c>
      <c r="C222" s="44">
        <v>44606</v>
      </c>
      <c r="D222" s="45">
        <v>267</v>
      </c>
      <c r="E222" s="43" t="s">
        <v>18</v>
      </c>
      <c r="F222" s="43" t="s">
        <v>330</v>
      </c>
      <c r="G222" s="43" t="s">
        <v>20</v>
      </c>
      <c r="H222" s="43" t="s">
        <v>20</v>
      </c>
      <c r="I222" s="44">
        <v>44799</v>
      </c>
      <c r="J222" s="44">
        <v>44872</v>
      </c>
      <c r="K222" s="46">
        <v>1</v>
      </c>
      <c r="L222" s="43" t="s">
        <v>331</v>
      </c>
    </row>
    <row r="223" spans="1:12" s="18" customFormat="1" ht="15" x14ac:dyDescent="0.15">
      <c r="A223" s="42">
        <v>1.19</v>
      </c>
      <c r="B223" s="43" t="s">
        <v>332</v>
      </c>
      <c r="C223" s="44">
        <v>44676</v>
      </c>
      <c r="D223" s="45">
        <f>J223-C223</f>
        <v>161</v>
      </c>
      <c r="E223" s="43" t="s">
        <v>18</v>
      </c>
      <c r="F223" s="43"/>
      <c r="G223" s="43" t="s">
        <v>19</v>
      </c>
      <c r="H223" s="43" t="s">
        <v>195</v>
      </c>
      <c r="I223" s="44">
        <f>C223+90</f>
        <v>44766</v>
      </c>
      <c r="J223" s="44">
        <v>44837</v>
      </c>
      <c r="K223" s="46">
        <v>1</v>
      </c>
      <c r="L223" s="43" t="s">
        <v>333</v>
      </c>
    </row>
    <row r="224" spans="1:12" s="18" customFormat="1" ht="15" x14ac:dyDescent="0.15">
      <c r="A224" s="42">
        <v>1.2</v>
      </c>
      <c r="B224" s="43" t="s">
        <v>305</v>
      </c>
      <c r="C224" s="44">
        <v>44676</v>
      </c>
      <c r="D224" s="45">
        <f>J224-C224</f>
        <v>333</v>
      </c>
      <c r="E224" s="43" t="s">
        <v>18</v>
      </c>
      <c r="F224" s="43"/>
      <c r="G224" s="43" t="s">
        <v>19</v>
      </c>
      <c r="H224" s="43" t="s">
        <v>20</v>
      </c>
      <c r="I224" s="44">
        <v>44865</v>
      </c>
      <c r="J224" s="44">
        <v>45009</v>
      </c>
      <c r="K224" s="46">
        <v>1</v>
      </c>
      <c r="L224" s="43" t="s">
        <v>334</v>
      </c>
    </row>
    <row r="225" spans="1:12" s="18" customFormat="1" ht="15" x14ac:dyDescent="0.15">
      <c r="A225" s="42">
        <v>1.21</v>
      </c>
      <c r="B225" s="43" t="s">
        <v>335</v>
      </c>
      <c r="C225" s="44">
        <v>44755</v>
      </c>
      <c r="D225" s="45">
        <v>47</v>
      </c>
      <c r="E225" s="43" t="s">
        <v>18</v>
      </c>
      <c r="F225" s="43"/>
      <c r="G225" s="43" t="s">
        <v>19</v>
      </c>
      <c r="H225" s="43" t="s">
        <v>20</v>
      </c>
      <c r="I225" s="44">
        <v>44791</v>
      </c>
      <c r="J225" s="44"/>
      <c r="K225" s="46">
        <v>1</v>
      </c>
      <c r="L225" s="43" t="s">
        <v>336</v>
      </c>
    </row>
    <row r="226" spans="1:12" s="18" customFormat="1" ht="15" x14ac:dyDescent="0.15">
      <c r="A226" s="42">
        <v>1.22</v>
      </c>
      <c r="B226" s="43" t="s">
        <v>337</v>
      </c>
      <c r="C226" s="44">
        <v>44795</v>
      </c>
      <c r="D226" s="45">
        <v>36</v>
      </c>
      <c r="E226" s="43" t="s">
        <v>338</v>
      </c>
      <c r="F226" s="43" t="s">
        <v>339</v>
      </c>
      <c r="G226" s="43" t="s">
        <v>19</v>
      </c>
      <c r="H226" s="43" t="s">
        <v>21</v>
      </c>
      <c r="I226" s="44">
        <v>44820</v>
      </c>
      <c r="J226" s="44">
        <v>44817</v>
      </c>
      <c r="K226" s="46">
        <v>1</v>
      </c>
      <c r="L226" s="43" t="s">
        <v>340</v>
      </c>
    </row>
    <row r="227" spans="1:12" s="18" customFormat="1" ht="15" x14ac:dyDescent="0.15">
      <c r="A227" s="42">
        <v>1.26</v>
      </c>
      <c r="B227" s="43" t="s">
        <v>341</v>
      </c>
      <c r="C227" s="44">
        <v>44938</v>
      </c>
      <c r="D227" s="45">
        <v>96</v>
      </c>
      <c r="E227" s="43" t="s">
        <v>342</v>
      </c>
      <c r="F227" s="43"/>
      <c r="G227" s="43" t="s">
        <v>20</v>
      </c>
      <c r="H227" s="43" t="s">
        <v>343</v>
      </c>
      <c r="I227" s="44">
        <v>44974</v>
      </c>
      <c r="J227" s="44">
        <v>45034</v>
      </c>
      <c r="K227" s="46">
        <v>1</v>
      </c>
      <c r="L227" s="43" t="s">
        <v>344</v>
      </c>
    </row>
    <row r="228" spans="1:12" s="18" customFormat="1" ht="15" x14ac:dyDescent="0.15">
      <c r="A228" s="42">
        <v>3.01</v>
      </c>
      <c r="B228" s="43" t="s">
        <v>345</v>
      </c>
      <c r="C228" s="44">
        <v>44572</v>
      </c>
      <c r="D228" s="45">
        <v>259</v>
      </c>
      <c r="E228" s="43" t="s">
        <v>346</v>
      </c>
      <c r="F228" s="43"/>
      <c r="G228" s="43" t="s">
        <v>21</v>
      </c>
      <c r="H228" s="43" t="s">
        <v>21</v>
      </c>
      <c r="I228" s="44">
        <v>44601</v>
      </c>
      <c r="J228" s="44">
        <v>44600</v>
      </c>
      <c r="K228" s="46">
        <v>1</v>
      </c>
      <c r="L228" s="43" t="s">
        <v>347</v>
      </c>
    </row>
    <row r="229" spans="1:12" s="18" customFormat="1" ht="15" x14ac:dyDescent="0.15">
      <c r="A229" s="42">
        <v>3.02</v>
      </c>
      <c r="B229" s="43" t="s">
        <v>348</v>
      </c>
      <c r="C229" s="44">
        <v>44572</v>
      </c>
      <c r="D229" s="45">
        <v>259</v>
      </c>
      <c r="E229" s="43" t="s">
        <v>349</v>
      </c>
      <c r="F229" s="43"/>
      <c r="G229" s="43" t="s">
        <v>350</v>
      </c>
      <c r="H229" s="43" t="s">
        <v>200</v>
      </c>
      <c r="I229" s="44">
        <v>44603</v>
      </c>
      <c r="J229" s="44">
        <v>44593</v>
      </c>
      <c r="K229" s="46">
        <v>1</v>
      </c>
      <c r="L229" s="43"/>
    </row>
    <row r="230" spans="1:12" s="18" customFormat="1" ht="15" x14ac:dyDescent="0.15">
      <c r="A230" s="42">
        <v>3.03</v>
      </c>
      <c r="B230" s="43" t="s">
        <v>351</v>
      </c>
      <c r="C230" s="44">
        <v>44579</v>
      </c>
      <c r="D230" s="45">
        <v>252</v>
      </c>
      <c r="E230" s="43" t="s">
        <v>352</v>
      </c>
      <c r="F230" s="43"/>
      <c r="G230" s="43" t="s">
        <v>19</v>
      </c>
      <c r="H230" s="43" t="s">
        <v>19</v>
      </c>
      <c r="I230" s="44">
        <v>44600</v>
      </c>
      <c r="J230" s="44"/>
      <c r="K230" s="46">
        <v>1</v>
      </c>
      <c r="L230" s="43" t="s">
        <v>353</v>
      </c>
    </row>
    <row r="231" spans="1:12" s="18" customFormat="1" ht="15" x14ac:dyDescent="0.15">
      <c r="A231" s="42">
        <v>3.04</v>
      </c>
      <c r="B231" s="43" t="s">
        <v>354</v>
      </c>
      <c r="C231" s="44">
        <v>44581</v>
      </c>
      <c r="D231" s="45">
        <v>250</v>
      </c>
      <c r="E231" s="43" t="s">
        <v>355</v>
      </c>
      <c r="F231" s="43" t="s">
        <v>355</v>
      </c>
      <c r="G231" s="43" t="s">
        <v>20</v>
      </c>
      <c r="H231" s="43" t="s">
        <v>21</v>
      </c>
      <c r="I231" s="44"/>
      <c r="J231" s="44"/>
      <c r="K231" s="46">
        <v>1</v>
      </c>
      <c r="L231" s="43" t="s">
        <v>356</v>
      </c>
    </row>
    <row r="232" spans="1:12" s="18" customFormat="1" ht="15" x14ac:dyDescent="0.15">
      <c r="A232" s="42">
        <v>3.04</v>
      </c>
      <c r="B232" s="43" t="s">
        <v>357</v>
      </c>
      <c r="C232" s="44">
        <v>44617</v>
      </c>
      <c r="D232" s="45">
        <v>214</v>
      </c>
      <c r="E232" s="43" t="s">
        <v>358</v>
      </c>
      <c r="F232" s="43"/>
      <c r="G232" s="43" t="s">
        <v>20</v>
      </c>
      <c r="H232" s="43" t="s">
        <v>20</v>
      </c>
      <c r="I232" s="44">
        <v>44624</v>
      </c>
      <c r="J232" s="44"/>
      <c r="K232" s="46" t="s">
        <v>269</v>
      </c>
      <c r="L232" s="43" t="s">
        <v>359</v>
      </c>
    </row>
    <row r="233" spans="1:12" s="18" customFormat="1" ht="15" x14ac:dyDescent="0.15">
      <c r="A233" s="42">
        <v>3.05</v>
      </c>
      <c r="B233" s="43" t="s">
        <v>360</v>
      </c>
      <c r="C233" s="44">
        <v>44616</v>
      </c>
      <c r="D233" s="45">
        <v>215</v>
      </c>
      <c r="E233" s="43" t="s">
        <v>361</v>
      </c>
      <c r="F233" s="43"/>
      <c r="G233" s="43" t="s">
        <v>350</v>
      </c>
      <c r="H233" s="43" t="s">
        <v>200</v>
      </c>
      <c r="I233" s="44">
        <v>44623</v>
      </c>
      <c r="J233" s="44"/>
      <c r="K233" s="46" t="s">
        <v>269</v>
      </c>
      <c r="L233" s="43" t="s">
        <v>359</v>
      </c>
    </row>
    <row r="234" spans="1:12" s="18" customFormat="1" ht="15" x14ac:dyDescent="0.15">
      <c r="A234" s="42">
        <v>3.06</v>
      </c>
      <c r="B234" s="43" t="s">
        <v>362</v>
      </c>
      <c r="C234" s="44">
        <v>44623</v>
      </c>
      <c r="D234" s="45">
        <v>208</v>
      </c>
      <c r="E234" s="43" t="s">
        <v>363</v>
      </c>
      <c r="F234" s="43"/>
      <c r="G234" s="43" t="s">
        <v>350</v>
      </c>
      <c r="H234" s="43" t="s">
        <v>364</v>
      </c>
      <c r="I234" s="44">
        <v>44623</v>
      </c>
      <c r="J234" s="44"/>
      <c r="K234" s="46">
        <v>0.95</v>
      </c>
      <c r="L234" s="43" t="s">
        <v>365</v>
      </c>
    </row>
    <row r="235" spans="1:12" s="18" customFormat="1" ht="15" x14ac:dyDescent="0.15">
      <c r="A235" s="42" t="s">
        <v>366</v>
      </c>
      <c r="B235" s="43" t="s">
        <v>367</v>
      </c>
      <c r="C235" s="44">
        <v>44623</v>
      </c>
      <c r="D235" s="45">
        <v>208</v>
      </c>
      <c r="E235" s="43" t="s">
        <v>363</v>
      </c>
      <c r="F235" s="43"/>
      <c r="G235" s="43" t="s">
        <v>200</v>
      </c>
      <c r="H235" s="43" t="s">
        <v>200</v>
      </c>
      <c r="I235" s="44">
        <v>44623</v>
      </c>
      <c r="J235" s="44"/>
      <c r="K235" s="46" t="s">
        <v>217</v>
      </c>
      <c r="L235" s="43" t="s">
        <v>368</v>
      </c>
    </row>
    <row r="236" spans="1:12" s="18" customFormat="1" ht="15" x14ac:dyDescent="0.15">
      <c r="A236" s="42" t="s">
        <v>369</v>
      </c>
      <c r="B236" s="43" t="s">
        <v>370</v>
      </c>
      <c r="C236" s="44">
        <v>44648</v>
      </c>
      <c r="D236" s="45">
        <v>183</v>
      </c>
      <c r="E236" s="43"/>
      <c r="F236" s="43"/>
      <c r="G236" s="43" t="s">
        <v>371</v>
      </c>
      <c r="H236" s="43" t="s">
        <v>371</v>
      </c>
      <c r="I236" s="44">
        <v>44666</v>
      </c>
      <c r="J236" s="44">
        <v>44655</v>
      </c>
      <c r="K236" s="46">
        <v>1</v>
      </c>
      <c r="L236" s="43" t="s">
        <v>372</v>
      </c>
    </row>
    <row r="237" spans="1:12" s="18" customFormat="1" ht="15" x14ac:dyDescent="0.15">
      <c r="A237" s="42">
        <v>3.07</v>
      </c>
      <c r="B237" s="43" t="s">
        <v>373</v>
      </c>
      <c r="C237" s="44">
        <v>44617</v>
      </c>
      <c r="D237" s="45">
        <v>214</v>
      </c>
      <c r="E237" s="43" t="s">
        <v>374</v>
      </c>
      <c r="F237" s="43" t="s">
        <v>375</v>
      </c>
      <c r="G237" s="43" t="s">
        <v>19</v>
      </c>
      <c r="H237" s="43" t="s">
        <v>19</v>
      </c>
      <c r="I237" s="44">
        <v>44631</v>
      </c>
      <c r="J237" s="44">
        <v>44707</v>
      </c>
      <c r="K237" s="46">
        <v>1</v>
      </c>
      <c r="L237" s="43" t="s">
        <v>376</v>
      </c>
    </row>
    <row r="238" spans="1:12" s="18" customFormat="1" ht="15" x14ac:dyDescent="0.15">
      <c r="A238" s="42" t="s">
        <v>377</v>
      </c>
      <c r="B238" s="43" t="s">
        <v>378</v>
      </c>
      <c r="C238" s="44">
        <v>44644</v>
      </c>
      <c r="D238" s="45">
        <v>187</v>
      </c>
      <c r="E238" s="43" t="s">
        <v>379</v>
      </c>
      <c r="F238" s="43" t="s">
        <v>380</v>
      </c>
      <c r="G238" s="43" t="s">
        <v>19</v>
      </c>
      <c r="H238" s="43" t="s">
        <v>19</v>
      </c>
      <c r="I238" s="44">
        <v>44659</v>
      </c>
      <c r="J238" s="44">
        <v>44659</v>
      </c>
      <c r="K238" s="46">
        <v>1</v>
      </c>
      <c r="L238" s="43" t="s">
        <v>381</v>
      </c>
    </row>
    <row r="239" spans="1:12" s="18" customFormat="1" ht="15" x14ac:dyDescent="0.15">
      <c r="A239" s="42" t="s">
        <v>382</v>
      </c>
      <c r="B239" s="43" t="s">
        <v>383</v>
      </c>
      <c r="C239" s="44">
        <v>44665</v>
      </c>
      <c r="D239" s="45">
        <v>166</v>
      </c>
      <c r="E239" s="43" t="s">
        <v>384</v>
      </c>
      <c r="F239" s="43"/>
      <c r="G239" s="43" t="s">
        <v>20</v>
      </c>
      <c r="H239" s="43" t="s">
        <v>385</v>
      </c>
      <c r="I239" s="44">
        <v>44679</v>
      </c>
      <c r="J239" s="44"/>
      <c r="K239" s="46"/>
      <c r="L239" s="43" t="s">
        <v>386</v>
      </c>
    </row>
    <row r="240" spans="1:12" s="18" customFormat="1" ht="15" x14ac:dyDescent="0.15">
      <c r="A240" s="42">
        <v>3.08</v>
      </c>
      <c r="B240" s="43" t="s">
        <v>387</v>
      </c>
      <c r="C240" s="44">
        <v>44627</v>
      </c>
      <c r="D240" s="45">
        <v>204</v>
      </c>
      <c r="E240" s="43" t="s">
        <v>388</v>
      </c>
      <c r="F240" s="43" t="s">
        <v>389</v>
      </c>
      <c r="G240" s="43" t="s">
        <v>200</v>
      </c>
      <c r="H240" s="43" t="s">
        <v>200</v>
      </c>
      <c r="I240" s="44">
        <v>44659</v>
      </c>
      <c r="J240" s="44">
        <v>44677</v>
      </c>
      <c r="K240" s="46">
        <v>1</v>
      </c>
      <c r="L240" s="43" t="s">
        <v>390</v>
      </c>
    </row>
    <row r="241" spans="1:12" s="18" customFormat="1" ht="15" x14ac:dyDescent="0.15">
      <c r="A241" s="42">
        <v>3.09</v>
      </c>
      <c r="B241" s="43" t="s">
        <v>391</v>
      </c>
      <c r="C241" s="44">
        <v>44692</v>
      </c>
      <c r="D241" s="45">
        <v>139</v>
      </c>
      <c r="E241" s="43" t="s">
        <v>392</v>
      </c>
      <c r="F241" s="43" t="s">
        <v>393</v>
      </c>
      <c r="G241" s="43" t="s">
        <v>21</v>
      </c>
      <c r="H241" s="43" t="s">
        <v>324</v>
      </c>
      <c r="I241" s="44">
        <v>44743</v>
      </c>
      <c r="J241" s="44">
        <v>44748</v>
      </c>
      <c r="K241" s="46">
        <v>1</v>
      </c>
      <c r="L241" s="43" t="s">
        <v>394</v>
      </c>
    </row>
    <row r="242" spans="1:12" s="18" customFormat="1" ht="15" x14ac:dyDescent="0.15">
      <c r="A242" s="42">
        <v>3.1</v>
      </c>
      <c r="B242" s="47" t="s">
        <v>395</v>
      </c>
      <c r="C242" s="44">
        <v>44733</v>
      </c>
      <c r="D242" s="45">
        <v>98</v>
      </c>
      <c r="E242" s="43" t="s">
        <v>396</v>
      </c>
      <c r="F242" s="43" t="s">
        <v>397</v>
      </c>
      <c r="G242" s="43" t="s">
        <v>21</v>
      </c>
      <c r="H242" s="43" t="s">
        <v>200</v>
      </c>
      <c r="I242" s="44">
        <v>44763</v>
      </c>
      <c r="J242" s="44">
        <v>44768</v>
      </c>
      <c r="K242" s="46">
        <v>1</v>
      </c>
      <c r="L242" s="43" t="s">
        <v>398</v>
      </c>
    </row>
    <row r="243" spans="1:12" s="18" customFormat="1" ht="15" x14ac:dyDescent="0.15">
      <c r="A243" s="42">
        <v>3.11</v>
      </c>
      <c r="B243" s="43" t="s">
        <v>399</v>
      </c>
      <c r="C243" s="44">
        <v>44609</v>
      </c>
      <c r="D243" s="45">
        <v>271</v>
      </c>
      <c r="E243" s="43" t="s">
        <v>400</v>
      </c>
      <c r="F243" s="43"/>
      <c r="G243" s="43" t="s">
        <v>200</v>
      </c>
      <c r="H243" s="43" t="s">
        <v>200</v>
      </c>
      <c r="I243" s="44">
        <v>44743</v>
      </c>
      <c r="J243" s="44"/>
      <c r="K243" s="46" t="s">
        <v>269</v>
      </c>
      <c r="L243" s="43" t="s">
        <v>317</v>
      </c>
    </row>
    <row r="244" spans="1:12" s="18" customFormat="1" ht="15" x14ac:dyDescent="0.15">
      <c r="A244" s="42">
        <v>3.12</v>
      </c>
      <c r="B244" s="43" t="s">
        <v>401</v>
      </c>
      <c r="C244" s="44">
        <v>44750</v>
      </c>
      <c r="D244" s="45">
        <v>81</v>
      </c>
      <c r="E244" s="43" t="s">
        <v>402</v>
      </c>
      <c r="F244" s="43" t="s">
        <v>403</v>
      </c>
      <c r="G244" s="43" t="s">
        <v>200</v>
      </c>
      <c r="H244" s="43" t="s">
        <v>200</v>
      </c>
      <c r="I244" s="44">
        <v>44780</v>
      </c>
      <c r="J244" s="44">
        <v>44775</v>
      </c>
      <c r="K244" s="46">
        <v>1</v>
      </c>
      <c r="L244" s="43" t="s">
        <v>404</v>
      </c>
    </row>
    <row r="245" spans="1:12" s="18" customFormat="1" ht="15" x14ac:dyDescent="0.15">
      <c r="A245" s="42">
        <v>3.13</v>
      </c>
      <c r="B245" s="43" t="s">
        <v>405</v>
      </c>
      <c r="C245" s="44">
        <v>44797</v>
      </c>
      <c r="D245" s="45">
        <v>167</v>
      </c>
      <c r="E245" s="43" t="s">
        <v>406</v>
      </c>
      <c r="F245" s="43"/>
      <c r="G245" s="43" t="s">
        <v>200</v>
      </c>
      <c r="H245" s="43" t="s">
        <v>201</v>
      </c>
      <c r="I245" s="44">
        <v>44834</v>
      </c>
      <c r="J245" s="44">
        <v>44964</v>
      </c>
      <c r="K245" s="46">
        <v>1</v>
      </c>
      <c r="L245" s="43" t="s">
        <v>407</v>
      </c>
    </row>
    <row r="246" spans="1:12" s="18" customFormat="1" ht="15" x14ac:dyDescent="0.15">
      <c r="A246" s="42">
        <v>3.14</v>
      </c>
      <c r="B246" s="43" t="s">
        <v>408</v>
      </c>
      <c r="C246" s="44">
        <v>44844</v>
      </c>
      <c r="D246" s="45">
        <f>J246-C246</f>
        <v>43</v>
      </c>
      <c r="E246" s="43" t="s">
        <v>409</v>
      </c>
      <c r="F246" s="43" t="s">
        <v>410</v>
      </c>
      <c r="G246" s="43" t="s">
        <v>19</v>
      </c>
      <c r="H246" s="43" t="s">
        <v>19</v>
      </c>
      <c r="I246" s="44">
        <v>44834</v>
      </c>
      <c r="J246" s="44">
        <v>44887</v>
      </c>
      <c r="K246" s="46">
        <v>1</v>
      </c>
      <c r="L246" s="43" t="s">
        <v>411</v>
      </c>
    </row>
    <row r="247" spans="1:12" s="18" customFormat="1" ht="15" x14ac:dyDescent="0.15">
      <c r="A247" s="42">
        <v>3.15</v>
      </c>
      <c r="B247" s="43" t="s">
        <v>412</v>
      </c>
      <c r="C247" s="44">
        <v>44785</v>
      </c>
      <c r="D247" s="45">
        <f>J247-C247</f>
        <v>200</v>
      </c>
      <c r="E247" s="43" t="s">
        <v>413</v>
      </c>
      <c r="F247" s="43" t="s">
        <v>414</v>
      </c>
      <c r="G247" s="43" t="s">
        <v>200</v>
      </c>
      <c r="H247" s="43" t="s">
        <v>20</v>
      </c>
      <c r="I247" s="44">
        <v>44967</v>
      </c>
      <c r="J247" s="44">
        <v>44985</v>
      </c>
      <c r="K247" s="46">
        <v>1</v>
      </c>
      <c r="L247" s="43" t="s">
        <v>415</v>
      </c>
    </row>
    <row r="248" spans="1:12" s="18" customFormat="1" ht="15" x14ac:dyDescent="0.15">
      <c r="A248" s="42">
        <v>3.16</v>
      </c>
      <c r="B248" s="43" t="s">
        <v>416</v>
      </c>
      <c r="C248" s="44">
        <v>44939</v>
      </c>
      <c r="D248" s="45">
        <f>J248-C248</f>
        <v>46</v>
      </c>
      <c r="E248" s="43" t="s">
        <v>417</v>
      </c>
      <c r="F248" s="43" t="s">
        <v>418</v>
      </c>
      <c r="G248" s="43" t="s">
        <v>200</v>
      </c>
      <c r="H248" s="43" t="s">
        <v>324</v>
      </c>
      <c r="I248" s="44">
        <v>44967</v>
      </c>
      <c r="J248" s="44">
        <v>44985</v>
      </c>
      <c r="K248" s="46">
        <v>1</v>
      </c>
      <c r="L248" s="43" t="s">
        <v>419</v>
      </c>
    </row>
    <row r="249" spans="1:12" s="18" customFormat="1" ht="15" x14ac:dyDescent="0.15">
      <c r="A249" s="42">
        <v>3.17</v>
      </c>
      <c r="B249" s="43" t="s">
        <v>420</v>
      </c>
      <c r="C249" s="44">
        <v>44946</v>
      </c>
      <c r="D249" s="45">
        <v>18</v>
      </c>
      <c r="E249" s="43" t="s">
        <v>421</v>
      </c>
      <c r="F249" s="43" t="s">
        <v>422</v>
      </c>
      <c r="G249" s="43" t="s">
        <v>21</v>
      </c>
      <c r="H249" s="43" t="s">
        <v>21</v>
      </c>
      <c r="I249" s="44">
        <v>44960</v>
      </c>
      <c r="J249" s="44">
        <v>44964</v>
      </c>
      <c r="K249" s="46">
        <v>1</v>
      </c>
      <c r="L249" s="43" t="s">
        <v>423</v>
      </c>
    </row>
    <row r="250" spans="1:12" s="18" customFormat="1" ht="15" x14ac:dyDescent="0.15">
      <c r="A250" s="42">
        <v>3.18</v>
      </c>
      <c r="B250" s="43" t="s">
        <v>424</v>
      </c>
      <c r="C250" s="44">
        <v>44959</v>
      </c>
      <c r="D250" s="45">
        <f ca="1">IF(ISBLANK(J250),TODAY()-C250,J250-C250)</f>
        <v>81</v>
      </c>
      <c r="E250" s="43" t="s">
        <v>425</v>
      </c>
      <c r="F250" s="43"/>
      <c r="G250" s="43" t="s">
        <v>21</v>
      </c>
      <c r="H250" s="43" t="s">
        <v>21</v>
      </c>
      <c r="I250" s="44">
        <v>44981</v>
      </c>
      <c r="J250" s="44">
        <v>45040</v>
      </c>
      <c r="K250" s="46">
        <v>1</v>
      </c>
      <c r="L250" s="43" t="s">
        <v>426</v>
      </c>
    </row>
    <row r="251" spans="1:12" s="18" customFormat="1" ht="15" x14ac:dyDescent="0.15">
      <c r="A251" s="42">
        <v>3.19</v>
      </c>
      <c r="B251" s="43" t="s">
        <v>427</v>
      </c>
      <c r="C251" s="44">
        <v>44959</v>
      </c>
      <c r="D251" s="45">
        <f ca="1">IF(ISBLANK(J251),TODAY()-C251,J251-C251)</f>
        <v>76</v>
      </c>
      <c r="E251" s="43" t="s">
        <v>428</v>
      </c>
      <c r="F251" s="43"/>
      <c r="G251" s="43" t="s">
        <v>21</v>
      </c>
      <c r="H251" s="43" t="s">
        <v>21</v>
      </c>
      <c r="I251" s="44">
        <v>44981</v>
      </c>
      <c r="J251" s="44">
        <v>45035</v>
      </c>
      <c r="K251" s="46">
        <v>1</v>
      </c>
      <c r="L251" s="43" t="s">
        <v>429</v>
      </c>
    </row>
    <row r="252" spans="1:12" s="18" customFormat="1" ht="15" x14ac:dyDescent="0.15">
      <c r="A252" s="42">
        <v>3.2</v>
      </c>
      <c r="B252" s="43" t="s">
        <v>430</v>
      </c>
      <c r="C252" s="44">
        <v>44946</v>
      </c>
      <c r="D252" s="45">
        <f ca="1">IF(ISBLANK(J252),TODAY()-C252,J252-C252)</f>
        <v>96</v>
      </c>
      <c r="E252" s="43" t="s">
        <v>431</v>
      </c>
      <c r="F252" s="43" t="s">
        <v>432</v>
      </c>
      <c r="G252" s="43" t="s">
        <v>21</v>
      </c>
      <c r="H252" s="43" t="s">
        <v>20</v>
      </c>
      <c r="I252" s="44">
        <v>45009</v>
      </c>
      <c r="J252" s="44">
        <v>45042</v>
      </c>
      <c r="K252" s="46">
        <v>1</v>
      </c>
      <c r="L252" s="43" t="s">
        <v>433</v>
      </c>
    </row>
    <row r="253" spans="1:12" s="18" customFormat="1" ht="15" x14ac:dyDescent="0.15">
      <c r="A253" s="42">
        <v>3.21</v>
      </c>
      <c r="B253" s="43" t="s">
        <v>434</v>
      </c>
      <c r="C253" s="44">
        <v>45035</v>
      </c>
      <c r="D253" s="45">
        <f t="shared" ref="D253" ca="1" si="30">IF(ISBLANK(J253),TODAY()-C253,J253-C253)</f>
        <v>38</v>
      </c>
      <c r="E253" s="43" t="s">
        <v>435</v>
      </c>
      <c r="F253" s="43"/>
      <c r="G253" s="43" t="s">
        <v>200</v>
      </c>
      <c r="H253" s="43" t="s">
        <v>200</v>
      </c>
      <c r="I253" s="44">
        <v>45058</v>
      </c>
      <c r="J253" s="44">
        <v>45073</v>
      </c>
      <c r="K253" s="46">
        <v>1</v>
      </c>
      <c r="L253" s="43" t="s">
        <v>436</v>
      </c>
    </row>
    <row r="254" spans="1:12" s="18" customFormat="1" ht="15" x14ac:dyDescent="0.15">
      <c r="A254" s="42">
        <v>4.01</v>
      </c>
      <c r="B254" s="43" t="s">
        <v>437</v>
      </c>
      <c r="C254" s="44">
        <v>44572</v>
      </c>
      <c r="D254" s="45">
        <f>J254-C254</f>
        <v>429</v>
      </c>
      <c r="E254" s="43" t="s">
        <v>346</v>
      </c>
      <c r="F254" s="43" t="s">
        <v>438</v>
      </c>
      <c r="G254" s="43" t="s">
        <v>20</v>
      </c>
      <c r="H254" s="43" t="s">
        <v>20</v>
      </c>
      <c r="I254" s="44">
        <v>44743</v>
      </c>
      <c r="J254" s="44">
        <v>45001</v>
      </c>
      <c r="K254" s="46">
        <v>1</v>
      </c>
      <c r="L254" s="43" t="s">
        <v>439</v>
      </c>
    </row>
    <row r="255" spans="1:12" s="18" customFormat="1" ht="15" x14ac:dyDescent="0.15">
      <c r="A255" s="42">
        <v>4.0199999999999996</v>
      </c>
      <c r="B255" s="43" t="s">
        <v>440</v>
      </c>
      <c r="C255" s="44">
        <v>44118</v>
      </c>
      <c r="D255" s="45">
        <v>713</v>
      </c>
      <c r="E255" s="43" t="s">
        <v>441</v>
      </c>
      <c r="F255" s="43"/>
      <c r="G255" s="43" t="s">
        <v>20</v>
      </c>
      <c r="H255" s="43" t="s">
        <v>20</v>
      </c>
      <c r="I255" s="44">
        <v>44603</v>
      </c>
      <c r="J255" s="44">
        <v>44630</v>
      </c>
      <c r="K255" s="46">
        <v>1</v>
      </c>
      <c r="L255" s="43" t="s">
        <v>442</v>
      </c>
    </row>
    <row r="256" spans="1:12" s="18" customFormat="1" ht="15" x14ac:dyDescent="0.15">
      <c r="A256" s="42" t="s">
        <v>443</v>
      </c>
      <c r="B256" s="43" t="s">
        <v>444</v>
      </c>
      <c r="C256" s="44">
        <v>44622</v>
      </c>
      <c r="D256" s="45">
        <v>209</v>
      </c>
      <c r="E256" s="43" t="s">
        <v>445</v>
      </c>
      <c r="F256" s="43"/>
      <c r="G256" s="43" t="s">
        <v>19</v>
      </c>
      <c r="H256" s="43" t="s">
        <v>19</v>
      </c>
      <c r="I256" s="44">
        <v>44631</v>
      </c>
      <c r="J256" s="44">
        <v>44631</v>
      </c>
      <c r="K256" s="46">
        <v>1</v>
      </c>
      <c r="L256" s="43" t="s">
        <v>446</v>
      </c>
    </row>
    <row r="257" spans="1:12" s="18" customFormat="1" ht="15" x14ac:dyDescent="0.15">
      <c r="A257" s="42">
        <v>4.03</v>
      </c>
      <c r="B257" s="43" t="s">
        <v>447</v>
      </c>
      <c r="C257" s="44">
        <v>44596</v>
      </c>
      <c r="D257" s="45">
        <v>235</v>
      </c>
      <c r="E257" s="43" t="s">
        <v>448</v>
      </c>
      <c r="F257" s="43"/>
      <c r="G257" s="43" t="s">
        <v>20</v>
      </c>
      <c r="H257" s="43" t="s">
        <v>21</v>
      </c>
      <c r="I257" s="44">
        <v>44603</v>
      </c>
      <c r="J257" s="44">
        <v>44630</v>
      </c>
      <c r="K257" s="46">
        <v>1</v>
      </c>
      <c r="L257" s="43" t="s">
        <v>449</v>
      </c>
    </row>
    <row r="258" spans="1:12" s="18" customFormat="1" ht="15" x14ac:dyDescent="0.15">
      <c r="A258" s="42">
        <v>4.04</v>
      </c>
      <c r="B258" s="43" t="s">
        <v>450</v>
      </c>
      <c r="C258" s="44">
        <v>44462</v>
      </c>
      <c r="D258" s="45">
        <f>J258-C258</f>
        <v>397</v>
      </c>
      <c r="E258" s="43" t="s">
        <v>451</v>
      </c>
      <c r="F258" s="43"/>
      <c r="G258" s="43" t="s">
        <v>21</v>
      </c>
      <c r="H258" s="43" t="s">
        <v>21</v>
      </c>
      <c r="I258" s="44">
        <v>44834</v>
      </c>
      <c r="J258" s="44">
        <v>44859</v>
      </c>
      <c r="K258" s="46">
        <v>1</v>
      </c>
      <c r="L258" s="43" t="s">
        <v>452</v>
      </c>
    </row>
    <row r="259" spans="1:12" s="18" customFormat="1" ht="15" x14ac:dyDescent="0.15">
      <c r="A259" s="42" t="s">
        <v>453</v>
      </c>
      <c r="B259" s="43" t="s">
        <v>454</v>
      </c>
      <c r="C259" s="44">
        <v>44609</v>
      </c>
      <c r="D259" s="45">
        <v>222</v>
      </c>
      <c r="E259" s="43" t="s">
        <v>455</v>
      </c>
      <c r="F259" s="43"/>
      <c r="G259" s="43" t="s">
        <v>21</v>
      </c>
      <c r="H259" s="43" t="s">
        <v>21</v>
      </c>
      <c r="I259" s="44">
        <v>44645</v>
      </c>
      <c r="J259" s="44">
        <v>44634</v>
      </c>
      <c r="K259" s="46">
        <v>1</v>
      </c>
      <c r="L259" s="43" t="s">
        <v>456</v>
      </c>
    </row>
    <row r="260" spans="1:12" s="18" customFormat="1" ht="30" x14ac:dyDescent="0.15">
      <c r="A260" s="42">
        <v>4.05</v>
      </c>
      <c r="B260" s="43" t="s">
        <v>457</v>
      </c>
      <c r="C260" s="44">
        <v>44571</v>
      </c>
      <c r="D260" s="45">
        <v>260</v>
      </c>
      <c r="E260" s="43" t="s">
        <v>458</v>
      </c>
      <c r="F260" s="43" t="s">
        <v>459</v>
      </c>
      <c r="G260" s="43" t="s">
        <v>20</v>
      </c>
      <c r="H260" s="43" t="s">
        <v>20</v>
      </c>
      <c r="I260" s="44">
        <v>44834</v>
      </c>
      <c r="J260" s="44">
        <v>44725</v>
      </c>
      <c r="K260" s="46">
        <v>1</v>
      </c>
      <c r="L260" s="43" t="s">
        <v>460</v>
      </c>
    </row>
    <row r="261" spans="1:12" s="18" customFormat="1" ht="15" x14ac:dyDescent="0.15">
      <c r="A261" s="42">
        <v>4.0599999999999996</v>
      </c>
      <c r="B261" s="43" t="s">
        <v>461</v>
      </c>
      <c r="C261" s="44">
        <v>44706</v>
      </c>
      <c r="D261" s="45">
        <v>43</v>
      </c>
      <c r="E261" s="43" t="s">
        <v>462</v>
      </c>
      <c r="F261" s="43" t="s">
        <v>463</v>
      </c>
      <c r="G261" s="43" t="s">
        <v>21</v>
      </c>
      <c r="H261" s="43" t="s">
        <v>21</v>
      </c>
      <c r="I261" s="44">
        <v>44729</v>
      </c>
      <c r="J261" s="44">
        <v>44749</v>
      </c>
      <c r="K261" s="46">
        <v>1</v>
      </c>
      <c r="L261" s="43" t="s">
        <v>464</v>
      </c>
    </row>
    <row r="262" spans="1:12" s="18" customFormat="1" ht="15" x14ac:dyDescent="0.15">
      <c r="A262" s="42">
        <v>4.07</v>
      </c>
      <c r="B262" s="43" t="s">
        <v>465</v>
      </c>
      <c r="C262" s="44">
        <v>44812</v>
      </c>
      <c r="D262" s="45">
        <v>236</v>
      </c>
      <c r="E262" s="43" t="s">
        <v>466</v>
      </c>
      <c r="F262" s="43"/>
      <c r="G262" s="43"/>
      <c r="H262" s="43"/>
      <c r="I262" s="44">
        <v>44957</v>
      </c>
      <c r="J262" s="44"/>
      <c r="K262" s="46"/>
      <c r="L262" s="43"/>
    </row>
    <row r="263" spans="1:12" s="18" customFormat="1" ht="15" x14ac:dyDescent="0.15">
      <c r="A263" s="42"/>
      <c r="B263" s="43" t="s">
        <v>467</v>
      </c>
      <c r="C263" s="44"/>
      <c r="D263" s="45"/>
      <c r="E263" s="43"/>
      <c r="F263" s="43"/>
      <c r="G263" s="43"/>
      <c r="H263" s="43"/>
      <c r="I263" s="44"/>
      <c r="J263" s="44"/>
      <c r="K263" s="46"/>
      <c r="L263" s="43"/>
    </row>
    <row r="264" spans="1:12" s="18" customFormat="1" ht="15" x14ac:dyDescent="0.15">
      <c r="A264" s="42" t="s">
        <v>468</v>
      </c>
      <c r="B264" s="43" t="s">
        <v>469</v>
      </c>
      <c r="C264" s="44">
        <v>44812</v>
      </c>
      <c r="D264" s="45">
        <v>236</v>
      </c>
      <c r="E264" s="43"/>
      <c r="F264" s="43"/>
      <c r="G264" s="43" t="s">
        <v>19</v>
      </c>
      <c r="H264" s="43" t="s">
        <v>19</v>
      </c>
      <c r="I264" s="44">
        <v>44932</v>
      </c>
      <c r="J264" s="44"/>
      <c r="K264" s="46">
        <v>0.8</v>
      </c>
      <c r="L264" s="43" t="s">
        <v>470</v>
      </c>
    </row>
    <row r="265" spans="1:12" s="18" customFormat="1" ht="15" x14ac:dyDescent="0.15">
      <c r="A265" s="42" t="s">
        <v>471</v>
      </c>
      <c r="B265" s="43" t="s">
        <v>472</v>
      </c>
      <c r="C265" s="44">
        <v>44812</v>
      </c>
      <c r="D265" s="45">
        <v>236</v>
      </c>
      <c r="E265" s="43"/>
      <c r="F265" s="43"/>
      <c r="G265" s="43" t="s">
        <v>19</v>
      </c>
      <c r="H265" s="43" t="s">
        <v>20</v>
      </c>
      <c r="I265" s="44">
        <f>I264+30</f>
        <v>44962</v>
      </c>
      <c r="J265" s="44"/>
      <c r="K265" s="46">
        <v>0.25</v>
      </c>
      <c r="L265" s="43" t="s">
        <v>473</v>
      </c>
    </row>
    <row r="266" spans="1:12" s="18" customFormat="1" ht="15" x14ac:dyDescent="0.15">
      <c r="A266" s="42" t="s">
        <v>474</v>
      </c>
      <c r="B266" s="43" t="s">
        <v>475</v>
      </c>
      <c r="C266" s="44">
        <v>44812</v>
      </c>
      <c r="D266" s="45">
        <v>236</v>
      </c>
      <c r="E266" s="43"/>
      <c r="F266" s="43"/>
      <c r="G266" s="43" t="s">
        <v>19</v>
      </c>
      <c r="H266" s="43" t="s">
        <v>20</v>
      </c>
      <c r="I266" s="44">
        <f>I264+30</f>
        <v>44962</v>
      </c>
      <c r="J266" s="44"/>
      <c r="K266" s="46">
        <v>0</v>
      </c>
      <c r="L266" s="43" t="s">
        <v>476</v>
      </c>
    </row>
    <row r="267" spans="1:12" s="18" customFormat="1" ht="15" x14ac:dyDescent="0.15">
      <c r="A267" s="42" t="s">
        <v>477</v>
      </c>
      <c r="B267" s="43" t="s">
        <v>478</v>
      </c>
      <c r="C267" s="44">
        <v>44812</v>
      </c>
      <c r="D267" s="45">
        <v>236</v>
      </c>
      <c r="E267" s="43"/>
      <c r="F267" s="43"/>
      <c r="G267" s="43" t="s">
        <v>19</v>
      </c>
      <c r="H267" s="43" t="s">
        <v>20</v>
      </c>
      <c r="I267" s="44">
        <f>I266+10</f>
        <v>44972</v>
      </c>
      <c r="J267" s="44"/>
      <c r="K267" s="46">
        <v>0</v>
      </c>
      <c r="L267" s="43" t="s">
        <v>479</v>
      </c>
    </row>
    <row r="268" spans="1:12" s="18" customFormat="1" ht="15" x14ac:dyDescent="0.15">
      <c r="A268" s="42" t="s">
        <v>480</v>
      </c>
      <c r="B268" s="43" t="s">
        <v>481</v>
      </c>
      <c r="C268" s="44">
        <v>44812</v>
      </c>
      <c r="D268" s="45">
        <v>236</v>
      </c>
      <c r="E268" s="43"/>
      <c r="F268" s="43"/>
      <c r="G268" s="43" t="s">
        <v>19</v>
      </c>
      <c r="H268" s="43" t="s">
        <v>20</v>
      </c>
      <c r="I268" s="44">
        <f>I267+10</f>
        <v>44982</v>
      </c>
      <c r="J268" s="44"/>
      <c r="K268" s="46">
        <v>0</v>
      </c>
      <c r="L268" s="43"/>
    </row>
    <row r="269" spans="1:12" s="18" customFormat="1" ht="15" x14ac:dyDescent="0.15">
      <c r="A269" s="42" t="s">
        <v>482</v>
      </c>
      <c r="B269" s="43" t="s">
        <v>483</v>
      </c>
      <c r="C269" s="44">
        <v>44812</v>
      </c>
      <c r="D269" s="45">
        <v>236</v>
      </c>
      <c r="E269" s="43"/>
      <c r="F269" s="43"/>
      <c r="G269" s="43" t="s">
        <v>19</v>
      </c>
      <c r="H269" s="43" t="s">
        <v>20</v>
      </c>
      <c r="I269" s="44">
        <f>I268+10</f>
        <v>44992</v>
      </c>
      <c r="J269" s="44"/>
      <c r="K269" s="46"/>
      <c r="L269" s="43" t="s">
        <v>484</v>
      </c>
    </row>
    <row r="270" spans="1:12" s="18" customFormat="1" ht="15" x14ac:dyDescent="0.15">
      <c r="A270" s="42" t="s">
        <v>485</v>
      </c>
      <c r="B270" s="43" t="s">
        <v>486</v>
      </c>
      <c r="C270" s="44">
        <v>44812</v>
      </c>
      <c r="D270" s="45">
        <v>236</v>
      </c>
      <c r="E270" s="43" t="s">
        <v>487</v>
      </c>
      <c r="F270" s="43"/>
      <c r="G270" s="43" t="s">
        <v>19</v>
      </c>
      <c r="H270" s="43" t="s">
        <v>21</v>
      </c>
      <c r="I270" s="44">
        <v>44932</v>
      </c>
      <c r="J270" s="44"/>
      <c r="K270" s="46">
        <v>0</v>
      </c>
      <c r="L270" s="43" t="s">
        <v>488</v>
      </c>
    </row>
    <row r="271" spans="1:12" s="18" customFormat="1" ht="15" x14ac:dyDescent="0.15">
      <c r="A271" s="42" t="s">
        <v>489</v>
      </c>
      <c r="B271" s="43" t="s">
        <v>490</v>
      </c>
      <c r="C271" s="44">
        <v>44812</v>
      </c>
      <c r="D271" s="45">
        <v>236</v>
      </c>
      <c r="E271" s="43" t="s">
        <v>487</v>
      </c>
      <c r="F271" s="43"/>
      <c r="G271" s="43" t="s">
        <v>19</v>
      </c>
      <c r="H271" s="43" t="s">
        <v>21</v>
      </c>
      <c r="I271" s="44">
        <v>44932</v>
      </c>
      <c r="J271" s="44"/>
      <c r="K271" s="46">
        <v>0</v>
      </c>
      <c r="L271" s="43" t="s">
        <v>488</v>
      </c>
    </row>
    <row r="272" spans="1:12" s="18" customFormat="1" ht="15" x14ac:dyDescent="0.15">
      <c r="A272" s="42" t="s">
        <v>491</v>
      </c>
      <c r="B272" s="43" t="s">
        <v>492</v>
      </c>
      <c r="C272" s="44">
        <v>44812</v>
      </c>
      <c r="D272" s="45">
        <v>236</v>
      </c>
      <c r="E272" s="43" t="s">
        <v>487</v>
      </c>
      <c r="F272" s="43"/>
      <c r="G272" s="43" t="s">
        <v>19</v>
      </c>
      <c r="H272" s="43" t="s">
        <v>21</v>
      </c>
      <c r="I272" s="44">
        <v>44932</v>
      </c>
      <c r="J272" s="44"/>
      <c r="K272" s="46">
        <v>0</v>
      </c>
      <c r="L272" s="43" t="s">
        <v>488</v>
      </c>
    </row>
    <row r="273" spans="1:12" s="18" customFormat="1" ht="15" x14ac:dyDescent="0.15">
      <c r="A273" s="42" t="s">
        <v>493</v>
      </c>
      <c r="B273" s="43" t="s">
        <v>494</v>
      </c>
      <c r="C273" s="44">
        <v>44812</v>
      </c>
      <c r="D273" s="45">
        <v>236</v>
      </c>
      <c r="E273" s="43" t="s">
        <v>487</v>
      </c>
      <c r="F273" s="43"/>
      <c r="G273" s="43" t="s">
        <v>19</v>
      </c>
      <c r="H273" s="43" t="s">
        <v>21</v>
      </c>
      <c r="I273" s="44">
        <v>44932</v>
      </c>
      <c r="J273" s="44">
        <v>44944</v>
      </c>
      <c r="K273" s="46">
        <v>0.9</v>
      </c>
      <c r="L273" s="43" t="s">
        <v>495</v>
      </c>
    </row>
    <row r="274" spans="1:12" s="18" customFormat="1" ht="15" x14ac:dyDescent="0.15">
      <c r="A274" s="42" t="s">
        <v>496</v>
      </c>
      <c r="B274" s="43" t="s">
        <v>497</v>
      </c>
      <c r="C274" s="44">
        <v>44812</v>
      </c>
      <c r="D274" s="45">
        <v>236</v>
      </c>
      <c r="E274" s="43" t="s">
        <v>487</v>
      </c>
      <c r="F274" s="43"/>
      <c r="G274" s="43" t="s">
        <v>19</v>
      </c>
      <c r="H274" s="43" t="s">
        <v>20</v>
      </c>
      <c r="I274" s="44">
        <v>44985</v>
      </c>
      <c r="J274" s="44"/>
      <c r="K274" s="46">
        <v>0</v>
      </c>
      <c r="L274" s="43" t="s">
        <v>498</v>
      </c>
    </row>
    <row r="275" spans="1:12" s="18" customFormat="1" ht="15" x14ac:dyDescent="0.15">
      <c r="A275" s="42" t="s">
        <v>499</v>
      </c>
      <c r="B275" s="43" t="s">
        <v>500</v>
      </c>
      <c r="C275" s="44">
        <v>44812</v>
      </c>
      <c r="D275" s="45">
        <v>236</v>
      </c>
      <c r="E275" s="43" t="s">
        <v>487</v>
      </c>
      <c r="F275" s="43"/>
      <c r="G275" s="43" t="s">
        <v>19</v>
      </c>
      <c r="H275" s="43" t="s">
        <v>20</v>
      </c>
      <c r="I275" s="44">
        <v>44932</v>
      </c>
      <c r="J275" s="44">
        <v>44944</v>
      </c>
      <c r="K275" s="46">
        <v>0.9</v>
      </c>
      <c r="L275" s="43" t="s">
        <v>495</v>
      </c>
    </row>
    <row r="276" spans="1:12" s="18" customFormat="1" ht="15" x14ac:dyDescent="0.15">
      <c r="A276" s="42" t="s">
        <v>501</v>
      </c>
      <c r="B276" s="43" t="s">
        <v>502</v>
      </c>
      <c r="C276" s="44">
        <v>44812</v>
      </c>
      <c r="D276" s="45">
        <v>236</v>
      </c>
      <c r="E276" s="43" t="s">
        <v>487</v>
      </c>
      <c r="F276" s="43"/>
      <c r="G276" s="43" t="s">
        <v>19</v>
      </c>
      <c r="H276" s="43" t="s">
        <v>20</v>
      </c>
      <c r="I276" s="44">
        <v>44932</v>
      </c>
      <c r="J276" s="44">
        <v>44944</v>
      </c>
      <c r="K276" s="46">
        <v>0.9</v>
      </c>
      <c r="L276" s="43" t="s">
        <v>495</v>
      </c>
    </row>
    <row r="277" spans="1:12" s="18" customFormat="1" ht="15" x14ac:dyDescent="0.15">
      <c r="A277" s="42" t="s">
        <v>503</v>
      </c>
      <c r="B277" s="43" t="s">
        <v>504</v>
      </c>
      <c r="C277" s="44">
        <v>44812</v>
      </c>
      <c r="D277" s="45">
        <v>236</v>
      </c>
      <c r="E277" s="43"/>
      <c r="F277" s="43"/>
      <c r="G277" s="43" t="s">
        <v>19</v>
      </c>
      <c r="H277" s="43" t="s">
        <v>20</v>
      </c>
      <c r="I277" s="44">
        <f>MAX(I264:I276)+45</f>
        <v>45037</v>
      </c>
      <c r="J277" s="44"/>
      <c r="K277" s="46">
        <v>0</v>
      </c>
      <c r="L277" s="43" t="s">
        <v>505</v>
      </c>
    </row>
    <row r="278" spans="1:12" s="18" customFormat="1" ht="15" x14ac:dyDescent="0.15">
      <c r="A278" s="42">
        <v>4.08</v>
      </c>
      <c r="B278" s="43" t="s">
        <v>137</v>
      </c>
      <c r="C278" s="44">
        <v>44803</v>
      </c>
      <c r="D278" s="45">
        <v>56</v>
      </c>
      <c r="E278" s="43" t="s">
        <v>506</v>
      </c>
      <c r="F278" s="43" t="s">
        <v>507</v>
      </c>
      <c r="G278" s="43" t="s">
        <v>21</v>
      </c>
      <c r="H278" s="43" t="s">
        <v>20</v>
      </c>
      <c r="I278" s="44">
        <v>44855</v>
      </c>
      <c r="J278" s="44">
        <v>44838</v>
      </c>
      <c r="K278" s="46">
        <v>1</v>
      </c>
      <c r="L278" s="43" t="s">
        <v>508</v>
      </c>
    </row>
    <row r="279" spans="1:12" s="18" customFormat="1" ht="15" x14ac:dyDescent="0.15">
      <c r="A279" s="42">
        <v>4.0999999999999996</v>
      </c>
      <c r="B279" s="43" t="s">
        <v>509</v>
      </c>
      <c r="C279" s="44">
        <v>44867</v>
      </c>
      <c r="D279" s="45">
        <v>42</v>
      </c>
      <c r="E279" s="43" t="s">
        <v>510</v>
      </c>
      <c r="F279" s="43" t="s">
        <v>511</v>
      </c>
      <c r="G279" s="43" t="s">
        <v>19</v>
      </c>
      <c r="H279" s="43" t="s">
        <v>19</v>
      </c>
      <c r="I279" s="44">
        <v>44904</v>
      </c>
      <c r="J279" s="44"/>
      <c r="K279" s="46" t="s">
        <v>269</v>
      </c>
      <c r="L279" s="43" t="s">
        <v>512</v>
      </c>
    </row>
    <row r="280" spans="1:12" s="18" customFormat="1" ht="15" x14ac:dyDescent="0.15">
      <c r="A280" s="42">
        <v>4.1100000000000003</v>
      </c>
      <c r="B280" s="43" t="s">
        <v>513</v>
      </c>
      <c r="C280" s="44">
        <v>44904</v>
      </c>
      <c r="D280" s="45">
        <f>J280-C280</f>
        <v>97</v>
      </c>
      <c r="E280" s="43" t="s">
        <v>514</v>
      </c>
      <c r="F280" s="43"/>
      <c r="G280" s="43" t="s">
        <v>20</v>
      </c>
      <c r="H280" s="43" t="s">
        <v>21</v>
      </c>
      <c r="I280" s="44">
        <v>44953</v>
      </c>
      <c r="J280" s="44">
        <v>45001</v>
      </c>
      <c r="K280" s="46">
        <v>1</v>
      </c>
      <c r="L280" s="43" t="s">
        <v>515</v>
      </c>
    </row>
    <row r="281" spans="1:12" s="18" customFormat="1" ht="15" x14ac:dyDescent="0.15">
      <c r="A281" s="42">
        <v>4.13</v>
      </c>
      <c r="B281" s="43" t="s">
        <v>516</v>
      </c>
      <c r="C281" s="44">
        <v>45028</v>
      </c>
      <c r="D281" s="45">
        <f ca="1">IF(ISBLANK(J281),TODAY()-C281,J281-C281)</f>
        <v>20</v>
      </c>
      <c r="E281" s="43" t="s">
        <v>517</v>
      </c>
      <c r="F281" s="43"/>
      <c r="G281" s="43" t="s">
        <v>19</v>
      </c>
      <c r="H281" s="43" t="s">
        <v>19</v>
      </c>
      <c r="I281" s="44">
        <v>45037</v>
      </c>
      <c r="J281" s="44">
        <v>45048</v>
      </c>
      <c r="K281" s="46">
        <v>1</v>
      </c>
      <c r="L281" s="43" t="s">
        <v>518</v>
      </c>
    </row>
    <row r="282" spans="1:12" s="18" customFormat="1" ht="15" x14ac:dyDescent="0.15">
      <c r="A282" s="42">
        <v>5.01</v>
      </c>
      <c r="B282" s="43" t="s">
        <v>519</v>
      </c>
      <c r="C282" s="44">
        <v>44596</v>
      </c>
      <c r="D282" s="45">
        <v>235</v>
      </c>
      <c r="E282" s="43" t="s">
        <v>520</v>
      </c>
      <c r="F282" s="43" t="s">
        <v>521</v>
      </c>
      <c r="G282" s="43" t="s">
        <v>21</v>
      </c>
      <c r="H282" s="43" t="s">
        <v>21</v>
      </c>
      <c r="I282" s="44">
        <v>44603</v>
      </c>
      <c r="J282" s="44">
        <v>44599</v>
      </c>
      <c r="K282" s="46">
        <v>1</v>
      </c>
      <c r="L282" s="43" t="s">
        <v>522</v>
      </c>
    </row>
    <row r="283" spans="1:12" s="18" customFormat="1" ht="30" x14ac:dyDescent="0.15">
      <c r="A283" s="42">
        <v>5.0199999999999996</v>
      </c>
      <c r="B283" s="43" t="s">
        <v>523</v>
      </c>
      <c r="C283" s="44">
        <v>44600</v>
      </c>
      <c r="D283" s="45">
        <v>231</v>
      </c>
      <c r="E283" s="43" t="s">
        <v>524</v>
      </c>
      <c r="F283" s="43"/>
      <c r="G283" s="43" t="s">
        <v>20</v>
      </c>
      <c r="H283" s="43" t="s">
        <v>525</v>
      </c>
      <c r="I283" s="44">
        <v>44617</v>
      </c>
      <c r="J283" s="44"/>
      <c r="K283" s="46">
        <v>1</v>
      </c>
      <c r="L283" s="43" t="s">
        <v>526</v>
      </c>
    </row>
    <row r="284" spans="1:12" s="18" customFormat="1" ht="15" x14ac:dyDescent="0.15">
      <c r="A284" s="42">
        <v>5.03</v>
      </c>
      <c r="B284" s="43" t="s">
        <v>527</v>
      </c>
      <c r="C284" s="44">
        <v>44601</v>
      </c>
      <c r="D284" s="45">
        <f>J284-C284</f>
        <v>223</v>
      </c>
      <c r="E284" s="43" t="s">
        <v>528</v>
      </c>
      <c r="F284" s="43" t="s">
        <v>529</v>
      </c>
      <c r="G284" s="43" t="s">
        <v>21</v>
      </c>
      <c r="H284" s="43" t="s">
        <v>21</v>
      </c>
      <c r="I284" s="44">
        <v>44610</v>
      </c>
      <c r="J284" s="44">
        <v>44824</v>
      </c>
      <c r="K284" s="46">
        <v>1</v>
      </c>
      <c r="L284" s="43" t="s">
        <v>530</v>
      </c>
    </row>
    <row r="285" spans="1:12" s="18" customFormat="1" ht="30" x14ac:dyDescent="0.15">
      <c r="A285" s="42">
        <v>5.04</v>
      </c>
      <c r="B285" s="43" t="s">
        <v>531</v>
      </c>
      <c r="C285" s="44">
        <v>44608</v>
      </c>
      <c r="D285" s="45">
        <v>125</v>
      </c>
      <c r="E285" s="43" t="s">
        <v>532</v>
      </c>
      <c r="F285" s="43" t="s">
        <v>533</v>
      </c>
      <c r="G285" s="43" t="s">
        <v>21</v>
      </c>
      <c r="H285" s="43" t="s">
        <v>20</v>
      </c>
      <c r="I285" s="44">
        <v>44624</v>
      </c>
      <c r="J285" s="44">
        <v>44733</v>
      </c>
      <c r="K285" s="46">
        <v>1</v>
      </c>
      <c r="L285" s="43" t="s">
        <v>534</v>
      </c>
    </row>
    <row r="286" spans="1:12" s="18" customFormat="1" ht="15" x14ac:dyDescent="0.15">
      <c r="A286" s="42">
        <v>5.05</v>
      </c>
      <c r="B286" s="43" t="s">
        <v>535</v>
      </c>
      <c r="C286" s="44">
        <v>44608</v>
      </c>
      <c r="D286" s="45">
        <v>223</v>
      </c>
      <c r="E286" s="43" t="s">
        <v>536</v>
      </c>
      <c r="F286" s="43" t="s">
        <v>537</v>
      </c>
      <c r="G286" s="43" t="s">
        <v>21</v>
      </c>
      <c r="H286" s="43" t="s">
        <v>21</v>
      </c>
      <c r="I286" s="44">
        <v>44617</v>
      </c>
      <c r="J286" s="44">
        <v>44644</v>
      </c>
      <c r="K286" s="46">
        <v>1</v>
      </c>
      <c r="L286" s="43" t="s">
        <v>538</v>
      </c>
    </row>
    <row r="287" spans="1:12" s="18" customFormat="1" ht="15" x14ac:dyDescent="0.15">
      <c r="A287" s="42">
        <v>5.0599999999999996</v>
      </c>
      <c r="B287" s="43" t="s">
        <v>539</v>
      </c>
      <c r="C287" s="44">
        <v>44609</v>
      </c>
      <c r="D287" s="45">
        <v>222</v>
      </c>
      <c r="E287" s="43" t="s">
        <v>540</v>
      </c>
      <c r="F287" s="43"/>
      <c r="G287" s="43" t="s">
        <v>21</v>
      </c>
      <c r="H287" s="43" t="s">
        <v>21</v>
      </c>
      <c r="I287" s="44">
        <v>44617</v>
      </c>
      <c r="J287" s="44"/>
      <c r="K287" s="46" t="s">
        <v>269</v>
      </c>
      <c r="L287" s="43" t="s">
        <v>359</v>
      </c>
    </row>
    <row r="288" spans="1:12" s="18" customFormat="1" ht="15" x14ac:dyDescent="0.15">
      <c r="A288" s="42">
        <v>5.07</v>
      </c>
      <c r="B288" s="43" t="s">
        <v>541</v>
      </c>
      <c r="C288" s="44">
        <v>44611</v>
      </c>
      <c r="D288" s="45">
        <v>220</v>
      </c>
      <c r="E288" s="43" t="s">
        <v>542</v>
      </c>
      <c r="F288" s="43"/>
      <c r="G288" s="43" t="s">
        <v>21</v>
      </c>
      <c r="H288" s="43" t="s">
        <v>21</v>
      </c>
      <c r="I288" s="44">
        <v>44617</v>
      </c>
      <c r="J288" s="44"/>
      <c r="K288" s="46" t="s">
        <v>269</v>
      </c>
      <c r="L288" s="43" t="s">
        <v>359</v>
      </c>
    </row>
    <row r="289" spans="1:12" s="18" customFormat="1" ht="15" x14ac:dyDescent="0.15">
      <c r="A289" s="42">
        <v>5.08</v>
      </c>
      <c r="B289" s="43" t="s">
        <v>543</v>
      </c>
      <c r="C289" s="44">
        <v>44614</v>
      </c>
      <c r="D289" s="45">
        <v>217</v>
      </c>
      <c r="E289" s="43" t="s">
        <v>544</v>
      </c>
      <c r="F289" s="43" t="s">
        <v>545</v>
      </c>
      <c r="G289" s="43" t="s">
        <v>21</v>
      </c>
      <c r="H289" s="43" t="s">
        <v>20</v>
      </c>
      <c r="I289" s="44">
        <v>44708</v>
      </c>
      <c r="J289" s="44">
        <v>44706</v>
      </c>
      <c r="K289" s="46">
        <v>1</v>
      </c>
      <c r="L289" s="43" t="s">
        <v>546</v>
      </c>
    </row>
    <row r="290" spans="1:12" s="18" customFormat="1" ht="15" x14ac:dyDescent="0.15">
      <c r="A290" s="42">
        <v>5.0999999999999996</v>
      </c>
      <c r="B290" s="43" t="s">
        <v>547</v>
      </c>
      <c r="C290" s="44">
        <v>44651</v>
      </c>
      <c r="D290" s="45">
        <v>180</v>
      </c>
      <c r="E290" s="43" t="s">
        <v>548</v>
      </c>
      <c r="F290" s="43"/>
      <c r="G290" s="43" t="s">
        <v>21</v>
      </c>
      <c r="H290" s="43" t="s">
        <v>21</v>
      </c>
      <c r="I290" s="44">
        <v>44666</v>
      </c>
      <c r="J290" s="44">
        <v>44697</v>
      </c>
      <c r="K290" s="46" t="s">
        <v>269</v>
      </c>
      <c r="L290" s="43" t="s">
        <v>549</v>
      </c>
    </row>
    <row r="291" spans="1:12" s="18" customFormat="1" ht="15" x14ac:dyDescent="0.15">
      <c r="A291" s="42">
        <v>5.0999999999999996</v>
      </c>
      <c r="B291" s="43" t="s">
        <v>550</v>
      </c>
      <c r="C291" s="44">
        <v>44726</v>
      </c>
      <c r="D291" s="45">
        <v>238</v>
      </c>
      <c r="E291" s="43" t="s">
        <v>551</v>
      </c>
      <c r="F291" s="43"/>
      <c r="G291" s="43" t="s">
        <v>21</v>
      </c>
      <c r="H291" s="43" t="s">
        <v>21</v>
      </c>
      <c r="I291" s="44">
        <v>44771</v>
      </c>
      <c r="J291" s="44">
        <v>44964</v>
      </c>
      <c r="K291" s="46">
        <v>1</v>
      </c>
      <c r="L291" s="43" t="s">
        <v>552</v>
      </c>
    </row>
    <row r="292" spans="1:12" s="18" customFormat="1" ht="15" x14ac:dyDescent="0.15">
      <c r="A292" s="42">
        <v>5.14</v>
      </c>
      <c r="B292" s="43" t="s">
        <v>553</v>
      </c>
      <c r="C292" s="44">
        <v>44908</v>
      </c>
      <c r="D292" s="45">
        <f>J292-C292</f>
        <v>38</v>
      </c>
      <c r="E292" s="43" t="s">
        <v>554</v>
      </c>
      <c r="F292" s="43"/>
      <c r="G292" s="43" t="s">
        <v>20</v>
      </c>
      <c r="H292" s="43" t="s">
        <v>20</v>
      </c>
      <c r="I292" s="44">
        <v>44946</v>
      </c>
      <c r="J292" s="44">
        <v>44946</v>
      </c>
      <c r="K292" s="46">
        <v>1</v>
      </c>
      <c r="L292" s="43" t="s">
        <v>555</v>
      </c>
    </row>
    <row r="293" spans="1:12" s="18" customFormat="1" ht="15" x14ac:dyDescent="0.15">
      <c r="A293" s="42">
        <v>5.15</v>
      </c>
      <c r="B293" s="43" t="s">
        <v>556</v>
      </c>
      <c r="C293" s="44">
        <v>44956</v>
      </c>
      <c r="D293" s="45">
        <f>J293-C293</f>
        <v>14</v>
      </c>
      <c r="E293" s="43" t="s">
        <v>421</v>
      </c>
      <c r="F293" s="43"/>
      <c r="G293" s="43" t="s">
        <v>20</v>
      </c>
      <c r="H293" s="43" t="s">
        <v>20</v>
      </c>
      <c r="I293" s="44">
        <v>44960</v>
      </c>
      <c r="J293" s="44">
        <v>44970</v>
      </c>
      <c r="K293" s="46">
        <v>1</v>
      </c>
      <c r="L293" s="43" t="s">
        <v>557</v>
      </c>
    </row>
    <row r="294" spans="1:12" s="18" customFormat="1" ht="15" x14ac:dyDescent="0.15">
      <c r="A294" s="42" t="s">
        <v>558</v>
      </c>
      <c r="B294" s="43" t="s">
        <v>559</v>
      </c>
      <c r="C294" s="44">
        <v>44648</v>
      </c>
      <c r="D294" s="45">
        <v>183</v>
      </c>
      <c r="E294" s="43" t="s">
        <v>560</v>
      </c>
      <c r="F294" s="43" t="s">
        <v>561</v>
      </c>
      <c r="G294" s="43" t="s">
        <v>21</v>
      </c>
      <c r="H294" s="43" t="s">
        <v>21</v>
      </c>
      <c r="I294" s="44">
        <v>44678</v>
      </c>
      <c r="J294" s="44">
        <v>44652</v>
      </c>
      <c r="K294" s="46">
        <v>1</v>
      </c>
      <c r="L294" s="43" t="s">
        <v>562</v>
      </c>
    </row>
    <row r="295" spans="1:12" s="18" customFormat="1" ht="15" x14ac:dyDescent="0.15">
      <c r="A295" s="42" t="s">
        <v>563</v>
      </c>
      <c r="B295" s="43" t="s">
        <v>564</v>
      </c>
      <c r="C295" s="44">
        <v>44677</v>
      </c>
      <c r="D295" s="45">
        <v>154</v>
      </c>
      <c r="E295" s="43"/>
      <c r="F295" s="43" t="s">
        <v>565</v>
      </c>
      <c r="G295" s="43" t="s">
        <v>21</v>
      </c>
      <c r="H295" s="43" t="s">
        <v>20</v>
      </c>
      <c r="I295" s="44">
        <v>44707</v>
      </c>
      <c r="J295" s="44">
        <v>44718</v>
      </c>
      <c r="K295" s="46">
        <v>1</v>
      </c>
      <c r="L295" s="43"/>
    </row>
    <row r="296" spans="1:12" s="18" customFormat="1" ht="15" x14ac:dyDescent="0.15">
      <c r="A296" s="42" t="s">
        <v>566</v>
      </c>
      <c r="B296" s="43" t="s">
        <v>567</v>
      </c>
      <c r="C296" s="44">
        <v>44777</v>
      </c>
      <c r="D296" s="45">
        <v>18</v>
      </c>
      <c r="E296" s="43"/>
      <c r="F296" s="43"/>
      <c r="G296" s="43" t="s">
        <v>21</v>
      </c>
      <c r="H296" s="43" t="s">
        <v>21</v>
      </c>
      <c r="I296" s="44">
        <v>44807</v>
      </c>
      <c r="J296" s="44">
        <v>44784</v>
      </c>
      <c r="K296" s="46">
        <v>1</v>
      </c>
      <c r="L296" s="43" t="s">
        <v>568</v>
      </c>
    </row>
    <row r="297" spans="1:12" s="18" customFormat="1" ht="15" x14ac:dyDescent="0.15">
      <c r="A297" s="42" t="s">
        <v>569</v>
      </c>
      <c r="B297" s="43" t="s">
        <v>570</v>
      </c>
      <c r="C297" s="44">
        <v>44622</v>
      </c>
      <c r="D297" s="45">
        <v>209</v>
      </c>
      <c r="E297" s="43" t="s">
        <v>571</v>
      </c>
      <c r="F297" s="43" t="s">
        <v>572</v>
      </c>
      <c r="G297" s="43" t="s">
        <v>21</v>
      </c>
      <c r="H297" s="43" t="s">
        <v>21</v>
      </c>
      <c r="I297" s="44">
        <v>44652</v>
      </c>
      <c r="J297" s="44">
        <v>44644</v>
      </c>
      <c r="K297" s="46">
        <v>1</v>
      </c>
      <c r="L297" s="43" t="s">
        <v>573</v>
      </c>
    </row>
    <row r="298" spans="1:12" s="18" customFormat="1" ht="15" x14ac:dyDescent="0.15">
      <c r="A298" s="42" t="s">
        <v>574</v>
      </c>
      <c r="B298" s="43" t="s">
        <v>575</v>
      </c>
      <c r="C298" s="44">
        <v>44629</v>
      </c>
      <c r="D298" s="45">
        <v>202</v>
      </c>
      <c r="E298" s="43" t="s">
        <v>576</v>
      </c>
      <c r="F298" s="43" t="s">
        <v>577</v>
      </c>
      <c r="G298" s="43" t="s">
        <v>21</v>
      </c>
      <c r="H298" s="43" t="s">
        <v>21</v>
      </c>
      <c r="I298" s="44">
        <v>44659</v>
      </c>
      <c r="J298" s="44">
        <v>44644</v>
      </c>
      <c r="K298" s="46">
        <v>1</v>
      </c>
      <c r="L298" s="43" t="s">
        <v>573</v>
      </c>
    </row>
    <row r="299" spans="1:12" s="18" customFormat="1" ht="15" x14ac:dyDescent="0.15">
      <c r="A299" s="42" t="s">
        <v>578</v>
      </c>
      <c r="B299" s="43" t="s">
        <v>579</v>
      </c>
      <c r="C299" s="44">
        <v>44629</v>
      </c>
      <c r="D299" s="45">
        <v>202</v>
      </c>
      <c r="E299" s="43" t="s">
        <v>580</v>
      </c>
      <c r="F299" s="43" t="s">
        <v>581</v>
      </c>
      <c r="G299" s="43" t="s">
        <v>21</v>
      </c>
      <c r="H299" s="43" t="s">
        <v>21</v>
      </c>
      <c r="I299" s="44">
        <v>44659</v>
      </c>
      <c r="J299" s="44">
        <v>44644</v>
      </c>
      <c r="K299" s="46">
        <v>1</v>
      </c>
      <c r="L299" s="43" t="s">
        <v>573</v>
      </c>
    </row>
    <row r="300" spans="1:12" s="18" customFormat="1" ht="15" x14ac:dyDescent="0.15">
      <c r="A300" s="42" t="s">
        <v>582</v>
      </c>
      <c r="B300" s="43" t="s">
        <v>583</v>
      </c>
      <c r="C300" s="44">
        <v>44657</v>
      </c>
      <c r="D300" s="45">
        <v>174</v>
      </c>
      <c r="E300" s="43" t="s">
        <v>584</v>
      </c>
      <c r="F300" s="43" t="s">
        <v>585</v>
      </c>
      <c r="G300" s="43" t="s">
        <v>20</v>
      </c>
      <c r="H300" s="43" t="s">
        <v>21</v>
      </c>
      <c r="I300" s="44">
        <v>44687</v>
      </c>
      <c r="J300" s="44">
        <v>44663</v>
      </c>
      <c r="K300" s="46">
        <v>1</v>
      </c>
      <c r="L300" s="43" t="s">
        <v>586</v>
      </c>
    </row>
    <row r="301" spans="1:12" s="18" customFormat="1" ht="15" x14ac:dyDescent="0.15">
      <c r="A301" s="42" t="s">
        <v>587</v>
      </c>
      <c r="B301" s="43" t="s">
        <v>588</v>
      </c>
      <c r="C301" s="44">
        <v>44657</v>
      </c>
      <c r="D301" s="45">
        <v>174</v>
      </c>
      <c r="E301" s="43" t="s">
        <v>589</v>
      </c>
      <c r="F301" s="43" t="s">
        <v>590</v>
      </c>
      <c r="G301" s="43" t="s">
        <v>20</v>
      </c>
      <c r="H301" s="43" t="s">
        <v>21</v>
      </c>
      <c r="I301" s="44">
        <v>44687</v>
      </c>
      <c r="J301" s="44">
        <v>44663</v>
      </c>
      <c r="K301" s="46">
        <v>1</v>
      </c>
      <c r="L301" s="43" t="s">
        <v>586</v>
      </c>
    </row>
    <row r="302" spans="1:12" s="18" customFormat="1" ht="15" x14ac:dyDescent="0.15">
      <c r="A302" s="42" t="s">
        <v>264</v>
      </c>
      <c r="B302" s="43" t="s">
        <v>591</v>
      </c>
      <c r="C302" s="44">
        <v>44657</v>
      </c>
      <c r="D302" s="45">
        <v>174</v>
      </c>
      <c r="E302" s="43" t="s">
        <v>592</v>
      </c>
      <c r="F302" s="43" t="s">
        <v>593</v>
      </c>
      <c r="G302" s="43" t="s">
        <v>20</v>
      </c>
      <c r="H302" s="43" t="s">
        <v>21</v>
      </c>
      <c r="I302" s="44">
        <v>44687</v>
      </c>
      <c r="J302" s="44">
        <v>44663</v>
      </c>
      <c r="K302" s="46">
        <v>1</v>
      </c>
      <c r="L302" s="43" t="s">
        <v>586</v>
      </c>
    </row>
    <row r="303" spans="1:12" s="18" customFormat="1" ht="15" x14ac:dyDescent="0.15">
      <c r="A303" s="42" t="s">
        <v>594</v>
      </c>
      <c r="B303" s="43" t="s">
        <v>595</v>
      </c>
      <c r="C303" s="44">
        <v>44676</v>
      </c>
      <c r="D303" s="45">
        <v>183</v>
      </c>
      <c r="E303" s="43" t="s">
        <v>596</v>
      </c>
      <c r="F303" s="43"/>
      <c r="G303" s="43" t="s">
        <v>21</v>
      </c>
      <c r="H303" s="43" t="s">
        <v>21</v>
      </c>
      <c r="I303" s="44">
        <v>44706</v>
      </c>
      <c r="J303" s="44"/>
      <c r="K303" s="46" t="s">
        <v>269</v>
      </c>
      <c r="L303" s="43" t="s">
        <v>597</v>
      </c>
    </row>
    <row r="304" spans="1:12" s="18" customFormat="1" ht="15" x14ac:dyDescent="0.15">
      <c r="A304" s="42" t="s">
        <v>598</v>
      </c>
      <c r="B304" s="43" t="s">
        <v>599</v>
      </c>
      <c r="C304" s="44">
        <v>44680</v>
      </c>
      <c r="D304" s="45">
        <v>151</v>
      </c>
      <c r="E304" s="43" t="s">
        <v>600</v>
      </c>
      <c r="F304" s="43" t="s">
        <v>601</v>
      </c>
      <c r="G304" s="43" t="s">
        <v>21</v>
      </c>
      <c r="H304" s="43" t="s">
        <v>21</v>
      </c>
      <c r="I304" s="44">
        <v>44710</v>
      </c>
      <c r="J304" s="44">
        <v>44707</v>
      </c>
      <c r="K304" s="46">
        <v>1</v>
      </c>
      <c r="L304" s="43" t="s">
        <v>602</v>
      </c>
    </row>
    <row r="305" spans="1:12" s="18" customFormat="1" ht="15" x14ac:dyDescent="0.15">
      <c r="A305" s="42" t="s">
        <v>603</v>
      </c>
      <c r="B305" s="43" t="s">
        <v>604</v>
      </c>
      <c r="C305" s="44">
        <v>44680</v>
      </c>
      <c r="D305" s="45">
        <v>151</v>
      </c>
      <c r="E305" s="43" t="s">
        <v>605</v>
      </c>
      <c r="F305" s="43" t="s">
        <v>606</v>
      </c>
      <c r="G305" s="43" t="s">
        <v>21</v>
      </c>
      <c r="H305" s="43" t="s">
        <v>21</v>
      </c>
      <c r="I305" s="44">
        <v>44710</v>
      </c>
      <c r="J305" s="44">
        <v>44729</v>
      </c>
      <c r="K305" s="46">
        <v>1</v>
      </c>
      <c r="L305" s="43" t="s">
        <v>586</v>
      </c>
    </row>
    <row r="306" spans="1:12" s="18" customFormat="1" ht="15" x14ac:dyDescent="0.15">
      <c r="A306" s="42" t="s">
        <v>607</v>
      </c>
      <c r="B306" s="43" t="s">
        <v>608</v>
      </c>
      <c r="C306" s="44">
        <v>44753</v>
      </c>
      <c r="D306" s="45">
        <v>43</v>
      </c>
      <c r="E306" s="43" t="s">
        <v>609</v>
      </c>
      <c r="F306" s="43" t="s">
        <v>601</v>
      </c>
      <c r="G306" s="43" t="s">
        <v>21</v>
      </c>
      <c r="H306" s="43" t="s">
        <v>21</v>
      </c>
      <c r="I306" s="44">
        <v>44783</v>
      </c>
      <c r="J306" s="44">
        <v>44796</v>
      </c>
      <c r="K306" s="46">
        <v>1</v>
      </c>
      <c r="L306" s="43" t="s">
        <v>610</v>
      </c>
    </row>
    <row r="307" spans="1:12" s="18" customFormat="1" ht="15" x14ac:dyDescent="0.15">
      <c r="A307" s="42" t="s">
        <v>611</v>
      </c>
      <c r="B307" s="43" t="s">
        <v>612</v>
      </c>
      <c r="C307" s="44">
        <v>44692</v>
      </c>
      <c r="D307" s="45">
        <v>139</v>
      </c>
      <c r="E307" s="43" t="s">
        <v>392</v>
      </c>
      <c r="F307" s="43" t="s">
        <v>613</v>
      </c>
      <c r="G307" s="43" t="s">
        <v>21</v>
      </c>
      <c r="H307" s="43" t="s">
        <v>21</v>
      </c>
      <c r="I307" s="44">
        <v>44722</v>
      </c>
      <c r="J307" s="44">
        <v>44729</v>
      </c>
      <c r="K307" s="46">
        <v>0.5</v>
      </c>
      <c r="L307" s="43" t="s">
        <v>586</v>
      </c>
    </row>
    <row r="308" spans="1:12" s="18" customFormat="1" ht="15" x14ac:dyDescent="0.15">
      <c r="A308" s="42" t="s">
        <v>614</v>
      </c>
      <c r="B308" s="43" t="s">
        <v>615</v>
      </c>
      <c r="C308" s="44">
        <v>44693</v>
      </c>
      <c r="D308" s="45">
        <v>39</v>
      </c>
      <c r="E308" s="43" t="s">
        <v>616</v>
      </c>
      <c r="F308" s="43" t="s">
        <v>617</v>
      </c>
      <c r="G308" s="43" t="s">
        <v>21</v>
      </c>
      <c r="H308" s="43" t="s">
        <v>21</v>
      </c>
      <c r="I308" s="44">
        <v>44723</v>
      </c>
      <c r="J308" s="44">
        <v>44729</v>
      </c>
      <c r="K308" s="46">
        <v>1</v>
      </c>
      <c r="L308" s="43" t="s">
        <v>586</v>
      </c>
    </row>
    <row r="309" spans="1:12" s="18" customFormat="1" ht="15" x14ac:dyDescent="0.15">
      <c r="A309" s="42" t="s">
        <v>618</v>
      </c>
      <c r="B309" s="43" t="s">
        <v>619</v>
      </c>
      <c r="C309" s="44">
        <v>44718</v>
      </c>
      <c r="D309" s="45">
        <v>14</v>
      </c>
      <c r="E309" s="43" t="s">
        <v>620</v>
      </c>
      <c r="F309" s="43" t="s">
        <v>621</v>
      </c>
      <c r="G309" s="43" t="s">
        <v>21</v>
      </c>
      <c r="H309" s="43" t="s">
        <v>21</v>
      </c>
      <c r="I309" s="44">
        <v>44748</v>
      </c>
      <c r="J309" s="44"/>
      <c r="K309" s="46">
        <v>1</v>
      </c>
      <c r="L309" s="43" t="s">
        <v>586</v>
      </c>
    </row>
    <row r="310" spans="1:12" s="18" customFormat="1" ht="15" x14ac:dyDescent="0.15">
      <c r="A310" s="42" t="s">
        <v>622</v>
      </c>
      <c r="B310" s="43" t="s">
        <v>623</v>
      </c>
      <c r="C310" s="44">
        <v>44719</v>
      </c>
      <c r="D310" s="45">
        <v>78</v>
      </c>
      <c r="E310" s="43" t="s">
        <v>624</v>
      </c>
      <c r="F310" s="43" t="s">
        <v>625</v>
      </c>
      <c r="G310" s="43" t="s">
        <v>21</v>
      </c>
      <c r="H310" s="43" t="s">
        <v>21</v>
      </c>
      <c r="I310" s="44">
        <v>44749</v>
      </c>
      <c r="J310" s="44">
        <v>44797</v>
      </c>
      <c r="K310" s="46">
        <v>1</v>
      </c>
      <c r="L310" s="43" t="s">
        <v>626</v>
      </c>
    </row>
    <row r="311" spans="1:12" s="18" customFormat="1" ht="15" x14ac:dyDescent="0.15">
      <c r="A311" s="42" t="s">
        <v>627</v>
      </c>
      <c r="B311" s="43" t="s">
        <v>628</v>
      </c>
      <c r="C311" s="44">
        <v>44728</v>
      </c>
      <c r="D311" s="45">
        <v>67</v>
      </c>
      <c r="E311" s="43" t="s">
        <v>629</v>
      </c>
      <c r="F311" s="43"/>
      <c r="G311" s="43" t="s">
        <v>21</v>
      </c>
      <c r="H311" s="43" t="s">
        <v>21</v>
      </c>
      <c r="I311" s="44">
        <v>44758</v>
      </c>
      <c r="J311" s="44">
        <v>44776</v>
      </c>
      <c r="K311" s="46">
        <v>1</v>
      </c>
      <c r="L311" s="43" t="s">
        <v>630</v>
      </c>
    </row>
    <row r="312" spans="1:12" s="18" customFormat="1" ht="15" x14ac:dyDescent="0.15">
      <c r="A312" s="42" t="s">
        <v>631</v>
      </c>
      <c r="B312" s="43" t="s">
        <v>632</v>
      </c>
      <c r="C312" s="44">
        <v>44811</v>
      </c>
      <c r="D312" s="45">
        <f ca="1">TODAY()-C312</f>
        <v>975</v>
      </c>
      <c r="E312" s="43" t="s">
        <v>633</v>
      </c>
      <c r="F312" s="43"/>
      <c r="G312" s="43" t="s">
        <v>21</v>
      </c>
      <c r="H312" s="43" t="s">
        <v>21</v>
      </c>
      <c r="I312" s="44">
        <f>C312+30</f>
        <v>44841</v>
      </c>
      <c r="J312" s="44">
        <v>44833</v>
      </c>
      <c r="K312" s="46">
        <v>1</v>
      </c>
      <c r="L312" s="43" t="s">
        <v>269</v>
      </c>
    </row>
    <row r="313" spans="1:12" s="18" customFormat="1" ht="15" x14ac:dyDescent="0.15">
      <c r="A313" s="42" t="s">
        <v>634</v>
      </c>
      <c r="B313" s="43" t="s">
        <v>635</v>
      </c>
      <c r="C313" s="44">
        <v>44753</v>
      </c>
      <c r="D313" s="45">
        <v>43</v>
      </c>
      <c r="E313" s="43" t="s">
        <v>636</v>
      </c>
      <c r="F313" s="43" t="s">
        <v>637</v>
      </c>
      <c r="G313" s="43" t="s">
        <v>21</v>
      </c>
      <c r="H313" s="43" t="s">
        <v>21</v>
      </c>
      <c r="I313" s="44">
        <v>44783</v>
      </c>
      <c r="J313" s="44">
        <v>44796</v>
      </c>
      <c r="K313" s="46">
        <v>1</v>
      </c>
      <c r="L313" s="43" t="s">
        <v>638</v>
      </c>
    </row>
    <row r="314" spans="1:12" s="18" customFormat="1" ht="15" x14ac:dyDescent="0.15">
      <c r="A314" s="42" t="s">
        <v>639</v>
      </c>
      <c r="B314" s="43" t="s">
        <v>198</v>
      </c>
      <c r="C314" s="44">
        <v>44782</v>
      </c>
      <c r="D314" s="45">
        <v>15</v>
      </c>
      <c r="E314" s="43" t="s">
        <v>640</v>
      </c>
      <c r="F314" s="43" t="s">
        <v>625</v>
      </c>
      <c r="G314" s="43" t="s">
        <v>21</v>
      </c>
      <c r="H314" s="43" t="s">
        <v>21</v>
      </c>
      <c r="I314" s="44">
        <v>44812</v>
      </c>
      <c r="J314" s="44">
        <v>44797</v>
      </c>
      <c r="K314" s="46">
        <v>1</v>
      </c>
      <c r="L314" s="43" t="s">
        <v>586</v>
      </c>
    </row>
    <row r="315" spans="1:12" s="18" customFormat="1" ht="15" x14ac:dyDescent="0.15">
      <c r="A315" s="42" t="s">
        <v>641</v>
      </c>
      <c r="B315" s="43" t="s">
        <v>642</v>
      </c>
      <c r="C315" s="44">
        <v>44782</v>
      </c>
      <c r="D315" s="45">
        <v>15</v>
      </c>
      <c r="E315" s="43" t="s">
        <v>643</v>
      </c>
      <c r="F315" s="43" t="s">
        <v>625</v>
      </c>
      <c r="G315" s="43" t="s">
        <v>21</v>
      </c>
      <c r="H315" s="43" t="s">
        <v>21</v>
      </c>
      <c r="I315" s="44">
        <v>44812</v>
      </c>
      <c r="J315" s="44">
        <v>44797</v>
      </c>
      <c r="K315" s="46">
        <v>1</v>
      </c>
      <c r="L315" s="43" t="s">
        <v>586</v>
      </c>
    </row>
    <row r="316" spans="1:12" s="18" customFormat="1" ht="15" x14ac:dyDescent="0.15">
      <c r="A316" s="42" t="s">
        <v>644</v>
      </c>
      <c r="B316" s="43" t="s">
        <v>645</v>
      </c>
      <c r="C316" s="44">
        <v>44811</v>
      </c>
      <c r="D316" s="45">
        <f>J316-C316</f>
        <v>23</v>
      </c>
      <c r="E316" s="43"/>
      <c r="F316" s="43"/>
      <c r="G316" s="43" t="s">
        <v>21</v>
      </c>
      <c r="H316" s="43" t="s">
        <v>21</v>
      </c>
      <c r="I316" s="44">
        <f>C316+30</f>
        <v>44841</v>
      </c>
      <c r="J316" s="44">
        <v>44834</v>
      </c>
      <c r="K316" s="46">
        <v>1</v>
      </c>
      <c r="L316" s="43" t="s">
        <v>626</v>
      </c>
    </row>
    <row r="317" spans="1:12" s="18" customFormat="1" ht="15" x14ac:dyDescent="0.15">
      <c r="A317" s="42" t="s">
        <v>646</v>
      </c>
      <c r="B317" s="43" t="s">
        <v>647</v>
      </c>
      <c r="C317" s="44">
        <v>44811</v>
      </c>
      <c r="D317" s="45">
        <f ca="1">TODAY()-C317</f>
        <v>975</v>
      </c>
      <c r="E317" s="43"/>
      <c r="F317" s="43"/>
      <c r="G317" s="43" t="s">
        <v>21</v>
      </c>
      <c r="H317" s="43" t="s">
        <v>21</v>
      </c>
      <c r="I317" s="44">
        <f>C317+30</f>
        <v>44841</v>
      </c>
      <c r="J317" s="44">
        <v>44833</v>
      </c>
      <c r="K317" s="46">
        <v>1</v>
      </c>
      <c r="L317" s="43" t="s">
        <v>626</v>
      </c>
    </row>
    <row r="318" spans="1:12" s="18" customFormat="1" ht="15" x14ac:dyDescent="0.15">
      <c r="A318" s="42" t="s">
        <v>648</v>
      </c>
      <c r="B318" s="43" t="s">
        <v>649</v>
      </c>
      <c r="C318" s="44">
        <v>44812</v>
      </c>
      <c r="D318" s="45">
        <f>J318-C318</f>
        <v>74</v>
      </c>
      <c r="E318" s="43"/>
      <c r="F318" s="43"/>
      <c r="G318" s="43" t="s">
        <v>21</v>
      </c>
      <c r="H318" s="43" t="s">
        <v>21</v>
      </c>
      <c r="I318" s="44">
        <f t="shared" ref="I318" si="31">C318+30</f>
        <v>44842</v>
      </c>
      <c r="J318" s="44">
        <v>44886</v>
      </c>
      <c r="K318" s="46">
        <v>1</v>
      </c>
      <c r="L318" s="43" t="s">
        <v>650</v>
      </c>
    </row>
    <row r="319" spans="1:12" s="18" customFormat="1" ht="15" x14ac:dyDescent="0.15">
      <c r="A319" s="42" t="s">
        <v>651</v>
      </c>
      <c r="B319" s="43" t="s">
        <v>652</v>
      </c>
      <c r="C319" s="44">
        <v>44858</v>
      </c>
      <c r="D319" s="45">
        <v>106</v>
      </c>
      <c r="E319" s="43" t="s">
        <v>653</v>
      </c>
      <c r="F319" s="43"/>
      <c r="G319" s="43" t="s">
        <v>21</v>
      </c>
      <c r="H319" s="43" t="s">
        <v>20</v>
      </c>
      <c r="I319" s="44">
        <v>44975</v>
      </c>
      <c r="J319" s="44">
        <v>44961</v>
      </c>
      <c r="K319" s="46">
        <v>1</v>
      </c>
      <c r="L319" s="43" t="s">
        <v>654</v>
      </c>
    </row>
    <row r="320" spans="1:12" s="18" customFormat="1" ht="15" x14ac:dyDescent="0.15">
      <c r="A320" s="42" t="s">
        <v>655</v>
      </c>
      <c r="B320" s="43" t="s">
        <v>656</v>
      </c>
      <c r="C320" s="44">
        <v>44866</v>
      </c>
      <c r="D320" s="45">
        <v>7</v>
      </c>
      <c r="E320" s="43" t="s">
        <v>657</v>
      </c>
      <c r="F320" s="43" t="s">
        <v>658</v>
      </c>
      <c r="G320" s="43" t="s">
        <v>21</v>
      </c>
      <c r="H320" s="43" t="s">
        <v>20</v>
      </c>
      <c r="I320" s="44">
        <f>C320+30</f>
        <v>44896</v>
      </c>
      <c r="J320" s="44">
        <v>44868</v>
      </c>
      <c r="K320" s="46">
        <v>1</v>
      </c>
      <c r="L320" s="43" t="s">
        <v>626</v>
      </c>
    </row>
    <row r="321" spans="1:12" s="18" customFormat="1" ht="15" x14ac:dyDescent="0.15">
      <c r="A321" s="42" t="s">
        <v>659</v>
      </c>
      <c r="B321" s="43" t="s">
        <v>660</v>
      </c>
      <c r="C321" s="44">
        <v>44879</v>
      </c>
      <c r="D321" s="45">
        <f>I321-C321</f>
        <v>39</v>
      </c>
      <c r="E321" s="43"/>
      <c r="F321" s="43"/>
      <c r="G321" s="43" t="s">
        <v>21</v>
      </c>
      <c r="H321" s="43" t="s">
        <v>21</v>
      </c>
      <c r="I321" s="44">
        <v>44918</v>
      </c>
      <c r="J321" s="44"/>
      <c r="K321" s="46">
        <v>1</v>
      </c>
      <c r="L321" s="43" t="s">
        <v>661</v>
      </c>
    </row>
    <row r="322" spans="1:12" s="18" customFormat="1" ht="15" x14ac:dyDescent="0.15">
      <c r="A322" s="42" t="s">
        <v>662</v>
      </c>
      <c r="B322" s="43" t="s">
        <v>663</v>
      </c>
      <c r="C322" s="44">
        <v>44900</v>
      </c>
      <c r="D322" s="45">
        <f>J322-C322</f>
        <v>106</v>
      </c>
      <c r="E322" s="43"/>
      <c r="F322" s="43"/>
      <c r="G322" s="43" t="s">
        <v>21</v>
      </c>
      <c r="H322" s="43" t="s">
        <v>21</v>
      </c>
      <c r="I322" s="44">
        <f>WORKDAY(C322,30,0)</f>
        <v>44942</v>
      </c>
      <c r="J322" s="44">
        <v>45006</v>
      </c>
      <c r="K322" s="46">
        <v>1</v>
      </c>
      <c r="L322" s="43" t="s">
        <v>626</v>
      </c>
    </row>
    <row r="323" spans="1:12" s="18" customFormat="1" ht="15" x14ac:dyDescent="0.15">
      <c r="A323" s="42" t="s">
        <v>664</v>
      </c>
      <c r="B323" s="43" t="s">
        <v>665</v>
      </c>
      <c r="C323" s="44">
        <v>44882</v>
      </c>
      <c r="D323" s="45">
        <f>I323-C323</f>
        <v>36</v>
      </c>
      <c r="E323" s="43"/>
      <c r="F323" s="43"/>
      <c r="G323" s="43" t="s">
        <v>21</v>
      </c>
      <c r="H323" s="43" t="s">
        <v>21</v>
      </c>
      <c r="I323" s="44">
        <v>44918</v>
      </c>
      <c r="J323" s="44"/>
      <c r="K323" s="46">
        <v>1</v>
      </c>
      <c r="L323" s="43" t="s">
        <v>666</v>
      </c>
    </row>
    <row r="324" spans="1:12" s="18" customFormat="1" ht="15" x14ac:dyDescent="0.15">
      <c r="A324" s="42" t="s">
        <v>667</v>
      </c>
      <c r="B324" s="43" t="s">
        <v>668</v>
      </c>
      <c r="C324" s="44">
        <v>44886</v>
      </c>
      <c r="D324" s="45">
        <f>J324-C324</f>
        <v>15</v>
      </c>
      <c r="E324" s="43"/>
      <c r="F324" s="43"/>
      <c r="G324" s="43" t="s">
        <v>21</v>
      </c>
      <c r="H324" s="43" t="s">
        <v>21</v>
      </c>
      <c r="I324" s="44">
        <f>C324+30</f>
        <v>44916</v>
      </c>
      <c r="J324" s="44">
        <v>44901</v>
      </c>
      <c r="K324" s="46" t="s">
        <v>269</v>
      </c>
      <c r="L324" s="43" t="s">
        <v>669</v>
      </c>
    </row>
    <row r="325" spans="1:12" s="18" customFormat="1" ht="15" x14ac:dyDescent="0.15">
      <c r="A325" s="42" t="s">
        <v>670</v>
      </c>
      <c r="B325" s="43" t="s">
        <v>668</v>
      </c>
      <c r="C325" s="44">
        <v>44929</v>
      </c>
      <c r="D325" s="45">
        <f>J325-C325</f>
        <v>70</v>
      </c>
      <c r="E325" s="43"/>
      <c r="F325" s="43"/>
      <c r="G325" s="43" t="s">
        <v>21</v>
      </c>
      <c r="H325" s="43" t="s">
        <v>21</v>
      </c>
      <c r="I325" s="44">
        <f t="shared" ref="I325" si="32">WORKDAY(C325,15,0)</f>
        <v>44950</v>
      </c>
      <c r="J325" s="44">
        <v>44999</v>
      </c>
      <c r="K325" s="46">
        <v>1</v>
      </c>
      <c r="L325" s="43" t="s">
        <v>626</v>
      </c>
    </row>
    <row r="326" spans="1:12" s="18" customFormat="1" ht="15" x14ac:dyDescent="0.15">
      <c r="A326" s="42" t="s">
        <v>671</v>
      </c>
      <c r="B326" s="43" t="s">
        <v>672</v>
      </c>
      <c r="C326" s="44">
        <v>44894</v>
      </c>
      <c r="D326" s="45">
        <f>J326-C326</f>
        <v>32</v>
      </c>
      <c r="E326" s="43"/>
      <c r="F326" s="43"/>
      <c r="G326" s="43" t="s">
        <v>21</v>
      </c>
      <c r="H326" s="43" t="s">
        <v>21</v>
      </c>
      <c r="I326" s="44">
        <f>C326+30</f>
        <v>44924</v>
      </c>
      <c r="J326" s="44">
        <v>44926</v>
      </c>
      <c r="K326" s="46">
        <v>0.5</v>
      </c>
      <c r="L326" s="43" t="s">
        <v>626</v>
      </c>
    </row>
    <row r="327" spans="1:12" s="18" customFormat="1" ht="15" x14ac:dyDescent="0.15">
      <c r="A327" s="42" t="s">
        <v>673</v>
      </c>
      <c r="B327" s="43" t="s">
        <v>674</v>
      </c>
      <c r="C327" s="44">
        <v>44944</v>
      </c>
      <c r="D327" s="45">
        <v>20</v>
      </c>
      <c r="E327" s="43"/>
      <c r="F327" s="43"/>
      <c r="G327" s="43" t="s">
        <v>21</v>
      </c>
      <c r="H327" s="43" t="s">
        <v>21</v>
      </c>
      <c r="I327" s="44">
        <f>C327+30</f>
        <v>44974</v>
      </c>
      <c r="J327" s="44">
        <v>44963</v>
      </c>
      <c r="K327" s="46">
        <v>1</v>
      </c>
      <c r="L327" s="43" t="s">
        <v>626</v>
      </c>
    </row>
    <row r="328" spans="1:12" s="18" customFormat="1" ht="15" x14ac:dyDescent="0.15">
      <c r="A328" s="42" t="s">
        <v>675</v>
      </c>
      <c r="B328" s="43" t="s">
        <v>676</v>
      </c>
      <c r="C328" s="44">
        <v>44957</v>
      </c>
      <c r="D328" s="45">
        <f t="shared" ref="D328:D335" si="33">J328-C328</f>
        <v>17</v>
      </c>
      <c r="E328" s="43"/>
      <c r="F328" s="43"/>
      <c r="G328" s="43" t="s">
        <v>21</v>
      </c>
      <c r="H328" s="43" t="s">
        <v>21</v>
      </c>
      <c r="I328" s="44">
        <f>C328+30</f>
        <v>44987</v>
      </c>
      <c r="J328" s="44">
        <v>44974</v>
      </c>
      <c r="K328" s="46">
        <v>1</v>
      </c>
      <c r="L328" s="43" t="s">
        <v>677</v>
      </c>
    </row>
    <row r="329" spans="1:12" s="18" customFormat="1" ht="15" x14ac:dyDescent="0.15">
      <c r="A329" s="42" t="s">
        <v>678</v>
      </c>
      <c r="B329" s="43" t="s">
        <v>679</v>
      </c>
      <c r="C329" s="44">
        <v>44957</v>
      </c>
      <c r="D329" s="45">
        <f t="shared" si="33"/>
        <v>43</v>
      </c>
      <c r="E329" s="43"/>
      <c r="F329" s="43"/>
      <c r="G329" s="43" t="s">
        <v>21</v>
      </c>
      <c r="H329" s="43" t="s">
        <v>21</v>
      </c>
      <c r="I329" s="44">
        <f>WORKDAY(C329,30,0)</f>
        <v>44999</v>
      </c>
      <c r="J329" s="44">
        <v>45000</v>
      </c>
      <c r="K329" s="46">
        <v>1</v>
      </c>
      <c r="L329" s="43" t="s">
        <v>626</v>
      </c>
    </row>
    <row r="330" spans="1:12" s="18" customFormat="1" ht="15" x14ac:dyDescent="0.15">
      <c r="A330" s="42" t="s">
        <v>680</v>
      </c>
      <c r="B330" s="43" t="s">
        <v>681</v>
      </c>
      <c r="C330" s="44">
        <v>45020</v>
      </c>
      <c r="D330" s="45">
        <f t="shared" ref="D330" ca="1" si="34">IF(ISBLANK(J330),TODAY()-C330,J330-C330)</f>
        <v>20</v>
      </c>
      <c r="E330" s="43"/>
      <c r="F330" s="43"/>
      <c r="G330" s="43" t="s">
        <v>21</v>
      </c>
      <c r="H330" s="43" t="s">
        <v>20</v>
      </c>
      <c r="I330" s="44">
        <f>WORKDAY(C330,30,0)</f>
        <v>45062</v>
      </c>
      <c r="J330" s="44">
        <v>45040</v>
      </c>
      <c r="K330" s="46">
        <v>1</v>
      </c>
      <c r="L330" s="43" t="s">
        <v>682</v>
      </c>
    </row>
    <row r="331" spans="1:12" s="18" customFormat="1" ht="15" x14ac:dyDescent="0.15">
      <c r="A331" s="42" t="s">
        <v>683</v>
      </c>
      <c r="B331" s="43" t="s">
        <v>684</v>
      </c>
      <c r="C331" s="44">
        <v>44965</v>
      </c>
      <c r="D331" s="45">
        <f t="shared" si="33"/>
        <v>41</v>
      </c>
      <c r="E331" s="43"/>
      <c r="F331" s="43"/>
      <c r="G331" s="43" t="s">
        <v>21</v>
      </c>
      <c r="H331" s="43" t="s">
        <v>21</v>
      </c>
      <c r="I331" s="44">
        <f t="shared" ref="I331" si="35">WORKDAY(C331,30,0)</f>
        <v>45007</v>
      </c>
      <c r="J331" s="44">
        <v>45006</v>
      </c>
      <c r="K331" s="46">
        <v>1</v>
      </c>
      <c r="L331" s="43" t="s">
        <v>626</v>
      </c>
    </row>
    <row r="332" spans="1:12" s="18" customFormat="1" ht="15" x14ac:dyDescent="0.15">
      <c r="A332" s="42" t="s">
        <v>685</v>
      </c>
      <c r="B332" s="43" t="s">
        <v>686</v>
      </c>
      <c r="C332" s="44">
        <v>44967</v>
      </c>
      <c r="D332" s="45">
        <f t="shared" si="33"/>
        <v>7</v>
      </c>
      <c r="E332" s="43"/>
      <c r="F332" s="43"/>
      <c r="G332" s="43" t="s">
        <v>21</v>
      </c>
      <c r="H332" s="43" t="s">
        <v>21</v>
      </c>
      <c r="I332" s="44">
        <f>WORKDAY(C332,30,0)</f>
        <v>45009</v>
      </c>
      <c r="J332" s="44">
        <v>44974</v>
      </c>
      <c r="K332" s="46">
        <v>1</v>
      </c>
      <c r="L332" s="43" t="s">
        <v>677</v>
      </c>
    </row>
    <row r="333" spans="1:12" s="18" customFormat="1" ht="15" x14ac:dyDescent="0.15">
      <c r="A333" s="42" t="s">
        <v>687</v>
      </c>
      <c r="B333" s="43" t="s">
        <v>688</v>
      </c>
      <c r="C333" s="44">
        <v>44971</v>
      </c>
      <c r="D333" s="45">
        <f t="shared" si="33"/>
        <v>35</v>
      </c>
      <c r="E333" s="43"/>
      <c r="F333" s="43"/>
      <c r="G333" s="43" t="s">
        <v>21</v>
      </c>
      <c r="H333" s="43" t="s">
        <v>21</v>
      </c>
      <c r="I333" s="44">
        <f>WORKDAY(C333,15,0)</f>
        <v>44992</v>
      </c>
      <c r="J333" s="44">
        <v>45006</v>
      </c>
      <c r="K333" s="46">
        <v>1</v>
      </c>
      <c r="L333" s="43" t="s">
        <v>626</v>
      </c>
    </row>
    <row r="334" spans="1:12" s="18" customFormat="1" ht="15" x14ac:dyDescent="0.15">
      <c r="A334" s="42" t="s">
        <v>689</v>
      </c>
      <c r="B334" s="43" t="s">
        <v>690</v>
      </c>
      <c r="C334" s="44">
        <v>45029</v>
      </c>
      <c r="D334" s="45">
        <f ca="1">IF(ISBLANK(J334),TODAY()-C334,J334-C334)</f>
        <v>11</v>
      </c>
      <c r="E334" s="43" t="s">
        <v>691</v>
      </c>
      <c r="F334" s="43"/>
      <c r="G334" s="43" t="s">
        <v>21</v>
      </c>
      <c r="H334" s="43" t="s">
        <v>20</v>
      </c>
      <c r="I334" s="44">
        <f t="shared" ref="I334" si="36">WORKDAY(C334,15,0)</f>
        <v>45050</v>
      </c>
      <c r="J334" s="44">
        <v>45040</v>
      </c>
      <c r="K334" s="46">
        <v>1</v>
      </c>
      <c r="L334" s="43" t="s">
        <v>692</v>
      </c>
    </row>
    <row r="335" spans="1:12" s="18" customFormat="1" ht="15" x14ac:dyDescent="0.15">
      <c r="A335" s="42" t="s">
        <v>693</v>
      </c>
      <c r="B335" s="43" t="s">
        <v>694</v>
      </c>
      <c r="C335" s="44">
        <v>44978</v>
      </c>
      <c r="D335" s="45">
        <f t="shared" si="33"/>
        <v>14</v>
      </c>
      <c r="E335" s="43"/>
      <c r="F335" s="43"/>
      <c r="G335" s="43" t="s">
        <v>21</v>
      </c>
      <c r="H335" s="43" t="s">
        <v>21</v>
      </c>
      <c r="I335" s="44">
        <f>WORKDAY(C335,15,0)</f>
        <v>44999</v>
      </c>
      <c r="J335" s="44">
        <v>44992</v>
      </c>
      <c r="K335" s="46">
        <v>1</v>
      </c>
      <c r="L335" s="43" t="s">
        <v>695</v>
      </c>
    </row>
    <row r="336" spans="1:12" s="18" customFormat="1" ht="15" x14ac:dyDescent="0.15">
      <c r="A336" s="42" t="s">
        <v>696</v>
      </c>
      <c r="B336" s="43" t="s">
        <v>697</v>
      </c>
      <c r="C336" s="44">
        <v>44978</v>
      </c>
      <c r="D336" s="45">
        <f ca="1">TODAY()-C336</f>
        <v>808</v>
      </c>
      <c r="E336" s="43"/>
      <c r="F336" s="43"/>
      <c r="G336" s="43" t="s">
        <v>21</v>
      </c>
      <c r="H336" s="43" t="s">
        <v>20</v>
      </c>
      <c r="I336" s="44">
        <f t="shared" ref="I336" si="37">WORKDAY(C336,15,0)</f>
        <v>44999</v>
      </c>
      <c r="J336" s="44">
        <v>45027</v>
      </c>
      <c r="K336" s="46" t="s">
        <v>269</v>
      </c>
      <c r="L336" s="43" t="s">
        <v>698</v>
      </c>
    </row>
    <row r="337" spans="1:12" s="18" customFormat="1" ht="15" x14ac:dyDescent="0.15">
      <c r="A337" s="42" t="s">
        <v>699</v>
      </c>
      <c r="B337" s="43" t="s">
        <v>700</v>
      </c>
      <c r="C337" s="44">
        <v>44988</v>
      </c>
      <c r="D337" s="45">
        <f>J337-C337</f>
        <v>32</v>
      </c>
      <c r="E337" s="43"/>
      <c r="F337" s="43"/>
      <c r="G337" s="43" t="s">
        <v>21</v>
      </c>
      <c r="H337" s="43" t="s">
        <v>21</v>
      </c>
      <c r="I337" s="44">
        <f>WORKDAY(C337,15,0)</f>
        <v>45009</v>
      </c>
      <c r="J337" s="44">
        <v>45020</v>
      </c>
      <c r="K337" s="46">
        <v>1</v>
      </c>
      <c r="L337" s="43" t="s">
        <v>701</v>
      </c>
    </row>
    <row r="338" spans="1:12" s="18" customFormat="1" ht="15" x14ac:dyDescent="0.15">
      <c r="A338" s="42" t="s">
        <v>702</v>
      </c>
      <c r="B338" s="43" t="s">
        <v>703</v>
      </c>
      <c r="C338" s="44">
        <v>44994</v>
      </c>
      <c r="D338" s="45">
        <f ca="1">TODAY()-C338</f>
        <v>792</v>
      </c>
      <c r="E338" s="43"/>
      <c r="F338" s="43"/>
      <c r="G338" s="43" t="s">
        <v>21</v>
      </c>
      <c r="H338" s="43" t="s">
        <v>21</v>
      </c>
      <c r="I338" s="44">
        <f>WORKDAY(C338,15,0)</f>
        <v>45015</v>
      </c>
      <c r="J338" s="44">
        <v>45006</v>
      </c>
      <c r="K338" s="46">
        <v>1</v>
      </c>
      <c r="L338" s="43" t="s">
        <v>626</v>
      </c>
    </row>
    <row r="339" spans="1:12" s="18" customFormat="1" ht="15" x14ac:dyDescent="0.15">
      <c r="A339" s="42" t="s">
        <v>704</v>
      </c>
      <c r="B339" s="43" t="s">
        <v>705</v>
      </c>
      <c r="C339" s="44">
        <v>45014</v>
      </c>
      <c r="D339" s="45">
        <f>J339-C339</f>
        <v>2</v>
      </c>
      <c r="E339" s="43"/>
      <c r="F339" s="43"/>
      <c r="G339" s="43" t="s">
        <v>21</v>
      </c>
      <c r="H339" s="43" t="s">
        <v>20</v>
      </c>
      <c r="I339" s="44">
        <f>WORKDAY(C339,15,0)</f>
        <v>45035</v>
      </c>
      <c r="J339" s="44">
        <v>45016</v>
      </c>
      <c r="K339" s="46">
        <v>1</v>
      </c>
      <c r="L339" s="43" t="s">
        <v>626</v>
      </c>
    </row>
    <row r="340" spans="1:12" s="18" customFormat="1" ht="15" x14ac:dyDescent="0.15">
      <c r="A340" s="42" t="s">
        <v>706</v>
      </c>
      <c r="B340" s="43" t="s">
        <v>707</v>
      </c>
      <c r="C340" s="44">
        <v>45020</v>
      </c>
      <c r="D340" s="45">
        <f ca="1">IF(ISBLANK(J340),TODAY()-C340,J340-C340)</f>
        <v>20</v>
      </c>
      <c r="E340" s="43"/>
      <c r="F340" s="43"/>
      <c r="G340" s="43" t="s">
        <v>21</v>
      </c>
      <c r="H340" s="43" t="s">
        <v>20</v>
      </c>
      <c r="I340" s="44">
        <f>WORKDAY(C340,15,0)</f>
        <v>45041</v>
      </c>
      <c r="J340" s="44">
        <v>45040</v>
      </c>
      <c r="K340" s="46">
        <v>1</v>
      </c>
      <c r="L340" s="43" t="s">
        <v>708</v>
      </c>
    </row>
    <row r="341" spans="1:12" s="18" customFormat="1" ht="15" x14ac:dyDescent="0.15">
      <c r="A341" s="42" t="s">
        <v>709</v>
      </c>
      <c r="B341" s="43" t="s">
        <v>710</v>
      </c>
      <c r="C341" s="44">
        <v>45014</v>
      </c>
      <c r="D341" s="45">
        <f>J341-C341</f>
        <v>2</v>
      </c>
      <c r="E341" s="43"/>
      <c r="F341" s="43"/>
      <c r="G341" s="43" t="s">
        <v>21</v>
      </c>
      <c r="H341" s="43" t="s">
        <v>20</v>
      </c>
      <c r="I341" s="44">
        <f t="shared" ref="I341" si="38">WORKDAY(C341,15,0)</f>
        <v>45035</v>
      </c>
      <c r="J341" s="44">
        <v>45016</v>
      </c>
      <c r="K341" s="46">
        <v>1</v>
      </c>
      <c r="L341" s="43" t="s">
        <v>626</v>
      </c>
    </row>
    <row r="342" spans="1:12" s="18" customFormat="1" ht="15" x14ac:dyDescent="0.15">
      <c r="A342" s="42" t="s">
        <v>711</v>
      </c>
      <c r="B342" s="43" t="s">
        <v>712</v>
      </c>
      <c r="C342" s="44">
        <v>45014</v>
      </c>
      <c r="D342" s="45">
        <f>J342-C342</f>
        <v>2</v>
      </c>
      <c r="E342" s="43"/>
      <c r="F342" s="43"/>
      <c r="G342" s="43" t="s">
        <v>21</v>
      </c>
      <c r="H342" s="43" t="s">
        <v>21</v>
      </c>
      <c r="I342" s="44">
        <f>WORKDAY(C342,15,0)</f>
        <v>45035</v>
      </c>
      <c r="J342" s="44">
        <v>45016</v>
      </c>
      <c r="K342" s="46">
        <v>1</v>
      </c>
      <c r="L342" s="43" t="s">
        <v>626</v>
      </c>
    </row>
    <row r="343" spans="1:12" s="18" customFormat="1" ht="15" x14ac:dyDescent="0.15">
      <c r="A343" s="42" t="s">
        <v>713</v>
      </c>
      <c r="B343" s="43" t="s">
        <v>714</v>
      </c>
      <c r="C343" s="44">
        <v>45068</v>
      </c>
      <c r="D343" s="45">
        <f t="shared" ref="D343" ca="1" si="39">IF(ISBLANK(J343),TODAY()-C343,J343-C343)</f>
        <v>8</v>
      </c>
      <c r="E343" s="43"/>
      <c r="F343" s="43"/>
      <c r="G343" s="43" t="s">
        <v>21</v>
      </c>
      <c r="H343" s="43" t="s">
        <v>21</v>
      </c>
      <c r="I343" s="44">
        <f>WORKDAY(C343,15,0)</f>
        <v>45089</v>
      </c>
      <c r="J343" s="44">
        <v>45076</v>
      </c>
      <c r="K343" s="46">
        <v>1</v>
      </c>
      <c r="L343" s="43" t="s">
        <v>715</v>
      </c>
    </row>
    <row r="344" spans="1:12" s="18" customFormat="1" ht="15" x14ac:dyDescent="0.15">
      <c r="A344" s="42" t="s">
        <v>716</v>
      </c>
      <c r="B344" s="43" t="s">
        <v>717</v>
      </c>
      <c r="C344" s="44">
        <v>45069</v>
      </c>
      <c r="D344" s="45">
        <f t="shared" ref="D344" ca="1" si="40">IF(ISBLANK(J344),TODAY()-C344,J344-C344)</f>
        <v>7</v>
      </c>
      <c r="E344" s="43"/>
      <c r="F344" s="43"/>
      <c r="G344" s="43" t="s">
        <v>21</v>
      </c>
      <c r="H344" s="43" t="s">
        <v>20</v>
      </c>
      <c r="I344" s="44">
        <f>WORKDAY(C344,15,0)</f>
        <v>45090</v>
      </c>
      <c r="J344" s="44">
        <v>45076</v>
      </c>
      <c r="K344" s="46">
        <v>1</v>
      </c>
      <c r="L344" s="43" t="s">
        <v>626</v>
      </c>
    </row>
    <row r="345" spans="1:12" s="18" customFormat="1" ht="15" x14ac:dyDescent="0.15">
      <c r="A345" s="42" t="s">
        <v>718</v>
      </c>
      <c r="B345" s="43" t="s">
        <v>719</v>
      </c>
      <c r="C345" s="44">
        <v>45069</v>
      </c>
      <c r="D345" s="45">
        <f ca="1">IF(ISBLANK(J345),TODAY()-C345,J345-C345)</f>
        <v>7</v>
      </c>
      <c r="E345" s="43"/>
      <c r="F345" s="43"/>
      <c r="G345" s="43" t="s">
        <v>21</v>
      </c>
      <c r="H345" s="43" t="s">
        <v>21</v>
      </c>
      <c r="I345" s="44">
        <f t="shared" ref="I345" si="41">WORKDAY(C345,15,0)</f>
        <v>45090</v>
      </c>
      <c r="J345" s="44">
        <v>45076</v>
      </c>
      <c r="K345" s="46">
        <v>1</v>
      </c>
      <c r="L345" s="43" t="s">
        <v>626</v>
      </c>
    </row>
    <row r="346" spans="1:12" s="18" customFormat="1" ht="15" x14ac:dyDescent="0.15">
      <c r="A346" s="42" t="s">
        <v>720</v>
      </c>
      <c r="B346" s="43" t="s">
        <v>721</v>
      </c>
      <c r="C346" s="44">
        <v>45072</v>
      </c>
      <c r="D346" s="45">
        <f ca="1">IF(ISBLANK(J346),TODAY()-C346,J346-C346)</f>
        <v>7</v>
      </c>
      <c r="E346" s="43"/>
      <c r="F346" s="43"/>
      <c r="G346" s="43" t="s">
        <v>21</v>
      </c>
      <c r="H346" s="43" t="s">
        <v>21</v>
      </c>
      <c r="I346" s="44">
        <f>WORKDAY(C346,15,0)</f>
        <v>45093</v>
      </c>
      <c r="J346" s="44">
        <v>45079</v>
      </c>
      <c r="K346" s="46">
        <v>1</v>
      </c>
      <c r="L346" s="43" t="s">
        <v>722</v>
      </c>
    </row>
    <row r="347" spans="1:12" s="18" customFormat="1" ht="15" x14ac:dyDescent="0.15">
      <c r="A347" s="42" t="s">
        <v>162</v>
      </c>
      <c r="B347" s="47" t="s">
        <v>813</v>
      </c>
      <c r="C347" s="44">
        <v>45083</v>
      </c>
      <c r="D347" s="45">
        <f ca="1">IF(ISBLANK(J347),TODAY()-C347,J347-C347)</f>
        <v>7</v>
      </c>
      <c r="E347" s="43" t="s">
        <v>163</v>
      </c>
      <c r="F347" s="43"/>
      <c r="G347" s="43" t="s">
        <v>21</v>
      </c>
      <c r="H347" s="43" t="s">
        <v>21</v>
      </c>
      <c r="I347" s="44">
        <f>WORKDAY(C347,15,0)</f>
        <v>45104</v>
      </c>
      <c r="J347" s="44">
        <v>45090</v>
      </c>
      <c r="K347" s="46">
        <v>1</v>
      </c>
      <c r="L347" s="43" t="s">
        <v>164</v>
      </c>
    </row>
    <row r="348" spans="1:12" s="18" customFormat="1" ht="15" x14ac:dyDescent="0.15">
      <c r="A348" s="42" t="s">
        <v>723</v>
      </c>
      <c r="B348" s="43" t="s">
        <v>724</v>
      </c>
      <c r="C348" s="44">
        <v>44999</v>
      </c>
      <c r="D348" s="45">
        <v>34</v>
      </c>
      <c r="E348" s="43"/>
      <c r="F348" s="43"/>
      <c r="G348" s="43" t="s">
        <v>21</v>
      </c>
      <c r="H348" s="43" t="s">
        <v>20</v>
      </c>
      <c r="I348" s="44">
        <f>WORKDAY(C348,15,0)</f>
        <v>45020</v>
      </c>
      <c r="J348" s="44">
        <v>45033</v>
      </c>
      <c r="K348" s="46" t="s">
        <v>269</v>
      </c>
      <c r="L348" s="43" t="s">
        <v>725</v>
      </c>
    </row>
    <row r="349" spans="1:12" s="18" customFormat="1" ht="15" x14ac:dyDescent="0.15">
      <c r="A349" s="42">
        <v>5.1100000000000003</v>
      </c>
      <c r="B349" s="43" t="s">
        <v>608</v>
      </c>
      <c r="C349" s="44">
        <v>44678</v>
      </c>
      <c r="D349" s="45">
        <v>153</v>
      </c>
      <c r="E349" s="43" t="s">
        <v>609</v>
      </c>
      <c r="F349" s="43"/>
      <c r="G349" s="43" t="s">
        <v>20</v>
      </c>
      <c r="H349" s="43" t="s">
        <v>726</v>
      </c>
      <c r="I349" s="44">
        <v>44685</v>
      </c>
      <c r="J349" s="44">
        <v>44690</v>
      </c>
      <c r="K349" s="46">
        <v>1</v>
      </c>
      <c r="L349" s="43" t="s">
        <v>727</v>
      </c>
    </row>
    <row r="350" spans="1:12" s="18" customFormat="1" ht="15" x14ac:dyDescent="0.15">
      <c r="A350" s="42" t="s">
        <v>728</v>
      </c>
      <c r="B350" s="43" t="s">
        <v>729</v>
      </c>
      <c r="C350" s="44">
        <v>44729</v>
      </c>
      <c r="D350" s="45">
        <v>165</v>
      </c>
      <c r="E350" s="43" t="s">
        <v>730</v>
      </c>
      <c r="F350" s="43"/>
      <c r="G350" s="43" t="s">
        <v>21</v>
      </c>
      <c r="H350" s="43" t="s">
        <v>21</v>
      </c>
      <c r="I350" s="44">
        <v>44743</v>
      </c>
      <c r="J350" s="44">
        <v>44894</v>
      </c>
      <c r="K350" s="46">
        <v>0.5</v>
      </c>
      <c r="L350" s="43" t="s">
        <v>731</v>
      </c>
    </row>
    <row r="351" spans="1:12" s="18" customFormat="1" ht="15" x14ac:dyDescent="0.15">
      <c r="A351" s="42">
        <v>5.12</v>
      </c>
      <c r="B351" s="43" t="s">
        <v>732</v>
      </c>
      <c r="C351" s="44">
        <v>44795</v>
      </c>
      <c r="D351" s="45">
        <v>92</v>
      </c>
      <c r="E351" s="43" t="s">
        <v>733</v>
      </c>
      <c r="F351" s="43" t="s">
        <v>734</v>
      </c>
      <c r="G351" s="43" t="s">
        <v>21</v>
      </c>
      <c r="H351" s="43" t="s">
        <v>21</v>
      </c>
      <c r="I351" s="44">
        <v>44834</v>
      </c>
      <c r="J351" s="44">
        <v>44880</v>
      </c>
      <c r="K351" s="46">
        <v>1</v>
      </c>
      <c r="L351" s="43" t="s">
        <v>735</v>
      </c>
    </row>
    <row r="352" spans="1:12" s="18" customFormat="1" ht="15" x14ac:dyDescent="0.15">
      <c r="A352" s="42">
        <v>5.14</v>
      </c>
      <c r="B352" s="43" t="s">
        <v>736</v>
      </c>
      <c r="C352" s="44">
        <v>44816</v>
      </c>
      <c r="D352" s="45">
        <v>51</v>
      </c>
      <c r="E352" s="43" t="s">
        <v>737</v>
      </c>
      <c r="F352" s="43" t="s">
        <v>738</v>
      </c>
      <c r="G352" s="43" t="s">
        <v>21</v>
      </c>
      <c r="H352" s="43" t="s">
        <v>20</v>
      </c>
      <c r="I352" s="44">
        <v>44855</v>
      </c>
      <c r="J352" s="44">
        <v>44867</v>
      </c>
      <c r="K352" s="46">
        <v>1</v>
      </c>
      <c r="L352" s="43" t="s">
        <v>739</v>
      </c>
    </row>
    <row r="353" spans="1:12" s="18" customFormat="1" ht="15" x14ac:dyDescent="0.15">
      <c r="A353" s="42">
        <v>6.01</v>
      </c>
      <c r="B353" s="43" t="s">
        <v>740</v>
      </c>
      <c r="C353" s="44">
        <v>44620</v>
      </c>
      <c r="D353" s="45">
        <v>211</v>
      </c>
      <c r="E353" s="43" t="s">
        <v>741</v>
      </c>
      <c r="F353" s="43" t="s">
        <v>742</v>
      </c>
      <c r="G353" s="43" t="s">
        <v>20</v>
      </c>
      <c r="H353" s="43" t="s">
        <v>743</v>
      </c>
      <c r="I353" s="44">
        <v>44638</v>
      </c>
      <c r="J353" s="44"/>
      <c r="K353" s="46">
        <v>1</v>
      </c>
      <c r="L353" s="43" t="s">
        <v>744</v>
      </c>
    </row>
    <row r="354" spans="1:12" s="18" customFormat="1" ht="15" x14ac:dyDescent="0.15">
      <c r="A354" s="42">
        <v>6.02</v>
      </c>
      <c r="B354" s="43" t="s">
        <v>745</v>
      </c>
      <c r="C354" s="44">
        <v>44651</v>
      </c>
      <c r="D354" s="45">
        <v>165</v>
      </c>
      <c r="E354" s="43" t="s">
        <v>746</v>
      </c>
      <c r="F354" s="43"/>
      <c r="G354" s="43" t="s">
        <v>19</v>
      </c>
      <c r="H354" s="43" t="s">
        <v>19</v>
      </c>
      <c r="I354" s="44">
        <v>44659</v>
      </c>
      <c r="J354" s="44"/>
      <c r="K354" s="46">
        <v>0.75</v>
      </c>
      <c r="L354" s="43" t="s">
        <v>747</v>
      </c>
    </row>
    <row r="355" spans="1:12" s="18" customFormat="1" ht="15" x14ac:dyDescent="0.15">
      <c r="A355" s="42">
        <v>6.04</v>
      </c>
      <c r="B355" s="43" t="s">
        <v>748</v>
      </c>
      <c r="C355" s="44">
        <v>44669</v>
      </c>
      <c r="D355" s="45">
        <v>162</v>
      </c>
      <c r="E355" s="43" t="s">
        <v>749</v>
      </c>
      <c r="F355" s="43"/>
      <c r="G355" s="43" t="s">
        <v>20</v>
      </c>
      <c r="H355" s="43" t="s">
        <v>20</v>
      </c>
      <c r="I355" s="44">
        <v>44683</v>
      </c>
      <c r="J355" s="44"/>
      <c r="K355" s="46"/>
      <c r="L355" s="43" t="s">
        <v>750</v>
      </c>
    </row>
    <row r="356" spans="1:12" s="18" customFormat="1" ht="15" x14ac:dyDescent="0.15">
      <c r="A356" s="42" t="s">
        <v>751</v>
      </c>
      <c r="B356" s="43" t="s">
        <v>748</v>
      </c>
      <c r="C356" s="44">
        <v>44669</v>
      </c>
      <c r="D356" s="45">
        <v>162</v>
      </c>
      <c r="E356" s="43" t="s">
        <v>749</v>
      </c>
      <c r="F356" s="43"/>
      <c r="G356" s="43" t="s">
        <v>20</v>
      </c>
      <c r="H356" s="43" t="s">
        <v>20</v>
      </c>
      <c r="I356" s="44">
        <v>44694</v>
      </c>
      <c r="J356" s="44"/>
      <c r="K356" s="46">
        <v>1</v>
      </c>
      <c r="L356" s="43" t="s">
        <v>752</v>
      </c>
    </row>
    <row r="357" spans="1:12" s="18" customFormat="1" ht="15" x14ac:dyDescent="0.15">
      <c r="A357" s="42" t="s">
        <v>753</v>
      </c>
      <c r="B357" s="43" t="s">
        <v>754</v>
      </c>
      <c r="C357" s="44">
        <v>44642</v>
      </c>
      <c r="D357" s="45">
        <v>189</v>
      </c>
      <c r="E357" s="43" t="s">
        <v>755</v>
      </c>
      <c r="F357" s="43"/>
      <c r="G357" s="43" t="s">
        <v>19</v>
      </c>
      <c r="H357" s="43" t="s">
        <v>20</v>
      </c>
      <c r="I357" s="44" t="s">
        <v>756</v>
      </c>
      <c r="J357" s="44">
        <v>44690</v>
      </c>
      <c r="K357" s="46" t="s">
        <v>269</v>
      </c>
      <c r="L357" s="43" t="s">
        <v>757</v>
      </c>
    </row>
    <row r="358" spans="1:12" s="18" customFormat="1" ht="15" x14ac:dyDescent="0.15">
      <c r="A358" s="42" t="s">
        <v>758</v>
      </c>
      <c r="B358" s="43" t="s">
        <v>383</v>
      </c>
      <c r="C358" s="44">
        <v>44665</v>
      </c>
      <c r="D358" s="45">
        <v>166</v>
      </c>
      <c r="E358" s="43" t="s">
        <v>384</v>
      </c>
      <c r="F358" s="43" t="s">
        <v>759</v>
      </c>
      <c r="G358" s="43" t="s">
        <v>19</v>
      </c>
      <c r="H358" s="43" t="s">
        <v>19</v>
      </c>
      <c r="I358" s="44">
        <v>44694</v>
      </c>
      <c r="J358" s="44">
        <v>44715</v>
      </c>
      <c r="K358" s="46">
        <v>1</v>
      </c>
      <c r="L358" s="43" t="s">
        <v>760</v>
      </c>
    </row>
    <row r="359" spans="1:12" s="18" customFormat="1" ht="15" x14ac:dyDescent="0.15">
      <c r="A359" s="42" t="s">
        <v>761</v>
      </c>
      <c r="B359" s="43" t="s">
        <v>762</v>
      </c>
      <c r="C359" s="44">
        <v>44673</v>
      </c>
      <c r="D359" s="45">
        <v>122</v>
      </c>
      <c r="E359" s="43" t="s">
        <v>763</v>
      </c>
      <c r="F359" s="43"/>
      <c r="G359" s="43" t="s">
        <v>19</v>
      </c>
      <c r="H359" s="43" t="s">
        <v>19</v>
      </c>
      <c r="I359" s="44">
        <v>44687</v>
      </c>
      <c r="J359" s="44">
        <v>44789</v>
      </c>
      <c r="K359" s="46">
        <v>1</v>
      </c>
      <c r="L359" s="43" t="s">
        <v>764</v>
      </c>
    </row>
    <row r="360" spans="1:12" s="18" customFormat="1" ht="15" x14ac:dyDescent="0.15">
      <c r="A360" s="42" t="s">
        <v>765</v>
      </c>
      <c r="B360" s="43" t="s">
        <v>766</v>
      </c>
      <c r="C360" s="44">
        <v>44859</v>
      </c>
      <c r="D360" s="45">
        <v>42</v>
      </c>
      <c r="E360" s="43" t="s">
        <v>767</v>
      </c>
      <c r="F360" s="43" t="s">
        <v>511</v>
      </c>
      <c r="G360" s="43" t="s">
        <v>20</v>
      </c>
      <c r="H360" s="43" t="s">
        <v>19</v>
      </c>
      <c r="I360" s="44">
        <v>44897</v>
      </c>
      <c r="J360" s="44"/>
      <c r="K360" s="46" t="s">
        <v>269</v>
      </c>
      <c r="L360" s="43" t="s">
        <v>768</v>
      </c>
    </row>
    <row r="361" spans="1:12" s="18" customFormat="1" ht="15" x14ac:dyDescent="0.15">
      <c r="A361" s="42" t="s">
        <v>769</v>
      </c>
      <c r="B361" s="43" t="s">
        <v>770</v>
      </c>
      <c r="C361" s="44">
        <v>44861</v>
      </c>
      <c r="D361" s="45">
        <v>40</v>
      </c>
      <c r="E361" s="43" t="s">
        <v>771</v>
      </c>
      <c r="F361" s="43" t="s">
        <v>511</v>
      </c>
      <c r="G361" s="43" t="s">
        <v>19</v>
      </c>
      <c r="H361" s="43" t="s">
        <v>20</v>
      </c>
      <c r="I361" s="44">
        <v>44876</v>
      </c>
      <c r="J361" s="44"/>
      <c r="K361" s="46" t="s">
        <v>269</v>
      </c>
      <c r="L361" s="43" t="s">
        <v>772</v>
      </c>
    </row>
    <row r="362" spans="1:12" s="18" customFormat="1" ht="15" x14ac:dyDescent="0.15">
      <c r="A362" s="42">
        <v>6.06</v>
      </c>
      <c r="B362" s="43" t="s">
        <v>773</v>
      </c>
      <c r="C362" s="44">
        <v>44642</v>
      </c>
      <c r="D362" s="45">
        <v>189</v>
      </c>
      <c r="E362" s="43" t="s">
        <v>774</v>
      </c>
      <c r="F362" s="43"/>
      <c r="G362" s="43" t="s">
        <v>20</v>
      </c>
      <c r="H362" s="43" t="s">
        <v>775</v>
      </c>
      <c r="I362" s="44">
        <v>44666</v>
      </c>
      <c r="J362" s="44">
        <v>44788</v>
      </c>
      <c r="K362" s="46">
        <v>1</v>
      </c>
      <c r="L362" s="43" t="s">
        <v>776</v>
      </c>
    </row>
    <row r="363" spans="1:12" s="18" customFormat="1" ht="15" x14ac:dyDescent="0.15">
      <c r="A363" s="42">
        <v>6.07</v>
      </c>
      <c r="B363" s="43" t="s">
        <v>777</v>
      </c>
      <c r="C363" s="44">
        <v>44692</v>
      </c>
      <c r="D363" s="45">
        <f>J363-C363</f>
        <v>149</v>
      </c>
      <c r="E363" s="43" t="s">
        <v>778</v>
      </c>
      <c r="F363" s="43"/>
      <c r="G363" s="43" t="s">
        <v>779</v>
      </c>
      <c r="H363" s="43" t="s">
        <v>20</v>
      </c>
      <c r="I363" s="44">
        <v>44699</v>
      </c>
      <c r="J363" s="44">
        <v>44841</v>
      </c>
      <c r="K363" s="46">
        <v>1</v>
      </c>
      <c r="L363" s="43" t="s">
        <v>780</v>
      </c>
    </row>
    <row r="364" spans="1:12" s="18" customFormat="1" ht="15" x14ac:dyDescent="0.15">
      <c r="A364" s="42">
        <v>6.08</v>
      </c>
      <c r="B364" s="43" t="s">
        <v>781</v>
      </c>
      <c r="C364" s="44">
        <v>44700</v>
      </c>
      <c r="D364" s="45">
        <v>131</v>
      </c>
      <c r="E364" s="43" t="s">
        <v>782</v>
      </c>
      <c r="F364" s="43"/>
      <c r="G364" s="43" t="s">
        <v>20</v>
      </c>
      <c r="H364" s="43" t="s">
        <v>20</v>
      </c>
      <c r="I364" s="44">
        <v>44715</v>
      </c>
      <c r="J364" s="44">
        <v>44734</v>
      </c>
      <c r="K364" s="46">
        <v>1</v>
      </c>
      <c r="L364" s="43" t="s">
        <v>783</v>
      </c>
    </row>
    <row r="365" spans="1:12" s="18" customFormat="1" ht="15" x14ac:dyDescent="0.15">
      <c r="A365" s="42">
        <v>8.02</v>
      </c>
      <c r="B365" s="43" t="s">
        <v>784</v>
      </c>
      <c r="C365" s="44">
        <v>44900</v>
      </c>
      <c r="D365" s="45">
        <f ca="1">IF(ISBLANK(J365),TODAY()-C365,J365-C365)</f>
        <v>158</v>
      </c>
      <c r="E365" s="43" t="s">
        <v>785</v>
      </c>
      <c r="F365" s="43"/>
      <c r="G365" s="43" t="s">
        <v>20</v>
      </c>
      <c r="H365" s="43" t="s">
        <v>20</v>
      </c>
      <c r="I365" s="44">
        <v>44985</v>
      </c>
      <c r="J365" s="44">
        <v>45058</v>
      </c>
      <c r="K365" s="46">
        <v>1</v>
      </c>
      <c r="L365" s="43" t="s">
        <v>786</v>
      </c>
    </row>
    <row r="366" spans="1:12" s="18" customFormat="1" ht="15" x14ac:dyDescent="0.15">
      <c r="A366" s="42">
        <v>8.06</v>
      </c>
      <c r="B366" s="43" t="s">
        <v>787</v>
      </c>
      <c r="C366" s="44">
        <v>44859</v>
      </c>
      <c r="D366" s="45">
        <f ca="1">IF(ISBLANK(J366),TODAY()-C366,J366-C366)</f>
        <v>202</v>
      </c>
      <c r="E366" s="43" t="s">
        <v>155</v>
      </c>
      <c r="F366" s="43"/>
      <c r="G366" s="43" t="s">
        <v>20</v>
      </c>
      <c r="H366" s="43" t="s">
        <v>20</v>
      </c>
      <c r="I366" s="44">
        <f>C366+30</f>
        <v>44889</v>
      </c>
      <c r="J366" s="44">
        <v>45061</v>
      </c>
      <c r="K366" s="46">
        <v>1</v>
      </c>
      <c r="L366" s="43" t="s">
        <v>788</v>
      </c>
    </row>
    <row r="367" spans="1:12" ht="15" x14ac:dyDescent="0.2">
      <c r="A367" s="42">
        <v>8.08</v>
      </c>
      <c r="B367" s="43" t="s">
        <v>789</v>
      </c>
      <c r="C367" s="44">
        <v>44900</v>
      </c>
      <c r="D367" s="45">
        <f ca="1">IF(ISBLANK(J367),TODAY()-C367,J367-C367)</f>
        <v>162</v>
      </c>
      <c r="E367" s="43" t="s">
        <v>790</v>
      </c>
      <c r="F367" s="43"/>
      <c r="G367" s="43" t="s">
        <v>20</v>
      </c>
      <c r="H367" s="43" t="s">
        <v>19</v>
      </c>
      <c r="I367" s="44">
        <v>44925</v>
      </c>
      <c r="J367" s="44">
        <v>45062</v>
      </c>
      <c r="K367" s="46" t="s">
        <v>269</v>
      </c>
      <c r="L367" s="43" t="s">
        <v>791</v>
      </c>
    </row>
  </sheetData>
  <mergeCells count="7">
    <mergeCell ref="F162:H162"/>
    <mergeCell ref="J162:K162"/>
    <mergeCell ref="F1:G4"/>
    <mergeCell ref="F150:H150"/>
    <mergeCell ref="J150:K150"/>
    <mergeCell ref="F153:H153"/>
    <mergeCell ref="J153:K153"/>
  </mergeCells>
  <phoneticPr fontId="23" type="noConversion"/>
  <conditionalFormatting sqref="A125:A126">
    <cfRule type="expression" dxfId="172" priority="133">
      <formula>(#REF!="√")</formula>
    </cfRule>
  </conditionalFormatting>
  <conditionalFormatting sqref="A215">
    <cfRule type="expression" dxfId="171" priority="86" stopIfTrue="1">
      <formula>MOD(ROW(),2)=0</formula>
    </cfRule>
    <cfRule type="expression" dxfId="170" priority="87" stopIfTrue="1">
      <formula>(#REF!="√")</formula>
    </cfRule>
  </conditionalFormatting>
  <conditionalFormatting sqref="A362:A363">
    <cfRule type="expression" dxfId="169" priority="1375" stopIfTrue="1">
      <formula>(#REF!="√")</formula>
    </cfRule>
    <cfRule type="expression" dxfId="168" priority="1376" stopIfTrue="1">
      <formula>MOD(ROW(),2)=0</formula>
    </cfRule>
    <cfRule type="expression" dxfId="167" priority="1377" stopIfTrue="1">
      <formula>(#REF!="√")</formula>
    </cfRule>
  </conditionalFormatting>
  <conditionalFormatting sqref="A364:A367 M367:XFD727 A368:L728 M112:XFD121 J113:L122 M283:XFD283 J284:L284">
    <cfRule type="expression" dxfId="166" priority="1959" stopIfTrue="1">
      <formula>MOD(ROW(),2)=0</formula>
    </cfRule>
  </conditionalFormatting>
  <conditionalFormatting sqref="A364:A367">
    <cfRule type="expression" dxfId="165" priority="1960" stopIfTrue="1">
      <formula>(#REF!="√")</formula>
    </cfRule>
  </conditionalFormatting>
  <conditionalFormatting sqref="A113:C122 A147:C148">
    <cfRule type="expression" dxfId="164" priority="2347" stopIfTrue="1">
      <formula>(#REF!="√")</formula>
    </cfRule>
  </conditionalFormatting>
  <conditionalFormatting sqref="A147:C148 A113:C122">
    <cfRule type="expression" dxfId="163" priority="2318" stopIfTrue="1">
      <formula>MOD(ROW(),2)=0</formula>
    </cfRule>
  </conditionalFormatting>
  <conditionalFormatting sqref="A150:C150 A155:C156 A330:C330 A334:C334 A340:C340">
    <cfRule type="expression" dxfId="162" priority="1111" stopIfTrue="1">
      <formula>(#REF!="√")</formula>
    </cfRule>
  </conditionalFormatting>
  <conditionalFormatting sqref="A215:C215">
    <cfRule type="expression" dxfId="161" priority="75" stopIfTrue="1">
      <formula>(#REF!="√")</formula>
    </cfRule>
  </conditionalFormatting>
  <conditionalFormatting sqref="A363:C363 J363:L363 E363:H363 A150:F150 A153:A163 J284:L284 E284:H284 I150:J150 I153:J153 L150 L153:L162 I243:I278 I280:I356 E303:H303 J303:L303 J322:L322 J325:L325 J330:L331 J334:L334 J336:L337 J340:L340 J352:L352">
    <cfRule type="expression" dxfId="160" priority="1404">
      <formula>(#REF!="√")</formula>
    </cfRule>
  </conditionalFormatting>
  <conditionalFormatting sqref="A364:C367">
    <cfRule type="expression" dxfId="159" priority="1819" stopIfTrue="1">
      <formula>(#REF!="√")</formula>
    </cfRule>
  </conditionalFormatting>
  <conditionalFormatting sqref="A126:D140">
    <cfRule type="expression" dxfId="158" priority="194">
      <formula>(#REF!="√")</formula>
    </cfRule>
  </conditionalFormatting>
  <conditionalFormatting sqref="A142:D145">
    <cfRule type="expression" dxfId="157" priority="212">
      <formula>(#REF!="√")</formula>
    </cfRule>
  </conditionalFormatting>
  <conditionalFormatting sqref="A362:E363">
    <cfRule type="expression" dxfId="156" priority="1294" stopIfTrue="1">
      <formula>(#REF!="√")</formula>
    </cfRule>
  </conditionalFormatting>
  <conditionalFormatting sqref="A155:F156 J155:J156 A330:C330 E330:F330 J330 L330 A334:C334 E334:F334 J334 L334 A340:C340 E340:F340 J340 L340 A150:F150 J150 L150 L155:L156">
    <cfRule type="expression" dxfId="155" priority="1748" stopIfTrue="1">
      <formula>(#REF!="√")</formula>
    </cfRule>
  </conditionalFormatting>
  <conditionalFormatting sqref="A8:H8 A9:C12 E9:H12 D9:D34 A10:A34 A35:H106">
    <cfRule type="expression" dxfId="154" priority="152">
      <formula>(#REF!="√")</formula>
    </cfRule>
  </conditionalFormatting>
  <conditionalFormatting sqref="A113:H122">
    <cfRule type="expression" dxfId="153" priority="932" stopIfTrue="1">
      <formula>MOD(ROW(),2)=0</formula>
    </cfRule>
  </conditionalFormatting>
  <conditionalFormatting sqref="A125:H125 J164:L164 M107:XFD111 A108:L112 M141:XFD144 A142:L145 M146:XFD147 A147:L148 A218:L278 A281:L281 M283:XFD283 J284:L284 M302:XFD302 J303:L303 A347:L347 M351:XFD351 J352:L352 M362:XFD362 J363:L363 A154:L161 A151:L152 M206:XFD210 A207:L211 L150 L153:L162 M149:XFD162 A163:XFD163 M165:XFD170 A166:L171 M217:XFD280 J279:L280 M321:XFD321 J322:L322 M324:XFD324 J325:L325 M329:XFD330 J330:L331 J333:L346 M332:XFD348 J348:L349 M173:XFD173 A174:L174 E127:L140 M124:XFD139 I125:L139 M175:XFD187 A176:L188 M7:XFD33 A8:L8 E9:L34 A35:XFD106">
    <cfRule type="expression" dxfId="152" priority="111">
      <formula>MOD(ROW(),2)=0</formula>
    </cfRule>
  </conditionalFormatting>
  <conditionalFormatting sqref="A142:H142">
    <cfRule type="expression" dxfId="151" priority="215">
      <formula>(#REF!="√")</formula>
    </cfRule>
  </conditionalFormatting>
  <conditionalFormatting sqref="A151:H152 A156:H156 A174:H174 A284:C284 J284:L284">
    <cfRule type="expression" dxfId="150" priority="1104" stopIfTrue="1">
      <formula>(#REF!="√")</formula>
    </cfRule>
  </conditionalFormatting>
  <conditionalFormatting sqref="A164:H164">
    <cfRule type="expression" dxfId="149" priority="225">
      <formula>MOD(ROW(),2)=0</formula>
    </cfRule>
  </conditionalFormatting>
  <conditionalFormatting sqref="A164:H164">
    <cfRule type="expression" dxfId="148" priority="221">
      <formula>(#REF!="√")</formula>
    </cfRule>
  </conditionalFormatting>
  <conditionalFormatting sqref="A284:H284">
    <cfRule type="expression" dxfId="147" priority="1105" stopIfTrue="1">
      <formula>MOD(ROW(),2)=0</formula>
    </cfRule>
  </conditionalFormatting>
  <conditionalFormatting sqref="A189:I214">
    <cfRule type="expression" dxfId="146" priority="25" stopIfTrue="1">
      <formula>(#REF!="√")</formula>
    </cfRule>
  </conditionalFormatting>
  <conditionalFormatting sqref="A108:L112">
    <cfRule type="expression" dxfId="145" priority="166">
      <formula>(#REF!="√")</formula>
    </cfRule>
  </conditionalFormatting>
  <conditionalFormatting sqref="A147:L148 A163:L163 A166:L171 A224:L224 A9:C9 D150:F155 D151:H152 D154:H161 A160:F162 D174:H174 A322:H322 A325:H325 D330:H331 D334:H334 A336:H337 D340:H340 A363:H363 E9:L9 I10:I34 A10:A34">
    <cfRule type="expression" dxfId="144" priority="1046">
      <formula>(#REF!="√")</formula>
    </cfRule>
  </conditionalFormatting>
  <conditionalFormatting sqref="A212:L214">
    <cfRule type="expression" dxfId="143" priority="28">
      <formula>MOD(ROW(),2)=0</formula>
    </cfRule>
  </conditionalFormatting>
  <conditionalFormatting sqref="A216:L217 A279:H279 A280:I280 J282:L332 A282:I346 A348:I355 J350:L361 A356:H361 A363:H363 A150:F150 A153:F162 M281:XFD320 A189:I206 I150:J150 I153:J153 I162:J162 M188:XFD205 M211:XFD216 M322:XFD323 M325:XFD329 M331:XFD331 M349:XFD366 A9:C34">
    <cfRule type="expression" dxfId="142" priority="1690">
      <formula>MOD(ROW(),2)=0</formula>
    </cfRule>
  </conditionalFormatting>
  <conditionalFormatting sqref="B215">
    <cfRule type="expression" dxfId="141" priority="74" stopIfTrue="1">
      <formula>MOD(ROW(),2)=0</formula>
    </cfRule>
  </conditionalFormatting>
  <conditionalFormatting sqref="B362:B363 B150:C155 A156:I156 A330:C330 A334:H334 A340:H340 A151:L152 A174:L174 B157:C163 B331:C331 A352:H352">
    <cfRule type="expression" dxfId="140" priority="1308">
      <formula>(#REF!="√")</formula>
    </cfRule>
  </conditionalFormatting>
  <conditionalFormatting sqref="B362:B363">
    <cfRule type="expression" dxfId="139" priority="1306" stopIfTrue="1">
      <formula>MOD(ROW(),2)=0</formula>
    </cfRule>
    <cfRule type="expression" dxfId="138" priority="1307" stopIfTrue="1">
      <formula>(#REF!="√")</formula>
    </cfRule>
  </conditionalFormatting>
  <conditionalFormatting sqref="B364:B367">
    <cfRule type="expression" dxfId="137" priority="1818" stopIfTrue="1">
      <formula>MOD(ROW(),2)=0</formula>
    </cfRule>
  </conditionalFormatting>
  <conditionalFormatting sqref="B147:C148">
    <cfRule type="expression" dxfId="136" priority="2246" stopIfTrue="1">
      <formula>(#REF!="√")</formula>
    </cfRule>
  </conditionalFormatting>
  <conditionalFormatting sqref="B362:C363">
    <cfRule type="expression" dxfId="135" priority="1309" stopIfTrue="1">
      <formula>(#REF!="√")</formula>
    </cfRule>
  </conditionalFormatting>
  <conditionalFormatting sqref="B125:E125">
    <cfRule type="expression" dxfId="134" priority="108">
      <formula>(#REF!="√")</formula>
    </cfRule>
  </conditionalFormatting>
  <conditionalFormatting sqref="B113:H122 A243:H361 J284:L284 J303:L303 J352:L352 A363:H363 J363:L363 A176:L188 A223:L224 A216:I217 A218:L218 A219:I219 A220:L220 A221:I222 A225:I242 J243:L243 J278:L278">
    <cfRule type="expression" dxfId="133" priority="1432" stopIfTrue="1">
      <formula>(#REF!="√")</formula>
    </cfRule>
  </conditionalFormatting>
  <conditionalFormatting sqref="B215:J215">
    <cfRule type="expression" dxfId="132" priority="39" stopIfTrue="1">
      <formula>(#REF!="√")</formula>
    </cfRule>
  </conditionalFormatting>
  <conditionalFormatting sqref="C162">
    <cfRule type="expression" dxfId="131" priority="416">
      <formula>(#REF!="√")</formula>
    </cfRule>
    <cfRule type="expression" dxfId="130" priority="417">
      <formula>MOD(ROW(),2)=0</formula>
    </cfRule>
  </conditionalFormatting>
  <conditionalFormatting sqref="C215">
    <cfRule type="expression" dxfId="129" priority="81" stopIfTrue="1">
      <formula>MOD(ROW(),2)=0</formula>
    </cfRule>
    <cfRule type="expression" dxfId="128" priority="82" stopIfTrue="1">
      <formula>(#REF!="√")</formula>
    </cfRule>
  </conditionalFormatting>
  <conditionalFormatting sqref="C362:C363 A363 A153:D156 A154:L161 A330:H331 A284:C284 D150:D163 A188 A243 A303:C303 A10:A34">
    <cfRule type="expression" dxfId="127" priority="1323">
      <formula>(#REF!="√")</formula>
    </cfRule>
  </conditionalFormatting>
  <conditionalFormatting sqref="C362:C363">
    <cfRule type="expression" dxfId="126" priority="1321" stopIfTrue="1">
      <formula>MOD(ROW(),2)=0</formula>
    </cfRule>
    <cfRule type="expression" dxfId="125" priority="1322" stopIfTrue="1">
      <formula>(#REF!="√")</formula>
    </cfRule>
  </conditionalFormatting>
  <conditionalFormatting sqref="C364:C367">
    <cfRule type="expression" dxfId="124" priority="1825" stopIfTrue="1">
      <formula>MOD(ROW(),2)=0</formula>
    </cfRule>
    <cfRule type="expression" dxfId="123" priority="1826" stopIfTrue="1">
      <formula>(#REF!="√")</formula>
    </cfRule>
  </conditionalFormatting>
  <conditionalFormatting sqref="C362:D363">
    <cfRule type="expression" dxfId="122" priority="1324" stopIfTrue="1">
      <formula>(#REF!="√")</formula>
    </cfRule>
  </conditionalFormatting>
  <conditionalFormatting sqref="D113:D122">
    <cfRule type="expression" dxfId="121" priority="1430" stopIfTrue="1">
      <formula>(#REF!="√")</formula>
    </cfRule>
    <cfRule type="expression" dxfId="120" priority="1431" stopIfTrue="1">
      <formula>MOD(ROW(),2)=0</formula>
    </cfRule>
  </conditionalFormatting>
  <conditionalFormatting sqref="D147:D148 A322:H322 A325:H325 A331:H331 A336:H337">
    <cfRule type="expression" dxfId="119" priority="1604">
      <formula>(#REF!="√")</formula>
    </cfRule>
  </conditionalFormatting>
  <conditionalFormatting sqref="D147:D148">
    <cfRule type="expression" dxfId="118" priority="1602" stopIfTrue="1">
      <formula>MOD(ROW(),2)=0</formula>
    </cfRule>
    <cfRule type="expression" dxfId="117" priority="1603" stopIfTrue="1">
      <formula>(#REF!="√")</formula>
    </cfRule>
    <cfRule type="expression" dxfId="116" priority="1605" stopIfTrue="1">
      <formula>(#REF!="√")</formula>
    </cfRule>
  </conditionalFormatting>
  <conditionalFormatting sqref="D215">
    <cfRule type="expression" dxfId="115" priority="64" stopIfTrue="1">
      <formula>MOD(ROW(),2)=0</formula>
    </cfRule>
  </conditionalFormatting>
  <conditionalFormatting sqref="D284">
    <cfRule type="expression" dxfId="114" priority="1109" stopIfTrue="1">
      <formula>(#REF!="√")</formula>
    </cfRule>
    <cfRule type="expression" dxfId="113" priority="1112" stopIfTrue="1">
      <formula>MOD(ROW(),2)=0</formula>
    </cfRule>
  </conditionalFormatting>
  <conditionalFormatting sqref="D362:D363">
    <cfRule type="expression" dxfId="112" priority="1332" stopIfTrue="1">
      <formula>MOD(ROW(),2)=0</formula>
    </cfRule>
  </conditionalFormatting>
  <conditionalFormatting sqref="D364:D367">
    <cfRule type="expression" dxfId="111" priority="1808" stopIfTrue="1">
      <formula>MOD(ROW(),2)=0</formula>
    </cfRule>
  </conditionalFormatting>
  <conditionalFormatting sqref="D362:E363">
    <cfRule type="expression" dxfId="110" priority="1333" stopIfTrue="1">
      <formula>(#REF!="√")</formula>
    </cfRule>
  </conditionalFormatting>
  <conditionalFormatting sqref="D147:H148 J147:J148 L147:L148 J113:J122 L113:L122">
    <cfRule type="expression" dxfId="109" priority="1436" stopIfTrue="1">
      <formula>(#REF!="√")</formula>
    </cfRule>
  </conditionalFormatting>
  <conditionalFormatting sqref="D215:H215">
    <cfRule type="expression" dxfId="108" priority="65" stopIfTrue="1">
      <formula>(#REF!="√")</formula>
    </cfRule>
  </conditionalFormatting>
  <conditionalFormatting sqref="D364:H367">
    <cfRule type="expression" dxfId="107" priority="1809" stopIfTrue="1">
      <formula>(#REF!="√")</formula>
    </cfRule>
  </conditionalFormatting>
  <conditionalFormatting sqref="E362:E363">
    <cfRule type="expression" dxfId="106" priority="1340" stopIfTrue="1">
      <formula>MOD(ROW(),2)=0</formula>
    </cfRule>
  </conditionalFormatting>
  <conditionalFormatting sqref="E126:H139 A126:D140">
    <cfRule type="expression" dxfId="105" priority="198">
      <formula>MOD(ROW(),2)=0</formula>
    </cfRule>
  </conditionalFormatting>
  <conditionalFormatting sqref="E143:H145">
    <cfRule type="expression" dxfId="104" priority="23">
      <formula>(#REF!="√")</formula>
    </cfRule>
  </conditionalFormatting>
  <conditionalFormatting sqref="E215:H215">
    <cfRule type="expression" dxfId="103" priority="69" stopIfTrue="1">
      <formula>MOD(ROW(),2)=0</formula>
    </cfRule>
    <cfRule type="expression" dxfId="102" priority="70" stopIfTrue="1">
      <formula>(#REF!="√")</formula>
    </cfRule>
  </conditionalFormatting>
  <conditionalFormatting sqref="E284:H284">
    <cfRule type="expression" dxfId="101" priority="1103" stopIfTrue="1">
      <formula>(#REF!="√")</formula>
    </cfRule>
  </conditionalFormatting>
  <conditionalFormatting sqref="E362:H363">
    <cfRule type="expression" dxfId="100" priority="1341" stopIfTrue="1">
      <formula>(#REF!="√")</formula>
    </cfRule>
  </conditionalFormatting>
  <conditionalFormatting sqref="E364:H367">
    <cfRule type="expression" dxfId="99" priority="1813" stopIfTrue="1">
      <formula>MOD(ROW(),2)=0</formula>
    </cfRule>
    <cfRule type="expression" dxfId="98" priority="1814" stopIfTrue="1">
      <formula>(#REF!="√")</formula>
    </cfRule>
  </conditionalFormatting>
  <conditionalFormatting sqref="E126:L126">
    <cfRule type="expression" dxfId="97" priority="193">
      <formula>(#REF!="√")</formula>
    </cfRule>
  </conditionalFormatting>
  <conditionalFormatting sqref="E127:L138">
    <cfRule type="expression" dxfId="96" priority="323">
      <formula>(#REF!="√")</formula>
    </cfRule>
  </conditionalFormatting>
  <conditionalFormatting sqref="E139:L140">
    <cfRule type="expression" dxfId="95" priority="305">
      <formula>(#REF!="√")</formula>
    </cfRule>
  </conditionalFormatting>
  <conditionalFormatting sqref="F362:H363">
    <cfRule type="expression" dxfId="94" priority="1349" stopIfTrue="1">
      <formula>MOD(ROW(),2)=0</formula>
    </cfRule>
    <cfRule type="expression" dxfId="93" priority="1350" stopIfTrue="1">
      <formula>(#REF!="√")</formula>
    </cfRule>
    <cfRule type="expression" dxfId="92" priority="1356" stopIfTrue="1">
      <formula>MOD(ROW(),2)=0</formula>
    </cfRule>
    <cfRule type="expression" dxfId="91" priority="1357" stopIfTrue="1">
      <formula>(#REF!="√")</formula>
    </cfRule>
  </conditionalFormatting>
  <conditionalFormatting sqref="F125:L125">
    <cfRule type="expression" dxfId="90" priority="132">
      <formula>(#REF!="√")</formula>
    </cfRule>
  </conditionalFormatting>
  <conditionalFormatting sqref="I8:I106">
    <cfRule type="cellIs" dxfId="89" priority="146" operator="between">
      <formula>TODAY()</formula>
      <formula>TODAY()+7</formula>
    </cfRule>
    <cfRule type="cellIs" dxfId="88" priority="147" operator="lessThan">
      <formula>TODAY()</formula>
    </cfRule>
  </conditionalFormatting>
  <conditionalFormatting sqref="I108:I112">
    <cfRule type="cellIs" dxfId="87" priority="164" operator="between">
      <formula>TODAY()</formula>
      <formula>TODAY()+7</formula>
    </cfRule>
    <cfRule type="cellIs" dxfId="86" priority="165" operator="lessThan">
      <formula>TODAY()</formula>
    </cfRule>
  </conditionalFormatting>
  <conditionalFormatting sqref="I113:I122">
    <cfRule type="expression" dxfId="85" priority="927" stopIfTrue="1">
      <formula>(#REF!="√")</formula>
    </cfRule>
    <cfRule type="expression" dxfId="84" priority="928">
      <formula>(#REF!="√")</formula>
    </cfRule>
    <cfRule type="expression" dxfId="83" priority="929">
      <formula>MOD(ROW(),2)=0</formula>
    </cfRule>
    <cfRule type="cellIs" dxfId="82" priority="930" operator="between">
      <formula>TODAY()</formula>
      <formula>TODAY()+7</formula>
    </cfRule>
    <cfRule type="cellIs" dxfId="81" priority="931" operator="lessThan">
      <formula>TODAY()</formula>
    </cfRule>
  </conditionalFormatting>
  <conditionalFormatting sqref="I125:I126">
    <cfRule type="cellIs" dxfId="80" priority="130" operator="between">
      <formula>TODAY()</formula>
      <formula>TODAY()+7</formula>
    </cfRule>
    <cfRule type="cellIs" dxfId="79" priority="131" operator="lessThan">
      <formula>TODAY()</formula>
    </cfRule>
  </conditionalFormatting>
  <conditionalFormatting sqref="I127:I138">
    <cfRule type="cellIs" dxfId="78" priority="319" operator="between">
      <formula>TODAY()</formula>
      <formula>TODAY()+7</formula>
    </cfRule>
    <cfRule type="cellIs" dxfId="77" priority="320" operator="lessThan">
      <formula>TODAY()</formula>
    </cfRule>
    <cfRule type="cellIs" dxfId="76" priority="321" operator="between">
      <formula>TODAY()</formula>
      <formula>TODAY()+7</formula>
    </cfRule>
    <cfRule type="cellIs" dxfId="75" priority="322" operator="lessThan">
      <formula>TODAY()</formula>
    </cfRule>
  </conditionalFormatting>
  <conditionalFormatting sqref="I127:I139">
    <cfRule type="expression" dxfId="74" priority="309">
      <formula>(#REF!="√")</formula>
    </cfRule>
  </conditionalFormatting>
  <conditionalFormatting sqref="I139">
    <cfRule type="expression" dxfId="73" priority="298">
      <formula>(#REF!="√")</formula>
    </cfRule>
    <cfRule type="cellIs" dxfId="72" priority="301" operator="between">
      <formula>TODAY()</formula>
      <formula>TODAY()+7</formula>
    </cfRule>
    <cfRule type="cellIs" dxfId="71" priority="302" operator="lessThan">
      <formula>TODAY()</formula>
    </cfRule>
  </conditionalFormatting>
  <conditionalFormatting sqref="I139:I140">
    <cfRule type="cellIs" dxfId="70" priority="303" operator="between">
      <formula>TODAY()</formula>
      <formula>TODAY()+7</formula>
    </cfRule>
    <cfRule type="cellIs" dxfId="69" priority="304" operator="lessThan">
      <formula>TODAY()</formula>
    </cfRule>
  </conditionalFormatting>
  <conditionalFormatting sqref="I142:I145">
    <cfRule type="cellIs" dxfId="68" priority="209" operator="between">
      <formula>TODAY()</formula>
      <formula>TODAY()+7</formula>
    </cfRule>
    <cfRule type="cellIs" dxfId="67" priority="210" operator="lessThan">
      <formula>TODAY()</formula>
    </cfRule>
  </conditionalFormatting>
  <conditionalFormatting sqref="I147:I148 I150:I163 I166:I171 I174 I224">
    <cfRule type="cellIs" dxfId="66" priority="986" operator="lessThan">
      <formula>TODAY()</formula>
    </cfRule>
  </conditionalFormatting>
  <conditionalFormatting sqref="I150:I155 I157:I163">
    <cfRule type="expression" dxfId="65" priority="1049">
      <formula>(#REF!="√")</formula>
    </cfRule>
  </conditionalFormatting>
  <conditionalFormatting sqref="I150:I163 I147:I148 I166:I171 I174 I224">
    <cfRule type="cellIs" dxfId="64" priority="985" operator="between">
      <formula>TODAY()</formula>
      <formula>TODAY()+7</formula>
    </cfRule>
  </conditionalFormatting>
  <conditionalFormatting sqref="I163">
    <cfRule type="cellIs" dxfId="63" priority="341" operator="between">
      <formula>TODAY()</formula>
      <formula>TODAY()+7</formula>
    </cfRule>
    <cfRule type="cellIs" dxfId="62" priority="342" operator="lessThan">
      <formula>TODAY()</formula>
    </cfRule>
  </conditionalFormatting>
  <conditionalFormatting sqref="I163:I164">
    <cfRule type="expression" dxfId="61" priority="217">
      <formula>MOD(ROW(),2)=0</formula>
    </cfRule>
    <cfRule type="expression" dxfId="60" priority="220">
      <formula>(#REF!="√")</formula>
    </cfRule>
  </conditionalFormatting>
  <conditionalFormatting sqref="I164">
    <cfRule type="cellIs" dxfId="59" priority="218" operator="between">
      <formula>TODAY()</formula>
      <formula>TODAY()+7</formula>
    </cfRule>
    <cfRule type="cellIs" dxfId="58" priority="219" operator="lessThan">
      <formula>TODAY()</formula>
    </cfRule>
  </conditionalFormatting>
  <conditionalFormatting sqref="I215">
    <cfRule type="expression" dxfId="57" priority="40">
      <formula>MOD(ROW(),2)=0</formula>
    </cfRule>
  </conditionalFormatting>
  <conditionalFormatting sqref="I279">
    <cfRule type="expression" dxfId="56" priority="602" stopIfTrue="1">
      <formula>(#REF!="√")</formula>
    </cfRule>
    <cfRule type="expression" dxfId="55" priority="603">
      <formula>MOD(ROW(),2)=0</formula>
    </cfRule>
  </conditionalFormatting>
  <conditionalFormatting sqref="I356:I367">
    <cfRule type="expression" dxfId="54" priority="733">
      <formula>MOD(ROW(),2)=0</formula>
    </cfRule>
  </conditionalFormatting>
  <conditionalFormatting sqref="I357:I367">
    <cfRule type="expression" dxfId="53" priority="732" stopIfTrue="1">
      <formula>(#REF!="√")</formula>
    </cfRule>
  </conditionalFormatting>
  <conditionalFormatting sqref="I162:J162 J363:L363">
    <cfRule type="expression" dxfId="52" priority="1047">
      <formula>(#REF!="√")</formula>
    </cfRule>
  </conditionalFormatting>
  <conditionalFormatting sqref="I8:L106">
    <cfRule type="expression" dxfId="51" priority="148">
      <formula>(#REF!="√")</formula>
    </cfRule>
  </conditionalFormatting>
  <conditionalFormatting sqref="I142:L145">
    <cfRule type="expression" dxfId="50" priority="211">
      <formula>(#REF!="√")</formula>
    </cfRule>
  </conditionalFormatting>
  <conditionalFormatting sqref="J189:J201 J364:J367">
    <cfRule type="expression" dxfId="49" priority="1717" stopIfTrue="1">
      <formula>MOD(ROW(),2)=0</formula>
    </cfRule>
  </conditionalFormatting>
  <conditionalFormatting sqref="J189:J201">
    <cfRule type="expression" dxfId="48" priority="1676" stopIfTrue="1">
      <formula>(#REF!="√")</formula>
    </cfRule>
  </conditionalFormatting>
  <conditionalFormatting sqref="J215">
    <cfRule type="expression" dxfId="47" priority="43" stopIfTrue="1">
      <formula>MOD(ROW(),2)=0</formula>
    </cfRule>
  </conditionalFormatting>
  <conditionalFormatting sqref="J362:J363">
    <cfRule type="expression" dxfId="46" priority="1372" stopIfTrue="1">
      <formula>MOD(ROW(),2)=0</formula>
    </cfRule>
  </conditionalFormatting>
  <conditionalFormatting sqref="J362:J367">
    <cfRule type="expression" dxfId="45" priority="1373" stopIfTrue="1">
      <formula>(#REF!="√")</formula>
    </cfRule>
  </conditionalFormatting>
  <conditionalFormatting sqref="J202:K202 A150:D150 A155:D156 A330:C330 A334:C334 A340:C340">
    <cfRule type="expression" dxfId="44" priority="1763" stopIfTrue="1">
      <formula>MOD(ROW(),2)=0</formula>
    </cfRule>
  </conditionalFormatting>
  <conditionalFormatting sqref="J362:K363">
    <cfRule type="expression" dxfId="43" priority="1369" stopIfTrue="1">
      <formula>(#REF!="√")</formula>
    </cfRule>
  </conditionalFormatting>
  <conditionalFormatting sqref="J164:L164">
    <cfRule type="expression" dxfId="42" priority="223">
      <formula>(#REF!="√")</formula>
    </cfRule>
  </conditionalFormatting>
  <conditionalFormatting sqref="J189:L201 J364:L367">
    <cfRule type="expression" dxfId="41" priority="1741" stopIfTrue="1">
      <formula>(#REF!="√")</formula>
    </cfRule>
  </conditionalFormatting>
  <conditionalFormatting sqref="J202:L202">
    <cfRule type="expression" dxfId="40" priority="1764" stopIfTrue="1">
      <formula>(#REF!="√")</formula>
    </cfRule>
  </conditionalFormatting>
  <conditionalFormatting sqref="J203:L206">
    <cfRule type="expression" dxfId="39" priority="27">
      <formula>MOD(ROW(),2)=0</formula>
    </cfRule>
  </conditionalFormatting>
  <conditionalFormatting sqref="J203:L214">
    <cfRule type="expression" dxfId="38" priority="26">
      <formula>(#REF!="√")</formula>
    </cfRule>
  </conditionalFormatting>
  <conditionalFormatting sqref="J215:L215">
    <cfRule type="expression" dxfId="37" priority="45" stopIfTrue="1">
      <formula>(#REF!="√")</formula>
    </cfRule>
  </conditionalFormatting>
  <conditionalFormatting sqref="J362:L363">
    <cfRule type="expression" dxfId="36" priority="1300" stopIfTrue="1">
      <formula>(#REF!="√")</formula>
    </cfRule>
  </conditionalFormatting>
  <conditionalFormatting sqref="K147:K148 A188:H188 J188:L188 J225:L277 A243:H243 J279:L361 A284:H284 A303:H303 A330:C330 E330:H330 A334:C334 E334:H334 A340:C340 E340:H340 A352:H352 A363:H363 J363:L363 A153:F162 K113:K122 J153:J162 J216:L217 J219:L219 J221:L222 E13:H34 A13:C34">
    <cfRule type="expression" dxfId="35" priority="1729">
      <formula>(#REF!="√")</formula>
    </cfRule>
  </conditionalFormatting>
  <conditionalFormatting sqref="K147:K148">
    <cfRule type="expression" dxfId="34" priority="1725" stopIfTrue="1">
      <formula>MOD(ROW(),2)=0</formula>
    </cfRule>
  </conditionalFormatting>
  <conditionalFormatting sqref="K189:K201 K364:K367 A188:H188 A243:H243 A284:H284 A303:H303 A352:H352 K215">
    <cfRule type="expression" dxfId="33" priority="1753">
      <formula>MOD(ROW(),2)=0</formula>
    </cfRule>
  </conditionalFormatting>
  <conditionalFormatting sqref="K189:K202 K364:L367">
    <cfRule type="expression" dxfId="32" priority="1754" stopIfTrue="1">
      <formula>(#REF!="√")</formula>
    </cfRule>
  </conditionalFormatting>
  <conditionalFormatting sqref="K362:L363">
    <cfRule type="expression" dxfId="31" priority="1363" stopIfTrue="1">
      <formula>MOD(ROW(),2)=0</formula>
    </cfRule>
  </conditionalFormatting>
  <conditionalFormatting sqref="L189:L201 L364:L367">
    <cfRule type="expression" dxfId="30" priority="1759" stopIfTrue="1">
      <formula>(#REF!="√")</formula>
    </cfRule>
  </conditionalFormatting>
  <conditionalFormatting sqref="L189:L202 J202:K202 B364:H367">
    <cfRule type="expression" dxfId="29" priority="1689" stopIfTrue="1">
      <formula>(#REF!="√")</formula>
    </cfRule>
  </conditionalFormatting>
  <conditionalFormatting sqref="L202">
    <cfRule type="expression" dxfId="28" priority="1773" stopIfTrue="1">
      <formula>MOD(ROW(),2)=0</formula>
    </cfRule>
    <cfRule type="expression" dxfId="27" priority="1774" stopIfTrue="1">
      <formula>(#REF!="√")</formula>
    </cfRule>
  </conditionalFormatting>
  <conditionalFormatting sqref="L215">
    <cfRule type="expression" dxfId="26" priority="42" stopIfTrue="1">
      <formula>(#REF!="√")</formula>
    </cfRule>
    <cfRule type="expression" dxfId="25" priority="55" stopIfTrue="1">
      <formula>MOD(ROW(),2)=0</formula>
    </cfRule>
    <cfRule type="expression" dxfId="24" priority="56" stopIfTrue="1">
      <formula>(#REF!="√")</formula>
    </cfRule>
  </conditionalFormatting>
  <conditionalFormatting sqref="L362:L367">
    <cfRule type="expression" dxfId="23" priority="1364" stopIfTrue="1">
      <formula>(#REF!="√")</formula>
    </cfRule>
  </conditionalFormatting>
  <conditionalFormatting sqref="L364:L367 L189:L201">
    <cfRule type="expression" dxfId="22" priority="1758" stopIfTrue="1">
      <formula>MOD(ROW(),2)=0</formula>
    </cfRule>
  </conditionalFormatting>
  <conditionalFormatting sqref="M6:XFD6">
    <cfRule type="expression" dxfId="21" priority="2016" stopIfTrue="1">
      <formula>MOD(ROW(),2)=0</formula>
    </cfRule>
  </conditionalFormatting>
  <conditionalFormatting sqref="M34:XFD34">
    <cfRule type="expression" dxfId="20" priority="21" stopIfTrue="1">
      <formula>MOD(ROW(),2)=0</formula>
    </cfRule>
  </conditionalFormatting>
  <conditionalFormatting sqref="M122:XFD122">
    <cfRule type="expression" dxfId="19" priority="20" stopIfTrue="1">
      <formula>MOD(ROW(),2)=0</formula>
    </cfRule>
  </conditionalFormatting>
  <conditionalFormatting sqref="M123:XFD123">
    <cfRule type="expression" dxfId="18" priority="19" stopIfTrue="1">
      <formula>MOD(ROW(),2)=0</formula>
    </cfRule>
  </conditionalFormatting>
  <conditionalFormatting sqref="M140:XFD140">
    <cfRule type="expression" dxfId="17" priority="18" stopIfTrue="1">
      <formula>MOD(ROW(),2)=0</formula>
    </cfRule>
  </conditionalFormatting>
  <conditionalFormatting sqref="M145:XFD145">
    <cfRule type="expression" dxfId="16" priority="17" stopIfTrue="1">
      <formula>MOD(ROW(),2)=0</formula>
    </cfRule>
  </conditionalFormatting>
  <conditionalFormatting sqref="M148:XFD148">
    <cfRule type="expression" dxfId="15" priority="16" stopIfTrue="1">
      <formula>MOD(ROW(),2)=0</formula>
    </cfRule>
  </conditionalFormatting>
  <conditionalFormatting sqref="M164:XFD164">
    <cfRule type="expression" dxfId="14" priority="15" stopIfTrue="1">
      <formula>MOD(ROW(),2)=0</formula>
    </cfRule>
  </conditionalFormatting>
  <conditionalFormatting sqref="M172:XFD172">
    <cfRule type="expression" dxfId="13" priority="14" stopIfTrue="1">
      <formula>MOD(ROW(),2)=0</formula>
    </cfRule>
  </conditionalFormatting>
  <conditionalFormatting sqref="M174:XFD174">
    <cfRule type="expression" dxfId="12" priority="13" stopIfTrue="1">
      <formula>MOD(ROW(),2)=0</formula>
    </cfRule>
  </conditionalFormatting>
  <conditionalFormatting sqref="A8:A106">
    <cfRule type="expression" dxfId="11" priority="12">
      <formula>(#REF!="√")</formula>
    </cfRule>
  </conditionalFormatting>
  <conditionalFormatting sqref="A8:A106">
    <cfRule type="expression" dxfId="10" priority="11">
      <formula>MOD(ROW(),2)=0</formula>
    </cfRule>
  </conditionalFormatting>
  <conditionalFormatting sqref="A8:L8 D9:D34 A35:L106">
    <cfRule type="expression" dxfId="9" priority="9">
      <formula>(#REF!="√")</formula>
    </cfRule>
  </conditionalFormatting>
  <conditionalFormatting sqref="D9:D34">
    <cfRule type="expression" dxfId="8" priority="10">
      <formula>MOD(ROW(),2)=0</formula>
    </cfRule>
  </conditionalFormatting>
  <dataValidations count="1">
    <dataValidation type="list" allowBlank="1" sqref="K108:K122 K147:K149 K125:K140 K174 K163:K171 K154:K161 K142:K145 K151:K152 K176:K367 K8:K106" xr:uid="{00000000-0002-0000-0000-000000000000}">
      <formula1>"Not Started,25%,50%,75%,100%,On Hold,Pending"</formula1>
    </dataValidation>
  </dataValidations>
  <hyperlinks>
    <hyperlink ref="E359" r:id="rId1" xr:uid="{00000000-0004-0000-0000-000000000000}"/>
    <hyperlink ref="F353" r:id="rId2" xr:uid="{00000000-0004-0000-0000-000001000000}"/>
    <hyperlink ref="E125" r:id="rId3" xr:uid="{04AE3BDE-7AFF-4508-AEA2-932C8D56163A}"/>
    <hyperlink ref="E143" r:id="rId4" xr:uid="{54BBAF6B-57FE-40B3-A029-D5A63C5D6507}"/>
    <hyperlink ref="E145" r:id="rId5" display="Accessibility Report Tracking Log (LINK)" xr:uid="{C0A24E6E-E662-4F5B-B307-5280C772D1A5}"/>
  </hyperlinks>
  <printOptions horizontalCentered="1"/>
  <pageMargins left="0.25" right="0.25" top="0.75" bottom="0.75" header="0.30000000000000004" footer="0.30000000000000004"/>
  <pageSetup paperSize="3" scale="63" fitToHeight="0" orientation="landscape" r:id="rId6"/>
  <ignoredErrors>
    <ignoredError sqref="D282:H284 D362:D363 I320 D219:I219 D228:H242 D255:H261 D349 E164:I164 D244:H244 I316:I317 I168 E150:F150 D353:D359 D150 D312:D316 D320 D172:D173 I131 I135 I139 I170 D146:D148 D221:H223 D141 D225:H226" unlockedFormula="1"/>
    <ignoredError sqref="D317" formula="1" unlockedFormula="1"/>
    <ignoredError sqref="D162 D153 I325 D322:D340" formula="1"/>
  </ignoredErrors>
  <drawing r:id="rId7"/>
  <legacyDrawing r:id="rId8"/>
  <mc:AlternateContent xmlns:mc="http://schemas.openxmlformats.org/markup-compatibility/2006">
    <mc:Choice Requires="x14">
      <controls>
        <mc:AlternateContent xmlns:mc="http://schemas.openxmlformats.org/markup-compatibility/2006">
          <mc:Choice Requires="x14">
            <control shapeId="1091" r:id="rId9" name="Button 67">
              <controlPr defaultSize="0" print="0" autoFill="0" autoPict="0" macro="[0]!AddPermitsRow">
                <anchor moveWithCells="1" sizeWithCells="1">
                  <from>
                    <xdr:col>1</xdr:col>
                    <xdr:colOff>2540000</xdr:colOff>
                    <xdr:row>7</xdr:row>
                    <xdr:rowOff>127000</xdr:rowOff>
                  </from>
                  <to>
                    <xdr:col>2</xdr:col>
                    <xdr:colOff>279400</xdr:colOff>
                    <xdr:row>9</xdr:row>
                    <xdr:rowOff>127000</xdr:rowOff>
                  </to>
                </anchor>
              </controlPr>
            </control>
          </mc:Choice>
        </mc:AlternateContent>
      </controls>
    </mc:Choice>
  </mc:AlternateContent>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4"/>
  <sheetViews>
    <sheetView workbookViewId="0"/>
  </sheetViews>
  <sheetFormatPr baseColWidth="10" defaultColWidth="8.83203125" defaultRowHeight="14" x14ac:dyDescent="0.15"/>
  <cols>
    <col min="1" max="1" width="8.83203125" customWidth="1"/>
    <col min="2" max="2" width="67.1640625" customWidth="1"/>
    <col min="3" max="3" width="6" customWidth="1"/>
    <col min="4" max="4" width="8.83203125" customWidth="1"/>
  </cols>
  <sheetData>
    <row r="1" spans="1:4" ht="33" customHeight="1" x14ac:dyDescent="0.15">
      <c r="A1" s="1" t="s">
        <v>792</v>
      </c>
      <c r="B1" s="1"/>
      <c r="C1" s="2" t="s">
        <v>793</v>
      </c>
    </row>
    <row r="2" spans="1:4" x14ac:dyDescent="0.15">
      <c r="C2" s="3" t="s">
        <v>794</v>
      </c>
    </row>
    <row r="4" spans="1:4" x14ac:dyDescent="0.15">
      <c r="A4" s="4" t="s">
        <v>795</v>
      </c>
      <c r="B4" s="5"/>
      <c r="D4" s="5"/>
    </row>
    <row r="5" spans="1:4" ht="60" x14ac:dyDescent="0.15">
      <c r="B5" s="6" t="s">
        <v>796</v>
      </c>
      <c r="D5" s="5"/>
    </row>
    <row r="6" spans="1:4" x14ac:dyDescent="0.15">
      <c r="B6" s="6"/>
      <c r="D6" s="5"/>
    </row>
    <row r="7" spans="1:4" x14ac:dyDescent="0.15">
      <c r="B7" s="7"/>
      <c r="D7" s="5"/>
    </row>
    <row r="8" spans="1:4" ht="30" x14ac:dyDescent="0.15">
      <c r="B8" s="8" t="s">
        <v>797</v>
      </c>
      <c r="D8" s="5"/>
    </row>
    <row r="9" spans="1:4" ht="17" x14ac:dyDescent="0.15">
      <c r="B9" s="9" t="s">
        <v>798</v>
      </c>
      <c r="D9" s="5"/>
    </row>
    <row r="10" spans="1:4" x14ac:dyDescent="0.15">
      <c r="B10" s="7"/>
      <c r="D10" s="5"/>
    </row>
    <row r="11" spans="1:4" ht="15" x14ac:dyDescent="0.15">
      <c r="B11" s="10" t="s">
        <v>799</v>
      </c>
      <c r="D11" s="5"/>
    </row>
    <row r="12" spans="1:4" x14ac:dyDescent="0.15">
      <c r="B12" s="7"/>
      <c r="D12" s="5"/>
    </row>
    <row r="14" spans="1:4" ht="30" x14ac:dyDescent="0.15">
      <c r="B14" s="6" t="s">
        <v>800</v>
      </c>
      <c r="D14" s="5"/>
    </row>
    <row r="15" spans="1:4" x14ac:dyDescent="0.15">
      <c r="B15" s="6"/>
      <c r="D15" s="5"/>
    </row>
    <row r="16" spans="1:4" ht="15" x14ac:dyDescent="0.15">
      <c r="B16" s="11" t="s">
        <v>801</v>
      </c>
    </row>
    <row r="17" spans="1:4" x14ac:dyDescent="0.15">
      <c r="B17" s="6"/>
      <c r="D17" s="5"/>
    </row>
    <row r="18" spans="1:4" x14ac:dyDescent="0.15">
      <c r="A18" s="4" t="s">
        <v>802</v>
      </c>
      <c r="B18" s="6"/>
      <c r="D18" s="5"/>
    </row>
    <row r="19" spans="1:4" ht="30" x14ac:dyDescent="0.15">
      <c r="B19" s="6" t="s">
        <v>803</v>
      </c>
      <c r="D19" s="5"/>
    </row>
    <row r="20" spans="1:4" x14ac:dyDescent="0.15">
      <c r="B20" s="6"/>
      <c r="D20" s="5"/>
    </row>
    <row r="21" spans="1:4" ht="30" x14ac:dyDescent="0.15">
      <c r="B21" s="6" t="s">
        <v>804</v>
      </c>
    </row>
    <row r="22" spans="1:4" x14ac:dyDescent="0.15">
      <c r="B22" s="6"/>
    </row>
    <row r="23" spans="1:4" x14ac:dyDescent="0.15">
      <c r="A23" s="4" t="s">
        <v>805</v>
      </c>
      <c r="B23" s="6"/>
      <c r="D23" s="5"/>
    </row>
    <row r="24" spans="1:4" ht="30" x14ac:dyDescent="0.15">
      <c r="B24" s="6" t="s">
        <v>806</v>
      </c>
    </row>
    <row r="25" spans="1:4" x14ac:dyDescent="0.15">
      <c r="B25" s="6"/>
    </row>
    <row r="26" spans="1:4" ht="30" x14ac:dyDescent="0.15">
      <c r="B26" s="6" t="s">
        <v>807</v>
      </c>
    </row>
    <row r="28" spans="1:4" x14ac:dyDescent="0.15">
      <c r="A28" s="4" t="s">
        <v>808</v>
      </c>
      <c r="B28" s="5"/>
    </row>
    <row r="29" spans="1:4" ht="30" x14ac:dyDescent="0.15">
      <c r="B29" s="6" t="s">
        <v>809</v>
      </c>
    </row>
    <row r="30" spans="1:4" x14ac:dyDescent="0.15">
      <c r="B30" s="5"/>
    </row>
    <row r="31" spans="1:4" ht="45" x14ac:dyDescent="0.15">
      <c r="B31" s="6" t="s">
        <v>810</v>
      </c>
    </row>
    <row r="32" spans="1:4" x14ac:dyDescent="0.15">
      <c r="B32" s="5"/>
    </row>
    <row r="33" spans="2:2" x14ac:dyDescent="0.15">
      <c r="B33" s="12" t="s">
        <v>811</v>
      </c>
    </row>
    <row r="34" spans="2:2" x14ac:dyDescent="0.15">
      <c r="B34" s="5"/>
    </row>
  </sheetData>
  <hyperlinks>
    <hyperlink ref="C2" r:id="rId1" xr:uid="{00000000-0004-0000-0100-000000000000}"/>
    <hyperlink ref="B9" r:id="rId2" xr:uid="{00000000-0004-0000-0100-000001000000}"/>
    <hyperlink ref="B11" r:id="rId3" xr:uid="{00000000-0004-0000-0100-000002000000}"/>
    <hyperlink ref="B16" r:id="rId4" xr:uid="{00000000-0004-0000-0100-000003000000}"/>
    <hyperlink ref="B33" r:id="rId5" xr:uid="{00000000-0004-0000-0100-000004000000}"/>
  </hyperlinks>
  <pageMargins left="0.70000000000000007" right="0.70000000000000007" top="0.75" bottom="0.75" header="0.30000000000000004" footer="0.3000000000000000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1CD27FC7C91F245A14C674DD5580D82" ma:contentTypeVersion="3" ma:contentTypeDescription="Create a new document." ma:contentTypeScope="" ma:versionID="63b7deeae1e3aaa696fff9bf2c06df0f">
  <xsd:schema xmlns:xsd="http://www.w3.org/2001/XMLSchema" xmlns:xs="http://www.w3.org/2001/XMLSchema" xmlns:p="http://schemas.microsoft.com/office/2006/metadata/properties" xmlns:ns2="784432c9-69c1-43e2-b727-7a1dd1d8281b" targetNamespace="http://schemas.microsoft.com/office/2006/metadata/properties" ma:root="true" ma:fieldsID="ea1133da3504aeefe873169c30edfb7d" ns2:_="">
    <xsd:import namespace="784432c9-69c1-43e2-b727-7a1dd1d8281b"/>
    <xsd:element name="properties">
      <xsd:complexType>
        <xsd:sequence>
          <xsd:element name="documentManagement">
            <xsd:complexType>
              <xsd:all>
                <xsd:element ref="ns2:MediaServiceMetadata" minOccurs="0"/>
                <xsd:element ref="ns2:MediaServiceFastMetadata"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4432c9-69c1-43e2-b727-7a1dd1d828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5F7A84-480F-41A1-866B-81471D6AA1E5}">
  <ds:schemaRefs>
    <ds:schemaRef ds:uri="http://schemas.microsoft.com/sharepoint/v3/contenttype/forms"/>
  </ds:schemaRefs>
</ds:datastoreItem>
</file>

<file path=customXml/itemProps2.xml><?xml version="1.0" encoding="utf-8"?>
<ds:datastoreItem xmlns:ds="http://schemas.openxmlformats.org/officeDocument/2006/customXml" ds:itemID="{44AB3ACB-F7A9-40B9-BFC9-A87D3B8AA440}">
  <ds:schemaRefs>
    <ds:schemaRef ds:uri="http://purl.org/dc/dcmitype/"/>
    <ds:schemaRef ds:uri="784432c9-69c1-43e2-b727-7a1dd1d8281b"/>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DB12BCF2-F23B-4D5C-9200-309B791E92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4432c9-69c1-43e2-b727-7a1dd1d828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ActionItems</vt:lpstr>
      <vt:lpstr>Help</vt:lpstr>
      <vt:lpstr>ActionItems!Print_Titles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Items Template</dc:title>
  <dc:subject/>
  <dc:creator>bfetting@altmancos.com</dc:creator>
  <cp:keywords/>
  <dc:description>(c) 2017 Vertex42 LLC. All Rights Reserved.</dc:description>
  <cp:lastModifiedBy>Bobby Fetting</cp:lastModifiedBy>
  <cp:revision/>
  <dcterms:created xsi:type="dcterms:W3CDTF">2017-01-09T18:01:51Z</dcterms:created>
  <dcterms:modified xsi:type="dcterms:W3CDTF">2025-05-09T10:12:36Z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y fmtid="{D5CDD505-2E9C-101B-9397-08002B2CF9AE}" pid="4" name="ContentTypeId">
    <vt:lpwstr>0x01010011CD27FC7C91F245A14C674DD5580D82</vt:lpwstr>
  </property>
  <property fmtid="{D5CDD505-2E9C-101B-9397-08002B2CF9AE}" pid="5" name="xd_Signature">
    <vt:bool>false</vt:bool>
  </property>
  <property fmtid="{D5CDD505-2E9C-101B-9397-08002B2CF9AE}" pid="6" name="xd_ProgID">
    <vt:lpwstr/>
  </property>
  <property fmtid="{D5CDD505-2E9C-101B-9397-08002B2CF9AE}" pid="7" name="TemplateUrl">
    <vt:lpwstr/>
  </property>
  <property fmtid="{D5CDD505-2E9C-101B-9397-08002B2CF9AE}" pid="8" name="ComplianceAssetId">
    <vt:lpwstr/>
  </property>
  <property fmtid="{D5CDD505-2E9C-101B-9397-08002B2CF9AE}" pid="9" name="_ExtendedDescription">
    <vt:lpwstr/>
  </property>
  <property fmtid="{D5CDD505-2E9C-101B-9397-08002B2CF9AE}" pid="10" name="TriggerFlowInfo">
    <vt:lpwstr/>
  </property>
</Properties>
</file>