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xia\Desktop\Imp\RMIT VN\BPD &amp; Payroll Schedule\"/>
    </mc:Choice>
  </mc:AlternateContent>
  <bookViews>
    <workbookView xWindow="192" yWindow="108" windowWidth="12732" windowHeight="12648" tabRatio="767"/>
  </bookViews>
  <sheets>
    <sheet name=" Monthly" sheetId="54" r:id="rId1"/>
  </sheets>
  <calcPr calcId="152511"/>
</workbook>
</file>

<file path=xl/calcChain.xml><?xml version="1.0" encoding="utf-8"?>
<calcChain xmlns="http://schemas.openxmlformats.org/spreadsheetml/2006/main">
  <c r="G10" i="54" l="1"/>
  <c r="F10" i="54" s="1"/>
  <c r="G4" i="54"/>
  <c r="F4" i="54" s="1"/>
  <c r="F9" i="54"/>
  <c r="F8" i="54"/>
  <c r="F7" i="54"/>
  <c r="F6" i="54"/>
  <c r="F5" i="54"/>
  <c r="N10" i="54"/>
  <c r="N9" i="54"/>
  <c r="N8" i="54"/>
  <c r="N7" i="54"/>
  <c r="N6" i="54"/>
  <c r="N5" i="54"/>
  <c r="N4" i="54"/>
  <c r="P5" i="54" l="1"/>
  <c r="P6" i="54"/>
  <c r="P7" i="54"/>
  <c r="P8" i="54"/>
  <c r="P9" i="54"/>
  <c r="P10" i="54"/>
  <c r="P4" i="54"/>
  <c r="O8" i="54"/>
  <c r="O5" i="54"/>
  <c r="O6" i="54"/>
  <c r="O7" i="54"/>
  <c r="O9" i="54"/>
  <c r="O10" i="54"/>
  <c r="O4" i="54"/>
  <c r="G5" i="54" l="1"/>
  <c r="G6" i="54"/>
  <c r="G7" i="54"/>
  <c r="G8" i="54"/>
  <c r="G9" i="54"/>
  <c r="J5" i="54"/>
  <c r="J6" i="54"/>
  <c r="J7" i="54"/>
  <c r="J8" i="54"/>
  <c r="J9" i="54"/>
  <c r="J10" i="54"/>
  <c r="J4" i="54"/>
  <c r="K10" i="54"/>
  <c r="I10" i="54" l="1"/>
  <c r="H10" i="54" s="1"/>
  <c r="K9" i="54"/>
  <c r="K8" i="54"/>
  <c r="I8" i="54" s="1"/>
  <c r="K7" i="54"/>
  <c r="I7" i="54" s="1"/>
  <c r="K6" i="54"/>
  <c r="I6" i="54" s="1"/>
  <c r="K5" i="54"/>
  <c r="I5" i="54" s="1"/>
  <c r="I9" i="54" l="1"/>
  <c r="H9" i="54" s="1"/>
  <c r="H8" i="54"/>
  <c r="H7" i="54"/>
  <c r="H6" i="54"/>
  <c r="H5" i="54"/>
  <c r="K4" i="54" l="1"/>
  <c r="I4" i="54" s="1"/>
  <c r="H4" i="54" l="1"/>
</calcChain>
</file>

<file path=xl/sharedStrings.xml><?xml version="1.0" encoding="utf-8"?>
<sst xmlns="http://schemas.openxmlformats.org/spreadsheetml/2006/main" count="47" uniqueCount="36">
  <si>
    <t>PUBLIC HOLIDAYS</t>
  </si>
  <si>
    <t>Value Date</t>
  </si>
  <si>
    <t>LEGEND:</t>
  </si>
  <si>
    <t>** Please note - Adjustments for Public Holidays is a manual process, and needs to be updated each year.</t>
  </si>
  <si>
    <t>MPS Data Entry, Rpts &amp; Reconciliation</t>
  </si>
  <si>
    <t xml:space="preserve"> Adjusted for W/end, P/Hols</t>
  </si>
  <si>
    <t xml:space="preserve">Adjusted Pay Day </t>
  </si>
  <si>
    <t>*  All days relate to business days.</t>
  </si>
  <si>
    <t>Final Reports</t>
  </si>
  <si>
    <t>*** All cut off days have been moved forward when they reach the Sunday or public holiday.</t>
  </si>
  <si>
    <t>Month</t>
  </si>
  <si>
    <t>Pay Date</t>
  </si>
  <si>
    <t>Month End Reports</t>
  </si>
  <si>
    <t>General Ledger</t>
  </si>
  <si>
    <t>Month Number</t>
  </si>
  <si>
    <t>July</t>
  </si>
  <si>
    <t>August</t>
  </si>
  <si>
    <t>September</t>
  </si>
  <si>
    <t>October</t>
  </si>
  <si>
    <t>November</t>
  </si>
  <si>
    <t>December</t>
  </si>
  <si>
    <t>Pay Type</t>
  </si>
  <si>
    <t>Main</t>
  </si>
  <si>
    <t>June</t>
  </si>
  <si>
    <t>RMIT PAYROLL</t>
  </si>
  <si>
    <t xml:space="preserve">RMIT Review &amp; Sign Off </t>
  </si>
  <si>
    <t>EFT file forwarded to RMIT in Vietnam</t>
  </si>
  <si>
    <t>1,2,3,4,5,6,7,8</t>
    <phoneticPr fontId="8" type="noConversion"/>
  </si>
  <si>
    <t>RMIT Payroll &amp; Time Data Input to ADP</t>
    <phoneticPr fontId="8" type="noConversion"/>
  </si>
  <si>
    <r>
      <rPr>
        <b/>
        <sz val="10"/>
        <color rgb="FFFF0000"/>
        <rFont val="Arial Narrow"/>
        <family val="2"/>
      </rPr>
      <t>Vietnam</t>
    </r>
    <r>
      <rPr>
        <b/>
        <sz val="10"/>
        <rFont val="Arial Narrow"/>
        <family val="2"/>
      </rPr>
      <t xml:space="preserve"> - Monthly</t>
    </r>
    <phoneticPr fontId="8" type="noConversion"/>
  </si>
  <si>
    <r>
      <t xml:space="preserve">Public Holidays - In </t>
    </r>
    <r>
      <rPr>
        <b/>
        <sz val="10"/>
        <color rgb="FFFF0000"/>
        <rFont val="Arial Narrow"/>
        <family val="2"/>
      </rPr>
      <t>China</t>
    </r>
    <phoneticPr fontId="8" type="noConversion"/>
  </si>
  <si>
    <r>
      <t xml:space="preserve">Public Holidays - In </t>
    </r>
    <r>
      <rPr>
        <b/>
        <sz val="10"/>
        <color rgb="FFFF0000"/>
        <rFont val="Arial Narrow"/>
        <family val="2"/>
      </rPr>
      <t>Vietnam</t>
    </r>
    <r>
      <rPr>
        <sz val="10"/>
        <rFont val="Arial Narrow"/>
        <family val="2"/>
      </rPr>
      <t xml:space="preserve"> / </t>
    </r>
    <r>
      <rPr>
        <b/>
        <sz val="10"/>
        <color rgb="FFFF0000"/>
        <rFont val="Arial Narrow"/>
        <family val="2"/>
      </rPr>
      <t>RMIT</t>
    </r>
    <phoneticPr fontId="8" type="noConversion"/>
  </si>
  <si>
    <r>
      <t>BY COB (</t>
    </r>
    <r>
      <rPr>
        <b/>
        <sz val="10"/>
        <color rgb="FFFF0000"/>
        <rFont val="Arial Narrow"/>
        <family val="2"/>
      </rPr>
      <t>Vietnam Time</t>
    </r>
    <r>
      <rPr>
        <sz val="10"/>
        <rFont val="Arial Narrow"/>
        <family val="2"/>
      </rPr>
      <t>) unless specified</t>
    </r>
    <phoneticPr fontId="8" type="noConversion"/>
  </si>
  <si>
    <r>
      <t>BY COB (</t>
    </r>
    <r>
      <rPr>
        <b/>
        <sz val="10"/>
        <color rgb="FFFF0000"/>
        <rFont val="Arial Narrow"/>
        <family val="2"/>
      </rPr>
      <t>Vietnam Time</t>
    </r>
    <r>
      <rPr>
        <sz val="10"/>
        <rFont val="Arial Narrow"/>
        <family val="2"/>
      </rPr>
      <t>) unless specified</t>
    </r>
    <phoneticPr fontId="8" type="noConversion"/>
  </si>
  <si>
    <r>
      <t>BY COB (</t>
    </r>
    <r>
      <rPr>
        <b/>
        <sz val="10"/>
        <color rgb="FFFF0000"/>
        <rFont val="Arial Narrow"/>
        <family val="2"/>
      </rPr>
      <t>Vietnam Time</t>
    </r>
    <r>
      <rPr>
        <sz val="10"/>
        <rFont val="Arial Narrow"/>
        <family val="2"/>
      </rPr>
      <t>) unless specified</t>
    </r>
    <phoneticPr fontId="8" type="noConversion"/>
  </si>
  <si>
    <t>** The Off-cycle will be Ad-Hoc cycles and not included in monthly schedule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</si>
</sst>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d\,\ d\-mmm"/>
    <numFmt numFmtId="177" formatCode="[$-1010000]d/m/yyyy;@"/>
  </numFmts>
  <fonts count="10" x14ac:knownFonts="1"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Courier New"/>
      <family val="3"/>
    </font>
    <font>
      <b/>
      <sz val="10"/>
      <name val="Courier New"/>
      <family val="3"/>
    </font>
    <font>
      <sz val="10"/>
      <name val="Arial"/>
      <family val="2"/>
    </font>
    <font>
      <b/>
      <u/>
      <sz val="12"/>
      <name val="Arial Narrow"/>
      <family val="2"/>
    </font>
    <font>
      <b/>
      <u/>
      <sz val="10"/>
      <name val="Arial Narrow"/>
      <family val="2"/>
    </font>
    <font>
      <sz val="8"/>
      <name val="Arial"/>
      <family val="2"/>
    </font>
    <font>
      <b/>
      <sz val="10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center"/>
    </xf>
    <xf numFmtId="17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99CCFF"/>
      <color rgb="FFCC99FF"/>
      <color rgb="FFCC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13</xdr:row>
      <xdr:rowOff>28575</xdr:rowOff>
    </xdr:from>
    <xdr:to>
      <xdr:col>5</xdr:col>
      <xdr:colOff>1206500</xdr:colOff>
      <xdr:row>16</xdr:row>
      <xdr:rowOff>219075</xdr:rowOff>
    </xdr:to>
    <xdr:sp macro="" textlink="">
      <xdr:nvSpPr>
        <xdr:cNvPr id="7172" name="Rectangle 4"/>
        <xdr:cNvSpPr>
          <a:spLocks noChangeArrowheads="1"/>
        </xdr:cNvSpPr>
      </xdr:nvSpPr>
      <xdr:spPr bwMode="auto">
        <a:xfrm>
          <a:off x="4435475" y="3114675"/>
          <a:ext cx="1076325" cy="952500"/>
        </a:xfrm>
        <a:prstGeom prst="rect">
          <a:avLst/>
        </a:prstGeom>
        <a:solidFill>
          <a:srgbClr val="CCE8C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100" b="1" i="0" strike="noStrike">
              <a:solidFill>
                <a:srgbClr val="000000"/>
              </a:solidFill>
              <a:latin typeface="Arial"/>
              <a:cs typeface="Arial"/>
            </a:rPr>
            <a:t>ADP:</a:t>
          </a:r>
          <a:r>
            <a:rPr lang="en-US" altLang="zh-CN" sz="1100" b="0" i="0" strike="noStrike">
              <a:solidFill>
                <a:srgbClr val="000000"/>
              </a:solidFill>
              <a:latin typeface="Arial"/>
              <a:cs typeface="Arial"/>
            </a:rPr>
            <a:t>  Final day that data is forwarded to ADP for loading into system</a:t>
          </a:r>
        </a:p>
      </xdr:txBody>
    </xdr:sp>
    <xdr:clientData/>
  </xdr:twoCellAnchor>
  <xdr:twoCellAnchor>
    <xdr:from>
      <xdr:col>6</xdr:col>
      <xdr:colOff>92075</xdr:colOff>
      <xdr:row>13</xdr:row>
      <xdr:rowOff>19050</xdr:rowOff>
    </xdr:from>
    <xdr:to>
      <xdr:col>6</xdr:col>
      <xdr:colOff>1235075</xdr:colOff>
      <xdr:row>19</xdr:row>
      <xdr:rowOff>190500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5680075" y="3105150"/>
          <a:ext cx="1143000" cy="1695450"/>
        </a:xfrm>
        <a:prstGeom prst="rect">
          <a:avLst/>
        </a:prstGeom>
        <a:solidFill>
          <a:srgbClr val="CCE8C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100" b="1" i="0" strike="noStrike">
              <a:solidFill>
                <a:srgbClr val="000000"/>
              </a:solidFill>
              <a:latin typeface="Arial"/>
              <a:cs typeface="Arial"/>
            </a:rPr>
            <a:t>ADP:</a:t>
          </a:r>
          <a:r>
            <a:rPr lang="en-US" altLang="zh-CN" sz="1100" b="0" i="0" strike="noStrike">
              <a:solidFill>
                <a:srgbClr val="000000"/>
              </a:solidFill>
              <a:latin typeface="Arial"/>
              <a:cs typeface="Arial"/>
            </a:rPr>
            <a:t>  Final day that ADP has to revert back to</a:t>
          </a:r>
          <a:r>
            <a:rPr lang="en-US" altLang="zh-CN" sz="1100" b="0" i="0" strike="noStrike" baseline="0">
              <a:solidFill>
                <a:srgbClr val="000000"/>
              </a:solidFill>
              <a:latin typeface="Arial"/>
              <a:cs typeface="Arial"/>
            </a:rPr>
            <a:t> client</a:t>
          </a:r>
          <a:r>
            <a:rPr lang="en-US" altLang="zh-CN" sz="1100" b="0" i="0" strike="noStrike">
              <a:solidFill>
                <a:srgbClr val="000000"/>
              </a:solidFill>
              <a:latin typeface="Arial"/>
              <a:cs typeface="Arial"/>
            </a:rPr>
            <a:t> with all applicable trial pay reports after validation, balancing and checking</a:t>
          </a:r>
        </a:p>
      </xdr:txBody>
    </xdr:sp>
    <xdr:clientData/>
  </xdr:twoCellAnchor>
  <xdr:twoCellAnchor>
    <xdr:from>
      <xdr:col>7</xdr:col>
      <xdr:colOff>76200</xdr:colOff>
      <xdr:row>13</xdr:row>
      <xdr:rowOff>12700</xdr:rowOff>
    </xdr:from>
    <xdr:to>
      <xdr:col>7</xdr:col>
      <xdr:colOff>1200150</xdr:colOff>
      <xdr:row>24</xdr:row>
      <xdr:rowOff>114300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7581900" y="3606800"/>
          <a:ext cx="1123950" cy="2667000"/>
        </a:xfrm>
        <a:prstGeom prst="rect">
          <a:avLst/>
        </a:prstGeom>
        <a:solidFill>
          <a:srgbClr val="CCE8C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CN" sz="1100" b="1" i="0" strike="noStrike">
              <a:solidFill>
                <a:srgbClr val="000000"/>
              </a:solidFill>
              <a:latin typeface="Arial"/>
              <a:cs typeface="Arial"/>
            </a:rPr>
            <a:t>ADP:</a:t>
          </a:r>
          <a:r>
            <a:rPr lang="en-US" altLang="zh-CN" sz="1100" b="0" i="0" strike="noStrike">
              <a:solidFill>
                <a:srgbClr val="000000"/>
              </a:solidFill>
              <a:latin typeface="Arial"/>
              <a:cs typeface="Arial"/>
            </a:rPr>
            <a:t>  Client review of trial pay. If there is no critical data, client to provide sign-off.  If any critical changes, advise to be provided in time to allow ADP to run</a:t>
          </a:r>
          <a:r>
            <a:rPr lang="en-US" altLang="zh-CN" sz="1100" b="0" i="0" strike="noStrike" baseline="0">
              <a:solidFill>
                <a:srgbClr val="000000"/>
              </a:solidFill>
              <a:latin typeface="Arial"/>
              <a:cs typeface="Arial"/>
            </a:rPr>
            <a:t> final pay, validate, produce final reports and forward to client.  Client to provide sign off</a:t>
          </a:r>
          <a:endParaRPr lang="en-US" altLang="zh-CN" sz="11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E1" zoomScaleNormal="100" workbookViewId="0">
      <selection activeCell="J16" sqref="J16"/>
    </sheetView>
  </sheetViews>
  <sheetFormatPr defaultColWidth="9.109375" defaultRowHeight="13.8" x14ac:dyDescent="0.3"/>
  <cols>
    <col min="1" max="1" width="21.44140625" style="4" customWidth="1"/>
    <col min="2" max="2" width="14.5546875" style="4" customWidth="1"/>
    <col min="3" max="3" width="9.33203125" style="4" customWidth="1"/>
    <col min="4" max="4" width="21.44140625" style="4" customWidth="1"/>
    <col min="5" max="5" width="21.44140625" style="20" customWidth="1"/>
    <col min="6" max="8" width="19.33203125" style="5" customWidth="1"/>
    <col min="9" max="9" width="19.33203125" customWidth="1"/>
    <col min="10" max="12" width="19.33203125" style="5" customWidth="1"/>
    <col min="13" max="13" width="8.6640625" style="5" bestFit="1" customWidth="1"/>
    <col min="14" max="16" width="19.33203125" style="5" customWidth="1"/>
    <col min="17" max="17" width="17.44140625" style="5" customWidth="1"/>
    <col min="18" max="16384" width="9.109375" style="18"/>
  </cols>
  <sheetData>
    <row r="1" spans="1:17" s="17" customFormat="1" ht="42.75" customHeight="1" x14ac:dyDescent="0.25">
      <c r="A1" s="25">
        <v>2020</v>
      </c>
      <c r="B1" s="25"/>
      <c r="C1" s="25"/>
      <c r="D1" s="25"/>
      <c r="E1" s="16"/>
      <c r="F1" s="16"/>
      <c r="G1" s="16"/>
      <c r="H1" s="16"/>
      <c r="J1" s="16"/>
      <c r="K1" s="16"/>
      <c r="L1" s="16"/>
      <c r="M1" s="16"/>
      <c r="N1" s="16"/>
      <c r="O1" s="16"/>
      <c r="P1" s="16"/>
      <c r="Q1" s="16"/>
    </row>
    <row r="2" spans="1:17" s="24" customFormat="1" ht="42.75" customHeight="1" x14ac:dyDescent="0.25">
      <c r="A2" s="32" t="s">
        <v>24</v>
      </c>
      <c r="B2" s="33"/>
      <c r="C2" s="33"/>
      <c r="D2" s="33" t="s">
        <v>0</v>
      </c>
      <c r="E2" s="33" t="s">
        <v>0</v>
      </c>
      <c r="F2" s="9" t="s">
        <v>28</v>
      </c>
      <c r="G2" s="9" t="s">
        <v>4</v>
      </c>
      <c r="H2" s="9" t="s">
        <v>25</v>
      </c>
      <c r="I2" s="9" t="s">
        <v>26</v>
      </c>
      <c r="J2" s="9" t="s">
        <v>1</v>
      </c>
      <c r="K2" s="9" t="s">
        <v>6</v>
      </c>
      <c r="L2" s="9" t="s">
        <v>10</v>
      </c>
      <c r="M2" s="37" t="s">
        <v>11</v>
      </c>
      <c r="N2" s="19" t="s">
        <v>8</v>
      </c>
      <c r="O2" s="19" t="s">
        <v>12</v>
      </c>
      <c r="P2" s="19" t="s">
        <v>13</v>
      </c>
    </row>
    <row r="3" spans="1:17" s="2" customFormat="1" ht="42.75" customHeight="1" x14ac:dyDescent="0.25">
      <c r="A3" s="31" t="s">
        <v>29</v>
      </c>
      <c r="B3" s="31" t="s">
        <v>21</v>
      </c>
      <c r="C3" s="31" t="s">
        <v>14</v>
      </c>
      <c r="D3" s="8" t="s">
        <v>31</v>
      </c>
      <c r="E3" s="8" t="s">
        <v>30</v>
      </c>
      <c r="F3" s="9" t="s">
        <v>32</v>
      </c>
      <c r="G3" s="9" t="s">
        <v>33</v>
      </c>
      <c r="H3" s="9" t="s">
        <v>32</v>
      </c>
      <c r="I3" s="9" t="s">
        <v>32</v>
      </c>
      <c r="J3" s="1"/>
      <c r="K3" s="9" t="s">
        <v>5</v>
      </c>
      <c r="L3" s="19"/>
      <c r="M3" s="38"/>
      <c r="N3" s="9" t="s">
        <v>34</v>
      </c>
      <c r="O3" s="9" t="s">
        <v>32</v>
      </c>
      <c r="P3" s="9" t="s">
        <v>32</v>
      </c>
    </row>
    <row r="4" spans="1:17" s="3" customFormat="1" ht="19.5" customHeight="1" x14ac:dyDescent="0.25">
      <c r="A4" s="34" t="s">
        <v>23</v>
      </c>
      <c r="B4" s="29" t="s">
        <v>22</v>
      </c>
      <c r="C4" s="34">
        <v>6</v>
      </c>
      <c r="D4" s="15"/>
      <c r="E4" s="15">
        <v>25</v>
      </c>
      <c r="F4" s="36">
        <f>IF(WEEKDAY(G4,2)=1,G4-5,IF(WEEKDAY(G4,2)=2,G4-6,G4-3))</f>
        <v>43998</v>
      </c>
      <c r="G4" s="36">
        <f>IF(WEEKDAY(H4,2)=1,H4-4,IF(WEEKDAY(H4,2)=2,H4-4,H4-2))</f>
        <v>44001</v>
      </c>
      <c r="H4" s="6">
        <f t="shared" ref="H4:I5" si="0">IF(WEEKDAY(I4,2)=1,I4-3,I4-1)</f>
        <v>44005</v>
      </c>
      <c r="I4" s="6">
        <f t="shared" si="0"/>
        <v>44006</v>
      </c>
      <c r="J4" s="6">
        <f>K4</f>
        <v>44007</v>
      </c>
      <c r="K4" s="6">
        <f t="shared" ref="K4" si="1">IF(WEEKDAY(L4,2)=6,L4-1,IF(WEEKDAY(L4,2)=7,L4-2,L4))</f>
        <v>44007</v>
      </c>
      <c r="L4" s="35">
        <v>44007</v>
      </c>
      <c r="M4" s="29">
        <v>25</v>
      </c>
      <c r="N4" s="36">
        <f>H4</f>
        <v>44005</v>
      </c>
      <c r="O4" s="6">
        <f>EOMONTH(L4,0)</f>
        <v>44012</v>
      </c>
      <c r="P4" s="6">
        <f>K4</f>
        <v>44007</v>
      </c>
    </row>
    <row r="5" spans="1:17" s="3" customFormat="1" ht="19.5" customHeight="1" x14ac:dyDescent="0.25">
      <c r="A5" s="34" t="s">
        <v>15</v>
      </c>
      <c r="B5" s="29" t="s">
        <v>22</v>
      </c>
      <c r="C5" s="34">
        <v>7</v>
      </c>
      <c r="D5" s="15"/>
      <c r="E5" s="15"/>
      <c r="F5" s="36">
        <f>IF(WEEKDAY(G5,2)=1,G5-5,IF(WEEKDAY(G5,2)=2,G5-6,G5-3))</f>
        <v>44027</v>
      </c>
      <c r="G5" s="6">
        <f t="shared" ref="G5:G9" si="2">IF(WEEKDAY(H5,2)=1,H5-4,IF(WEEKDAY(H5,2)=2,H5-5,H5-2))</f>
        <v>44032</v>
      </c>
      <c r="H5" s="6">
        <f t="shared" ref="H5" si="3">IF(WEEKDAY(I5,2)=1,I5-3,I5-1)</f>
        <v>44034</v>
      </c>
      <c r="I5" s="6">
        <f t="shared" si="0"/>
        <v>44035</v>
      </c>
      <c r="J5" s="6">
        <f t="shared" ref="J5:J10" si="4">K5</f>
        <v>44036</v>
      </c>
      <c r="K5" s="6">
        <f t="shared" ref="K5" si="5">IF(WEEKDAY(L5,2)=6,L5-1,IF(WEEKDAY(L5,2)=7,L5-2,L5))</f>
        <v>44036</v>
      </c>
      <c r="L5" s="35">
        <v>44037</v>
      </c>
      <c r="M5" s="29">
        <v>25</v>
      </c>
      <c r="N5" s="36">
        <f t="shared" ref="N5:N10" si="6">H5</f>
        <v>44034</v>
      </c>
      <c r="O5" s="6">
        <f t="shared" ref="O5:O10" si="7">EOMONTH(L5,0)</f>
        <v>44043</v>
      </c>
      <c r="P5" s="6">
        <f t="shared" ref="P5:P10" si="8">K5</f>
        <v>44036</v>
      </c>
    </row>
    <row r="6" spans="1:17" s="3" customFormat="1" ht="19.5" customHeight="1" x14ac:dyDescent="0.25">
      <c r="A6" s="34" t="s">
        <v>16</v>
      </c>
      <c r="B6" s="29" t="s">
        <v>22</v>
      </c>
      <c r="C6" s="34">
        <v>8</v>
      </c>
      <c r="D6" s="15"/>
      <c r="E6" s="15"/>
      <c r="F6" s="36">
        <f>IF(WEEKDAY(G6,2)=1,G6-5,IF(WEEKDAY(G6,2)=2,G6-6,G6-5))</f>
        <v>44057</v>
      </c>
      <c r="G6" s="6">
        <f t="shared" si="2"/>
        <v>44062</v>
      </c>
      <c r="H6" s="6">
        <f t="shared" ref="H6:I8" si="9">IF(WEEKDAY(I6,2)=1,I6-3,I6-1)</f>
        <v>44064</v>
      </c>
      <c r="I6" s="6">
        <f t="shared" si="9"/>
        <v>44067</v>
      </c>
      <c r="J6" s="6">
        <f t="shared" si="4"/>
        <v>44068</v>
      </c>
      <c r="K6" s="6">
        <f t="shared" ref="K6" si="10">IF(WEEKDAY(L6,2)=6,L6-1,IF(WEEKDAY(L6,2)=7,L6-2,L6))</f>
        <v>44068</v>
      </c>
      <c r="L6" s="35">
        <v>44068</v>
      </c>
      <c r="M6" s="29">
        <v>25</v>
      </c>
      <c r="N6" s="36">
        <f t="shared" si="6"/>
        <v>44064</v>
      </c>
      <c r="O6" s="6">
        <f t="shared" si="7"/>
        <v>44074</v>
      </c>
      <c r="P6" s="6">
        <f t="shared" si="8"/>
        <v>44068</v>
      </c>
    </row>
    <row r="7" spans="1:17" s="3" customFormat="1" ht="19.5" customHeight="1" x14ac:dyDescent="0.25">
      <c r="A7" s="34" t="s">
        <v>17</v>
      </c>
      <c r="B7" s="29" t="s">
        <v>22</v>
      </c>
      <c r="C7" s="34">
        <v>9</v>
      </c>
      <c r="D7" s="15">
        <v>2</v>
      </c>
      <c r="E7" s="15"/>
      <c r="F7" s="36">
        <f>IF(WEEKDAY(G7,2)=1,G7-5,IF(WEEKDAY(G7,2)=2,G7-6,G7-3))</f>
        <v>44090</v>
      </c>
      <c r="G7" s="6">
        <f t="shared" si="2"/>
        <v>44095</v>
      </c>
      <c r="H7" s="6">
        <f t="shared" ref="H7" si="11">IF(WEEKDAY(I7,2)=1,I7-3,I7-1)</f>
        <v>44097</v>
      </c>
      <c r="I7" s="6">
        <f t="shared" si="9"/>
        <v>44098</v>
      </c>
      <c r="J7" s="6">
        <f t="shared" si="4"/>
        <v>44099</v>
      </c>
      <c r="K7" s="6">
        <f t="shared" ref="K7" si="12">IF(WEEKDAY(L7,2)=6,L7-1,IF(WEEKDAY(L7,2)=7,L7-2,L7))</f>
        <v>44099</v>
      </c>
      <c r="L7" s="35">
        <v>44099</v>
      </c>
      <c r="M7" s="29">
        <v>25</v>
      </c>
      <c r="N7" s="36">
        <f t="shared" si="6"/>
        <v>44097</v>
      </c>
      <c r="O7" s="6">
        <f t="shared" si="7"/>
        <v>44104</v>
      </c>
      <c r="P7" s="6">
        <f t="shared" si="8"/>
        <v>44099</v>
      </c>
    </row>
    <row r="8" spans="1:17" s="3" customFormat="1" ht="19.5" customHeight="1" x14ac:dyDescent="0.25">
      <c r="A8" s="34" t="s">
        <v>18</v>
      </c>
      <c r="B8" s="29" t="s">
        <v>22</v>
      </c>
      <c r="C8" s="34">
        <v>10</v>
      </c>
      <c r="D8" s="15"/>
      <c r="E8" s="15" t="s">
        <v>27</v>
      </c>
      <c r="F8" s="36">
        <f>IF(WEEKDAY(G8,2)=1,G8-5,IF(WEEKDAY(G8,2)=2,G8-6,G8-3))</f>
        <v>44118</v>
      </c>
      <c r="G8" s="6">
        <f t="shared" si="2"/>
        <v>44123</v>
      </c>
      <c r="H8" s="6">
        <f t="shared" ref="H8" si="13">IF(WEEKDAY(I8,2)=1,I8-3,I8-1)</f>
        <v>44125</v>
      </c>
      <c r="I8" s="6">
        <f t="shared" si="9"/>
        <v>44126</v>
      </c>
      <c r="J8" s="6">
        <f t="shared" si="4"/>
        <v>44127</v>
      </c>
      <c r="K8" s="6">
        <f t="shared" ref="K8" si="14">IF(WEEKDAY(L8,2)=6,L8-1,IF(WEEKDAY(L8,2)=7,L8-2,L8))</f>
        <v>44127</v>
      </c>
      <c r="L8" s="35">
        <v>44129</v>
      </c>
      <c r="M8" s="29">
        <v>25</v>
      </c>
      <c r="N8" s="36">
        <f t="shared" si="6"/>
        <v>44125</v>
      </c>
      <c r="O8" s="6">
        <f>EOMONTH(L8,0)-1</f>
        <v>44134</v>
      </c>
      <c r="P8" s="6">
        <f t="shared" si="8"/>
        <v>44127</v>
      </c>
    </row>
    <row r="9" spans="1:17" s="3" customFormat="1" ht="19.5" customHeight="1" x14ac:dyDescent="0.25">
      <c r="A9" s="34" t="s">
        <v>19</v>
      </c>
      <c r="B9" s="29" t="s">
        <v>22</v>
      </c>
      <c r="C9" s="34">
        <v>11</v>
      </c>
      <c r="D9" s="15"/>
      <c r="E9" s="15"/>
      <c r="F9" s="36">
        <f>IF(WEEKDAY(G9,2)=1,G9-5,IF(WEEKDAY(G9,2)=2,G9-6,G9-3))</f>
        <v>44151</v>
      </c>
      <c r="G9" s="6">
        <f t="shared" si="2"/>
        <v>44154</v>
      </c>
      <c r="H9" s="6">
        <f t="shared" ref="H9" si="15">IF(WEEKDAY(I9,2)=1,I9-3,I9-1)</f>
        <v>44158</v>
      </c>
      <c r="I9" s="6">
        <f t="shared" ref="I9" si="16">IF(WEEKDAY(J9,2)=1,J9-3,J9-1)</f>
        <v>44159</v>
      </c>
      <c r="J9" s="6">
        <f t="shared" si="4"/>
        <v>44160</v>
      </c>
      <c r="K9" s="6">
        <f t="shared" ref="K9" si="17">IF(WEEKDAY(L9,2)=6,L9-1,IF(WEEKDAY(L9,2)=7,L9-2,L9))</f>
        <v>44160</v>
      </c>
      <c r="L9" s="35">
        <v>44160</v>
      </c>
      <c r="M9" s="29">
        <v>25</v>
      </c>
      <c r="N9" s="36">
        <f t="shared" si="6"/>
        <v>44158</v>
      </c>
      <c r="O9" s="6">
        <f t="shared" si="7"/>
        <v>44165</v>
      </c>
      <c r="P9" s="6">
        <f t="shared" si="8"/>
        <v>44160</v>
      </c>
    </row>
    <row r="10" spans="1:17" s="3" customFormat="1" ht="19.5" customHeight="1" x14ac:dyDescent="0.25">
      <c r="A10" s="29" t="s">
        <v>20</v>
      </c>
      <c r="B10" s="29" t="s">
        <v>22</v>
      </c>
      <c r="C10" s="29">
        <v>12</v>
      </c>
      <c r="D10" s="15">
        <v>25</v>
      </c>
      <c r="E10" s="15"/>
      <c r="F10" s="36">
        <f>IF(WEEKDAY(G10,2)=1,G10-5,IF(WEEKDAY(G10,2)=2,G10-6,G10-3))</f>
        <v>44180</v>
      </c>
      <c r="G10" s="36">
        <f>IF(WEEKDAY(H10,2)=1,H10-4,IF(WEEKDAY(H10,2)=2,H10-4,H10-2))</f>
        <v>44183</v>
      </c>
      <c r="H10" s="6">
        <f t="shared" ref="H10" si="18">IF(WEEKDAY(I10,2)=1,I10-3,I10-1)</f>
        <v>44187</v>
      </c>
      <c r="I10" s="6">
        <f t="shared" ref="I10" si="19">IF(WEEKDAY(J10,2)=1,J10-3,J10-1)</f>
        <v>44188</v>
      </c>
      <c r="J10" s="6">
        <f t="shared" si="4"/>
        <v>44189</v>
      </c>
      <c r="K10" s="6">
        <f>L10-1</f>
        <v>44189</v>
      </c>
      <c r="L10" s="35">
        <v>44190</v>
      </c>
      <c r="M10" s="29">
        <v>25</v>
      </c>
      <c r="N10" s="36">
        <f t="shared" si="6"/>
        <v>44187</v>
      </c>
      <c r="O10" s="6">
        <f t="shared" si="7"/>
        <v>44196</v>
      </c>
      <c r="P10" s="6">
        <f t="shared" si="8"/>
        <v>44189</v>
      </c>
    </row>
    <row r="11" spans="1:17" s="3" customFormat="1" ht="19.5" customHeight="1" x14ac:dyDescent="0.25">
      <c r="A11" s="11"/>
      <c r="B11" s="11"/>
      <c r="C11" s="11"/>
      <c r="D11" s="11"/>
      <c r="E11" s="12"/>
      <c r="F11" s="13"/>
      <c r="G11" s="13"/>
      <c r="H11" s="13"/>
      <c r="I11" s="13"/>
      <c r="J11" s="14"/>
      <c r="K11" s="13"/>
      <c r="L11" s="14"/>
      <c r="M11" s="30"/>
      <c r="N11" s="14"/>
      <c r="O11" s="14"/>
      <c r="P11" s="14"/>
    </row>
    <row r="12" spans="1:17" s="3" customFormat="1" ht="19.5" customHeight="1" x14ac:dyDescent="0.25">
      <c r="A12" s="11"/>
      <c r="B12" s="11"/>
      <c r="C12" s="11"/>
      <c r="D12" s="11"/>
      <c r="E12" s="12"/>
      <c r="F12" s="13"/>
      <c r="G12" s="13"/>
      <c r="H12" s="13"/>
      <c r="I12" s="13"/>
      <c r="J12" s="14"/>
      <c r="K12" s="13"/>
      <c r="L12" s="14"/>
      <c r="M12" s="30"/>
      <c r="N12" s="14"/>
      <c r="O12" s="14"/>
      <c r="P12" s="14"/>
    </row>
    <row r="13" spans="1:17" s="3" customFormat="1" ht="19.5" customHeight="1" x14ac:dyDescent="0.25">
      <c r="A13" s="11"/>
      <c r="B13" s="11"/>
      <c r="C13" s="11"/>
      <c r="D13" s="11"/>
      <c r="E13" s="12"/>
      <c r="F13" s="13"/>
      <c r="G13" s="13"/>
      <c r="H13" s="13"/>
      <c r="I13" s="13"/>
      <c r="J13" s="14"/>
      <c r="K13" s="13"/>
      <c r="L13" s="14"/>
      <c r="M13" s="30"/>
      <c r="N13" s="14"/>
      <c r="O13" s="14"/>
      <c r="P13" s="14"/>
    </row>
    <row r="14" spans="1:17" s="3" customFormat="1" ht="19.5" customHeight="1" x14ac:dyDescent="0.25">
      <c r="A14" s="11"/>
      <c r="B14" s="11"/>
      <c r="C14" s="11"/>
      <c r="D14" s="11"/>
      <c r="E14" s="12"/>
      <c r="F14" s="13"/>
      <c r="G14" s="13"/>
      <c r="H14" s="13"/>
      <c r="I14" s="13"/>
      <c r="J14" s="14"/>
      <c r="K14" s="13"/>
      <c r="L14" s="14"/>
      <c r="M14" s="30"/>
      <c r="N14" s="14"/>
      <c r="O14" s="14"/>
      <c r="P14" s="14"/>
    </row>
    <row r="15" spans="1:17" ht="19.5" customHeight="1" x14ac:dyDescent="0.3"/>
    <row r="16" spans="1:17" ht="19.5" customHeight="1" x14ac:dyDescent="0.3"/>
    <row r="17" spans="1:17" ht="19.5" customHeight="1" x14ac:dyDescent="0.3"/>
    <row r="18" spans="1:17" ht="19.5" customHeight="1" x14ac:dyDescent="0.3"/>
    <row r="19" spans="1:17" ht="19.5" customHeight="1" x14ac:dyDescent="0.3"/>
    <row r="20" spans="1:17" ht="19.5" customHeight="1" x14ac:dyDescent="0.3"/>
    <row r="21" spans="1:17" ht="19.5" customHeight="1" x14ac:dyDescent="0.3"/>
    <row r="22" spans="1:17" x14ac:dyDescent="0.3">
      <c r="A22" s="4" t="s">
        <v>7</v>
      </c>
    </row>
    <row r="23" spans="1:17" x14ac:dyDescent="0.3">
      <c r="A23" s="4" t="s">
        <v>9</v>
      </c>
      <c r="G23" s="26"/>
    </row>
    <row r="24" spans="1:17" x14ac:dyDescent="0.3">
      <c r="G24" s="27"/>
      <c r="K24" s="27"/>
    </row>
    <row r="25" spans="1:17" x14ac:dyDescent="0.3">
      <c r="G25" s="27"/>
      <c r="K25" s="27"/>
    </row>
    <row r="26" spans="1:17" x14ac:dyDescent="0.3">
      <c r="A26" s="4" t="s">
        <v>2</v>
      </c>
      <c r="G26" s="27"/>
      <c r="K26" s="27"/>
      <c r="O26" s="10"/>
      <c r="P26" s="10"/>
      <c r="Q26" s="10"/>
    </row>
    <row r="27" spans="1:17" s="22" customFormat="1" x14ac:dyDescent="0.3">
      <c r="A27" s="7"/>
      <c r="B27" s="7"/>
      <c r="C27" s="7"/>
      <c r="D27" s="7"/>
      <c r="E27" s="21"/>
      <c r="F27" s="10"/>
      <c r="G27" s="28"/>
      <c r="H27" s="10"/>
      <c r="J27" s="10"/>
      <c r="K27" s="28"/>
      <c r="L27" s="10"/>
      <c r="M27" s="10"/>
      <c r="N27" s="10"/>
      <c r="O27" s="5"/>
      <c r="P27" s="5"/>
      <c r="Q27" s="5"/>
    </row>
    <row r="28" spans="1:17" x14ac:dyDescent="0.3">
      <c r="E28" s="23"/>
      <c r="G28" s="27"/>
      <c r="K28" s="27"/>
    </row>
    <row r="29" spans="1:17" x14ac:dyDescent="0.3">
      <c r="A29" s="4" t="s">
        <v>3</v>
      </c>
      <c r="E29" s="23"/>
      <c r="G29" s="27"/>
      <c r="K29" s="27"/>
    </row>
    <row r="30" spans="1:17" x14ac:dyDescent="0.3">
      <c r="A30" s="4" t="s">
        <v>35</v>
      </c>
      <c r="E30" s="23"/>
      <c r="G30" s="27"/>
      <c r="K30" s="27"/>
    </row>
    <row r="31" spans="1:17" x14ac:dyDescent="0.3">
      <c r="E31" s="23"/>
      <c r="G31" s="27"/>
      <c r="K31" s="27"/>
    </row>
    <row r="32" spans="1:17" x14ac:dyDescent="0.3">
      <c r="E32" s="23"/>
      <c r="G32" s="18"/>
    </row>
    <row r="33" spans="1:17" x14ac:dyDescent="0.3">
      <c r="E33" s="23"/>
      <c r="G33" s="27"/>
    </row>
    <row r="34" spans="1:17" x14ac:dyDescent="0.3">
      <c r="E34" s="23"/>
    </row>
    <row r="35" spans="1:17" x14ac:dyDescent="0.3">
      <c r="E35" s="23"/>
    </row>
    <row r="36" spans="1:17" x14ac:dyDescent="0.3">
      <c r="E36" s="23"/>
    </row>
    <row r="37" spans="1:17" x14ac:dyDescent="0.3">
      <c r="E37" s="23"/>
    </row>
    <row r="38" spans="1:17" x14ac:dyDescent="0.3">
      <c r="E38" s="23"/>
    </row>
    <row r="39" spans="1:17" ht="13.2" x14ac:dyDescent="0.25">
      <c r="A39" s="18"/>
      <c r="B39" s="18"/>
      <c r="C39" s="18"/>
      <c r="D39" s="18"/>
      <c r="E39" s="23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</sheetData>
  <mergeCells count="1">
    <mergeCell ref="M2:M3"/>
  </mergeCells>
  <phoneticPr fontId="8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Monthly</vt:lpstr>
    </vt:vector>
  </TitlesOfParts>
  <Company>Infinity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B.Madgwick</dc:creator>
  <dc:description>V6. Updated for :_x000d_
India Processing Dates - confrimed after PVT</dc:description>
  <cp:lastModifiedBy>Xia, Summer (ESI)</cp:lastModifiedBy>
  <cp:lastPrinted>2004-12-20T00:03:14Z</cp:lastPrinted>
  <dcterms:created xsi:type="dcterms:W3CDTF">2002-04-03T00:52:50Z</dcterms:created>
  <dcterms:modified xsi:type="dcterms:W3CDTF">2019-11-15T05:03:54Z</dcterms:modified>
</cp:coreProperties>
</file>