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11480\Downloads\"/>
    </mc:Choice>
  </mc:AlternateContent>
  <xr:revisionPtr revIDLastSave="0" documentId="8_{582B5C6F-9447-41B5-9AB9-B611AE90821A}" xr6:coauthVersionLast="43" xr6:coauthVersionMax="43" xr10:uidLastSave="{00000000-0000-0000-0000-000000000000}"/>
  <bookViews>
    <workbookView xWindow="-120" yWindow="-120" windowWidth="29040" windowHeight="15840" xr2:uid="{0FF55665-986D-4A7D-AD32-3F65FEB59298}"/>
  </bookViews>
  <sheets>
    <sheet name="Matern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1" l="1"/>
  <c r="E25" i="1"/>
  <c r="E26" i="1"/>
  <c r="E46" i="1" l="1"/>
  <c r="E45" i="1"/>
  <c r="E44" i="1"/>
  <c r="E43" i="1"/>
  <c r="E41" i="1"/>
  <c r="E36" i="1"/>
  <c r="E31" i="1"/>
  <c r="E24" i="1"/>
  <c r="E19" i="1"/>
  <c r="E14" i="1"/>
  <c r="E13" i="1"/>
  <c r="E12" i="1"/>
  <c r="E11" i="1"/>
  <c r="D8" i="1"/>
  <c r="D7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Thi Lien Chi</author>
  </authors>
  <commentList>
    <comment ref="G7" authorId="0" shapeId="0" xr:uid="{BA39EE21-1230-428E-9037-8CE52EB48304}">
      <text>
        <r>
          <rPr>
            <b/>
            <sz val="9"/>
            <color indexed="81"/>
            <rFont val="Tahoma"/>
            <family val="2"/>
          </rPr>
          <t>Nguyen Thi Lien Chi:</t>
        </r>
        <r>
          <rPr>
            <sz val="9"/>
            <color indexed="81"/>
            <rFont val="Tahoma"/>
            <family val="2"/>
          </rPr>
          <t xml:space="preserve">
This includes 
2 months of minimum basic wage = 1,390,000 * 2 = 2,780,000
Lump-sum maternity allowance = 163,200,000</t>
        </r>
      </text>
    </comment>
  </commentList>
</comments>
</file>

<file path=xl/sharedStrings.xml><?xml version="1.0" encoding="utf-8"?>
<sst xmlns="http://schemas.openxmlformats.org/spreadsheetml/2006/main" count="56" uniqueCount="32">
  <si>
    <t>Salary (VND)</t>
  </si>
  <si>
    <t>Meal (VND)</t>
  </si>
  <si>
    <t>Clothes (VND)</t>
  </si>
  <si>
    <t>Before 1 April 2019</t>
  </si>
  <si>
    <t>Since 1 April 2019</t>
  </si>
  <si>
    <t>CAP of SI</t>
  </si>
  <si>
    <t>this CAP has been changed to 29,800,000 since 1 July 2019 --&gt; use the CAP at the time the event happens</t>
  </si>
  <si>
    <t>because this case happened when the CAP was 27,800,000 --&gt; use the CAP of 27,800,000</t>
  </si>
  <si>
    <t>Maternity leave period</t>
  </si>
  <si>
    <t>From</t>
  </si>
  <si>
    <t>To</t>
  </si>
  <si>
    <t>Monthly ordinary salary</t>
  </si>
  <si>
    <t>Monthly meal allowance</t>
  </si>
  <si>
    <t>Monthly clothing allowance</t>
  </si>
  <si>
    <t>Government paid</t>
  </si>
  <si>
    <t>Staff 1</t>
  </si>
  <si>
    <t>Oct payroll</t>
  </si>
  <si>
    <t>&lt;basic pay&gt;</t>
  </si>
  <si>
    <t>&lt;meal allowance&gt;</t>
  </si>
  <si>
    <t>&lt;clothing allowance&gt;</t>
  </si>
  <si>
    <t>&lt;maternity lv VIRTUAL payment&gt;</t>
  </si>
  <si>
    <t>Nov payroll</t>
  </si>
  <si>
    <t>Dec payroll</t>
  </si>
  <si>
    <t>&lt;Government maternity lv lump-sum&gt;</t>
  </si>
  <si>
    <t>Jan payroll</t>
  </si>
  <si>
    <t>Feb payroll</t>
  </si>
  <si>
    <t>Mar payroll</t>
  </si>
  <si>
    <t>Apr payroll</t>
  </si>
  <si>
    <t>&lt;one-off maternity lv make-up&gt;</t>
  </si>
  <si>
    <t>Minimum basic wage</t>
  </si>
  <si>
    <t>What government paid includes 2 months of minimum basic wage and the lump-sum maternity leave allowance</t>
  </si>
  <si>
    <t>&lt;Government 2 months of min basic wage&gt;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</si>
</sst>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vertical="center"/>
    </xf>
    <xf numFmtId="164" fontId="0" fillId="0" borderId="1" xfId="0" applyNumberForma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164" fontId="0" fillId="0" borderId="2" xfId="1" applyNumberFormat="1" applyFont="1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1" quotePrefix="1" applyNumberFormat="1" applyFont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1" applyNumberFormat="1" applyFont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16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164" fontId="2" fillId="0" borderId="0" xfId="1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1654-9C93-4F4F-8C81-4E5517D2658E}">
  <dimension ref="A1:K47"/>
  <sheetViews>
    <sheetView showGridLines="0" tabSelected="1" zoomScale="90" zoomScaleNormal="90" workbookViewId="0">
      <selection activeCell="F15" sqref="F15"/>
    </sheetView>
  </sheetViews>
  <sheetFormatPr defaultRowHeight="15" x14ac:dyDescent="0.25"/>
  <cols>
    <col min="1" max="1" width="9.140625" style="1"/>
    <col min="2" max="6" width="19.42578125" style="1" customWidth="1"/>
    <col min="7" max="7" width="19.85546875" style="1" customWidth="1"/>
    <col min="8" max="11" width="19.42578125" style="1" customWidth="1"/>
    <col min="12" max="16384" width="9.140625" style="1"/>
  </cols>
  <sheetData>
    <row r="1" spans="1:11" x14ac:dyDescent="0.25">
      <c r="C1" s="2" t="s">
        <v>0</v>
      </c>
      <c r="D1" s="2" t="s">
        <v>1</v>
      </c>
      <c r="E1" s="2" t="s">
        <v>2</v>
      </c>
    </row>
    <row r="2" spans="1:11" x14ac:dyDescent="0.25">
      <c r="B2" s="3" t="s">
        <v>3</v>
      </c>
      <c r="C2" s="4">
        <v>30000000</v>
      </c>
      <c r="D2" s="4">
        <v>680000</v>
      </c>
      <c r="E2" s="4">
        <v>416666</v>
      </c>
      <c r="F2" s="5"/>
      <c r="G2" s="5"/>
      <c r="H2" s="5"/>
      <c r="I2" s="5"/>
      <c r="J2" s="5"/>
      <c r="K2" s="5"/>
    </row>
    <row r="3" spans="1:11" x14ac:dyDescent="0.25">
      <c r="B3" s="6" t="s">
        <v>4</v>
      </c>
      <c r="C3" s="4">
        <v>35000000</v>
      </c>
      <c r="D3" s="4">
        <v>680000</v>
      </c>
      <c r="E3" s="4">
        <v>416666</v>
      </c>
      <c r="G3" s="7" t="s">
        <v>5</v>
      </c>
      <c r="H3" s="4">
        <v>27800000</v>
      </c>
      <c r="I3" s="8" t="s">
        <v>6</v>
      </c>
    </row>
    <row r="4" spans="1:11" x14ac:dyDescent="0.25">
      <c r="G4" s="7" t="s">
        <v>29</v>
      </c>
      <c r="H4" s="9">
        <f>H3/20</f>
        <v>1390000</v>
      </c>
      <c r="I4" s="8" t="s">
        <v>7</v>
      </c>
    </row>
    <row r="5" spans="1:11" s="10" customFormat="1" ht="30" customHeight="1" x14ac:dyDescent="0.25">
      <c r="B5" s="11" t="s">
        <v>8</v>
      </c>
      <c r="C5" s="11"/>
    </row>
    <row r="6" spans="1:11" s="12" customFormat="1" ht="30" x14ac:dyDescent="0.25">
      <c r="A6" s="2"/>
      <c r="B6" s="2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0"/>
      <c r="I6" s="1"/>
      <c r="J6" s="1"/>
      <c r="K6" s="1"/>
    </row>
    <row r="7" spans="1:11" x14ac:dyDescent="0.25">
      <c r="A7" s="7" t="s">
        <v>15</v>
      </c>
      <c r="B7" s="13">
        <v>43395</v>
      </c>
      <c r="C7" s="13">
        <v>43555</v>
      </c>
      <c r="D7" s="4">
        <f>C2</f>
        <v>30000000</v>
      </c>
      <c r="E7" s="4">
        <v>680000</v>
      </c>
      <c r="F7" s="4">
        <v>416666</v>
      </c>
      <c r="G7" s="14">
        <v>165980000</v>
      </c>
      <c r="H7" s="21"/>
    </row>
    <row r="8" spans="1:11" x14ac:dyDescent="0.25">
      <c r="A8" s="7"/>
      <c r="B8" s="13">
        <v>43556</v>
      </c>
      <c r="C8" s="13">
        <v>43576</v>
      </c>
      <c r="D8" s="4">
        <f>C3</f>
        <v>35000000</v>
      </c>
      <c r="E8" s="4">
        <v>680000</v>
      </c>
      <c r="F8" s="4">
        <v>416666</v>
      </c>
      <c r="G8" s="15"/>
      <c r="H8" s="22"/>
      <c r="I8" s="16"/>
      <c r="J8" s="16"/>
      <c r="K8" s="16"/>
    </row>
    <row r="9" spans="1:11" x14ac:dyDescent="0.25">
      <c r="G9" s="23" t="s">
        <v>30</v>
      </c>
      <c r="H9" s="16"/>
      <c r="I9" s="16"/>
      <c r="J9" s="16"/>
      <c r="K9" s="16"/>
    </row>
    <row r="10" spans="1:11" x14ac:dyDescent="0.25">
      <c r="H10" s="16"/>
      <c r="I10" s="16"/>
      <c r="J10" s="16"/>
      <c r="K10" s="16"/>
    </row>
    <row r="11" spans="1:11" s="16" customFormat="1" x14ac:dyDescent="0.25">
      <c r="B11" s="16" t="s">
        <v>16</v>
      </c>
      <c r="C11" s="16" t="s">
        <v>17</v>
      </c>
      <c r="E11" s="17">
        <f>ROUND(C2*15/23,0)</f>
        <v>19565217</v>
      </c>
    </row>
    <row r="12" spans="1:11" s="16" customFormat="1" x14ac:dyDescent="0.25">
      <c r="C12" s="16" t="s">
        <v>18</v>
      </c>
      <c r="E12" s="17">
        <f>ROUND(D2*15/23,0)</f>
        <v>443478</v>
      </c>
    </row>
    <row r="13" spans="1:11" s="16" customFormat="1" x14ac:dyDescent="0.25">
      <c r="C13" s="16" t="s">
        <v>19</v>
      </c>
      <c r="E13" s="17">
        <f>ROUND(E2*15/23,0)</f>
        <v>271739</v>
      </c>
    </row>
    <row r="14" spans="1:11" s="16" customFormat="1" x14ac:dyDescent="0.25">
      <c r="C14" s="16" t="s">
        <v>20</v>
      </c>
      <c r="E14" s="17">
        <f>ROUND(SUM(C2:E2)*8/23,0)</f>
        <v>10816232</v>
      </c>
    </row>
    <row r="15" spans="1:11" s="16" customFormat="1" x14ac:dyDescent="0.25">
      <c r="E15" s="18"/>
    </row>
    <row r="16" spans="1:11" s="16" customFormat="1" x14ac:dyDescent="0.25">
      <c r="B16" s="16" t="s">
        <v>21</v>
      </c>
      <c r="C16" s="16" t="s">
        <v>17</v>
      </c>
      <c r="E16" s="18">
        <v>0</v>
      </c>
    </row>
    <row r="17" spans="2:11" s="16" customFormat="1" x14ac:dyDescent="0.25">
      <c r="C17" s="16" t="s">
        <v>18</v>
      </c>
      <c r="E17" s="18">
        <v>0</v>
      </c>
    </row>
    <row r="18" spans="2:11" s="16" customFormat="1" x14ac:dyDescent="0.25">
      <c r="C18" s="16" t="s">
        <v>19</v>
      </c>
      <c r="E18" s="18">
        <v>0</v>
      </c>
    </row>
    <row r="19" spans="2:11" s="16" customFormat="1" x14ac:dyDescent="0.25">
      <c r="C19" s="16" t="s">
        <v>20</v>
      </c>
      <c r="E19" s="18">
        <f>SUM(C2:E2)</f>
        <v>31096666</v>
      </c>
    </row>
    <row r="20" spans="2:11" s="16" customFormat="1" x14ac:dyDescent="0.25">
      <c r="E20" s="18"/>
    </row>
    <row r="21" spans="2:11" s="16" customFormat="1" x14ac:dyDescent="0.25">
      <c r="B21" s="16" t="s">
        <v>22</v>
      </c>
      <c r="C21" s="16" t="s">
        <v>17</v>
      </c>
      <c r="E21" s="18">
        <v>0</v>
      </c>
    </row>
    <row r="22" spans="2:11" s="16" customFormat="1" x14ac:dyDescent="0.25">
      <c r="C22" s="16" t="s">
        <v>18</v>
      </c>
      <c r="E22" s="18">
        <v>0</v>
      </c>
    </row>
    <row r="23" spans="2:11" s="16" customFormat="1" x14ac:dyDescent="0.25">
      <c r="C23" s="16" t="s">
        <v>19</v>
      </c>
      <c r="E23" s="18">
        <v>0</v>
      </c>
    </row>
    <row r="24" spans="2:11" s="16" customFormat="1" x14ac:dyDescent="0.25">
      <c r="C24" s="16" t="s">
        <v>20</v>
      </c>
      <c r="E24" s="18">
        <f>SUM(C2:E2)</f>
        <v>31096666</v>
      </c>
    </row>
    <row r="25" spans="2:11" s="24" customFormat="1" x14ac:dyDescent="0.25">
      <c r="C25" s="24" t="s">
        <v>23</v>
      </c>
      <c r="E25" s="25">
        <f>G7-E26</f>
        <v>163200000</v>
      </c>
    </row>
    <row r="26" spans="2:11" s="24" customFormat="1" x14ac:dyDescent="0.25">
      <c r="C26" s="24" t="s">
        <v>31</v>
      </c>
      <c r="E26" s="25">
        <f>2780000</f>
        <v>2780000</v>
      </c>
    </row>
    <row r="27" spans="2:11" s="16" customFormat="1" x14ac:dyDescent="0.25">
      <c r="E27" s="18"/>
    </row>
    <row r="28" spans="2:11" s="16" customFormat="1" x14ac:dyDescent="0.25">
      <c r="B28" s="16" t="s">
        <v>24</v>
      </c>
      <c r="C28" s="16" t="s">
        <v>17</v>
      </c>
      <c r="E28" s="18">
        <v>0</v>
      </c>
    </row>
    <row r="29" spans="2:11" s="16" customFormat="1" x14ac:dyDescent="0.25">
      <c r="C29" s="16" t="s">
        <v>18</v>
      </c>
      <c r="E29" s="18">
        <v>0</v>
      </c>
      <c r="H29" s="1"/>
      <c r="I29" s="1"/>
      <c r="J29" s="1"/>
      <c r="K29" s="1"/>
    </row>
    <row r="30" spans="2:11" s="16" customFormat="1" x14ac:dyDescent="0.25">
      <c r="C30" s="16" t="s">
        <v>19</v>
      </c>
      <c r="E30" s="18">
        <v>0</v>
      </c>
    </row>
    <row r="31" spans="2:11" s="16" customFormat="1" x14ac:dyDescent="0.25">
      <c r="C31" s="16" t="s">
        <v>20</v>
      </c>
      <c r="E31" s="18">
        <f>SUM(C2:E2)</f>
        <v>31096666</v>
      </c>
    </row>
    <row r="32" spans="2:11" x14ac:dyDescent="0.25">
      <c r="E32" s="19"/>
      <c r="H32" s="16"/>
      <c r="I32" s="16"/>
      <c r="J32" s="16"/>
      <c r="K32" s="16"/>
    </row>
    <row r="33" spans="2:11" s="16" customFormat="1" x14ac:dyDescent="0.25">
      <c r="B33" s="16" t="s">
        <v>25</v>
      </c>
      <c r="C33" s="16" t="s">
        <v>17</v>
      </c>
      <c r="E33" s="18">
        <v>0</v>
      </c>
    </row>
    <row r="34" spans="2:11" s="16" customFormat="1" x14ac:dyDescent="0.25">
      <c r="C34" s="16" t="s">
        <v>18</v>
      </c>
      <c r="E34" s="18">
        <v>0</v>
      </c>
      <c r="H34" s="1"/>
      <c r="I34" s="1"/>
      <c r="J34" s="1"/>
      <c r="K34" s="1"/>
    </row>
    <row r="35" spans="2:11" s="16" customFormat="1" x14ac:dyDescent="0.25">
      <c r="C35" s="16" t="s">
        <v>19</v>
      </c>
      <c r="E35" s="18">
        <v>0</v>
      </c>
    </row>
    <row r="36" spans="2:11" s="16" customFormat="1" x14ac:dyDescent="0.25">
      <c r="C36" s="16" t="s">
        <v>20</v>
      </c>
      <c r="E36" s="18">
        <f>SUM(C2:E2)</f>
        <v>31096666</v>
      </c>
    </row>
    <row r="37" spans="2:11" x14ac:dyDescent="0.25">
      <c r="E37" s="19"/>
      <c r="H37" s="16"/>
      <c r="I37" s="16"/>
      <c r="J37" s="16"/>
      <c r="K37" s="16"/>
    </row>
    <row r="38" spans="2:11" s="16" customFormat="1" x14ac:dyDescent="0.25">
      <c r="B38" s="16" t="s">
        <v>26</v>
      </c>
      <c r="C38" s="16" t="s">
        <v>17</v>
      </c>
      <c r="E38" s="18">
        <v>0</v>
      </c>
    </row>
    <row r="39" spans="2:11" s="16" customFormat="1" x14ac:dyDescent="0.25">
      <c r="C39" s="16" t="s">
        <v>18</v>
      </c>
      <c r="E39" s="18">
        <v>0</v>
      </c>
      <c r="H39" s="1"/>
      <c r="I39" s="1"/>
      <c r="J39" s="1"/>
      <c r="K39" s="1"/>
    </row>
    <row r="40" spans="2:11" s="16" customFormat="1" x14ac:dyDescent="0.25">
      <c r="C40" s="16" t="s">
        <v>19</v>
      </c>
      <c r="E40" s="18">
        <v>0</v>
      </c>
    </row>
    <row r="41" spans="2:11" s="16" customFormat="1" x14ac:dyDescent="0.25">
      <c r="C41" s="16" t="s">
        <v>20</v>
      </c>
      <c r="E41" s="18">
        <f>SUM(C2:E2)</f>
        <v>31096666</v>
      </c>
    </row>
    <row r="42" spans="2:11" x14ac:dyDescent="0.25">
      <c r="E42" s="19"/>
      <c r="H42" s="16"/>
      <c r="I42" s="16"/>
      <c r="J42" s="16"/>
      <c r="K42" s="16"/>
    </row>
    <row r="43" spans="2:11" s="16" customFormat="1" x14ac:dyDescent="0.25">
      <c r="B43" s="16" t="s">
        <v>27</v>
      </c>
      <c r="C43" s="16" t="s">
        <v>17</v>
      </c>
      <c r="E43" s="18">
        <f>ROUND(C3*7/22,0)</f>
        <v>11136364</v>
      </c>
    </row>
    <row r="44" spans="2:11" s="16" customFormat="1" x14ac:dyDescent="0.25">
      <c r="C44" s="16" t="s">
        <v>18</v>
      </c>
      <c r="E44" s="18">
        <f>ROUND(D3*7/22,0)</f>
        <v>216364</v>
      </c>
      <c r="H44" s="1"/>
      <c r="I44" s="1"/>
      <c r="J44" s="1"/>
      <c r="K44" s="1"/>
    </row>
    <row r="45" spans="2:11" s="16" customFormat="1" x14ac:dyDescent="0.25">
      <c r="C45" s="16" t="s">
        <v>19</v>
      </c>
      <c r="E45" s="18">
        <f>ROUND(E3*7/22,0)</f>
        <v>132576</v>
      </c>
      <c r="H45" s="1"/>
      <c r="I45" s="1"/>
      <c r="J45" s="1"/>
      <c r="K45" s="1"/>
    </row>
    <row r="46" spans="2:11" s="16" customFormat="1" x14ac:dyDescent="0.25">
      <c r="C46" s="16" t="s">
        <v>20</v>
      </c>
      <c r="E46" s="18">
        <f>ROUND(SUM(C3:E3)*15/22,0)</f>
        <v>24611363</v>
      </c>
      <c r="H46" s="1"/>
      <c r="I46" s="1"/>
      <c r="J46" s="1"/>
      <c r="K46" s="1"/>
    </row>
    <row r="47" spans="2:11" s="26" customFormat="1" x14ac:dyDescent="0.25">
      <c r="C47" s="24" t="s">
        <v>28</v>
      </c>
      <c r="E47" s="27">
        <f>ROUND(SUM(E14,E19,E24,E31,E36,E41,E46)-E25,0)</f>
        <v>27710925</v>
      </c>
      <c r="G47" s="28"/>
    </row>
  </sheetData>
  <mergeCells count="2">
    <mergeCell ref="B5:C5"/>
    <mergeCell ref="G7:G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Lien Chi</dc:creator>
  <cp:lastModifiedBy>Nguyen Thi Lien Chi</cp:lastModifiedBy>
  <dcterms:created xsi:type="dcterms:W3CDTF">2019-08-27T01:23:04Z</dcterms:created>
  <dcterms:modified xsi:type="dcterms:W3CDTF">2019-08-27T01:49:23Z</dcterms:modified>
</cp:coreProperties>
</file>