
<file path=[Content_Types].xml><?xml version="1.0" encoding="utf-8"?>
<Types xmlns="http://schemas.openxmlformats.org/package/2006/content-type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queryTables/queryTable1.xml" ContentType="application/vnd.openxmlformats-officedocument.spreadsheetml.queryTable+xml"/>
  <Override PartName="/xl/drawings/drawing1.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hidePivotFieldList="1" defaultThemeVersion="166925"/>
  <mc:AlternateContent xmlns:mc="http://schemas.openxmlformats.org/markup-compatibility/2006">
    <mc:Choice Requires="x15">
      <x15ac:absPath xmlns:x15ac="http://schemas.microsoft.com/office/spreadsheetml/2010/11/ac" url="C:\Users\ASUS\Desktop\POWDER COATING PROCESS MONITORI\Web File Excel Sederhana\"/>
    </mc:Choice>
  </mc:AlternateContent>
  <xr:revisionPtr revIDLastSave="0" documentId="13_ncr:1_{6F634421-E6F2-4C75-9C64-46FEBFCE9140}" xr6:coauthVersionLast="47" xr6:coauthVersionMax="47" xr10:uidLastSave="{00000000-0000-0000-0000-000000000000}"/>
  <bookViews>
    <workbookView xWindow="470" yWindow="60" windowWidth="18730" windowHeight="10740" activeTab="2" xr2:uid="{4DF08284-D237-4CF9-ACE0-93E1DC07FDC8}"/>
  </bookViews>
  <sheets>
    <sheet name="POWDER COATING PROCESS MONITORI" sheetId="2" r:id="rId1"/>
    <sheet name="XLOOKUP" sheetId="1" r:id="rId2"/>
    <sheet name="LAPORAN" sheetId="3" r:id="rId3"/>
    <sheet name="HELPER" sheetId="4" r:id="rId4"/>
  </sheets>
  <definedNames>
    <definedName name="ExternalData_1" localSheetId="0" hidden="1">'POWDER COATING PROCESS MONITORI'!$A$1:$P$200</definedName>
    <definedName name="Highest_Quantity_Item">XLOOKUP!$I$3:$I$200</definedName>
    <definedName name="ID_GAS">XLOOKUP!$F$3:$F$200</definedName>
    <definedName name="Kode" localSheetId="0">pub?gid_1634773414_single_true_output_csv[Kode]</definedName>
    <definedName name="OVEN_LOCATIONS">XLOOKUP!$H$3:$H$200</definedName>
    <definedName name="POWDER">XLOOKUP!$K$3:$K$200</definedName>
    <definedName name="TANGGAL">XLOOKUP!$C$3:$C$200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4" i="1" l="1"/>
  <c r="C4" i="1" s="1" a="1"/>
  <c r="C4" i="1" s="1"/>
  <c r="B5" i="1"/>
  <c r="C5" i="1" s="1" a="1"/>
  <c r="C5" i="1" s="1"/>
  <c r="B6" i="1"/>
  <c r="C6" i="1" s="1" a="1"/>
  <c r="C6" i="1" s="1"/>
  <c r="B7" i="1"/>
  <c r="C7" i="1" s="1" a="1"/>
  <c r="C7" i="1" s="1"/>
  <c r="B8" i="1"/>
  <c r="C8" i="1" s="1" a="1"/>
  <c r="C8" i="1" s="1"/>
  <c r="B9" i="1"/>
  <c r="C9" i="1" s="1" a="1"/>
  <c r="C9" i="1" s="1"/>
  <c r="B10" i="1"/>
  <c r="C10" i="1" s="1" a="1"/>
  <c r="C10" i="1" s="1"/>
  <c r="B11" i="1"/>
  <c r="C11" i="1" s="1" a="1"/>
  <c r="C11" i="1" s="1"/>
  <c r="B12" i="1"/>
  <c r="C12" i="1" s="1" a="1"/>
  <c r="C12" i="1" s="1"/>
  <c r="B13" i="1"/>
  <c r="C13" i="1" s="1" a="1"/>
  <c r="C13" i="1" s="1"/>
  <c r="B14" i="1"/>
  <c r="C14" i="1" s="1" a="1"/>
  <c r="C14" i="1" s="1"/>
  <c r="B15" i="1"/>
  <c r="C15" i="1" s="1" a="1"/>
  <c r="C15" i="1" s="1"/>
  <c r="B16" i="1"/>
  <c r="C16" i="1" s="1" a="1"/>
  <c r="C16" i="1" s="1"/>
  <c r="B17" i="1"/>
  <c r="C17" i="1" s="1" a="1"/>
  <c r="C17" i="1" s="1"/>
  <c r="B18" i="1"/>
  <c r="C18" i="1" s="1" a="1"/>
  <c r="C18" i="1" s="1"/>
  <c r="B19" i="1"/>
  <c r="C19" i="1" s="1" a="1"/>
  <c r="C19" i="1" s="1"/>
  <c r="B20" i="1"/>
  <c r="C20" i="1" s="1" a="1"/>
  <c r="C20" i="1" s="1"/>
  <c r="B21" i="1"/>
  <c r="C21" i="1" s="1" a="1"/>
  <c r="C21" i="1" s="1"/>
  <c r="B22" i="1"/>
  <c r="C22" i="1" s="1" a="1"/>
  <c r="C22" i="1" s="1"/>
  <c r="B23" i="1"/>
  <c r="C23" i="1" s="1" a="1"/>
  <c r="C23" i="1" s="1"/>
  <c r="B24" i="1"/>
  <c r="C24" i="1" s="1" a="1"/>
  <c r="C24" i="1" s="1"/>
  <c r="B25" i="1"/>
  <c r="C25" i="1" s="1" a="1"/>
  <c r="C25" i="1" s="1"/>
  <c r="B26" i="1"/>
  <c r="C26" i="1" s="1" a="1"/>
  <c r="C26" i="1" s="1"/>
  <c r="B27" i="1"/>
  <c r="C27" i="1" s="1" a="1"/>
  <c r="C27" i="1" s="1"/>
  <c r="B28" i="1"/>
  <c r="C28" i="1" s="1" a="1"/>
  <c r="C28" i="1" s="1"/>
  <c r="B29" i="1"/>
  <c r="C29" i="1" s="1" a="1"/>
  <c r="C29" i="1" s="1"/>
  <c r="B30" i="1"/>
  <c r="C30" i="1" s="1" a="1"/>
  <c r="C30" i="1" s="1"/>
  <c r="B31" i="1"/>
  <c r="C31" i="1" s="1" a="1"/>
  <c r="C31" i="1" s="1"/>
  <c r="B32" i="1"/>
  <c r="C32" i="1" s="1" a="1"/>
  <c r="C32" i="1" s="1"/>
  <c r="B33" i="1"/>
  <c r="C33" i="1" s="1" a="1"/>
  <c r="C33" i="1" s="1"/>
  <c r="B34" i="1"/>
  <c r="C34" i="1" s="1" a="1"/>
  <c r="C34" i="1" s="1"/>
  <c r="B35" i="1"/>
  <c r="C35" i="1" s="1" a="1"/>
  <c r="C35" i="1" s="1"/>
  <c r="B36" i="1"/>
  <c r="C36" i="1" s="1" a="1"/>
  <c r="C36" i="1" s="1"/>
  <c r="B37" i="1"/>
  <c r="C37" i="1" s="1" a="1"/>
  <c r="C37" i="1" s="1"/>
  <c r="B38" i="1"/>
  <c r="B39" i="1"/>
  <c r="B40" i="1"/>
  <c r="B41" i="1"/>
  <c r="B42" i="1"/>
  <c r="B43" i="1"/>
  <c r="B44" i="1"/>
  <c r="B45" i="1"/>
  <c r="B46" i="1"/>
  <c r="B47" i="1"/>
  <c r="B48" i="1"/>
  <c r="B49" i="1"/>
  <c r="B50" i="1"/>
  <c r="B51" i="1"/>
  <c r="B52" i="1"/>
  <c r="B53" i="1"/>
  <c r="B54" i="1"/>
  <c r="B55" i="1"/>
  <c r="B56" i="1"/>
  <c r="B57" i="1"/>
  <c r="B58" i="1"/>
  <c r="B59" i="1"/>
  <c r="B60" i="1"/>
  <c r="B61" i="1"/>
  <c r="B62" i="1"/>
  <c r="B63" i="1"/>
  <c r="B64" i="1"/>
  <c r="B65" i="1"/>
  <c r="B66" i="1"/>
  <c r="B67" i="1"/>
  <c r="B68" i="1"/>
  <c r="B69" i="1"/>
  <c r="B70" i="1"/>
  <c r="B71" i="1"/>
  <c r="B72" i="1"/>
  <c r="B73" i="1"/>
  <c r="B74" i="1"/>
  <c r="B75" i="1"/>
  <c r="B76" i="1"/>
  <c r="B77" i="1"/>
  <c r="B78" i="1"/>
  <c r="B79" i="1"/>
  <c r="B80" i="1"/>
  <c r="B81" i="1"/>
  <c r="B82" i="1"/>
  <c r="B83" i="1"/>
  <c r="B84" i="1"/>
  <c r="B85" i="1"/>
  <c r="B86" i="1"/>
  <c r="B87" i="1"/>
  <c r="B88" i="1"/>
  <c r="B89" i="1"/>
  <c r="B90" i="1"/>
  <c r="B91" i="1"/>
  <c r="B92" i="1"/>
  <c r="B93" i="1"/>
  <c r="B94" i="1"/>
  <c r="B95" i="1"/>
  <c r="B96" i="1"/>
  <c r="B97" i="1"/>
  <c r="B98" i="1"/>
  <c r="B99" i="1"/>
  <c r="B100" i="1"/>
  <c r="B101" i="1"/>
  <c r="B102" i="1"/>
  <c r="B103" i="1"/>
  <c r="B104" i="1"/>
  <c r="B105" i="1"/>
  <c r="B106" i="1"/>
  <c r="B107" i="1"/>
  <c r="B108" i="1"/>
  <c r="B109" i="1"/>
  <c r="B110" i="1"/>
  <c r="B111" i="1"/>
  <c r="B112" i="1"/>
  <c r="B113" i="1"/>
  <c r="B114" i="1"/>
  <c r="B115" i="1"/>
  <c r="B116" i="1"/>
  <c r="B117" i="1"/>
  <c r="B118" i="1"/>
  <c r="B119" i="1"/>
  <c r="B120" i="1"/>
  <c r="B121" i="1"/>
  <c r="B122" i="1"/>
  <c r="B123" i="1"/>
  <c r="B124" i="1"/>
  <c r="B125" i="1"/>
  <c r="B126" i="1"/>
  <c r="B127" i="1"/>
  <c r="B128" i="1"/>
  <c r="B129" i="1"/>
  <c r="B130" i="1"/>
  <c r="B131" i="1"/>
  <c r="B132" i="1"/>
  <c r="B133" i="1"/>
  <c r="B134" i="1"/>
  <c r="B135" i="1"/>
  <c r="B136" i="1"/>
  <c r="B137" i="1"/>
  <c r="B138" i="1"/>
  <c r="B139" i="1"/>
  <c r="B140" i="1"/>
  <c r="B141" i="1"/>
  <c r="B142" i="1"/>
  <c r="B143" i="1"/>
  <c r="B144" i="1"/>
  <c r="B145" i="1"/>
  <c r="B146" i="1"/>
  <c r="B147" i="1"/>
  <c r="B148" i="1"/>
  <c r="B149" i="1"/>
  <c r="B150" i="1"/>
  <c r="B151" i="1"/>
  <c r="B152" i="1"/>
  <c r="B153" i="1"/>
  <c r="B154" i="1"/>
  <c r="B155" i="1"/>
  <c r="B156" i="1"/>
  <c r="B157" i="1"/>
  <c r="B158" i="1"/>
  <c r="B159" i="1"/>
  <c r="B160" i="1"/>
  <c r="B161" i="1"/>
  <c r="B162" i="1"/>
  <c r="B163" i="1"/>
  <c r="B164" i="1"/>
  <c r="B165" i="1"/>
  <c r="B166" i="1"/>
  <c r="B167" i="1"/>
  <c r="B168" i="1"/>
  <c r="B169" i="1"/>
  <c r="B170" i="1"/>
  <c r="B171" i="1"/>
  <c r="B172" i="1"/>
  <c r="B173" i="1"/>
  <c r="B174" i="1"/>
  <c r="B175" i="1"/>
  <c r="B176" i="1"/>
  <c r="B177" i="1"/>
  <c r="B178" i="1"/>
  <c r="B179" i="1"/>
  <c r="B180" i="1"/>
  <c r="B181" i="1"/>
  <c r="B182" i="1"/>
  <c r="B183" i="1"/>
  <c r="B184" i="1"/>
  <c r="B185" i="1"/>
  <c r="B186" i="1"/>
  <c r="B187" i="1"/>
  <c r="B188" i="1"/>
  <c r="B189" i="1"/>
  <c r="B190" i="1"/>
  <c r="B191" i="1"/>
  <c r="B192" i="1"/>
  <c r="B193" i="1"/>
  <c r="B194" i="1"/>
  <c r="B195" i="1"/>
  <c r="B196" i="1"/>
  <c r="B197" i="1"/>
  <c r="B198" i="1"/>
  <c r="B199" i="1"/>
  <c r="B200" i="1"/>
  <c r="B3" i="1"/>
  <c r="C3" i="1" s="1" a="1"/>
  <c r="C3" i="1" s="1"/>
  <c r="G8" i="4" l="1" a="1"/>
  <c r="G8" i="4" s="1"/>
  <c r="G10" i="4" s="1" a="1"/>
  <c r="G10" i="4" s="1"/>
  <c r="G16" i="4" s="1" a="1"/>
  <c r="K21" i="3"/>
  <c r="K24" i="3"/>
  <c r="J21" i="3"/>
  <c r="J20" i="3"/>
  <c r="K23" i="3"/>
  <c r="K19" i="3"/>
  <c r="K20" i="3"/>
  <c r="J19" i="3"/>
  <c r="K22" i="3"/>
  <c r="K18" i="3"/>
  <c r="J24" i="3"/>
  <c r="J18" i="3"/>
  <c r="G3" i="4" a="1"/>
  <c r="G3" i="4" s="1"/>
  <c r="D6" i="4" s="1" a="1"/>
  <c r="D6" i="4" s="1"/>
  <c r="D16" i="4" s="1" a="1"/>
  <c r="J23" i="3"/>
  <c r="J22" i="3"/>
  <c r="J25" i="3"/>
  <c r="I15" i="3" a="1"/>
  <c r="E15" i="3"/>
  <c r="E16" i="3"/>
  <c r="B3" i="4" a="1"/>
  <c r="B3" i="4" s="1"/>
  <c r="G16" i="4" l="1"/>
  <c r="H16" i="4" s="1" a="1"/>
  <c r="H16" i="4" s="1"/>
  <c r="H17" i="4" a="1"/>
  <c r="H17" i="4" s="1"/>
  <c r="H20" i="4" a="1"/>
  <c r="H20" i="4" s="1"/>
  <c r="H25" i="4" a="1"/>
  <c r="H25" i="4" s="1"/>
  <c r="H28" i="4" a="1"/>
  <c r="H28" i="4" s="1"/>
  <c r="H24" i="4" a="1"/>
  <c r="H24" i="4" s="1"/>
  <c r="H19" i="4" a="1"/>
  <c r="H19" i="4" s="1"/>
  <c r="H30" i="4" a="1"/>
  <c r="H30" i="4" s="1"/>
  <c r="H18" i="4" a="1"/>
  <c r="H18" i="4" s="1"/>
  <c r="H23" i="4" a="1"/>
  <c r="H23" i="4" s="1"/>
  <c r="H26" i="4" a="1"/>
  <c r="H26" i="4" s="1"/>
  <c r="H31" i="4" a="1"/>
  <c r="H31" i="4" s="1"/>
  <c r="H21" i="4" a="1"/>
  <c r="H21" i="4" s="1"/>
  <c r="H29" i="4" a="1"/>
  <c r="H29" i="4" s="1"/>
  <c r="H22" i="4" a="1"/>
  <c r="H22" i="4" s="1"/>
  <c r="H32" i="4" a="1"/>
  <c r="H32" i="4" s="1"/>
  <c r="H27" i="4" a="1"/>
  <c r="H27" i="4" s="1"/>
  <c r="D16" i="4"/>
  <c r="K16" i="3"/>
  <c r="K17" i="3"/>
  <c r="J17" i="3"/>
  <c r="E31" i="4" a="1"/>
  <c r="E31" i="4" s="1"/>
  <c r="E32" i="4" a="1"/>
  <c r="E32" i="4" s="1"/>
  <c r="E33" i="4" a="1"/>
  <c r="E33" i="4" s="1"/>
  <c r="E34" i="4" a="1"/>
  <c r="E34" i="4" s="1"/>
  <c r="E16" i="4" a="1"/>
  <c r="E16" i="4" s="1"/>
  <c r="E17" i="4" a="1"/>
  <c r="E17" i="4" s="1"/>
  <c r="E20" i="4" a="1"/>
  <c r="E20" i="4" s="1"/>
  <c r="E25" i="4" a="1"/>
  <c r="E25" i="4" s="1"/>
  <c r="E28" i="4" a="1"/>
  <c r="E28" i="4" s="1"/>
  <c r="E18" i="4" a="1"/>
  <c r="E18" i="4" s="1"/>
  <c r="E23" i="4" a="1"/>
  <c r="E23" i="4" s="1"/>
  <c r="E26" i="4" a="1"/>
  <c r="E26" i="4" s="1"/>
  <c r="E19" i="4" a="1"/>
  <c r="E19" i="4" s="1"/>
  <c r="E27" i="4" a="1"/>
  <c r="E27" i="4" s="1"/>
  <c r="E21" i="4" a="1"/>
  <c r="E21" i="4" s="1"/>
  <c r="E24" i="4" a="1"/>
  <c r="E24" i="4" s="1"/>
  <c r="E29" i="4" a="1"/>
  <c r="E29" i="4" s="1"/>
  <c r="E22" i="4" a="1"/>
  <c r="E22" i="4" s="1"/>
  <c r="E30" i="4" a="1"/>
  <c r="E30" i="4" s="1"/>
  <c r="J16" i="3"/>
  <c r="I15" i="3"/>
  <c r="K15" i="3" s="1"/>
  <c r="L16" i="3" l="1"/>
  <c r="P15" i="3" a="1"/>
  <c r="P15" i="3" s="1"/>
  <c r="J15" i="3"/>
  <c r="L15" i="3"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98ED9A75-C2E3-4C0F-B95D-CFCE654ED8D8}" keepAlive="1" interval="1" name="Query - pub?gid=1634773414&amp;single=true&amp;output=csv" description="Connection to the 'pub?gid=1634773414&amp;single=true&amp;output=csv' query in the workbook." type="5" refreshedVersion="8" background="1" refreshOnLoad="1" saveData="1">
    <dbPr connection="Provider=Microsoft.Mashup.OleDb.1;Data Source=$Workbook$;Location=&quot;pub?gid=1634773414&amp;single=true&amp;output=csv&quot;;Extended Properties=&quot;&quot;" command="SELECT * FROM [pub?gid=1634773414&amp;single=true&amp;output=csv]"/>
  </connection>
</connections>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<sst xmlns="http://schemas.openxmlformats.org/spreadsheetml/2006/main" count="1844" uniqueCount="301">
  <si>
    <t>Kode</t>
  </si>
  <si>
    <t>Time</t>
  </si>
  <si>
    <t>Month</t>
  </si>
  <si>
    <t>Date</t>
  </si>
  <si>
    <t>ID Gas</t>
  </si>
  <si>
    <t>Shift</t>
  </si>
  <si>
    <t>Oven Locations</t>
  </si>
  <si>
    <t>Highest Quantity Items</t>
  </si>
  <si>
    <t>Customer</t>
  </si>
  <si>
    <t>Powder</t>
  </si>
  <si>
    <t>Oven Capacity</t>
  </si>
  <si>
    <t>Temprature Suhu</t>
  </si>
  <si>
    <t>Curing Time</t>
  </si>
  <si>
    <t>Gas Consumption</t>
  </si>
  <si>
    <t>Progress Status</t>
  </si>
  <si>
    <t>Catatan/Trouble</t>
  </si>
  <si>
    <t>DAS - 001</t>
  </si>
  <si>
    <t>Juli</t>
  </si>
  <si>
    <t>Morning</t>
  </si>
  <si>
    <t>Infrared Oven A</t>
  </si>
  <si>
    <t>Panel, Rangka Panel, Pintu , Cover</t>
  </si>
  <si>
    <t>Chandra</t>
  </si>
  <si>
    <t>RAL 3000 Flame Red Glosy, RAL 3000 Flame Red Texured, RAL 7032 Pebble Grey Textured</t>
  </si>
  <si>
    <t>Normal</t>
  </si>
  <si>
    <t/>
  </si>
  <si>
    <t>DAS - 002</t>
  </si>
  <si>
    <t>Afternoon</t>
  </si>
  <si>
    <t>Infrared Oven B</t>
  </si>
  <si>
    <t>Rangka Panel, Bumper, DLL</t>
  </si>
  <si>
    <t>Chandra, Produsen Bumber Otomotif</t>
  </si>
  <si>
    <t>RAL 7032 Pebble Grey Textured, RAL 9005 Jet Black Textured</t>
  </si>
  <si>
    <t>DAS - 003</t>
  </si>
  <si>
    <t>Evening</t>
  </si>
  <si>
    <t>Panel, Pintu, Cover, Canopy, Kaki, Mounting, DLL</t>
  </si>
  <si>
    <t>ESI</t>
  </si>
  <si>
    <t>RAL 7032 Pebble Grey Textured, RAL 9016 Traffic white Textured</t>
  </si>
  <si>
    <t>DAS - 004</t>
  </si>
  <si>
    <t>Panel, Pintu, Kaki, Mounting, Pagar, Bumper, Braket</t>
  </si>
  <si>
    <t>ESI, Produsen Bumber Otomotif</t>
  </si>
  <si>
    <t>RAL 9005 Jet Black Textured, RAL 9005 Jet Black Doff, RAL 9016 Traffic white Textured</t>
  </si>
  <si>
    <t>DAS - 005</t>
  </si>
  <si>
    <t>Panel, Rangka Panel, Pintu, Mounting, Tiang, DLL</t>
  </si>
  <si>
    <t>ESI, PT Vicro</t>
  </si>
  <si>
    <t>RAL 3000 Flame Red Glosy, RAL 7032 Pebble Grey Textured, RAL 9016 Traffic white Textured</t>
  </si>
  <si>
    <t>DAS - 006</t>
  </si>
  <si>
    <t>Pintu, Cover</t>
  </si>
  <si>
    <t>PT Vicro</t>
  </si>
  <si>
    <t>RAL 7032 Pebble Grey Textured</t>
  </si>
  <si>
    <t>DAS - 007</t>
  </si>
  <si>
    <t>Panel, Rangka Panel, Pintu, Cover</t>
  </si>
  <si>
    <t>RAL 7032 Pebble Grey Textured, RAL 2000 Orange Textured</t>
  </si>
  <si>
    <t>DAS - 008</t>
  </si>
  <si>
    <t>Pagar</t>
  </si>
  <si>
    <t>UNPAM, DLL</t>
  </si>
  <si>
    <t>RAL 9005 Jet Black Textured, RAL 9005 Jet Black Doff</t>
  </si>
  <si>
    <t>DAS - 009</t>
  </si>
  <si>
    <t>Small Part Funiture, Panel KWH</t>
  </si>
  <si>
    <t>PT Vicro, Enduro Business Furniture</t>
  </si>
  <si>
    <t>RAL 7032 Pebble Grey Textured, RAL 7035 Light Grey Textured</t>
  </si>
  <si>
    <t>DAS - 010</t>
  </si>
  <si>
    <t>Panel, Pintu, Kaki, Small Part Funiture, Componen Loose, Aki, Behel Motor</t>
  </si>
  <si>
    <t>ESI, Enduro Business Furniture, Chandra, PT Han Mandiri Sentosa</t>
  </si>
  <si>
    <t>RAL 1007 Daffodil yellow Glosy, RAL 7032 Pebble Grey Textured, RAL 7035 Light Grey Textured, RAL 9005 Jet Black Glosy</t>
  </si>
  <si>
    <t>Trouble</t>
  </si>
  <si>
    <t>DAS - 011</t>
  </si>
  <si>
    <t>Agustus</t>
  </si>
  <si>
    <t>Pintu, Canopy, Panel KWH, Panel STDB</t>
  </si>
  <si>
    <t>DAS - 012</t>
  </si>
  <si>
    <t>Pintu, Canopy</t>
  </si>
  <si>
    <t>DAS - 013</t>
  </si>
  <si>
    <t>Panel, Pintu, Canopy, Kaki</t>
  </si>
  <si>
    <t>DAS - 014</t>
  </si>
  <si>
    <t>Panel, Pintu, Cover, Canopy, Mounting, Pagar, Componen Loose, DLL</t>
  </si>
  <si>
    <t>N/A</t>
  </si>
  <si>
    <t>RAL 9005 Jet Black Textured, RAL 9005 Jet Black Doff, Hitam Pasir, Grey Semi Glos</t>
  </si>
  <si>
    <t>DAS - 015</t>
  </si>
  <si>
    <t>Aki</t>
  </si>
  <si>
    <t>RAL 1007 Daffodil yellow Glosy</t>
  </si>
  <si>
    <t>DAS - 016</t>
  </si>
  <si>
    <t>Tiang, Pagar</t>
  </si>
  <si>
    <t>RAL 3000 Flame Red Glosy, RAL 9005 Jet Black Doff</t>
  </si>
  <si>
    <t>DAS - 017</t>
  </si>
  <si>
    <t>DAS - 018</t>
  </si>
  <si>
    <t>DAS - 019</t>
  </si>
  <si>
    <t>DAS - 020</t>
  </si>
  <si>
    <t>DAS - 021</t>
  </si>
  <si>
    <t>DAS - 022</t>
  </si>
  <si>
    <t>DAS - 023</t>
  </si>
  <si>
    <t>DAS - 024</t>
  </si>
  <si>
    <t>DAS - 025</t>
  </si>
  <si>
    <t>DAS - 026</t>
  </si>
  <si>
    <t>DAS - 027</t>
  </si>
  <si>
    <t>DAS - 028</t>
  </si>
  <si>
    <t>DAS - 029</t>
  </si>
  <si>
    <t>DAS - 030</t>
  </si>
  <si>
    <t>DAS - 031</t>
  </si>
  <si>
    <t>DAS - 032</t>
  </si>
  <si>
    <t>DAS - 033</t>
  </si>
  <si>
    <t>DAS - 034</t>
  </si>
  <si>
    <t>DAS - 035</t>
  </si>
  <si>
    <t>DAS - 036</t>
  </si>
  <si>
    <t>DAS - 037</t>
  </si>
  <si>
    <t>DAS - 038</t>
  </si>
  <si>
    <t>DAS - 039</t>
  </si>
  <si>
    <t>DAS - 040</t>
  </si>
  <si>
    <t>DAS - 041</t>
  </si>
  <si>
    <t>DAS - 042</t>
  </si>
  <si>
    <t>DAS - 043</t>
  </si>
  <si>
    <t>DAS - 044</t>
  </si>
  <si>
    <t>DAS - 045</t>
  </si>
  <si>
    <t>DAS - 046</t>
  </si>
  <si>
    <t>DAS - 047</t>
  </si>
  <si>
    <t>DAS - 048</t>
  </si>
  <si>
    <t>DAS - 049</t>
  </si>
  <si>
    <t>DAS - 050</t>
  </si>
  <si>
    <t>DAS - 051</t>
  </si>
  <si>
    <t>DAS - 052</t>
  </si>
  <si>
    <t>DAS - 053</t>
  </si>
  <si>
    <t>DAS - 054</t>
  </si>
  <si>
    <t>DAS - 055</t>
  </si>
  <si>
    <t>DAS - 056</t>
  </si>
  <si>
    <t>DAS - 057</t>
  </si>
  <si>
    <t>DAS - 058</t>
  </si>
  <si>
    <t>DAS - 059</t>
  </si>
  <si>
    <t>DAS - 060</t>
  </si>
  <si>
    <t>DAS - 061</t>
  </si>
  <si>
    <t>DAS - 062</t>
  </si>
  <si>
    <t>DAS - 063</t>
  </si>
  <si>
    <t>DAS - 064</t>
  </si>
  <si>
    <t>DAS - 065</t>
  </si>
  <si>
    <t>DAS - 066</t>
  </si>
  <si>
    <t>DAS - 067</t>
  </si>
  <si>
    <t>DAS - 068</t>
  </si>
  <si>
    <t>DAS - 069</t>
  </si>
  <si>
    <t>DAS - 070</t>
  </si>
  <si>
    <t>DAS - 071</t>
  </si>
  <si>
    <t>DAS - 072</t>
  </si>
  <si>
    <t>DAS - 073</t>
  </si>
  <si>
    <t>DAS - 074</t>
  </si>
  <si>
    <t>DAS - 075</t>
  </si>
  <si>
    <t>DAS - 076</t>
  </si>
  <si>
    <t>DAS - 077</t>
  </si>
  <si>
    <t>DAS - 078</t>
  </si>
  <si>
    <t>DAS - 079</t>
  </si>
  <si>
    <t>DAS - 080</t>
  </si>
  <si>
    <t>DAS - 081</t>
  </si>
  <si>
    <t>DAS - 082</t>
  </si>
  <si>
    <t>DAS - 083</t>
  </si>
  <si>
    <t>DAS - 084</t>
  </si>
  <si>
    <t>DAS - 085</t>
  </si>
  <si>
    <t>DAS - 086</t>
  </si>
  <si>
    <t>DAS - 087</t>
  </si>
  <si>
    <t>DAS - 088</t>
  </si>
  <si>
    <t>DAS - 089</t>
  </si>
  <si>
    <t>DAS - 090</t>
  </si>
  <si>
    <t>DAS - 091</t>
  </si>
  <si>
    <t>DAS - 092</t>
  </si>
  <si>
    <t>DAS - 093</t>
  </si>
  <si>
    <t>DAS - 094</t>
  </si>
  <si>
    <t>DAS - 095</t>
  </si>
  <si>
    <t>DAS - 096</t>
  </si>
  <si>
    <t>DAS - 097</t>
  </si>
  <si>
    <t>DAS - 098</t>
  </si>
  <si>
    <t>DAS - 099</t>
  </si>
  <si>
    <t>DAS - 100</t>
  </si>
  <si>
    <t>DAS - 101</t>
  </si>
  <si>
    <t>DAS - 102</t>
  </si>
  <si>
    <t>DAS - 103</t>
  </si>
  <si>
    <t>DAS - 104</t>
  </si>
  <si>
    <t>DAS - 105</t>
  </si>
  <si>
    <t>DAS - 106</t>
  </si>
  <si>
    <t>DAS - 107</t>
  </si>
  <si>
    <t>DAS - 108</t>
  </si>
  <si>
    <t>DAS - 109</t>
  </si>
  <si>
    <t>DAS - 110</t>
  </si>
  <si>
    <t>DAS - 111</t>
  </si>
  <si>
    <t>DAS - 112</t>
  </si>
  <si>
    <t>DAS - 113</t>
  </si>
  <si>
    <t>DAS - 114</t>
  </si>
  <si>
    <t>DAS - 115</t>
  </si>
  <si>
    <t>DAS - 116</t>
  </si>
  <si>
    <t>DAS - 117</t>
  </si>
  <si>
    <t>DAS - 118</t>
  </si>
  <si>
    <t>DAS - 119</t>
  </si>
  <si>
    <t>DAS - 120</t>
  </si>
  <si>
    <t>DAS - 121</t>
  </si>
  <si>
    <t>DAS - 122</t>
  </si>
  <si>
    <t>DAS - 123</t>
  </si>
  <si>
    <t>DAS - 124</t>
  </si>
  <si>
    <t>DAS - 125</t>
  </si>
  <si>
    <t>DAS - 126</t>
  </si>
  <si>
    <t>DAS - 127</t>
  </si>
  <si>
    <t>DAS - 128</t>
  </si>
  <si>
    <t>DAS - 129</t>
  </si>
  <si>
    <t>DAS - 130</t>
  </si>
  <si>
    <t>DAS - 131</t>
  </si>
  <si>
    <t>DAS - 132</t>
  </si>
  <si>
    <t>DAS - 133</t>
  </si>
  <si>
    <t>DAS - 134</t>
  </si>
  <si>
    <t>DAS - 135</t>
  </si>
  <si>
    <t>DAS - 136</t>
  </si>
  <si>
    <t>DAS - 137</t>
  </si>
  <si>
    <t>DAS - 138</t>
  </si>
  <si>
    <t>DAS - 139</t>
  </si>
  <si>
    <t>DAS - 140</t>
  </si>
  <si>
    <t>DAS - 141</t>
  </si>
  <si>
    <t>DAS - 142</t>
  </si>
  <si>
    <t>DAS - 143</t>
  </si>
  <si>
    <t>DAS - 144</t>
  </si>
  <si>
    <t>DAS - 145</t>
  </si>
  <si>
    <t>DAS - 146</t>
  </si>
  <si>
    <t>DAS - 147</t>
  </si>
  <si>
    <t>DAS - 148</t>
  </si>
  <si>
    <t>DAS - 149</t>
  </si>
  <si>
    <t>DAS - 150</t>
  </si>
  <si>
    <t>DAS - 151</t>
  </si>
  <si>
    <t>DAS - 152</t>
  </si>
  <si>
    <t>DAS - 153</t>
  </si>
  <si>
    <t>DAS - 154</t>
  </si>
  <si>
    <t>DAS - 155</t>
  </si>
  <si>
    <t>DAS - 156</t>
  </si>
  <si>
    <t>DAS - 157</t>
  </si>
  <si>
    <t>DAS - 158</t>
  </si>
  <si>
    <t>DAS - 159</t>
  </si>
  <si>
    <t>DAS - 160</t>
  </si>
  <si>
    <t>DAS - 161</t>
  </si>
  <si>
    <t>DAS - 162</t>
  </si>
  <si>
    <t>DAS - 163</t>
  </si>
  <si>
    <t>DAS - 164</t>
  </si>
  <si>
    <t>DAS - 165</t>
  </si>
  <si>
    <t>DAS - 166</t>
  </si>
  <si>
    <t>DAS - 167</t>
  </si>
  <si>
    <t>DAS - 168</t>
  </si>
  <si>
    <t>DAS - 169</t>
  </si>
  <si>
    <t>DAS - 170</t>
  </si>
  <si>
    <t>DAS - 171</t>
  </si>
  <si>
    <t>DAS - 172</t>
  </si>
  <si>
    <t>DAS - 173</t>
  </si>
  <si>
    <t>DAS - 174</t>
  </si>
  <si>
    <t>DAS - 175</t>
  </si>
  <si>
    <t>DAS - 176</t>
  </si>
  <si>
    <t>DAS - 177</t>
  </si>
  <si>
    <t>DAS - 178</t>
  </si>
  <si>
    <t>DAS - 179</t>
  </si>
  <si>
    <t>DAS - 180</t>
  </si>
  <si>
    <t>DAS - 181</t>
  </si>
  <si>
    <t>DAS - 182</t>
  </si>
  <si>
    <t>DAS - 183</t>
  </si>
  <si>
    <t>DAS - 184</t>
  </si>
  <si>
    <t>DAS - 185</t>
  </si>
  <si>
    <t>DAS - 186</t>
  </si>
  <si>
    <t>DAS - 187</t>
  </si>
  <si>
    <t>DAS - 188</t>
  </si>
  <si>
    <t>DAS - 189</t>
  </si>
  <si>
    <t>DAS - 190</t>
  </si>
  <si>
    <t>DAS - 191</t>
  </si>
  <si>
    <t>DAS - 192</t>
  </si>
  <si>
    <t>DAS - 193</t>
  </si>
  <si>
    <t>DAS - 194</t>
  </si>
  <si>
    <t>DAS - 195</t>
  </si>
  <si>
    <t>DAS - 196</t>
  </si>
  <si>
    <t>DAS - 197</t>
  </si>
  <si>
    <t>DAS - 198</t>
  </si>
  <si>
    <t>DAS - 199</t>
  </si>
  <si>
    <t>Panel, Pintu, Componen Loose, DLL</t>
  </si>
  <si>
    <t>Panel, Pintu, Cover, Canopy, Kaki, Mounting, Tiang, Componen Loose, DLL</t>
  </si>
  <si>
    <t>Pagar, Aki</t>
  </si>
  <si>
    <t>UNPAM,YUASA</t>
  </si>
  <si>
    <t>RAL 1007 Daffodil yellow Glosy, RAL 9005 Jet Black Textured</t>
  </si>
  <si>
    <t>Mounting, Pagar</t>
  </si>
  <si>
    <t>ESI, UNPAM</t>
  </si>
  <si>
    <t>RAL 9005 Black Textured, RAL 9016 White Textured</t>
  </si>
  <si>
    <t>Panel, Pintu, Cover, Mounting, Small Part Funiture, Componen Loose, DLL, Rangka</t>
  </si>
  <si>
    <t>RAL 7032 Grey Textured, RAL 7035 Light Grey Textured, RAL 9005 Black Doff, White Philips</t>
  </si>
  <si>
    <t>Laporan Tanggal 04/08/2025 - 09/08/2025</t>
  </si>
  <si>
    <t xml:space="preserve">Laporan jumlah penggunaan oven  A dan B </t>
  </si>
  <si>
    <t>Laporan jumlah penggunaan Gas Elpiji/Oven</t>
  </si>
  <si>
    <t>Laporan penggunaan jumlah Jenis Powder terbanyak Ke 1,2,3</t>
  </si>
  <si>
    <t>Laporan Total penggunaan Tabung Gas</t>
  </si>
  <si>
    <t>KETERANGAN</t>
  </si>
  <si>
    <t>Total</t>
  </si>
  <si>
    <t>👉</t>
  </si>
  <si>
    <t>Laporan Permasalahan,Insiden,Hasil Kurang Maksimal,Proses Mengoven,Dll</t>
  </si>
  <si>
    <t>Panel, Pintu, Cover, Mounting, Small Part Funiture, Pagar</t>
  </si>
  <si>
    <t>RAL 3000 Red Glosy, RAL 3000 Red Texured, RAL 7038 Grey Textured, RAL 9005 Black Glosy</t>
  </si>
  <si>
    <t>Pagar, List Rangka</t>
  </si>
  <si>
    <t>RAL 9005 Black Glosy</t>
  </si>
  <si>
    <t>Panel, Pintu, Pagar, Tangga</t>
  </si>
  <si>
    <t>RAL 9005 Black Doff, RAL 9016 White Textured, RAL 5005 Blue Glosy</t>
  </si>
  <si>
    <t>Items</t>
  </si>
  <si>
    <t>Quantity</t>
  </si>
  <si>
    <t>No</t>
  </si>
  <si>
    <t>Pintu, Cover, Tiang</t>
  </si>
  <si>
    <t>RAL 5005</t>
  </si>
  <si>
    <t>Panel, Pintu, Cover, Canopy, Kaki, Mounting</t>
  </si>
  <si>
    <t>RAL 7032 Grey Textured, RAL 9005 Black Textured, RAL 9005 Black Glosy, RAL 9016 White Textured</t>
  </si>
  <si>
    <t>Rangka Kotak Cabinet</t>
  </si>
  <si>
    <t xml:space="preserve">RAL 5005 </t>
  </si>
  <si>
    <t>Panel B, Panel K, Pintu, Cover, Mounting, Kusen Pintu</t>
  </si>
  <si>
    <t>PT Empat Putra Utama</t>
  </si>
  <si>
    <t>RAL 7032 Grey Textured, RAL 7035 Light Grey Textured, RAL 6016 Turquoise Green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</si>
</sst>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Calibri"/>
      <family val="2"/>
      <charset val="1"/>
      <scheme val="minor"/>
    </font>
    <font>
      <sz val="11"/>
      <color theme="1"/>
      <name val="Calibri"/>
      <family val="2"/>
      <charset val="1"/>
      <scheme val="minor"/>
    </font>
    <font>
      <sz val="11"/>
      <color theme="1"/>
      <name val="Aptos Display"/>
      <family val="2"/>
    </font>
    <font>
      <sz val="12"/>
      <color theme="1"/>
      <name val="Aptos Display"/>
      <family val="2"/>
    </font>
    <font>
      <sz val="12"/>
      <color theme="1"/>
      <name val="Calibri"/>
      <family val="2"/>
      <charset val="1"/>
      <scheme val="minor"/>
    </font>
    <font>
      <b/>
      <sz val="12"/>
      <color theme="1"/>
      <name val="Aptos Display"/>
      <family val="2"/>
    </font>
    <font>
      <sz val="11"/>
      <color theme="1"/>
      <name val="Cooper Black"/>
      <family val="1"/>
    </font>
    <font>
      <u/>
      <sz val="11"/>
      <color theme="10"/>
      <name val="Calibri"/>
      <family val="2"/>
      <charset val="1"/>
      <scheme val="minor"/>
    </font>
    <font>
      <b/>
      <sz val="11"/>
      <color theme="1"/>
      <name val="Calibri"/>
      <family val="2"/>
      <scheme val="minor"/>
    </font>
    <font>
      <b/>
      <sz val="12"/>
      <color rgb="FFFF0000"/>
      <name val="Aptos Display"/>
      <family val="2"/>
    </font>
    <font>
      <sz val="18"/>
      <color theme="1"/>
      <name val="Calibri"/>
      <family val="2"/>
      <charset val="1"/>
      <scheme val="minor"/>
    </font>
    <font>
      <b/>
      <sz val="14"/>
      <color rgb="FFFF0000"/>
      <name val="Aptos Display"/>
      <family val="2"/>
    </font>
    <font>
      <b/>
      <sz val="11"/>
      <color theme="1"/>
      <name val="Aptos Display"/>
      <family val="2"/>
    </font>
    <font>
      <b/>
      <sz val="11"/>
      <name val="Aptos Display"/>
      <family val="2"/>
    </font>
    <font>
      <sz val="11"/>
      <color theme="1"/>
      <name val="Cambria Math"/>
      <family val="1"/>
    </font>
    <font>
      <sz val="12"/>
      <color theme="1"/>
      <name val="Cambria Math"/>
      <family val="1"/>
    </font>
  </fonts>
  <fills count="4">
    <fill>
      <patternFill patternType="none"/>
    </fill>
    <fill>
      <patternFill patternType="gray125"/>
    </fill>
    <fill>
      <patternFill patternType="solid">
        <fgColor theme="7" tint="0.39997558519241921"/>
        <bgColor indexed="64"/>
      </patternFill>
    </fill>
    <fill>
      <patternFill patternType="solid">
        <fgColor rgb="FFFFFF00"/>
        <bgColor indexed="64"/>
      </patternFill>
    </fill>
  </fills>
  <borders count="3">
    <border>
      <left/>
      <right/>
      <top/>
      <bottom/>
      <diagonal/>
    </border>
    <border>
      <left/>
      <right/>
      <top/>
      <bottom style="medium">
        <color indexed="64"/>
      </bottom>
      <diagonal/>
    </border>
    <border>
      <left/>
      <right/>
      <top style="thin">
        <color auto="1"/>
      </top>
      <bottom style="thin">
        <color auto="1"/>
      </bottom>
      <diagonal/>
    </border>
  </borders>
  <cellStyleXfs count="3">
    <xf numFmtId="0" fontId="0" fillId="0" borderId="0"/>
    <xf numFmtId="9" fontId="1" fillId="0" borderId="0" applyFont="0" applyFill="0" applyBorder="0" applyAlignment="0" applyProtection="0"/>
    <xf numFmtId="0" fontId="7" fillId="0" borderId="0" applyNumberFormat="0" applyFill="0" applyBorder="0" applyAlignment="0" applyProtection="0"/>
  </cellStyleXfs>
  <cellXfs count="42">
    <xf numFmtId="0" fontId="0" fillId="0" borderId="0" xfId="0"/>
    <xf numFmtId="0" fontId="0" fillId="0" borderId="0" xfId="0" applyAlignment="1">
      <alignment horizontal="center" vertical="center"/>
    </xf>
    <xf numFmtId="0" fontId="2" fillId="0" borderId="0" xfId="0" applyFont="1" applyAlignment="1">
      <alignment horizontal="center" vertical="center"/>
    </xf>
    <xf numFmtId="14" fontId="2" fillId="0" borderId="0" xfId="0" applyNumberFormat="1" applyFont="1" applyAlignment="1">
      <alignment horizontal="center" vertical="center"/>
    </xf>
    <xf numFmtId="0" fontId="3" fillId="0" borderId="0" xfId="0" applyFont="1" applyAlignment="1">
      <alignment horizontal="center" vertical="center"/>
    </xf>
    <xf numFmtId="14" fontId="3" fillId="0" borderId="0" xfId="0" applyNumberFormat="1" applyFont="1" applyAlignment="1">
      <alignment horizontal="center" vertical="center"/>
    </xf>
    <xf numFmtId="0" fontId="4" fillId="0" borderId="0" xfId="0" applyFont="1"/>
    <xf numFmtId="0" fontId="3" fillId="0" borderId="0" xfId="0" applyFont="1" applyAlignment="1">
      <alignment horizontal="left" vertical="center"/>
    </xf>
    <xf numFmtId="9" fontId="3" fillId="0" borderId="0" xfId="1" applyFont="1" applyAlignment="1">
      <alignment horizontal="center" vertical="center"/>
    </xf>
    <xf numFmtId="0" fontId="2" fillId="0" borderId="0" xfId="0" applyFont="1" applyAlignment="1">
      <alignment horizontal="left" vertical="center"/>
    </xf>
    <xf numFmtId="0" fontId="2" fillId="0" borderId="0" xfId="0" applyFont="1" applyAlignment="1">
      <alignment horizontal="left"/>
    </xf>
    <xf numFmtId="1" fontId="2" fillId="0" borderId="0" xfId="0" applyNumberFormat="1" applyFont="1" applyAlignment="1">
      <alignment horizontal="center" vertical="center"/>
    </xf>
    <xf numFmtId="1" fontId="0" fillId="0" borderId="0" xfId="0" applyNumberFormat="1" applyAlignment="1">
      <alignment horizontal="center" vertical="center"/>
    </xf>
    <xf numFmtId="9" fontId="2" fillId="0" borderId="0" xfId="1" applyFont="1" applyAlignment="1">
      <alignment horizontal="center" vertical="center"/>
    </xf>
    <xf numFmtId="0" fontId="4" fillId="0" borderId="0" xfId="0" applyFont="1" applyAlignment="1">
      <alignment horizontal="center"/>
    </xf>
    <xf numFmtId="0" fontId="5" fillId="2" borderId="0" xfId="0" applyFont="1" applyFill="1" applyAlignment="1">
      <alignment horizontal="center" vertical="center"/>
    </xf>
    <xf numFmtId="1" fontId="5" fillId="2" borderId="0" xfId="0" applyNumberFormat="1" applyFont="1" applyFill="1" applyAlignment="1">
      <alignment horizontal="center" vertical="center"/>
    </xf>
    <xf numFmtId="0" fontId="6" fillId="0" borderId="0" xfId="0" applyFont="1"/>
    <xf numFmtId="0" fontId="0" fillId="0" borderId="0" xfId="0" applyAlignment="1">
      <alignment horizontal="left" vertical="center"/>
    </xf>
    <xf numFmtId="0" fontId="7" fillId="0" borderId="0" xfId="2"/>
    <xf numFmtId="0" fontId="10" fillId="0" borderId="0" xfId="0" applyFont="1" applyAlignment="1">
      <alignment horizontal="center" vertical="center"/>
    </xf>
    <xf numFmtId="0" fontId="2" fillId="0" borderId="0" xfId="0" applyFont="1"/>
    <xf numFmtId="1" fontId="3" fillId="0" borderId="0" xfId="0" applyNumberFormat="1" applyFont="1" applyAlignment="1">
      <alignment horizontal="center" vertical="center"/>
    </xf>
    <xf numFmtId="0" fontId="11" fillId="0" borderId="0" xfId="0" applyFont="1" applyAlignment="1">
      <alignment horizontal="center"/>
    </xf>
    <xf numFmtId="1" fontId="11" fillId="0" borderId="0" xfId="0" applyNumberFormat="1" applyFont="1" applyAlignment="1">
      <alignment horizontal="center"/>
    </xf>
    <xf numFmtId="0" fontId="12" fillId="3" borderId="0" xfId="0" applyFont="1" applyFill="1" applyAlignment="1">
      <alignment horizontal="center" vertical="center"/>
    </xf>
    <xf numFmtId="0" fontId="13" fillId="3" borderId="0" xfId="0" applyFont="1" applyFill="1" applyAlignment="1">
      <alignment horizontal="center" vertical="center"/>
    </xf>
    <xf numFmtId="0" fontId="14" fillId="0" borderId="0" xfId="0" applyFont="1" applyAlignment="1">
      <alignment horizontal="center" vertical="center"/>
    </xf>
    <xf numFmtId="0" fontId="13" fillId="3" borderId="1" xfId="0" applyFont="1" applyFill="1" applyBorder="1" applyAlignment="1">
      <alignment horizontal="center" vertical="center"/>
    </xf>
    <xf numFmtId="0" fontId="12" fillId="3" borderId="1" xfId="0" applyFont="1" applyFill="1" applyBorder="1" applyAlignment="1">
      <alignment horizontal="center" vertical="center"/>
    </xf>
    <xf numFmtId="1" fontId="3" fillId="0" borderId="2" xfId="0" applyNumberFormat="1" applyFont="1" applyBorder="1" applyAlignment="1">
      <alignment horizontal="center" vertical="center"/>
    </xf>
    <xf numFmtId="1" fontId="11" fillId="0" borderId="2" xfId="0" applyNumberFormat="1" applyFont="1" applyBorder="1" applyAlignment="1">
      <alignment horizontal="center"/>
    </xf>
    <xf numFmtId="0" fontId="3" fillId="0" borderId="0" xfId="0" applyFont="1" applyAlignment="1">
      <alignment horizontal="center"/>
    </xf>
    <xf numFmtId="0" fontId="3" fillId="0" borderId="0" xfId="0" applyFont="1"/>
    <xf numFmtId="0" fontId="15" fillId="0" borderId="0" xfId="0" applyFont="1" applyAlignment="1">
      <alignment horizontal="center" vertical="center"/>
    </xf>
    <xf numFmtId="0" fontId="3" fillId="0" borderId="2" xfId="0" applyFont="1" applyBorder="1" applyAlignment="1">
      <alignment horizontal="left"/>
    </xf>
    <xf numFmtId="0" fontId="12" fillId="3" borderId="0" xfId="0" applyFont="1" applyFill="1" applyAlignment="1">
      <alignment horizontal="center" vertical="center"/>
    </xf>
    <xf numFmtId="0" fontId="9" fillId="0" borderId="2" xfId="0" applyFont="1" applyBorder="1" applyAlignment="1">
      <alignment horizontal="center"/>
    </xf>
    <xf numFmtId="0" fontId="9" fillId="0" borderId="2" xfId="0" applyFont="1" applyBorder="1" applyAlignment="1">
      <alignment horizontal="center" vertical="center"/>
    </xf>
    <xf numFmtId="0" fontId="12" fillId="3" borderId="0" xfId="0" applyFont="1" applyFill="1" applyAlignment="1">
      <alignment horizontal="left" vertical="center"/>
    </xf>
    <xf numFmtId="0" fontId="0" fillId="0" borderId="0" xfId="0" applyAlignment="1">
      <alignment horizontal="left" indent="1"/>
    </xf>
    <xf numFmtId="0" fontId="8" fillId="0" borderId="0" xfId="0" applyFont="1" applyAlignment="1">
      <alignment horizontal="left" indent="1"/>
    </xf>
  </cellXfs>
  <cellStyles count="3">
    <cellStyle name="Hyperlink" xfId="2" builtinId="8"/>
    <cellStyle name="Normal" xfId="0" builtinId="0"/>
    <cellStyle name="Percent" xfId="1" builtinId="5"/>
  </cellStyles>
  <dxfs count="20">
    <dxf>
      <font>
        <strike val="0"/>
        <outline val="0"/>
        <shadow val="0"/>
        <u val="none"/>
        <vertAlign val="baseline"/>
        <sz val="12"/>
        <color theme="1"/>
        <name val="Aptos Display"/>
        <family val="2"/>
        <scheme val="none"/>
      </font>
      <numFmt numFmtId="0" formatCode="General"/>
      <alignment horizontal="center" vertical="center" textRotation="0" wrapText="0" indent="0" justifyLastLine="0" shrinkToFit="0" readingOrder="0"/>
    </dxf>
    <dxf>
      <font>
        <strike val="0"/>
        <outline val="0"/>
        <shadow val="0"/>
        <u val="none"/>
        <vertAlign val="baseline"/>
        <sz val="12"/>
        <color theme="1"/>
        <name val="Aptos Display"/>
        <family val="2"/>
        <scheme val="none"/>
      </font>
      <numFmt numFmtId="0" formatCode="General"/>
      <alignment horizontal="center" vertical="center" textRotation="0" wrapText="0" indent="0" justifyLastLine="0" shrinkToFit="0" readingOrder="0"/>
    </dxf>
    <dxf>
      <font>
        <strike val="0"/>
        <outline val="0"/>
        <shadow val="0"/>
        <u val="none"/>
        <vertAlign val="baseline"/>
        <sz val="12"/>
        <color theme="1"/>
        <name val="Aptos Display"/>
        <family val="2"/>
        <scheme val="none"/>
      </font>
      <alignment horizontal="center" vertical="center" textRotation="0" wrapText="0" indent="0" justifyLastLine="0" shrinkToFit="0" readingOrder="0"/>
    </dxf>
    <dxf>
      <font>
        <strike val="0"/>
        <outline val="0"/>
        <shadow val="0"/>
        <u val="none"/>
        <vertAlign val="baseline"/>
        <sz val="12"/>
        <color theme="1"/>
        <name val="Aptos Display"/>
        <family val="2"/>
        <scheme val="none"/>
      </font>
      <alignment horizontal="center" vertical="center" textRotation="0" wrapText="0" indent="0" justifyLastLine="0" shrinkToFit="0" readingOrder="0"/>
    </dxf>
    <dxf>
      <font>
        <strike val="0"/>
        <outline val="0"/>
        <shadow val="0"/>
        <u val="none"/>
        <vertAlign val="baseline"/>
        <sz val="12"/>
        <color theme="1"/>
        <name val="Aptos Display"/>
        <family val="2"/>
        <scheme val="none"/>
      </font>
      <alignment horizontal="center" vertical="center" textRotation="0" wrapText="0" indent="0" justifyLastLine="0" shrinkToFit="0" readingOrder="0"/>
    </dxf>
    <dxf>
      <font>
        <strike val="0"/>
        <outline val="0"/>
        <shadow val="0"/>
        <u val="none"/>
        <vertAlign val="baseline"/>
        <sz val="12"/>
        <color theme="1"/>
        <name val="Aptos Display"/>
        <family val="2"/>
        <scheme val="none"/>
      </font>
      <alignment horizontal="center" vertical="center" textRotation="0" wrapText="0" indent="0" justifyLastLine="0" shrinkToFit="0" readingOrder="0"/>
    </dxf>
    <dxf>
      <font>
        <strike val="0"/>
        <outline val="0"/>
        <shadow val="0"/>
        <u val="none"/>
        <vertAlign val="baseline"/>
        <sz val="12"/>
        <color theme="1"/>
        <name val="Aptos Display"/>
        <family val="2"/>
        <scheme val="none"/>
      </font>
      <numFmt numFmtId="0" formatCode="General"/>
      <alignment horizontal="left" vertical="center" textRotation="0" wrapText="0" indent="0" justifyLastLine="0" shrinkToFit="0" readingOrder="0"/>
    </dxf>
    <dxf>
      <font>
        <strike val="0"/>
        <outline val="0"/>
        <shadow val="0"/>
        <u val="none"/>
        <vertAlign val="baseline"/>
        <sz val="12"/>
        <color theme="1"/>
        <name val="Aptos Display"/>
        <family val="2"/>
        <scheme val="none"/>
      </font>
      <numFmt numFmtId="0" formatCode="General"/>
      <alignment horizontal="left" vertical="center" textRotation="0" wrapText="0" indent="0" justifyLastLine="0" shrinkToFit="0" readingOrder="0"/>
    </dxf>
    <dxf>
      <font>
        <strike val="0"/>
        <outline val="0"/>
        <shadow val="0"/>
        <u val="none"/>
        <vertAlign val="baseline"/>
        <sz val="12"/>
        <color theme="1"/>
        <name val="Aptos Display"/>
        <family val="2"/>
        <scheme val="none"/>
      </font>
      <numFmt numFmtId="0" formatCode="General"/>
      <alignment horizontal="left" vertical="center" textRotation="0" wrapText="0" indent="0" justifyLastLine="0" shrinkToFit="0" readingOrder="0"/>
    </dxf>
    <dxf>
      <font>
        <strike val="0"/>
        <outline val="0"/>
        <shadow val="0"/>
        <u val="none"/>
        <vertAlign val="baseline"/>
        <sz val="12"/>
        <color theme="1"/>
        <name val="Aptos Display"/>
        <family val="2"/>
        <scheme val="none"/>
      </font>
      <numFmt numFmtId="0" formatCode="General"/>
      <alignment horizontal="center" vertical="center" textRotation="0" wrapText="0" indent="0" justifyLastLine="0" shrinkToFit="0" readingOrder="0"/>
    </dxf>
    <dxf>
      <font>
        <strike val="0"/>
        <outline val="0"/>
        <shadow val="0"/>
        <u val="none"/>
        <vertAlign val="baseline"/>
        <sz val="12"/>
        <color theme="1"/>
        <name val="Aptos Display"/>
        <family val="2"/>
        <scheme val="none"/>
      </font>
      <numFmt numFmtId="0" formatCode="General"/>
      <alignment horizontal="left" vertical="center" textRotation="0" wrapText="0" indent="0" justifyLastLine="0" shrinkToFit="0" readingOrder="0"/>
    </dxf>
    <dxf>
      <font>
        <strike val="0"/>
        <outline val="0"/>
        <shadow val="0"/>
        <u val="none"/>
        <vertAlign val="baseline"/>
        <sz val="12"/>
        <color theme="1"/>
        <name val="Aptos Display"/>
        <family val="2"/>
        <scheme val="none"/>
      </font>
      <numFmt numFmtId="1" formatCode="0"/>
      <alignment horizontal="center" vertical="center" textRotation="0" wrapText="0" indent="0" justifyLastLine="0" shrinkToFit="0" readingOrder="0"/>
    </dxf>
    <dxf>
      <font>
        <strike val="0"/>
        <outline val="0"/>
        <shadow val="0"/>
        <u val="none"/>
        <vertAlign val="baseline"/>
        <sz val="12"/>
        <color theme="1"/>
        <name val="Aptos Display"/>
        <family val="2"/>
        <scheme val="none"/>
      </font>
      <alignment horizontal="center" vertical="center" textRotation="0" wrapText="0" indent="0" justifyLastLine="0" shrinkToFit="0" readingOrder="0"/>
    </dxf>
    <dxf>
      <font>
        <strike val="0"/>
        <outline val="0"/>
        <shadow val="0"/>
        <u val="none"/>
        <vertAlign val="baseline"/>
        <sz val="12"/>
        <color theme="1"/>
        <name val="Aptos Display"/>
        <family val="2"/>
        <scheme val="none"/>
      </font>
      <numFmt numFmtId="0" formatCode="General"/>
      <alignment horizontal="center" vertical="center" textRotation="0" wrapText="0" indent="0" justifyLastLine="0" shrinkToFit="0" readingOrder="0"/>
    </dxf>
    <dxf>
      <font>
        <strike val="0"/>
        <outline val="0"/>
        <shadow val="0"/>
        <u val="none"/>
        <vertAlign val="baseline"/>
        <sz val="12"/>
        <color theme="1"/>
        <name val="Aptos Display"/>
        <family val="2"/>
        <scheme val="none"/>
      </font>
      <numFmt numFmtId="19" formatCode="dd/mm/yyyy"/>
      <alignment horizontal="center" vertical="center" textRotation="0" wrapText="0" indent="0" justifyLastLine="0" shrinkToFit="0" readingOrder="0"/>
    </dxf>
    <dxf>
      <font>
        <strike val="0"/>
        <outline val="0"/>
        <shadow val="0"/>
        <u val="none"/>
        <vertAlign val="baseline"/>
        <sz val="12"/>
        <color theme="1"/>
        <name val="Aptos Display"/>
        <family val="2"/>
        <scheme val="none"/>
      </font>
      <numFmt numFmtId="0" formatCode="General"/>
      <alignment horizontal="center" vertical="center" textRotation="0" wrapText="0" indent="0" justifyLastLine="0" shrinkToFit="0" readingOrder="0"/>
    </dxf>
    <dxf>
      <border>
        <bottom style="thin">
          <color auto="1"/>
        </bottom>
        <vertical/>
        <horizontal/>
      </border>
    </dxf>
    <dxf>
      <border>
        <bottom style="thin">
          <color auto="1"/>
        </bottom>
        <vertical/>
        <horizontal/>
      </border>
    </dxf>
    <dxf>
      <font>
        <strike val="0"/>
        <outline val="0"/>
        <shadow val="0"/>
        <u val="none"/>
        <vertAlign val="baseline"/>
        <sz val="12"/>
        <color theme="1"/>
        <name val="Aptos Display"/>
        <family val="2"/>
        <scheme val="none"/>
      </font>
      <alignment horizontal="center" vertical="center" textRotation="0" wrapText="0" indent="0" justifyLastLine="0" shrinkToFit="0" readingOrder="0"/>
    </dxf>
    <dxf>
      <font>
        <strike val="0"/>
        <outline val="0"/>
        <shadow val="0"/>
        <u val="none"/>
        <vertAlign val="baseline"/>
        <sz val="12"/>
        <color theme="1"/>
        <name val="Aptos Display"/>
        <family val="2"/>
        <scheme val="none"/>
      </font>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onnections" Target="connections.xml"/><Relationship Id="rId11" Type="http://schemas.openxmlformats.org/officeDocument/2006/relationships/customXml" Target="../customXml/item1.xml"/><Relationship Id="rId5" Type="http://schemas.openxmlformats.org/officeDocument/2006/relationships/theme" Target="theme/theme1.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drawings/_rels/drawing1.xml.rels><?xml version="1.0" encoding="UTF-8" standalone="yes"?>
<Relationships xmlns="http://schemas.openxmlformats.org/package/2006/relationships"><Relationship Id="rId2" Type="http://schemas.openxmlformats.org/officeDocument/2006/relationships/image" Target="../media/image2.sv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44223</xdr:rowOff>
    </xdr:from>
    <xdr:to>
      <xdr:col>17</xdr:col>
      <xdr:colOff>393700</xdr:colOff>
      <xdr:row>7</xdr:row>
      <xdr:rowOff>96944</xdr:rowOff>
    </xdr:to>
    <xdr:sp macro="" textlink="">
      <xdr:nvSpPr>
        <xdr:cNvPr id="2" name="Rectangle: Rounded Corners 1">
          <a:extLst>
            <a:ext uri="{FF2B5EF4-FFF2-40B4-BE49-F238E27FC236}">
              <a16:creationId xmlns:a16="http://schemas.microsoft.com/office/drawing/2014/main" id="{381E5CC9-7A14-1F9F-F0A0-14D592EB2164}"/>
            </a:ext>
          </a:extLst>
        </xdr:cNvPr>
        <xdr:cNvSpPr/>
      </xdr:nvSpPr>
      <xdr:spPr>
        <a:xfrm>
          <a:off x="0" y="44223"/>
          <a:ext cx="13991459" cy="1330020"/>
        </a:xfrm>
        <a:prstGeom prst="roundRect">
          <a:avLst/>
        </a:prstGeom>
        <a:solidFill>
          <a:schemeClr val="tx2">
            <a:lumMod val="75000"/>
          </a:schemeClr>
        </a:solidFill>
        <a:ln>
          <a:solidFill>
            <a:schemeClr val="tx1"/>
          </a:solidFill>
          <a:prstDash val="sysDot"/>
        </a:ln>
        <a:effectLst>
          <a:outerShdw blurRad="50800" dist="38100" dir="5400000" algn="t" rotWithShape="0">
            <a:prstClr val="black">
              <a:alpha val="40000"/>
            </a:prstClr>
          </a:outerShdw>
        </a:effectLst>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l"/>
          <a:endParaRPr lang="en-US" sz="1100"/>
        </a:p>
      </xdr:txBody>
    </xdr:sp>
    <xdr:clientData/>
  </xdr:twoCellAnchor>
  <xdr:twoCellAnchor>
    <xdr:from>
      <xdr:col>3</xdr:col>
      <xdr:colOff>512817</xdr:colOff>
      <xdr:row>0</xdr:row>
      <xdr:rowOff>84449</xdr:rowOff>
    </xdr:from>
    <xdr:to>
      <xdr:col>15</xdr:col>
      <xdr:colOff>492016</xdr:colOff>
      <xdr:row>7</xdr:row>
      <xdr:rowOff>65399</xdr:rowOff>
    </xdr:to>
    <xdr:sp macro="" textlink="">
      <xdr:nvSpPr>
        <xdr:cNvPr id="3" name="TextBox 2">
          <a:extLst>
            <a:ext uri="{FF2B5EF4-FFF2-40B4-BE49-F238E27FC236}">
              <a16:creationId xmlns:a16="http://schemas.microsoft.com/office/drawing/2014/main" id="{429DA0CD-383A-5CB2-FF65-3F40A14A42CA}"/>
            </a:ext>
          </a:extLst>
        </xdr:cNvPr>
        <xdr:cNvSpPr txBox="1"/>
      </xdr:nvSpPr>
      <xdr:spPr>
        <a:xfrm>
          <a:off x="2614886" y="84449"/>
          <a:ext cx="8942187" cy="125824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2900" b="1">
              <a:solidFill>
                <a:schemeClr val="bg1"/>
              </a:solidFill>
              <a:latin typeface="Arial Rounded MT Bold" panose="020F0704030504030204" pitchFamily="34" charset="0"/>
              <a:ea typeface="Cambria Math" panose="02040503050406030204" pitchFamily="18" charset="0"/>
            </a:rPr>
            <a:t>LAPORAN EVALUASI PERMASALAHAN  EFISIENSI OVEN MINGGUAN</a:t>
          </a:r>
        </a:p>
      </xdr:txBody>
    </xdr:sp>
    <xdr:clientData/>
  </xdr:twoCellAnchor>
  <xdr:twoCellAnchor editAs="oneCell">
    <xdr:from>
      <xdr:col>16</xdr:col>
      <xdr:colOff>693487</xdr:colOff>
      <xdr:row>2</xdr:row>
      <xdr:rowOff>121986</xdr:rowOff>
    </xdr:from>
    <xdr:to>
      <xdr:col>17</xdr:col>
      <xdr:colOff>355752</xdr:colOff>
      <xdr:row>8</xdr:row>
      <xdr:rowOff>102936</xdr:rowOff>
    </xdr:to>
    <xdr:pic>
      <xdr:nvPicPr>
        <xdr:cNvPr id="7" name="Graphic 6" descr="Braille with solid fill">
          <a:extLst>
            <a:ext uri="{FF2B5EF4-FFF2-40B4-BE49-F238E27FC236}">
              <a16:creationId xmlns:a16="http://schemas.microsoft.com/office/drawing/2014/main" id="{3E389C13-1B0B-5A9B-661B-FFDE99FC4867}"/>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rot="10800000">
          <a:off x="12942303" y="489618"/>
          <a:ext cx="999106" cy="1000292"/>
        </a:xfrm>
        <a:prstGeom prst="rect">
          <a:avLst/>
        </a:prstGeom>
      </xdr:spPr>
    </xdr:pic>
    <xdr:clientData/>
  </xdr:twoCellAnchor>
  <xdr:twoCellAnchor editAs="oneCell">
    <xdr:from>
      <xdr:col>0</xdr:col>
      <xdr:colOff>71186</xdr:colOff>
      <xdr:row>0</xdr:row>
      <xdr:rowOff>0</xdr:rowOff>
    </xdr:from>
    <xdr:to>
      <xdr:col>1</xdr:col>
      <xdr:colOff>445836</xdr:colOff>
      <xdr:row>5</xdr:row>
      <xdr:rowOff>63500</xdr:rowOff>
    </xdr:to>
    <xdr:pic>
      <xdr:nvPicPr>
        <xdr:cNvPr id="8" name="Graphic 7" descr="Braille with solid fill">
          <a:extLst>
            <a:ext uri="{FF2B5EF4-FFF2-40B4-BE49-F238E27FC236}">
              <a16:creationId xmlns:a16="http://schemas.microsoft.com/office/drawing/2014/main" id="{340A5E35-85D4-4EC8-97D0-79AC52B923CF}"/>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71186" y="0"/>
          <a:ext cx="984584" cy="982579"/>
        </a:xfrm>
        <a:prstGeom prst="rect">
          <a:avLst/>
        </a:prstGeom>
      </xdr:spPr>
    </xdr:pic>
    <xdr:clientData/>
  </xdr:twoCellAnchor>
  <xdr:twoCellAnchor>
    <xdr:from>
      <xdr:col>1</xdr:col>
      <xdr:colOff>610</xdr:colOff>
      <xdr:row>11</xdr:row>
      <xdr:rowOff>168636</xdr:rowOff>
    </xdr:from>
    <xdr:to>
      <xdr:col>6</xdr:col>
      <xdr:colOff>2048</xdr:colOff>
      <xdr:row>12</xdr:row>
      <xdr:rowOff>342672</xdr:rowOff>
    </xdr:to>
    <xdr:sp macro="" textlink="">
      <xdr:nvSpPr>
        <xdr:cNvPr id="5" name="Rectangle: Rounded Corners 4">
          <a:extLst>
            <a:ext uri="{FF2B5EF4-FFF2-40B4-BE49-F238E27FC236}">
              <a16:creationId xmlns:a16="http://schemas.microsoft.com/office/drawing/2014/main" id="{DE9805CF-1D6D-E354-824A-6A2B89DD68B1}"/>
            </a:ext>
          </a:extLst>
        </xdr:cNvPr>
        <xdr:cNvSpPr/>
      </xdr:nvSpPr>
      <xdr:spPr>
        <a:xfrm>
          <a:off x="608396" y="2137136"/>
          <a:ext cx="3317045" cy="360000"/>
        </a:xfrm>
        <a:prstGeom prst="roundRect">
          <a:avLst/>
        </a:prstGeom>
        <a:solidFill>
          <a:srgbClr val="C00000"/>
        </a:solidFill>
        <a:ln w="12700">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200" b="1">
              <a:latin typeface="Cambria Math" panose="02040503050406030204" pitchFamily="18" charset="0"/>
              <a:ea typeface="Cambria Math" panose="02040503050406030204" pitchFamily="18" charset="0"/>
            </a:rPr>
            <a:t>Laporan Jumlah Penggunaan Oven  A Dan B </a:t>
          </a:r>
        </a:p>
      </xdr:txBody>
    </xdr:sp>
    <xdr:clientData/>
  </xdr:twoCellAnchor>
  <xdr:twoCellAnchor>
    <xdr:from>
      <xdr:col>7</xdr:col>
      <xdr:colOff>602045</xdr:colOff>
      <xdr:row>11</xdr:row>
      <xdr:rowOff>164945</xdr:rowOff>
    </xdr:from>
    <xdr:to>
      <xdr:col>12</xdr:col>
      <xdr:colOff>348</xdr:colOff>
      <xdr:row>12</xdr:row>
      <xdr:rowOff>338981</xdr:rowOff>
    </xdr:to>
    <xdr:sp macro="" textlink="">
      <xdr:nvSpPr>
        <xdr:cNvPr id="9" name="Rectangle: Rounded Corners 8">
          <a:extLst>
            <a:ext uri="{FF2B5EF4-FFF2-40B4-BE49-F238E27FC236}">
              <a16:creationId xmlns:a16="http://schemas.microsoft.com/office/drawing/2014/main" id="{EEA8E755-6BEE-4AFD-8C95-CAE41E4828BF}"/>
            </a:ext>
          </a:extLst>
        </xdr:cNvPr>
        <xdr:cNvSpPr/>
      </xdr:nvSpPr>
      <xdr:spPr>
        <a:xfrm>
          <a:off x="5143257" y="2140501"/>
          <a:ext cx="4285879" cy="360046"/>
        </a:xfrm>
        <a:prstGeom prst="roundRect">
          <a:avLst/>
        </a:prstGeom>
        <a:solidFill>
          <a:srgbClr val="C00000"/>
        </a:solidFill>
        <a:ln w="12700">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200" b="1">
              <a:solidFill>
                <a:schemeClr val="lt1"/>
              </a:solidFill>
              <a:effectLst/>
              <a:latin typeface="Cambria Math" panose="02040503050406030204" pitchFamily="18" charset="0"/>
              <a:ea typeface="Cambria Math" panose="02040503050406030204" pitchFamily="18" charset="0"/>
              <a:cs typeface="+mn-cs"/>
            </a:rPr>
            <a:t>Laporan Jumlah Penggunaan Gas Elpiji/Oven</a:t>
          </a:r>
          <a:endParaRPr lang="en-US" sz="1400">
            <a:effectLst/>
            <a:latin typeface="Cambria Math" panose="02040503050406030204" pitchFamily="18" charset="0"/>
            <a:ea typeface="Cambria Math" panose="02040503050406030204" pitchFamily="18" charset="0"/>
          </a:endParaRPr>
        </a:p>
      </xdr:txBody>
    </xdr:sp>
    <xdr:clientData/>
  </xdr:twoCellAnchor>
  <xdr:twoCellAnchor>
    <xdr:from>
      <xdr:col>14</xdr:col>
      <xdr:colOff>4706</xdr:colOff>
      <xdr:row>11</xdr:row>
      <xdr:rowOff>153756</xdr:rowOff>
    </xdr:from>
    <xdr:to>
      <xdr:col>17</xdr:col>
      <xdr:colOff>18425</xdr:colOff>
      <xdr:row>12</xdr:row>
      <xdr:rowOff>331862</xdr:rowOff>
    </xdr:to>
    <xdr:sp macro="" textlink="">
      <xdr:nvSpPr>
        <xdr:cNvPr id="11" name="Rectangle: Rounded Corners 10">
          <a:extLst>
            <a:ext uri="{FF2B5EF4-FFF2-40B4-BE49-F238E27FC236}">
              <a16:creationId xmlns:a16="http://schemas.microsoft.com/office/drawing/2014/main" id="{07FC8027-DB76-4AB5-9BE6-5353BA2A2F63}"/>
            </a:ext>
          </a:extLst>
        </xdr:cNvPr>
        <xdr:cNvSpPr/>
      </xdr:nvSpPr>
      <xdr:spPr>
        <a:xfrm>
          <a:off x="10652181" y="2129312"/>
          <a:ext cx="2771800" cy="364116"/>
        </a:xfrm>
        <a:prstGeom prst="roundRect">
          <a:avLst/>
        </a:prstGeom>
        <a:solidFill>
          <a:srgbClr val="C00000"/>
        </a:solidFill>
        <a:ln w="12700">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200" b="1">
              <a:effectLst/>
              <a:latin typeface="Cambria Math" panose="02040503050406030204" pitchFamily="18" charset="0"/>
              <a:ea typeface="Cambria Math" panose="02040503050406030204" pitchFamily="18" charset="0"/>
            </a:rPr>
            <a:t>Laporan</a:t>
          </a:r>
          <a:r>
            <a:rPr lang="en-US" sz="1200" b="1" baseline="0">
              <a:effectLst/>
              <a:latin typeface="Cambria Math" panose="02040503050406030204" pitchFamily="18" charset="0"/>
              <a:ea typeface="Cambria Math" panose="02040503050406030204" pitchFamily="18" charset="0"/>
            </a:rPr>
            <a:t> Barang Terbanyak Dikerjakan</a:t>
          </a:r>
          <a:endParaRPr lang="en-US" sz="1200" b="1">
            <a:effectLst/>
            <a:latin typeface="Cambria Math" panose="02040503050406030204" pitchFamily="18" charset="0"/>
            <a:ea typeface="Cambria Math" panose="02040503050406030204" pitchFamily="18" charset="0"/>
          </a:endParaRPr>
        </a:p>
      </xdr:txBody>
    </xdr:sp>
    <xdr:clientData/>
  </xdr:twoCellAnchor>
</xdr:wsDr>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refreshOnLoad="1" connectionId="1" xr16:uid="{C454A71F-62EB-44F1-8615-8F9E88AB20E8}" autoFormatId="16" applyNumberFormats="0" applyBorderFormats="0" applyFontFormats="0" applyPatternFormats="0" applyAlignmentFormats="0" applyWidthHeightFormats="0">
  <queryTableRefresh nextId="17">
    <queryTableFields count="16">
      <queryTableField id="1" name="Kode" tableColumnId="1"/>
      <queryTableField id="2" name="Time" tableColumnId="2"/>
      <queryTableField id="3" name="Month" tableColumnId="3"/>
      <queryTableField id="4" name="Date" tableColumnId="4"/>
      <queryTableField id="5" name="ID Gas" tableColumnId="5"/>
      <queryTableField id="6" name="Shift" tableColumnId="6"/>
      <queryTableField id="7" name="Oven Locations" tableColumnId="7"/>
      <queryTableField id="8" name="Highest Quantity Items" tableColumnId="8"/>
      <queryTableField id="9" name="Customer" tableColumnId="9"/>
      <queryTableField id="10" name="Powder" tableColumnId="10"/>
      <queryTableField id="11" name="Oven Capacity" tableColumnId="11"/>
      <queryTableField id="12" name="Temprature Suhu" tableColumnId="12"/>
      <queryTableField id="13" name="Curing Time" tableColumnId="13"/>
      <queryTableField id="14" name="Gas Consumption" tableColumnId="14"/>
      <queryTableField id="15" name="Progress Status" tableColumnId="15"/>
      <queryTableField id="16" name="Catatan/Trouble" tableColumnId="16"/>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D7901DC-B546-482D-A212-8434E3A5AAC6}" name="pub?gid_1634773414_single_true_output_csv" displayName="pub?gid_1634773414_single_true_output_csv" ref="A1:P200" tableType="queryTable" totalsRowShown="0" headerRowDxfId="19" dataDxfId="18">
  <autoFilter ref="A1:P200" xr:uid="{FD7901DC-B546-482D-A212-8434E3A5AAC6}"/>
  <tableColumns count="16">
    <tableColumn id="1" xr3:uid="{9C12D747-D9DC-4EB1-90C1-71A7217A4F7F}" uniqueName="1" name="Kode" queryTableFieldId="1" dataDxfId="15"/>
    <tableColumn id="2" xr3:uid="{ED763FC0-742D-4046-A155-CFB73D51E8FB}" uniqueName="2" name="Time" queryTableFieldId="2" dataDxfId="14"/>
    <tableColumn id="3" xr3:uid="{F4986058-C6FA-44F3-A78F-85C032433497}" uniqueName="3" name="Month" queryTableFieldId="3" dataDxfId="13"/>
    <tableColumn id="4" xr3:uid="{A42A718F-145F-417C-B733-28FED2880CCA}" uniqueName="4" name="Date" queryTableFieldId="4" dataDxfId="12"/>
    <tableColumn id="5" xr3:uid="{CC495D73-8293-4D03-B8E6-F53FE971AFE9}" uniqueName="5" name="ID Gas" queryTableFieldId="5" dataDxfId="11"/>
    <tableColumn id="6" xr3:uid="{8477DB20-22F5-4709-AA0A-2C1C772201BE}" uniqueName="6" name="Shift" queryTableFieldId="6" dataDxfId="10"/>
    <tableColumn id="7" xr3:uid="{C304191B-623B-423F-8D3B-41CE03CC22BF}" uniqueName="7" name="Oven Locations" queryTableFieldId="7" dataDxfId="9"/>
    <tableColumn id="8" xr3:uid="{05F836C6-2BDA-450F-A975-DC4C3F8BC91A}" uniqueName="8" name="Highest Quantity Items" queryTableFieldId="8" dataDxfId="8"/>
    <tableColumn id="9" xr3:uid="{C5C36094-4735-4A39-832E-5BC00ABE0DD9}" uniqueName="9" name="Customer" queryTableFieldId="9" dataDxfId="7"/>
    <tableColumn id="10" xr3:uid="{0CFCFFBA-7DEA-4568-82A3-724B12BAF7B9}" uniqueName="10" name="Powder" queryTableFieldId="10" dataDxfId="6"/>
    <tableColumn id="11" xr3:uid="{A23C568E-1A34-443E-A908-84554DB701E5}" uniqueName="11" name="Oven Capacity" queryTableFieldId="11" dataDxfId="5" dataCellStyle="Percent"/>
    <tableColumn id="12" xr3:uid="{1FAE36E5-FE98-4068-BD19-38050A77A8DE}" uniqueName="12" name="Temprature Suhu" queryTableFieldId="12" dataDxfId="4"/>
    <tableColumn id="13" xr3:uid="{9829589A-DC0C-473C-A9E4-52943D8F5EDF}" uniqueName="13" name="Curing Time" queryTableFieldId="13" dataDxfId="3"/>
    <tableColumn id="14" xr3:uid="{4C31870E-7442-4DC1-A23E-6932DB425C4D}" uniqueName="14" name="Gas Consumption" queryTableFieldId="14" dataDxfId="2"/>
    <tableColumn id="15" xr3:uid="{18EF3713-B40B-466C-9579-A9B49B0224FC}" uniqueName="15" name="Progress Status" queryTableFieldId="15" dataDxfId="1"/>
    <tableColumn id="16" xr3:uid="{EDBBA672-302F-4F66-A614-E50A3346D654}" uniqueName="16" name="Catatan/Trouble" queryTableFieldId="16" dataDxfId="0"/>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CB7689-F569-4955-B05D-1F4259AB647A}">
  <dimension ref="A1:P200"/>
  <sheetViews>
    <sheetView topLeftCell="A16" workbookViewId="0">
      <selection activeCell="H14" sqref="H14"/>
    </sheetView>
  </sheetViews>
  <sheetFormatPr defaultRowHeight="16" x14ac:dyDescent="0.35"/>
  <cols>
    <col min="1" max="1" width="10.26953125" style="4" bestFit="1" customWidth="1"/>
    <col min="2" max="2" width="11.90625" style="4" bestFit="1" customWidth="1"/>
    <col min="3" max="3" width="11.54296875" style="4" bestFit="1" customWidth="1"/>
    <col min="4" max="4" width="9.90625" style="4" bestFit="1" customWidth="1"/>
    <col min="5" max="5" width="11.6328125" style="4" bestFit="1" customWidth="1"/>
    <col min="6" max="6" width="10" style="4" bestFit="1" customWidth="1"/>
    <col min="7" max="7" width="20.08984375" style="4" bestFit="1" customWidth="1"/>
    <col min="8" max="8" width="74.6328125" style="7" bestFit="1" customWidth="1"/>
    <col min="9" max="9" width="59.26953125" style="4" bestFit="1" customWidth="1"/>
    <col min="10" max="10" width="80.7265625" style="7" bestFit="1" customWidth="1"/>
    <col min="11" max="11" width="19.08984375" style="4" bestFit="1" customWidth="1"/>
    <col min="12" max="12" width="21.7265625" style="4" bestFit="1" customWidth="1"/>
    <col min="13" max="13" width="16.6328125" style="4" bestFit="1" customWidth="1"/>
    <col min="14" max="14" width="22.54296875" style="4" bestFit="1" customWidth="1"/>
    <col min="15" max="15" width="20.36328125" style="4" bestFit="1" customWidth="1"/>
    <col min="16" max="16" width="20.90625" style="4" bestFit="1" customWidth="1"/>
  </cols>
  <sheetData>
    <row r="1" spans="1:16" s="6" customFormat="1" x14ac:dyDescent="0.35">
      <c r="A1" s="4" t="s">
        <v>0</v>
      </c>
      <c r="B1" s="4" t="s">
        <v>1</v>
      </c>
      <c r="C1" s="4" t="s">
        <v>2</v>
      </c>
      <c r="D1" s="4" t="s">
        <v>3</v>
      </c>
      <c r="E1" s="4" t="s">
        <v>4</v>
      </c>
      <c r="F1" s="4" t="s">
        <v>5</v>
      </c>
      <c r="G1" s="4" t="s">
        <v>6</v>
      </c>
      <c r="H1" s="4" t="s">
        <v>7</v>
      </c>
      <c r="I1" s="4" t="s">
        <v>8</v>
      </c>
      <c r="J1" s="4" t="s">
        <v>9</v>
      </c>
      <c r="K1" s="4" t="s">
        <v>10</v>
      </c>
      <c r="L1" s="4" t="s">
        <v>11</v>
      </c>
      <c r="M1" s="4" t="s">
        <v>12</v>
      </c>
      <c r="N1" s="4" t="s">
        <v>13</v>
      </c>
      <c r="O1" s="4" t="s">
        <v>14</v>
      </c>
      <c r="P1" s="4" t="s">
        <v>15</v>
      </c>
    </row>
    <row r="2" spans="1:16" x14ac:dyDescent="0.35">
      <c r="A2" s="4" t="s">
        <v>16</v>
      </c>
      <c r="B2" s="5">
        <v>45866</v>
      </c>
      <c r="C2" s="4" t="s">
        <v>17</v>
      </c>
      <c r="D2" s="4">
        <v>28</v>
      </c>
      <c r="E2" s="22">
        <v>24</v>
      </c>
      <c r="F2" s="7" t="s">
        <v>18</v>
      </c>
      <c r="G2" s="4" t="s">
        <v>19</v>
      </c>
      <c r="H2" s="7" t="s">
        <v>20</v>
      </c>
      <c r="I2" s="7" t="s">
        <v>21</v>
      </c>
      <c r="J2" s="7" t="s">
        <v>22</v>
      </c>
      <c r="K2" s="8">
        <v>1</v>
      </c>
      <c r="L2" s="4">
        <v>213</v>
      </c>
      <c r="O2" s="4" t="s">
        <v>23</v>
      </c>
      <c r="P2" s="4" t="s">
        <v>24</v>
      </c>
    </row>
    <row r="3" spans="1:16" x14ac:dyDescent="0.35">
      <c r="A3" s="4" t="s">
        <v>25</v>
      </c>
      <c r="B3" s="5">
        <v>45866</v>
      </c>
      <c r="C3" s="4" t="s">
        <v>17</v>
      </c>
      <c r="D3" s="4">
        <v>28</v>
      </c>
      <c r="E3" s="22">
        <v>24</v>
      </c>
      <c r="F3" s="7" t="s">
        <v>26</v>
      </c>
      <c r="G3" s="4" t="s">
        <v>27</v>
      </c>
      <c r="H3" s="7" t="s">
        <v>28</v>
      </c>
      <c r="I3" s="7" t="s">
        <v>29</v>
      </c>
      <c r="J3" s="7" t="s">
        <v>30</v>
      </c>
      <c r="K3" s="8">
        <v>0.75</v>
      </c>
      <c r="L3" s="4">
        <v>225</v>
      </c>
      <c r="M3" s="4">
        <v>18.5</v>
      </c>
      <c r="N3" s="4">
        <v>12</v>
      </c>
      <c r="O3" s="4" t="s">
        <v>23</v>
      </c>
      <c r="P3" s="4" t="s">
        <v>24</v>
      </c>
    </row>
    <row r="4" spans="1:16" x14ac:dyDescent="0.35">
      <c r="A4" s="4" t="s">
        <v>31</v>
      </c>
      <c r="B4" s="5">
        <v>45866</v>
      </c>
      <c r="C4" s="4" t="s">
        <v>17</v>
      </c>
      <c r="D4" s="4">
        <v>28</v>
      </c>
      <c r="E4" s="22">
        <v>25</v>
      </c>
      <c r="F4" s="7" t="s">
        <v>32</v>
      </c>
      <c r="G4" s="4" t="s">
        <v>19</v>
      </c>
      <c r="H4" s="7" t="s">
        <v>33</v>
      </c>
      <c r="I4" s="7" t="s">
        <v>34</v>
      </c>
      <c r="J4" s="7" t="s">
        <v>35</v>
      </c>
      <c r="K4" s="8">
        <v>0.75</v>
      </c>
      <c r="L4" s="4">
        <v>213</v>
      </c>
      <c r="M4" s="4">
        <v>30</v>
      </c>
      <c r="N4" s="4">
        <v>30</v>
      </c>
      <c r="O4" s="4" t="s">
        <v>23</v>
      </c>
      <c r="P4" s="4" t="s">
        <v>24</v>
      </c>
    </row>
    <row r="5" spans="1:16" x14ac:dyDescent="0.35">
      <c r="A5" s="4" t="s">
        <v>36</v>
      </c>
      <c r="B5" s="5">
        <v>45867</v>
      </c>
      <c r="C5" s="4" t="s">
        <v>17</v>
      </c>
      <c r="D5" s="4">
        <v>29</v>
      </c>
      <c r="E5" s="22">
        <v>25</v>
      </c>
      <c r="F5" s="7" t="s">
        <v>18</v>
      </c>
      <c r="G5" s="4" t="s">
        <v>19</v>
      </c>
      <c r="H5" s="7" t="s">
        <v>37</v>
      </c>
      <c r="I5" s="7" t="s">
        <v>38</v>
      </c>
      <c r="J5" s="7" t="s">
        <v>39</v>
      </c>
      <c r="K5" s="8">
        <v>0.75</v>
      </c>
      <c r="L5" s="4">
        <v>213</v>
      </c>
      <c r="M5" s="4">
        <v>30</v>
      </c>
      <c r="N5" s="4">
        <v>24</v>
      </c>
      <c r="O5" s="4" t="s">
        <v>23</v>
      </c>
      <c r="P5" s="4" t="s">
        <v>24</v>
      </c>
    </row>
    <row r="6" spans="1:16" x14ac:dyDescent="0.35">
      <c r="A6" s="4" t="s">
        <v>40</v>
      </c>
      <c r="B6" s="5">
        <v>45867</v>
      </c>
      <c r="C6" s="4" t="s">
        <v>17</v>
      </c>
      <c r="D6" s="4">
        <v>29</v>
      </c>
      <c r="E6" s="22">
        <v>25</v>
      </c>
      <c r="F6" s="7" t="s">
        <v>32</v>
      </c>
      <c r="G6" s="4" t="s">
        <v>19</v>
      </c>
      <c r="H6" s="7" t="s">
        <v>41</v>
      </c>
      <c r="I6" s="7" t="s">
        <v>42</v>
      </c>
      <c r="J6" s="7" t="s">
        <v>43</v>
      </c>
      <c r="K6" s="8">
        <v>0.75</v>
      </c>
      <c r="L6" s="4">
        <v>213</v>
      </c>
      <c r="M6" s="4">
        <v>20</v>
      </c>
      <c r="N6" s="4">
        <v>24</v>
      </c>
      <c r="O6" s="4" t="s">
        <v>23</v>
      </c>
      <c r="P6" s="4" t="s">
        <v>24</v>
      </c>
    </row>
    <row r="7" spans="1:16" x14ac:dyDescent="0.35">
      <c r="A7" s="4" t="s">
        <v>44</v>
      </c>
      <c r="B7" s="5">
        <v>45868</v>
      </c>
      <c r="C7" s="4" t="s">
        <v>17</v>
      </c>
      <c r="D7" s="4">
        <v>30</v>
      </c>
      <c r="E7" s="22">
        <v>25</v>
      </c>
      <c r="F7" s="7" t="s">
        <v>18</v>
      </c>
      <c r="G7" s="4" t="s">
        <v>27</v>
      </c>
      <c r="H7" s="7" t="s">
        <v>45</v>
      </c>
      <c r="I7" s="7" t="s">
        <v>46</v>
      </c>
      <c r="J7" s="7" t="s">
        <v>47</v>
      </c>
      <c r="K7" s="8">
        <v>0.25</v>
      </c>
      <c r="L7" s="4">
        <v>225</v>
      </c>
      <c r="M7" s="4">
        <v>15</v>
      </c>
      <c r="O7" s="4" t="s">
        <v>23</v>
      </c>
      <c r="P7" s="4" t="s">
        <v>24</v>
      </c>
    </row>
    <row r="8" spans="1:16" x14ac:dyDescent="0.35">
      <c r="A8" s="4" t="s">
        <v>48</v>
      </c>
      <c r="B8" s="5">
        <v>45868</v>
      </c>
      <c r="C8" s="4" t="s">
        <v>17</v>
      </c>
      <c r="D8" s="4">
        <v>30</v>
      </c>
      <c r="E8" s="22">
        <v>25</v>
      </c>
      <c r="F8" s="7" t="s">
        <v>18</v>
      </c>
      <c r="G8" s="4" t="s">
        <v>19</v>
      </c>
      <c r="H8" s="7" t="s">
        <v>49</v>
      </c>
      <c r="I8" s="7" t="s">
        <v>46</v>
      </c>
      <c r="J8" s="7" t="s">
        <v>50</v>
      </c>
      <c r="K8" s="8">
        <v>0.8</v>
      </c>
      <c r="L8" s="4">
        <v>213</v>
      </c>
      <c r="M8" s="4">
        <v>25</v>
      </c>
      <c r="O8" s="4" t="s">
        <v>23</v>
      </c>
      <c r="P8" s="4" t="s">
        <v>24</v>
      </c>
    </row>
    <row r="9" spans="1:16" x14ac:dyDescent="0.35">
      <c r="A9" s="4" t="s">
        <v>51</v>
      </c>
      <c r="B9" s="5">
        <v>45868</v>
      </c>
      <c r="C9" s="4" t="s">
        <v>17</v>
      </c>
      <c r="D9" s="4">
        <v>30</v>
      </c>
      <c r="E9" s="22">
        <v>25</v>
      </c>
      <c r="F9" s="7" t="s">
        <v>32</v>
      </c>
      <c r="G9" s="4" t="s">
        <v>19</v>
      </c>
      <c r="H9" s="7" t="s">
        <v>52</v>
      </c>
      <c r="I9" s="7" t="s">
        <v>53</v>
      </c>
      <c r="J9" s="7" t="s">
        <v>54</v>
      </c>
      <c r="K9" s="8">
        <v>0.8</v>
      </c>
      <c r="L9" s="4">
        <v>213</v>
      </c>
      <c r="M9" s="4">
        <v>30</v>
      </c>
      <c r="N9" s="4">
        <v>24</v>
      </c>
      <c r="O9" s="4" t="s">
        <v>23</v>
      </c>
      <c r="P9" s="4" t="s">
        <v>24</v>
      </c>
    </row>
    <row r="10" spans="1:16" x14ac:dyDescent="0.35">
      <c r="A10" s="4" t="s">
        <v>55</v>
      </c>
      <c r="B10" s="5">
        <v>45869</v>
      </c>
      <c r="C10" s="4" t="s">
        <v>17</v>
      </c>
      <c r="D10" s="4">
        <v>31</v>
      </c>
      <c r="E10" s="22">
        <v>25</v>
      </c>
      <c r="F10" s="7" t="s">
        <v>18</v>
      </c>
      <c r="G10" s="4" t="s">
        <v>19</v>
      </c>
      <c r="H10" s="7" t="s">
        <v>56</v>
      </c>
      <c r="I10" s="7" t="s">
        <v>57</v>
      </c>
      <c r="J10" s="7" t="s">
        <v>58</v>
      </c>
      <c r="K10" s="8">
        <v>1</v>
      </c>
      <c r="L10" s="4">
        <v>213</v>
      </c>
      <c r="M10" s="4">
        <v>20</v>
      </c>
      <c r="N10" s="4">
        <v>22</v>
      </c>
      <c r="O10" s="4" t="s">
        <v>23</v>
      </c>
      <c r="P10" s="4" t="s">
        <v>24</v>
      </c>
    </row>
    <row r="11" spans="1:16" x14ac:dyDescent="0.35">
      <c r="A11" s="4" t="s">
        <v>59</v>
      </c>
      <c r="B11" s="5">
        <v>45869</v>
      </c>
      <c r="C11" s="4" t="s">
        <v>17</v>
      </c>
      <c r="D11" s="4">
        <v>31</v>
      </c>
      <c r="E11" s="22">
        <v>25</v>
      </c>
      <c r="F11" s="7" t="s">
        <v>26</v>
      </c>
      <c r="G11" s="4" t="s">
        <v>19</v>
      </c>
      <c r="H11" s="7" t="s">
        <v>60</v>
      </c>
      <c r="I11" s="7" t="s">
        <v>61</v>
      </c>
      <c r="J11" s="7" t="s">
        <v>62</v>
      </c>
      <c r="K11" s="8">
        <v>1</v>
      </c>
      <c r="L11" s="4">
        <v>213</v>
      </c>
      <c r="M11" s="4">
        <v>25</v>
      </c>
      <c r="N11" s="4">
        <v>24</v>
      </c>
      <c r="O11" s="4" t="s">
        <v>63</v>
      </c>
      <c r="P11" s="4" t="s">
        <v>24</v>
      </c>
    </row>
    <row r="12" spans="1:16" x14ac:dyDescent="0.35">
      <c r="A12" s="4" t="s">
        <v>64</v>
      </c>
      <c r="B12" s="5">
        <v>45870</v>
      </c>
      <c r="C12" s="4" t="s">
        <v>65</v>
      </c>
      <c r="D12" s="4">
        <v>1</v>
      </c>
      <c r="E12" s="22">
        <v>26</v>
      </c>
      <c r="F12" s="7" t="s">
        <v>18</v>
      </c>
      <c r="G12" s="4" t="s">
        <v>19</v>
      </c>
      <c r="H12" s="7" t="s">
        <v>66</v>
      </c>
      <c r="I12" s="7" t="s">
        <v>46</v>
      </c>
      <c r="J12" s="7" t="s">
        <v>47</v>
      </c>
      <c r="K12" s="8">
        <v>1</v>
      </c>
      <c r="L12" s="4">
        <v>213</v>
      </c>
      <c r="O12" s="4" t="s">
        <v>23</v>
      </c>
      <c r="P12" s="4" t="s">
        <v>24</v>
      </c>
    </row>
    <row r="13" spans="1:16" x14ac:dyDescent="0.35">
      <c r="A13" s="4" t="s">
        <v>67</v>
      </c>
      <c r="B13" s="5">
        <v>45870</v>
      </c>
      <c r="C13" s="4" t="s">
        <v>65</v>
      </c>
      <c r="D13" s="4">
        <v>1</v>
      </c>
      <c r="E13" s="22">
        <v>26</v>
      </c>
      <c r="F13" s="7" t="s">
        <v>26</v>
      </c>
      <c r="G13" s="4" t="s">
        <v>27</v>
      </c>
      <c r="H13" s="7" t="s">
        <v>68</v>
      </c>
      <c r="I13" s="7" t="s">
        <v>46</v>
      </c>
      <c r="J13" s="7" t="s">
        <v>47</v>
      </c>
      <c r="K13" s="8">
        <v>0.25</v>
      </c>
      <c r="L13" s="4">
        <v>225</v>
      </c>
      <c r="O13" s="4" t="s">
        <v>23</v>
      </c>
      <c r="P13" s="4" t="s">
        <v>24</v>
      </c>
    </row>
    <row r="14" spans="1:16" x14ac:dyDescent="0.35">
      <c r="A14" s="4" t="s">
        <v>69</v>
      </c>
      <c r="B14" s="5">
        <v>45870</v>
      </c>
      <c r="C14" s="4" t="s">
        <v>65</v>
      </c>
      <c r="D14" s="4">
        <v>1</v>
      </c>
      <c r="E14" s="22">
        <v>26</v>
      </c>
      <c r="F14" s="7" t="s">
        <v>32</v>
      </c>
      <c r="G14" s="4" t="s">
        <v>19</v>
      </c>
      <c r="H14" s="7" t="s">
        <v>70</v>
      </c>
      <c r="I14" s="7" t="s">
        <v>34</v>
      </c>
      <c r="J14" s="7" t="s">
        <v>58</v>
      </c>
      <c r="K14" s="8">
        <v>1</v>
      </c>
      <c r="L14" s="4">
        <v>213</v>
      </c>
      <c r="M14" s="4">
        <v>27.5</v>
      </c>
      <c r="N14" s="4">
        <v>28</v>
      </c>
      <c r="O14" s="4" t="s">
        <v>23</v>
      </c>
      <c r="P14" s="4" t="s">
        <v>24</v>
      </c>
    </row>
    <row r="15" spans="1:16" x14ac:dyDescent="0.35">
      <c r="A15" s="4" t="s">
        <v>71</v>
      </c>
      <c r="B15" s="5">
        <v>45871</v>
      </c>
      <c r="C15" s="4" t="s">
        <v>65</v>
      </c>
      <c r="D15" s="4">
        <v>2</v>
      </c>
      <c r="E15" s="22">
        <v>26</v>
      </c>
      <c r="F15" s="7" t="s">
        <v>18</v>
      </c>
      <c r="G15" s="4" t="s">
        <v>19</v>
      </c>
      <c r="H15" s="7" t="s">
        <v>72</v>
      </c>
      <c r="I15" s="7" t="s">
        <v>73</v>
      </c>
      <c r="J15" s="7" t="s">
        <v>74</v>
      </c>
      <c r="K15" s="8">
        <v>1</v>
      </c>
      <c r="L15" s="4">
        <v>213</v>
      </c>
      <c r="M15" s="4">
        <v>30</v>
      </c>
      <c r="N15" s="4">
        <v>28</v>
      </c>
      <c r="O15" s="4" t="s">
        <v>23</v>
      </c>
      <c r="P15" s="4" t="s">
        <v>24</v>
      </c>
    </row>
    <row r="16" spans="1:16" x14ac:dyDescent="0.35">
      <c r="A16" s="4" t="s">
        <v>75</v>
      </c>
      <c r="B16" s="5">
        <v>45871</v>
      </c>
      <c r="C16" s="4" t="s">
        <v>65</v>
      </c>
      <c r="D16" s="4">
        <v>2</v>
      </c>
      <c r="E16" s="22">
        <v>26</v>
      </c>
      <c r="F16" s="7" t="s">
        <v>26</v>
      </c>
      <c r="G16" s="4" t="s">
        <v>19</v>
      </c>
      <c r="H16" s="7" t="s">
        <v>76</v>
      </c>
      <c r="I16" s="7" t="s">
        <v>73</v>
      </c>
      <c r="J16" s="7" t="s">
        <v>77</v>
      </c>
      <c r="K16" s="8">
        <v>1</v>
      </c>
      <c r="L16" s="4">
        <v>213</v>
      </c>
      <c r="O16" s="4" t="s">
        <v>23</v>
      </c>
      <c r="P16" s="4" t="s">
        <v>24</v>
      </c>
    </row>
    <row r="17" spans="1:16" x14ac:dyDescent="0.35">
      <c r="A17" s="4" t="s">
        <v>78</v>
      </c>
      <c r="B17" s="5">
        <v>45871</v>
      </c>
      <c r="C17" s="4" t="s">
        <v>65</v>
      </c>
      <c r="D17" s="4">
        <v>2</v>
      </c>
      <c r="E17" s="22">
        <v>26</v>
      </c>
      <c r="F17" s="7" t="s">
        <v>32</v>
      </c>
      <c r="G17" s="4" t="s">
        <v>27</v>
      </c>
      <c r="H17" s="7" t="s">
        <v>79</v>
      </c>
      <c r="I17" s="7" t="s">
        <v>73</v>
      </c>
      <c r="J17" s="7" t="s">
        <v>80</v>
      </c>
      <c r="K17" s="8">
        <v>0.8</v>
      </c>
      <c r="L17" s="4">
        <v>225</v>
      </c>
      <c r="M17" s="4">
        <v>20</v>
      </c>
      <c r="N17" s="4">
        <v>20</v>
      </c>
      <c r="O17" s="4" t="s">
        <v>23</v>
      </c>
      <c r="P17" s="4" t="s">
        <v>24</v>
      </c>
    </row>
    <row r="18" spans="1:16" x14ac:dyDescent="0.35">
      <c r="A18" s="4" t="s">
        <v>81</v>
      </c>
      <c r="B18" s="5">
        <v>45873</v>
      </c>
      <c r="C18" s="4" t="s">
        <v>65</v>
      </c>
      <c r="D18" s="4">
        <v>4</v>
      </c>
      <c r="E18" s="22">
        <v>26</v>
      </c>
      <c r="F18" s="7" t="s">
        <v>18</v>
      </c>
      <c r="G18" s="4" t="s">
        <v>19</v>
      </c>
      <c r="H18" s="7" t="s">
        <v>76</v>
      </c>
      <c r="I18" s="7" t="s">
        <v>24</v>
      </c>
      <c r="J18" s="7" t="s">
        <v>77</v>
      </c>
      <c r="K18" s="8">
        <v>0.35</v>
      </c>
      <c r="L18" s="4">
        <v>150</v>
      </c>
      <c r="O18" s="4" t="s">
        <v>23</v>
      </c>
      <c r="P18" s="4" t="s">
        <v>24</v>
      </c>
    </row>
    <row r="19" spans="1:16" x14ac:dyDescent="0.35">
      <c r="A19" s="4" t="s">
        <v>82</v>
      </c>
      <c r="B19" s="5">
        <v>45873</v>
      </c>
      <c r="C19" s="4" t="s">
        <v>65</v>
      </c>
      <c r="D19" s="4">
        <v>4</v>
      </c>
      <c r="E19" s="22">
        <v>26</v>
      </c>
      <c r="F19" s="7" t="s">
        <v>18</v>
      </c>
      <c r="G19" s="4" t="s">
        <v>19</v>
      </c>
      <c r="H19" s="7" t="s">
        <v>76</v>
      </c>
      <c r="I19" s="7" t="s">
        <v>24</v>
      </c>
      <c r="J19" s="7" t="s">
        <v>77</v>
      </c>
      <c r="K19" s="8">
        <v>0.35</v>
      </c>
      <c r="L19" s="4">
        <v>213</v>
      </c>
      <c r="O19" s="4" t="s">
        <v>23</v>
      </c>
      <c r="P19" s="4" t="s">
        <v>24</v>
      </c>
    </row>
    <row r="20" spans="1:16" x14ac:dyDescent="0.35">
      <c r="A20" s="4" t="s">
        <v>83</v>
      </c>
      <c r="B20" s="5">
        <v>45873</v>
      </c>
      <c r="C20" s="4" t="s">
        <v>65</v>
      </c>
      <c r="D20" s="4">
        <v>4</v>
      </c>
      <c r="E20" s="22">
        <v>26</v>
      </c>
      <c r="F20" s="7" t="s">
        <v>18</v>
      </c>
      <c r="G20" s="4" t="s">
        <v>27</v>
      </c>
      <c r="H20" s="7" t="s">
        <v>33</v>
      </c>
      <c r="I20" s="7" t="s">
        <v>34</v>
      </c>
      <c r="J20" s="7" t="s">
        <v>35</v>
      </c>
      <c r="K20" s="8">
        <v>1</v>
      </c>
      <c r="L20" s="4">
        <v>225</v>
      </c>
      <c r="O20" s="4" t="s">
        <v>63</v>
      </c>
      <c r="P20" s="4" t="s">
        <v>24</v>
      </c>
    </row>
    <row r="21" spans="1:16" x14ac:dyDescent="0.35">
      <c r="A21" s="4" t="s">
        <v>84</v>
      </c>
      <c r="B21" s="5">
        <v>45873</v>
      </c>
      <c r="C21" s="4" t="s">
        <v>65</v>
      </c>
      <c r="D21" s="4">
        <v>4</v>
      </c>
      <c r="E21" s="22">
        <v>27</v>
      </c>
      <c r="F21" s="7" t="s">
        <v>32</v>
      </c>
      <c r="G21" s="4" t="s">
        <v>19</v>
      </c>
      <c r="H21" s="7" t="s">
        <v>264</v>
      </c>
      <c r="I21" s="7" t="s">
        <v>24</v>
      </c>
      <c r="J21" s="7" t="s">
        <v>58</v>
      </c>
      <c r="K21" s="8">
        <v>1</v>
      </c>
      <c r="L21" s="4">
        <v>213</v>
      </c>
      <c r="O21" s="4" t="s">
        <v>23</v>
      </c>
      <c r="P21" s="4" t="s">
        <v>24</v>
      </c>
    </row>
    <row r="22" spans="1:16" x14ac:dyDescent="0.35">
      <c r="A22" s="4" t="s">
        <v>85</v>
      </c>
      <c r="B22" s="5">
        <v>45874</v>
      </c>
      <c r="C22" s="4" t="s">
        <v>65</v>
      </c>
      <c r="D22" s="4">
        <v>5</v>
      </c>
      <c r="E22" s="22">
        <v>27</v>
      </c>
      <c r="F22" s="7" t="s">
        <v>18</v>
      </c>
      <c r="G22" s="4" t="s">
        <v>19</v>
      </c>
      <c r="H22" s="7" t="s">
        <v>265</v>
      </c>
      <c r="I22" s="7" t="s">
        <v>24</v>
      </c>
      <c r="J22" s="7" t="s">
        <v>58</v>
      </c>
      <c r="K22" s="8">
        <v>1</v>
      </c>
      <c r="L22" s="4">
        <v>213</v>
      </c>
      <c r="M22" s="4">
        <v>25</v>
      </c>
      <c r="N22" s="4">
        <v>24</v>
      </c>
      <c r="O22" s="4" t="s">
        <v>23</v>
      </c>
      <c r="P22" s="4" t="s">
        <v>24</v>
      </c>
    </row>
    <row r="23" spans="1:16" x14ac:dyDescent="0.35">
      <c r="A23" s="4" t="s">
        <v>86</v>
      </c>
      <c r="B23" s="5">
        <v>45874</v>
      </c>
      <c r="C23" s="4" t="s">
        <v>65</v>
      </c>
      <c r="D23" s="4">
        <v>5</v>
      </c>
      <c r="E23" s="22">
        <v>27</v>
      </c>
      <c r="F23" s="7" t="s">
        <v>32</v>
      </c>
      <c r="G23" s="4" t="s">
        <v>19</v>
      </c>
      <c r="H23" s="7" t="s">
        <v>266</v>
      </c>
      <c r="I23" s="7" t="s">
        <v>267</v>
      </c>
      <c r="J23" s="7" t="s">
        <v>268</v>
      </c>
      <c r="K23" s="8">
        <v>1</v>
      </c>
      <c r="L23" s="4">
        <v>213</v>
      </c>
      <c r="N23" s="4">
        <v>28</v>
      </c>
      <c r="O23" s="4" t="s">
        <v>63</v>
      </c>
      <c r="P23" s="4" t="s">
        <v>24</v>
      </c>
    </row>
    <row r="24" spans="1:16" x14ac:dyDescent="0.35">
      <c r="A24" s="4" t="s">
        <v>87</v>
      </c>
      <c r="B24" s="5">
        <v>45875</v>
      </c>
      <c r="C24" s="4" t="s">
        <v>65</v>
      </c>
      <c r="D24" s="4">
        <v>6</v>
      </c>
      <c r="E24" s="22">
        <v>27</v>
      </c>
      <c r="F24" s="7" t="s">
        <v>18</v>
      </c>
      <c r="G24" s="4" t="s">
        <v>19</v>
      </c>
      <c r="H24" s="7" t="s">
        <v>269</v>
      </c>
      <c r="I24" s="7" t="s">
        <v>270</v>
      </c>
      <c r="J24" s="7" t="s">
        <v>271</v>
      </c>
      <c r="K24" s="8">
        <v>0.8</v>
      </c>
      <c r="L24" s="4">
        <v>213</v>
      </c>
      <c r="M24" s="4">
        <v>25</v>
      </c>
      <c r="N24" s="4">
        <v>22</v>
      </c>
      <c r="O24" s="4" t="s">
        <v>23</v>
      </c>
      <c r="P24" s="4" t="s">
        <v>24</v>
      </c>
    </row>
    <row r="25" spans="1:16" x14ac:dyDescent="0.35">
      <c r="A25" s="4" t="s">
        <v>88</v>
      </c>
      <c r="B25" s="5">
        <v>45875</v>
      </c>
      <c r="C25" s="4" t="s">
        <v>65</v>
      </c>
      <c r="D25" s="4">
        <v>6</v>
      </c>
      <c r="E25" s="22">
        <v>27</v>
      </c>
      <c r="F25" s="7" t="s">
        <v>26</v>
      </c>
      <c r="G25" s="4" t="s">
        <v>19</v>
      </c>
      <c r="H25" s="7" t="s">
        <v>272</v>
      </c>
      <c r="I25" s="7" t="s">
        <v>24</v>
      </c>
      <c r="J25" s="7" t="s">
        <v>273</v>
      </c>
      <c r="K25" s="8">
        <v>1</v>
      </c>
      <c r="L25" s="4">
        <v>213</v>
      </c>
      <c r="M25" s="4">
        <v>20</v>
      </c>
      <c r="N25" s="4">
        <v>18</v>
      </c>
      <c r="O25" s="4" t="s">
        <v>23</v>
      </c>
      <c r="P25" s="4" t="s">
        <v>24</v>
      </c>
    </row>
    <row r="26" spans="1:16" x14ac:dyDescent="0.35">
      <c r="A26" s="4" t="s">
        <v>89</v>
      </c>
      <c r="B26" s="5">
        <v>45876</v>
      </c>
      <c r="C26" s="4" t="s">
        <v>65</v>
      </c>
      <c r="D26" s="4">
        <v>7</v>
      </c>
      <c r="E26" s="22">
        <v>27</v>
      </c>
      <c r="F26" s="7" t="s">
        <v>18</v>
      </c>
      <c r="G26" s="4" t="s">
        <v>19</v>
      </c>
      <c r="H26" s="7" t="s">
        <v>283</v>
      </c>
      <c r="I26" s="7" t="s">
        <v>21</v>
      </c>
      <c r="J26" s="7" t="s">
        <v>284</v>
      </c>
      <c r="K26" s="8">
        <v>0.8</v>
      </c>
      <c r="L26" s="4">
        <v>213</v>
      </c>
      <c r="M26" s="4">
        <v>20</v>
      </c>
      <c r="N26" s="4">
        <v>20</v>
      </c>
      <c r="O26" s="4" t="s">
        <v>23</v>
      </c>
      <c r="P26" s="4" t="s">
        <v>24</v>
      </c>
    </row>
    <row r="27" spans="1:16" x14ac:dyDescent="0.35">
      <c r="A27" s="4" t="s">
        <v>90</v>
      </c>
      <c r="B27" s="5">
        <v>45876</v>
      </c>
      <c r="C27" s="4" t="s">
        <v>65</v>
      </c>
      <c r="D27" s="4">
        <v>7</v>
      </c>
      <c r="E27" s="22">
        <v>27</v>
      </c>
      <c r="F27" s="7" t="s">
        <v>18</v>
      </c>
      <c r="G27" s="4" t="s">
        <v>27</v>
      </c>
      <c r="H27" s="7" t="s">
        <v>285</v>
      </c>
      <c r="I27" s="7" t="s">
        <v>24</v>
      </c>
      <c r="J27" s="7" t="s">
        <v>286</v>
      </c>
      <c r="K27" s="8">
        <v>0.8</v>
      </c>
      <c r="L27" s="4">
        <v>225</v>
      </c>
      <c r="O27" s="4" t="s">
        <v>23</v>
      </c>
      <c r="P27" s="4" t="s">
        <v>24</v>
      </c>
    </row>
    <row r="28" spans="1:16" x14ac:dyDescent="0.35">
      <c r="A28" s="4" t="s">
        <v>91</v>
      </c>
      <c r="B28" s="5">
        <v>45876</v>
      </c>
      <c r="C28" s="4" t="s">
        <v>65</v>
      </c>
      <c r="D28" s="4">
        <v>7</v>
      </c>
      <c r="E28" s="22">
        <v>27</v>
      </c>
      <c r="F28" s="7" t="s">
        <v>32</v>
      </c>
      <c r="G28" s="4" t="s">
        <v>19</v>
      </c>
      <c r="H28" s="7" t="s">
        <v>287</v>
      </c>
      <c r="I28" s="7" t="s">
        <v>34</v>
      </c>
      <c r="J28" s="7" t="s">
        <v>288</v>
      </c>
      <c r="K28" s="8">
        <v>1</v>
      </c>
      <c r="L28" s="4">
        <v>213</v>
      </c>
      <c r="M28" s="4">
        <v>25</v>
      </c>
      <c r="N28" s="4">
        <v>26</v>
      </c>
      <c r="O28" s="4" t="s">
        <v>23</v>
      </c>
      <c r="P28" s="4" t="s">
        <v>24</v>
      </c>
    </row>
    <row r="29" spans="1:16" x14ac:dyDescent="0.35">
      <c r="A29" s="4" t="s">
        <v>92</v>
      </c>
      <c r="B29" s="5">
        <v>45877</v>
      </c>
      <c r="C29" s="4" t="s">
        <v>65</v>
      </c>
      <c r="D29" s="4">
        <v>8</v>
      </c>
      <c r="E29" s="22">
        <v>27</v>
      </c>
      <c r="F29" s="7" t="s">
        <v>18</v>
      </c>
      <c r="G29" s="4" t="s">
        <v>19</v>
      </c>
      <c r="H29" s="7" t="s">
        <v>292</v>
      </c>
      <c r="I29" s="7" t="s">
        <v>24</v>
      </c>
      <c r="J29" s="7" t="s">
        <v>293</v>
      </c>
      <c r="K29" s="8">
        <v>0.65</v>
      </c>
      <c r="L29" s="4">
        <v>213</v>
      </c>
      <c r="O29" s="4" t="s">
        <v>23</v>
      </c>
      <c r="P29" s="4" t="s">
        <v>24</v>
      </c>
    </row>
    <row r="30" spans="1:16" x14ac:dyDescent="0.35">
      <c r="A30" s="4" t="s">
        <v>93</v>
      </c>
      <c r="B30" s="5">
        <v>45877</v>
      </c>
      <c r="C30" s="4" t="s">
        <v>65</v>
      </c>
      <c r="D30" s="4">
        <v>8</v>
      </c>
      <c r="E30" s="22">
        <v>27</v>
      </c>
      <c r="F30" s="7" t="s">
        <v>18</v>
      </c>
      <c r="G30" s="4" t="s">
        <v>27</v>
      </c>
      <c r="H30" s="7" t="s">
        <v>294</v>
      </c>
      <c r="I30" s="7" t="s">
        <v>38</v>
      </c>
      <c r="J30" s="7" t="s">
        <v>295</v>
      </c>
      <c r="K30" s="8">
        <v>1</v>
      </c>
      <c r="L30" s="4">
        <v>225</v>
      </c>
      <c r="O30" s="4" t="s">
        <v>23</v>
      </c>
      <c r="P30" s="4" t="s">
        <v>24</v>
      </c>
    </row>
    <row r="31" spans="1:16" x14ac:dyDescent="0.35">
      <c r="A31" s="4" t="s">
        <v>94</v>
      </c>
      <c r="B31" s="5">
        <v>45877</v>
      </c>
      <c r="C31" s="4" t="s">
        <v>65</v>
      </c>
      <c r="D31" s="4">
        <v>8</v>
      </c>
      <c r="E31" s="22">
        <v>28</v>
      </c>
      <c r="F31" s="7" t="s">
        <v>18</v>
      </c>
      <c r="G31" s="4" t="s">
        <v>19</v>
      </c>
      <c r="H31" s="7" t="s">
        <v>296</v>
      </c>
      <c r="I31" s="7" t="s">
        <v>24</v>
      </c>
      <c r="J31" s="7" t="s">
        <v>297</v>
      </c>
      <c r="K31" s="8">
        <v>0.35</v>
      </c>
      <c r="L31" s="4">
        <v>213</v>
      </c>
      <c r="O31" s="4" t="s">
        <v>23</v>
      </c>
      <c r="P31" s="4" t="s">
        <v>24</v>
      </c>
    </row>
    <row r="32" spans="1:16" x14ac:dyDescent="0.35">
      <c r="A32" s="4" t="s">
        <v>95</v>
      </c>
      <c r="B32" s="5">
        <v>45877</v>
      </c>
      <c r="C32" s="4" t="s">
        <v>65</v>
      </c>
      <c r="D32" s="4">
        <v>8</v>
      </c>
      <c r="E32" s="22">
        <v>28</v>
      </c>
      <c r="F32" s="7" t="s">
        <v>32</v>
      </c>
      <c r="G32" s="4" t="s">
        <v>19</v>
      </c>
      <c r="H32" s="7" t="s">
        <v>298</v>
      </c>
      <c r="I32" s="7" t="s">
        <v>299</v>
      </c>
      <c r="J32" s="7" t="s">
        <v>300</v>
      </c>
      <c r="K32" s="8">
        <v>1</v>
      </c>
      <c r="L32" s="4">
        <v>213</v>
      </c>
      <c r="M32" s="4">
        <v>25</v>
      </c>
      <c r="N32" s="4">
        <v>22</v>
      </c>
      <c r="O32" s="4" t="s">
        <v>23</v>
      </c>
      <c r="P32" s="4" t="s">
        <v>24</v>
      </c>
    </row>
    <row r="33" spans="1:16" x14ac:dyDescent="0.35">
      <c r="A33" s="4" t="s">
        <v>96</v>
      </c>
      <c r="B33" s="5"/>
      <c r="C33" s="4" t="s">
        <v>24</v>
      </c>
      <c r="E33" s="22"/>
      <c r="F33" s="7" t="s">
        <v>24</v>
      </c>
      <c r="G33" s="4" t="s">
        <v>24</v>
      </c>
      <c r="H33" s="7" t="s">
        <v>24</v>
      </c>
      <c r="I33" s="7" t="s">
        <v>24</v>
      </c>
      <c r="J33" s="7" t="s">
        <v>24</v>
      </c>
      <c r="K33" s="8"/>
      <c r="O33" s="4" t="s">
        <v>24</v>
      </c>
      <c r="P33" s="4" t="s">
        <v>24</v>
      </c>
    </row>
    <row r="34" spans="1:16" x14ac:dyDescent="0.35">
      <c r="A34" s="4" t="s">
        <v>97</v>
      </c>
      <c r="B34" s="5"/>
      <c r="C34" s="4" t="s">
        <v>24</v>
      </c>
      <c r="E34" s="22"/>
      <c r="F34" s="7" t="s">
        <v>24</v>
      </c>
      <c r="G34" s="4" t="s">
        <v>24</v>
      </c>
      <c r="H34" s="7" t="s">
        <v>24</v>
      </c>
      <c r="I34" s="7" t="s">
        <v>24</v>
      </c>
      <c r="J34" s="7" t="s">
        <v>24</v>
      </c>
      <c r="K34" s="8"/>
      <c r="O34" s="4" t="s">
        <v>24</v>
      </c>
      <c r="P34" s="4" t="s">
        <v>24</v>
      </c>
    </row>
    <row r="35" spans="1:16" x14ac:dyDescent="0.35">
      <c r="A35" s="4" t="s">
        <v>98</v>
      </c>
      <c r="B35" s="5"/>
      <c r="C35" s="4" t="s">
        <v>24</v>
      </c>
      <c r="E35" s="22"/>
      <c r="F35" s="7" t="s">
        <v>24</v>
      </c>
      <c r="G35" s="4" t="s">
        <v>24</v>
      </c>
      <c r="H35" s="7" t="s">
        <v>24</v>
      </c>
      <c r="I35" s="7" t="s">
        <v>24</v>
      </c>
      <c r="J35" s="7" t="s">
        <v>24</v>
      </c>
      <c r="K35" s="8"/>
      <c r="O35" s="4" t="s">
        <v>24</v>
      </c>
      <c r="P35" s="4" t="s">
        <v>24</v>
      </c>
    </row>
    <row r="36" spans="1:16" x14ac:dyDescent="0.35">
      <c r="A36" s="4" t="s">
        <v>99</v>
      </c>
      <c r="B36" s="5"/>
      <c r="C36" s="4" t="s">
        <v>24</v>
      </c>
      <c r="E36" s="22"/>
      <c r="F36" s="7" t="s">
        <v>24</v>
      </c>
      <c r="G36" s="4" t="s">
        <v>24</v>
      </c>
      <c r="H36" s="7" t="s">
        <v>24</v>
      </c>
      <c r="I36" s="7" t="s">
        <v>24</v>
      </c>
      <c r="J36" s="7" t="s">
        <v>24</v>
      </c>
      <c r="K36" s="8"/>
      <c r="O36" s="4" t="s">
        <v>24</v>
      </c>
      <c r="P36" s="4" t="s">
        <v>24</v>
      </c>
    </row>
    <row r="37" spans="1:16" x14ac:dyDescent="0.35">
      <c r="A37" s="4" t="s">
        <v>100</v>
      </c>
      <c r="B37" s="5"/>
      <c r="C37" s="4" t="s">
        <v>24</v>
      </c>
      <c r="E37" s="22"/>
      <c r="F37" s="7" t="s">
        <v>24</v>
      </c>
      <c r="G37" s="4" t="s">
        <v>24</v>
      </c>
      <c r="H37" s="7" t="s">
        <v>24</v>
      </c>
      <c r="I37" s="7" t="s">
        <v>24</v>
      </c>
      <c r="J37" s="7" t="s">
        <v>24</v>
      </c>
      <c r="K37" s="8"/>
      <c r="O37" s="4" t="s">
        <v>24</v>
      </c>
      <c r="P37" s="4" t="s">
        <v>24</v>
      </c>
    </row>
    <row r="38" spans="1:16" x14ac:dyDescent="0.35">
      <c r="A38" s="4" t="s">
        <v>101</v>
      </c>
      <c r="B38" s="5"/>
      <c r="C38" s="4" t="s">
        <v>24</v>
      </c>
      <c r="E38" s="22"/>
      <c r="F38" s="7" t="s">
        <v>24</v>
      </c>
      <c r="G38" s="4" t="s">
        <v>24</v>
      </c>
      <c r="H38" s="7" t="s">
        <v>24</v>
      </c>
      <c r="I38" s="7" t="s">
        <v>24</v>
      </c>
      <c r="J38" s="7" t="s">
        <v>24</v>
      </c>
      <c r="K38" s="8"/>
      <c r="O38" s="4" t="s">
        <v>24</v>
      </c>
      <c r="P38" s="4" t="s">
        <v>24</v>
      </c>
    </row>
    <row r="39" spans="1:16" x14ac:dyDescent="0.35">
      <c r="A39" s="4" t="s">
        <v>102</v>
      </c>
      <c r="B39" s="5"/>
      <c r="C39" s="4" t="s">
        <v>24</v>
      </c>
      <c r="E39" s="22"/>
      <c r="F39" s="7" t="s">
        <v>24</v>
      </c>
      <c r="G39" s="4" t="s">
        <v>24</v>
      </c>
      <c r="H39" s="7" t="s">
        <v>24</v>
      </c>
      <c r="I39" s="7" t="s">
        <v>24</v>
      </c>
      <c r="J39" s="7" t="s">
        <v>24</v>
      </c>
      <c r="K39" s="8"/>
      <c r="O39" s="4" t="s">
        <v>24</v>
      </c>
      <c r="P39" s="4" t="s">
        <v>24</v>
      </c>
    </row>
    <row r="40" spans="1:16" x14ac:dyDescent="0.35">
      <c r="A40" s="4" t="s">
        <v>103</v>
      </c>
      <c r="B40" s="5"/>
      <c r="C40" s="4" t="s">
        <v>24</v>
      </c>
      <c r="E40" s="22"/>
      <c r="F40" s="7" t="s">
        <v>24</v>
      </c>
      <c r="G40" s="4" t="s">
        <v>24</v>
      </c>
      <c r="H40" s="7" t="s">
        <v>24</v>
      </c>
      <c r="I40" s="7" t="s">
        <v>24</v>
      </c>
      <c r="J40" s="7" t="s">
        <v>24</v>
      </c>
      <c r="K40" s="8"/>
      <c r="O40" s="4" t="s">
        <v>24</v>
      </c>
      <c r="P40" s="4" t="s">
        <v>24</v>
      </c>
    </row>
    <row r="41" spans="1:16" x14ac:dyDescent="0.35">
      <c r="A41" s="4" t="s">
        <v>104</v>
      </c>
      <c r="B41" s="5"/>
      <c r="C41" s="4" t="s">
        <v>24</v>
      </c>
      <c r="E41" s="22"/>
      <c r="F41" s="7" t="s">
        <v>24</v>
      </c>
      <c r="G41" s="4" t="s">
        <v>24</v>
      </c>
      <c r="H41" s="7" t="s">
        <v>24</v>
      </c>
      <c r="I41" s="7" t="s">
        <v>24</v>
      </c>
      <c r="J41" s="7" t="s">
        <v>24</v>
      </c>
      <c r="K41" s="8"/>
      <c r="O41" s="4" t="s">
        <v>24</v>
      </c>
      <c r="P41" s="4" t="s">
        <v>24</v>
      </c>
    </row>
    <row r="42" spans="1:16" x14ac:dyDescent="0.35">
      <c r="A42" s="4" t="s">
        <v>105</v>
      </c>
      <c r="B42" s="5"/>
      <c r="C42" s="4" t="s">
        <v>24</v>
      </c>
      <c r="E42" s="22"/>
      <c r="F42" s="7" t="s">
        <v>24</v>
      </c>
      <c r="G42" s="4" t="s">
        <v>24</v>
      </c>
      <c r="H42" s="7" t="s">
        <v>24</v>
      </c>
      <c r="I42" s="7" t="s">
        <v>24</v>
      </c>
      <c r="J42" s="7" t="s">
        <v>24</v>
      </c>
      <c r="K42" s="8"/>
      <c r="O42" s="4" t="s">
        <v>24</v>
      </c>
      <c r="P42" s="4" t="s">
        <v>24</v>
      </c>
    </row>
    <row r="43" spans="1:16" x14ac:dyDescent="0.35">
      <c r="A43" s="4" t="s">
        <v>106</v>
      </c>
      <c r="B43" s="5"/>
      <c r="C43" s="4" t="s">
        <v>24</v>
      </c>
      <c r="E43" s="22"/>
      <c r="F43" s="7" t="s">
        <v>24</v>
      </c>
      <c r="G43" s="4" t="s">
        <v>24</v>
      </c>
      <c r="H43" s="7" t="s">
        <v>24</v>
      </c>
      <c r="I43" s="7" t="s">
        <v>24</v>
      </c>
      <c r="J43" s="7" t="s">
        <v>24</v>
      </c>
      <c r="K43" s="8"/>
      <c r="O43" s="4" t="s">
        <v>24</v>
      </c>
      <c r="P43" s="4" t="s">
        <v>24</v>
      </c>
    </row>
    <row r="44" spans="1:16" x14ac:dyDescent="0.35">
      <c r="A44" s="4" t="s">
        <v>107</v>
      </c>
      <c r="B44" s="5"/>
      <c r="C44" s="4" t="s">
        <v>24</v>
      </c>
      <c r="E44" s="22"/>
      <c r="F44" s="7" t="s">
        <v>24</v>
      </c>
      <c r="G44" s="4" t="s">
        <v>24</v>
      </c>
      <c r="H44" s="7" t="s">
        <v>24</v>
      </c>
      <c r="I44" s="7" t="s">
        <v>24</v>
      </c>
      <c r="J44" s="7" t="s">
        <v>24</v>
      </c>
      <c r="K44" s="8"/>
      <c r="O44" s="4" t="s">
        <v>24</v>
      </c>
      <c r="P44" s="4" t="s">
        <v>24</v>
      </c>
    </row>
    <row r="45" spans="1:16" x14ac:dyDescent="0.35">
      <c r="A45" s="4" t="s">
        <v>108</v>
      </c>
      <c r="B45" s="5"/>
      <c r="C45" s="4" t="s">
        <v>24</v>
      </c>
      <c r="E45" s="22"/>
      <c r="F45" s="7" t="s">
        <v>24</v>
      </c>
      <c r="G45" s="4" t="s">
        <v>24</v>
      </c>
      <c r="H45" s="7" t="s">
        <v>24</v>
      </c>
      <c r="I45" s="7" t="s">
        <v>24</v>
      </c>
      <c r="J45" s="7" t="s">
        <v>24</v>
      </c>
      <c r="K45" s="8"/>
      <c r="O45" s="4" t="s">
        <v>24</v>
      </c>
      <c r="P45" s="4" t="s">
        <v>24</v>
      </c>
    </row>
    <row r="46" spans="1:16" x14ac:dyDescent="0.35">
      <c r="A46" s="4" t="s">
        <v>109</v>
      </c>
      <c r="B46" s="5"/>
      <c r="C46" s="4" t="s">
        <v>24</v>
      </c>
      <c r="E46" s="22"/>
      <c r="F46" s="7" t="s">
        <v>24</v>
      </c>
      <c r="G46" s="4" t="s">
        <v>24</v>
      </c>
      <c r="H46" s="7" t="s">
        <v>24</v>
      </c>
      <c r="I46" s="7" t="s">
        <v>24</v>
      </c>
      <c r="J46" s="7" t="s">
        <v>24</v>
      </c>
      <c r="K46" s="8"/>
      <c r="O46" s="4" t="s">
        <v>24</v>
      </c>
      <c r="P46" s="4" t="s">
        <v>24</v>
      </c>
    </row>
    <row r="47" spans="1:16" x14ac:dyDescent="0.35">
      <c r="A47" s="4" t="s">
        <v>110</v>
      </c>
      <c r="B47" s="5"/>
      <c r="C47" s="4" t="s">
        <v>24</v>
      </c>
      <c r="E47" s="22"/>
      <c r="F47" s="7" t="s">
        <v>24</v>
      </c>
      <c r="G47" s="4" t="s">
        <v>24</v>
      </c>
      <c r="H47" s="7" t="s">
        <v>24</v>
      </c>
      <c r="I47" s="7" t="s">
        <v>24</v>
      </c>
      <c r="J47" s="7" t="s">
        <v>24</v>
      </c>
      <c r="K47" s="8"/>
      <c r="O47" s="4" t="s">
        <v>24</v>
      </c>
      <c r="P47" s="4" t="s">
        <v>24</v>
      </c>
    </row>
    <row r="48" spans="1:16" x14ac:dyDescent="0.35">
      <c r="A48" s="4" t="s">
        <v>111</v>
      </c>
      <c r="B48" s="5"/>
      <c r="C48" s="4" t="s">
        <v>24</v>
      </c>
      <c r="E48" s="22"/>
      <c r="F48" s="7" t="s">
        <v>24</v>
      </c>
      <c r="G48" s="4" t="s">
        <v>24</v>
      </c>
      <c r="H48" s="7" t="s">
        <v>24</v>
      </c>
      <c r="I48" s="7" t="s">
        <v>24</v>
      </c>
      <c r="J48" s="7" t="s">
        <v>24</v>
      </c>
      <c r="K48" s="8"/>
      <c r="O48" s="4" t="s">
        <v>24</v>
      </c>
      <c r="P48" s="4" t="s">
        <v>24</v>
      </c>
    </row>
    <row r="49" spans="1:16" x14ac:dyDescent="0.35">
      <c r="A49" s="4" t="s">
        <v>112</v>
      </c>
      <c r="B49" s="5"/>
      <c r="C49" s="4" t="s">
        <v>24</v>
      </c>
      <c r="E49" s="22"/>
      <c r="F49" s="7" t="s">
        <v>24</v>
      </c>
      <c r="G49" s="4" t="s">
        <v>24</v>
      </c>
      <c r="H49" s="7" t="s">
        <v>24</v>
      </c>
      <c r="I49" s="7" t="s">
        <v>24</v>
      </c>
      <c r="J49" s="7" t="s">
        <v>24</v>
      </c>
      <c r="K49" s="8"/>
      <c r="O49" s="4" t="s">
        <v>24</v>
      </c>
      <c r="P49" s="4" t="s">
        <v>24</v>
      </c>
    </row>
    <row r="50" spans="1:16" x14ac:dyDescent="0.35">
      <c r="A50" s="4" t="s">
        <v>113</v>
      </c>
      <c r="B50" s="5"/>
      <c r="C50" s="4" t="s">
        <v>24</v>
      </c>
      <c r="E50" s="22"/>
      <c r="F50" s="7" t="s">
        <v>24</v>
      </c>
      <c r="G50" s="4" t="s">
        <v>24</v>
      </c>
      <c r="H50" s="7" t="s">
        <v>24</v>
      </c>
      <c r="I50" s="7" t="s">
        <v>24</v>
      </c>
      <c r="J50" s="7" t="s">
        <v>24</v>
      </c>
      <c r="K50" s="8"/>
      <c r="O50" s="4" t="s">
        <v>24</v>
      </c>
      <c r="P50" s="4" t="s">
        <v>24</v>
      </c>
    </row>
    <row r="51" spans="1:16" x14ac:dyDescent="0.35">
      <c r="A51" s="4" t="s">
        <v>114</v>
      </c>
      <c r="B51" s="5"/>
      <c r="C51" s="4" t="s">
        <v>24</v>
      </c>
      <c r="E51" s="22"/>
      <c r="F51" s="7" t="s">
        <v>24</v>
      </c>
      <c r="G51" s="4" t="s">
        <v>24</v>
      </c>
      <c r="H51" s="7" t="s">
        <v>24</v>
      </c>
      <c r="I51" s="7" t="s">
        <v>24</v>
      </c>
      <c r="J51" s="7" t="s">
        <v>24</v>
      </c>
      <c r="K51" s="8"/>
      <c r="O51" s="4" t="s">
        <v>24</v>
      </c>
      <c r="P51" s="4" t="s">
        <v>24</v>
      </c>
    </row>
    <row r="52" spans="1:16" x14ac:dyDescent="0.35">
      <c r="A52" s="4" t="s">
        <v>115</v>
      </c>
      <c r="B52" s="5"/>
      <c r="C52" s="4" t="s">
        <v>24</v>
      </c>
      <c r="E52" s="22"/>
      <c r="F52" s="7" t="s">
        <v>24</v>
      </c>
      <c r="G52" s="4" t="s">
        <v>24</v>
      </c>
      <c r="H52" s="7" t="s">
        <v>24</v>
      </c>
      <c r="I52" s="7" t="s">
        <v>24</v>
      </c>
      <c r="J52" s="7" t="s">
        <v>24</v>
      </c>
      <c r="K52" s="8"/>
      <c r="O52" s="4" t="s">
        <v>24</v>
      </c>
      <c r="P52" s="4" t="s">
        <v>24</v>
      </c>
    </row>
    <row r="53" spans="1:16" x14ac:dyDescent="0.35">
      <c r="A53" s="4" t="s">
        <v>116</v>
      </c>
      <c r="B53" s="5"/>
      <c r="C53" s="4" t="s">
        <v>24</v>
      </c>
      <c r="E53" s="22"/>
      <c r="F53" s="7" t="s">
        <v>24</v>
      </c>
      <c r="G53" s="4" t="s">
        <v>24</v>
      </c>
      <c r="H53" s="7" t="s">
        <v>24</v>
      </c>
      <c r="I53" s="7" t="s">
        <v>24</v>
      </c>
      <c r="J53" s="7" t="s">
        <v>24</v>
      </c>
      <c r="K53" s="8"/>
      <c r="O53" s="4" t="s">
        <v>24</v>
      </c>
      <c r="P53" s="4" t="s">
        <v>24</v>
      </c>
    </row>
    <row r="54" spans="1:16" x14ac:dyDescent="0.35">
      <c r="A54" s="4" t="s">
        <v>117</v>
      </c>
      <c r="B54" s="5"/>
      <c r="C54" s="4" t="s">
        <v>24</v>
      </c>
      <c r="E54" s="22"/>
      <c r="F54" s="7" t="s">
        <v>24</v>
      </c>
      <c r="G54" s="4" t="s">
        <v>24</v>
      </c>
      <c r="H54" s="7" t="s">
        <v>24</v>
      </c>
      <c r="I54" s="7" t="s">
        <v>24</v>
      </c>
      <c r="J54" s="7" t="s">
        <v>24</v>
      </c>
      <c r="K54" s="8"/>
      <c r="O54" s="4" t="s">
        <v>24</v>
      </c>
      <c r="P54" s="4" t="s">
        <v>24</v>
      </c>
    </row>
    <row r="55" spans="1:16" x14ac:dyDescent="0.35">
      <c r="A55" s="4" t="s">
        <v>118</v>
      </c>
      <c r="B55" s="5"/>
      <c r="C55" s="4" t="s">
        <v>24</v>
      </c>
      <c r="E55" s="22"/>
      <c r="F55" s="7" t="s">
        <v>24</v>
      </c>
      <c r="G55" s="4" t="s">
        <v>24</v>
      </c>
      <c r="H55" s="7" t="s">
        <v>24</v>
      </c>
      <c r="I55" s="7" t="s">
        <v>24</v>
      </c>
      <c r="J55" s="7" t="s">
        <v>24</v>
      </c>
      <c r="K55" s="8"/>
      <c r="O55" s="4" t="s">
        <v>24</v>
      </c>
      <c r="P55" s="4" t="s">
        <v>24</v>
      </c>
    </row>
    <row r="56" spans="1:16" x14ac:dyDescent="0.35">
      <c r="A56" s="4" t="s">
        <v>119</v>
      </c>
      <c r="B56" s="5"/>
      <c r="C56" s="4" t="s">
        <v>24</v>
      </c>
      <c r="E56" s="22"/>
      <c r="F56" s="7" t="s">
        <v>24</v>
      </c>
      <c r="G56" s="4" t="s">
        <v>24</v>
      </c>
      <c r="H56" s="7" t="s">
        <v>24</v>
      </c>
      <c r="I56" s="7" t="s">
        <v>24</v>
      </c>
      <c r="J56" s="7" t="s">
        <v>24</v>
      </c>
      <c r="K56" s="8"/>
      <c r="O56" s="4" t="s">
        <v>24</v>
      </c>
      <c r="P56" s="4" t="s">
        <v>24</v>
      </c>
    </row>
    <row r="57" spans="1:16" x14ac:dyDescent="0.35">
      <c r="A57" s="4" t="s">
        <v>120</v>
      </c>
      <c r="B57" s="5"/>
      <c r="C57" s="4" t="s">
        <v>24</v>
      </c>
      <c r="E57" s="22"/>
      <c r="F57" s="7" t="s">
        <v>24</v>
      </c>
      <c r="G57" s="4" t="s">
        <v>24</v>
      </c>
      <c r="H57" s="7" t="s">
        <v>24</v>
      </c>
      <c r="I57" s="7" t="s">
        <v>24</v>
      </c>
      <c r="J57" s="7" t="s">
        <v>24</v>
      </c>
      <c r="K57" s="8"/>
      <c r="O57" s="4" t="s">
        <v>24</v>
      </c>
      <c r="P57" s="4" t="s">
        <v>24</v>
      </c>
    </row>
    <row r="58" spans="1:16" x14ac:dyDescent="0.35">
      <c r="A58" s="4" t="s">
        <v>121</v>
      </c>
      <c r="B58" s="5"/>
      <c r="C58" s="4" t="s">
        <v>24</v>
      </c>
      <c r="E58" s="22"/>
      <c r="F58" s="7" t="s">
        <v>24</v>
      </c>
      <c r="G58" s="4" t="s">
        <v>24</v>
      </c>
      <c r="H58" s="7" t="s">
        <v>24</v>
      </c>
      <c r="I58" s="7" t="s">
        <v>24</v>
      </c>
      <c r="J58" s="7" t="s">
        <v>24</v>
      </c>
      <c r="K58" s="8"/>
      <c r="O58" s="4" t="s">
        <v>24</v>
      </c>
      <c r="P58" s="4" t="s">
        <v>24</v>
      </c>
    </row>
    <row r="59" spans="1:16" x14ac:dyDescent="0.35">
      <c r="A59" s="4" t="s">
        <v>122</v>
      </c>
      <c r="B59" s="5"/>
      <c r="C59" s="4" t="s">
        <v>24</v>
      </c>
      <c r="E59" s="22"/>
      <c r="F59" s="7" t="s">
        <v>24</v>
      </c>
      <c r="G59" s="4" t="s">
        <v>24</v>
      </c>
      <c r="H59" s="7" t="s">
        <v>24</v>
      </c>
      <c r="I59" s="7" t="s">
        <v>24</v>
      </c>
      <c r="J59" s="7" t="s">
        <v>24</v>
      </c>
      <c r="K59" s="8"/>
      <c r="O59" s="4" t="s">
        <v>24</v>
      </c>
      <c r="P59" s="4" t="s">
        <v>24</v>
      </c>
    </row>
    <row r="60" spans="1:16" x14ac:dyDescent="0.35">
      <c r="A60" s="4" t="s">
        <v>123</v>
      </c>
      <c r="B60" s="5"/>
      <c r="C60" s="4" t="s">
        <v>24</v>
      </c>
      <c r="E60" s="22"/>
      <c r="F60" s="7" t="s">
        <v>24</v>
      </c>
      <c r="G60" s="4" t="s">
        <v>24</v>
      </c>
      <c r="H60" s="7" t="s">
        <v>24</v>
      </c>
      <c r="I60" s="7" t="s">
        <v>24</v>
      </c>
      <c r="J60" s="7" t="s">
        <v>24</v>
      </c>
      <c r="K60" s="8"/>
      <c r="O60" s="4" t="s">
        <v>24</v>
      </c>
      <c r="P60" s="4" t="s">
        <v>24</v>
      </c>
    </row>
    <row r="61" spans="1:16" x14ac:dyDescent="0.35">
      <c r="A61" s="4" t="s">
        <v>124</v>
      </c>
      <c r="B61" s="5"/>
      <c r="C61" s="4" t="s">
        <v>24</v>
      </c>
      <c r="E61" s="22"/>
      <c r="F61" s="7" t="s">
        <v>24</v>
      </c>
      <c r="G61" s="4" t="s">
        <v>24</v>
      </c>
      <c r="H61" s="7" t="s">
        <v>24</v>
      </c>
      <c r="I61" s="7" t="s">
        <v>24</v>
      </c>
      <c r="J61" s="7" t="s">
        <v>24</v>
      </c>
      <c r="K61" s="8"/>
      <c r="O61" s="4" t="s">
        <v>24</v>
      </c>
      <c r="P61" s="4" t="s">
        <v>24</v>
      </c>
    </row>
    <row r="62" spans="1:16" x14ac:dyDescent="0.35">
      <c r="A62" s="4" t="s">
        <v>125</v>
      </c>
      <c r="B62" s="5"/>
      <c r="C62" s="4" t="s">
        <v>24</v>
      </c>
      <c r="E62" s="22"/>
      <c r="F62" s="7" t="s">
        <v>24</v>
      </c>
      <c r="G62" s="4" t="s">
        <v>24</v>
      </c>
      <c r="H62" s="7" t="s">
        <v>24</v>
      </c>
      <c r="I62" s="7" t="s">
        <v>24</v>
      </c>
      <c r="J62" s="7" t="s">
        <v>24</v>
      </c>
      <c r="K62" s="8"/>
      <c r="O62" s="4" t="s">
        <v>24</v>
      </c>
      <c r="P62" s="4" t="s">
        <v>24</v>
      </c>
    </row>
    <row r="63" spans="1:16" x14ac:dyDescent="0.35">
      <c r="A63" s="4" t="s">
        <v>126</v>
      </c>
      <c r="B63" s="5"/>
      <c r="C63" s="4" t="s">
        <v>24</v>
      </c>
      <c r="E63" s="22"/>
      <c r="F63" s="7" t="s">
        <v>24</v>
      </c>
      <c r="G63" s="4" t="s">
        <v>24</v>
      </c>
      <c r="H63" s="7" t="s">
        <v>24</v>
      </c>
      <c r="I63" s="7" t="s">
        <v>24</v>
      </c>
      <c r="J63" s="7" t="s">
        <v>24</v>
      </c>
      <c r="K63" s="8"/>
      <c r="O63" s="4" t="s">
        <v>24</v>
      </c>
      <c r="P63" s="4" t="s">
        <v>24</v>
      </c>
    </row>
    <row r="64" spans="1:16" x14ac:dyDescent="0.35">
      <c r="A64" s="4" t="s">
        <v>127</v>
      </c>
      <c r="B64" s="5"/>
      <c r="C64" s="4" t="s">
        <v>24</v>
      </c>
      <c r="E64" s="22"/>
      <c r="F64" s="7" t="s">
        <v>24</v>
      </c>
      <c r="G64" s="4" t="s">
        <v>24</v>
      </c>
      <c r="H64" s="7" t="s">
        <v>24</v>
      </c>
      <c r="I64" s="7" t="s">
        <v>24</v>
      </c>
      <c r="J64" s="7" t="s">
        <v>24</v>
      </c>
      <c r="K64" s="8"/>
      <c r="O64" s="4" t="s">
        <v>24</v>
      </c>
      <c r="P64" s="4" t="s">
        <v>24</v>
      </c>
    </row>
    <row r="65" spans="1:16" x14ac:dyDescent="0.35">
      <c r="A65" s="4" t="s">
        <v>128</v>
      </c>
      <c r="B65" s="5"/>
      <c r="C65" s="4" t="s">
        <v>24</v>
      </c>
      <c r="E65" s="22"/>
      <c r="F65" s="7" t="s">
        <v>24</v>
      </c>
      <c r="G65" s="4" t="s">
        <v>24</v>
      </c>
      <c r="H65" s="7" t="s">
        <v>24</v>
      </c>
      <c r="I65" s="7" t="s">
        <v>24</v>
      </c>
      <c r="J65" s="7" t="s">
        <v>24</v>
      </c>
      <c r="K65" s="8"/>
      <c r="O65" s="4" t="s">
        <v>24</v>
      </c>
      <c r="P65" s="4" t="s">
        <v>24</v>
      </c>
    </row>
    <row r="66" spans="1:16" x14ac:dyDescent="0.35">
      <c r="A66" s="4" t="s">
        <v>129</v>
      </c>
      <c r="B66" s="5"/>
      <c r="C66" s="4" t="s">
        <v>24</v>
      </c>
      <c r="E66" s="22"/>
      <c r="F66" s="7" t="s">
        <v>24</v>
      </c>
      <c r="G66" s="4" t="s">
        <v>24</v>
      </c>
      <c r="H66" s="7" t="s">
        <v>24</v>
      </c>
      <c r="I66" s="7" t="s">
        <v>24</v>
      </c>
      <c r="J66" s="7" t="s">
        <v>24</v>
      </c>
      <c r="K66" s="8"/>
      <c r="O66" s="4" t="s">
        <v>24</v>
      </c>
      <c r="P66" s="4" t="s">
        <v>24</v>
      </c>
    </row>
    <row r="67" spans="1:16" x14ac:dyDescent="0.35">
      <c r="A67" s="4" t="s">
        <v>130</v>
      </c>
      <c r="B67" s="5"/>
      <c r="C67" s="4" t="s">
        <v>24</v>
      </c>
      <c r="E67" s="22"/>
      <c r="F67" s="7" t="s">
        <v>24</v>
      </c>
      <c r="G67" s="4" t="s">
        <v>24</v>
      </c>
      <c r="H67" s="7" t="s">
        <v>24</v>
      </c>
      <c r="I67" s="7" t="s">
        <v>24</v>
      </c>
      <c r="J67" s="7" t="s">
        <v>24</v>
      </c>
      <c r="K67" s="8"/>
      <c r="O67" s="4" t="s">
        <v>24</v>
      </c>
      <c r="P67" s="4" t="s">
        <v>24</v>
      </c>
    </row>
    <row r="68" spans="1:16" x14ac:dyDescent="0.35">
      <c r="A68" s="4" t="s">
        <v>131</v>
      </c>
      <c r="B68" s="5"/>
      <c r="C68" s="4" t="s">
        <v>24</v>
      </c>
      <c r="E68" s="22"/>
      <c r="F68" s="7" t="s">
        <v>24</v>
      </c>
      <c r="G68" s="4" t="s">
        <v>24</v>
      </c>
      <c r="H68" s="7" t="s">
        <v>24</v>
      </c>
      <c r="I68" s="7" t="s">
        <v>24</v>
      </c>
      <c r="J68" s="7" t="s">
        <v>24</v>
      </c>
      <c r="K68" s="8"/>
      <c r="O68" s="4" t="s">
        <v>24</v>
      </c>
      <c r="P68" s="4" t="s">
        <v>24</v>
      </c>
    </row>
    <row r="69" spans="1:16" x14ac:dyDescent="0.35">
      <c r="A69" s="4" t="s">
        <v>132</v>
      </c>
      <c r="B69" s="5"/>
      <c r="C69" s="4" t="s">
        <v>24</v>
      </c>
      <c r="E69" s="22"/>
      <c r="F69" s="7" t="s">
        <v>24</v>
      </c>
      <c r="G69" s="4" t="s">
        <v>24</v>
      </c>
      <c r="H69" s="7" t="s">
        <v>24</v>
      </c>
      <c r="I69" s="7" t="s">
        <v>24</v>
      </c>
      <c r="J69" s="7" t="s">
        <v>24</v>
      </c>
      <c r="K69" s="8"/>
      <c r="O69" s="4" t="s">
        <v>24</v>
      </c>
      <c r="P69" s="4" t="s">
        <v>24</v>
      </c>
    </row>
    <row r="70" spans="1:16" x14ac:dyDescent="0.35">
      <c r="A70" s="4" t="s">
        <v>133</v>
      </c>
      <c r="B70" s="5"/>
      <c r="C70" s="4" t="s">
        <v>24</v>
      </c>
      <c r="E70" s="22"/>
      <c r="F70" s="7" t="s">
        <v>24</v>
      </c>
      <c r="G70" s="4" t="s">
        <v>24</v>
      </c>
      <c r="H70" s="7" t="s">
        <v>24</v>
      </c>
      <c r="I70" s="7" t="s">
        <v>24</v>
      </c>
      <c r="J70" s="7" t="s">
        <v>24</v>
      </c>
      <c r="K70" s="8"/>
      <c r="O70" s="4" t="s">
        <v>24</v>
      </c>
      <c r="P70" s="4" t="s">
        <v>24</v>
      </c>
    </row>
    <row r="71" spans="1:16" x14ac:dyDescent="0.35">
      <c r="A71" s="4" t="s">
        <v>134</v>
      </c>
      <c r="B71" s="5"/>
      <c r="C71" s="4" t="s">
        <v>24</v>
      </c>
      <c r="E71" s="22"/>
      <c r="F71" s="7" t="s">
        <v>24</v>
      </c>
      <c r="G71" s="4" t="s">
        <v>24</v>
      </c>
      <c r="H71" s="7" t="s">
        <v>24</v>
      </c>
      <c r="I71" s="7" t="s">
        <v>24</v>
      </c>
      <c r="J71" s="7" t="s">
        <v>24</v>
      </c>
      <c r="K71" s="8"/>
      <c r="O71" s="4" t="s">
        <v>24</v>
      </c>
      <c r="P71" s="4" t="s">
        <v>24</v>
      </c>
    </row>
    <row r="72" spans="1:16" x14ac:dyDescent="0.35">
      <c r="A72" s="4" t="s">
        <v>135</v>
      </c>
      <c r="B72" s="5"/>
      <c r="C72" s="4" t="s">
        <v>24</v>
      </c>
      <c r="E72" s="22"/>
      <c r="F72" s="7" t="s">
        <v>24</v>
      </c>
      <c r="G72" s="4" t="s">
        <v>24</v>
      </c>
      <c r="H72" s="7" t="s">
        <v>24</v>
      </c>
      <c r="I72" s="7" t="s">
        <v>24</v>
      </c>
      <c r="J72" s="7" t="s">
        <v>24</v>
      </c>
      <c r="K72" s="8"/>
      <c r="O72" s="4" t="s">
        <v>24</v>
      </c>
      <c r="P72" s="4" t="s">
        <v>24</v>
      </c>
    </row>
    <row r="73" spans="1:16" x14ac:dyDescent="0.35">
      <c r="A73" s="4" t="s">
        <v>136</v>
      </c>
      <c r="B73" s="5"/>
      <c r="C73" s="4" t="s">
        <v>24</v>
      </c>
      <c r="E73" s="22"/>
      <c r="F73" s="7" t="s">
        <v>24</v>
      </c>
      <c r="G73" s="4" t="s">
        <v>24</v>
      </c>
      <c r="H73" s="7" t="s">
        <v>24</v>
      </c>
      <c r="I73" s="7" t="s">
        <v>24</v>
      </c>
      <c r="J73" s="7" t="s">
        <v>24</v>
      </c>
      <c r="K73" s="8"/>
      <c r="O73" s="4" t="s">
        <v>24</v>
      </c>
      <c r="P73" s="4" t="s">
        <v>24</v>
      </c>
    </row>
    <row r="74" spans="1:16" x14ac:dyDescent="0.35">
      <c r="A74" s="4" t="s">
        <v>137</v>
      </c>
      <c r="B74" s="5"/>
      <c r="C74" s="4" t="s">
        <v>24</v>
      </c>
      <c r="E74" s="22"/>
      <c r="F74" s="7" t="s">
        <v>24</v>
      </c>
      <c r="G74" s="4" t="s">
        <v>24</v>
      </c>
      <c r="H74" s="7" t="s">
        <v>24</v>
      </c>
      <c r="I74" s="7" t="s">
        <v>24</v>
      </c>
      <c r="J74" s="7" t="s">
        <v>24</v>
      </c>
      <c r="K74" s="8"/>
      <c r="O74" s="4" t="s">
        <v>24</v>
      </c>
      <c r="P74" s="4" t="s">
        <v>24</v>
      </c>
    </row>
    <row r="75" spans="1:16" x14ac:dyDescent="0.35">
      <c r="A75" s="4" t="s">
        <v>138</v>
      </c>
      <c r="B75" s="5"/>
      <c r="C75" s="4" t="s">
        <v>24</v>
      </c>
      <c r="E75" s="22"/>
      <c r="F75" s="7" t="s">
        <v>24</v>
      </c>
      <c r="G75" s="4" t="s">
        <v>24</v>
      </c>
      <c r="H75" s="7" t="s">
        <v>24</v>
      </c>
      <c r="I75" s="7" t="s">
        <v>24</v>
      </c>
      <c r="J75" s="7" t="s">
        <v>24</v>
      </c>
      <c r="K75" s="8"/>
      <c r="O75" s="4" t="s">
        <v>24</v>
      </c>
      <c r="P75" s="4" t="s">
        <v>24</v>
      </c>
    </row>
    <row r="76" spans="1:16" x14ac:dyDescent="0.35">
      <c r="A76" s="4" t="s">
        <v>139</v>
      </c>
      <c r="B76" s="5"/>
      <c r="C76" s="4" t="s">
        <v>24</v>
      </c>
      <c r="E76" s="22"/>
      <c r="F76" s="7" t="s">
        <v>24</v>
      </c>
      <c r="G76" s="4" t="s">
        <v>24</v>
      </c>
      <c r="H76" s="7" t="s">
        <v>24</v>
      </c>
      <c r="I76" s="7" t="s">
        <v>24</v>
      </c>
      <c r="J76" s="7" t="s">
        <v>24</v>
      </c>
      <c r="K76" s="8"/>
      <c r="O76" s="4" t="s">
        <v>24</v>
      </c>
      <c r="P76" s="4" t="s">
        <v>24</v>
      </c>
    </row>
    <row r="77" spans="1:16" x14ac:dyDescent="0.35">
      <c r="A77" s="4" t="s">
        <v>140</v>
      </c>
      <c r="B77" s="5"/>
      <c r="C77" s="4" t="s">
        <v>24</v>
      </c>
      <c r="E77" s="22"/>
      <c r="F77" s="7" t="s">
        <v>24</v>
      </c>
      <c r="G77" s="4" t="s">
        <v>24</v>
      </c>
      <c r="H77" s="7" t="s">
        <v>24</v>
      </c>
      <c r="I77" s="7" t="s">
        <v>24</v>
      </c>
      <c r="J77" s="7" t="s">
        <v>24</v>
      </c>
      <c r="K77" s="8"/>
      <c r="O77" s="4" t="s">
        <v>24</v>
      </c>
      <c r="P77" s="4" t="s">
        <v>24</v>
      </c>
    </row>
    <row r="78" spans="1:16" x14ac:dyDescent="0.35">
      <c r="A78" s="4" t="s">
        <v>141</v>
      </c>
      <c r="B78" s="5"/>
      <c r="C78" s="4" t="s">
        <v>24</v>
      </c>
      <c r="E78" s="22"/>
      <c r="F78" s="7" t="s">
        <v>24</v>
      </c>
      <c r="G78" s="4" t="s">
        <v>24</v>
      </c>
      <c r="H78" s="7" t="s">
        <v>24</v>
      </c>
      <c r="I78" s="7" t="s">
        <v>24</v>
      </c>
      <c r="J78" s="7" t="s">
        <v>24</v>
      </c>
      <c r="K78" s="8"/>
      <c r="O78" s="4" t="s">
        <v>24</v>
      </c>
      <c r="P78" s="4" t="s">
        <v>24</v>
      </c>
    </row>
    <row r="79" spans="1:16" x14ac:dyDescent="0.35">
      <c r="A79" s="4" t="s">
        <v>142</v>
      </c>
      <c r="B79" s="5"/>
      <c r="C79" s="4" t="s">
        <v>24</v>
      </c>
      <c r="E79" s="22"/>
      <c r="F79" s="7" t="s">
        <v>24</v>
      </c>
      <c r="G79" s="4" t="s">
        <v>24</v>
      </c>
      <c r="H79" s="7" t="s">
        <v>24</v>
      </c>
      <c r="I79" s="7" t="s">
        <v>24</v>
      </c>
      <c r="J79" s="7" t="s">
        <v>24</v>
      </c>
      <c r="K79" s="8"/>
      <c r="O79" s="4" t="s">
        <v>24</v>
      </c>
      <c r="P79" s="4" t="s">
        <v>24</v>
      </c>
    </row>
    <row r="80" spans="1:16" x14ac:dyDescent="0.35">
      <c r="A80" s="4" t="s">
        <v>143</v>
      </c>
      <c r="B80" s="5"/>
      <c r="C80" s="4" t="s">
        <v>24</v>
      </c>
      <c r="E80" s="22"/>
      <c r="F80" s="7" t="s">
        <v>24</v>
      </c>
      <c r="G80" s="4" t="s">
        <v>24</v>
      </c>
      <c r="H80" s="7" t="s">
        <v>24</v>
      </c>
      <c r="I80" s="7" t="s">
        <v>24</v>
      </c>
      <c r="J80" s="7" t="s">
        <v>24</v>
      </c>
      <c r="K80" s="8"/>
      <c r="O80" s="4" t="s">
        <v>24</v>
      </c>
      <c r="P80" s="4" t="s">
        <v>24</v>
      </c>
    </row>
    <row r="81" spans="1:16" x14ac:dyDescent="0.35">
      <c r="A81" s="4" t="s">
        <v>144</v>
      </c>
      <c r="B81" s="5"/>
      <c r="C81" s="4" t="s">
        <v>24</v>
      </c>
      <c r="E81" s="22"/>
      <c r="F81" s="7" t="s">
        <v>24</v>
      </c>
      <c r="G81" s="4" t="s">
        <v>24</v>
      </c>
      <c r="H81" s="7" t="s">
        <v>24</v>
      </c>
      <c r="I81" s="7" t="s">
        <v>24</v>
      </c>
      <c r="J81" s="7" t="s">
        <v>24</v>
      </c>
      <c r="K81" s="8"/>
      <c r="O81" s="4" t="s">
        <v>24</v>
      </c>
      <c r="P81" s="4" t="s">
        <v>24</v>
      </c>
    </row>
    <row r="82" spans="1:16" x14ac:dyDescent="0.35">
      <c r="A82" s="4" t="s">
        <v>145</v>
      </c>
      <c r="B82" s="5"/>
      <c r="C82" s="4" t="s">
        <v>24</v>
      </c>
      <c r="E82" s="22"/>
      <c r="F82" s="7" t="s">
        <v>24</v>
      </c>
      <c r="G82" s="4" t="s">
        <v>24</v>
      </c>
      <c r="H82" s="7" t="s">
        <v>24</v>
      </c>
      <c r="I82" s="7" t="s">
        <v>24</v>
      </c>
      <c r="J82" s="7" t="s">
        <v>24</v>
      </c>
      <c r="K82" s="8"/>
      <c r="O82" s="4" t="s">
        <v>24</v>
      </c>
      <c r="P82" s="4" t="s">
        <v>24</v>
      </c>
    </row>
    <row r="83" spans="1:16" x14ac:dyDescent="0.35">
      <c r="A83" s="4" t="s">
        <v>146</v>
      </c>
      <c r="B83" s="5"/>
      <c r="C83" s="4" t="s">
        <v>24</v>
      </c>
      <c r="E83" s="22"/>
      <c r="F83" s="7" t="s">
        <v>24</v>
      </c>
      <c r="G83" s="4" t="s">
        <v>24</v>
      </c>
      <c r="H83" s="7" t="s">
        <v>24</v>
      </c>
      <c r="I83" s="7" t="s">
        <v>24</v>
      </c>
      <c r="J83" s="7" t="s">
        <v>24</v>
      </c>
      <c r="K83" s="8"/>
      <c r="O83" s="4" t="s">
        <v>24</v>
      </c>
      <c r="P83" s="4" t="s">
        <v>24</v>
      </c>
    </row>
    <row r="84" spans="1:16" x14ac:dyDescent="0.35">
      <c r="A84" s="4" t="s">
        <v>147</v>
      </c>
      <c r="B84" s="5"/>
      <c r="C84" s="4" t="s">
        <v>24</v>
      </c>
      <c r="E84" s="22"/>
      <c r="F84" s="7" t="s">
        <v>24</v>
      </c>
      <c r="G84" s="4" t="s">
        <v>24</v>
      </c>
      <c r="H84" s="7" t="s">
        <v>24</v>
      </c>
      <c r="I84" s="7" t="s">
        <v>24</v>
      </c>
      <c r="J84" s="7" t="s">
        <v>24</v>
      </c>
      <c r="K84" s="8"/>
      <c r="O84" s="4" t="s">
        <v>24</v>
      </c>
      <c r="P84" s="4" t="s">
        <v>24</v>
      </c>
    </row>
    <row r="85" spans="1:16" x14ac:dyDescent="0.35">
      <c r="A85" s="4" t="s">
        <v>148</v>
      </c>
      <c r="B85" s="5"/>
      <c r="C85" s="4" t="s">
        <v>24</v>
      </c>
      <c r="E85" s="22"/>
      <c r="F85" s="7" t="s">
        <v>24</v>
      </c>
      <c r="G85" s="4" t="s">
        <v>24</v>
      </c>
      <c r="H85" s="7" t="s">
        <v>24</v>
      </c>
      <c r="I85" s="7" t="s">
        <v>24</v>
      </c>
      <c r="J85" s="7" t="s">
        <v>24</v>
      </c>
      <c r="K85" s="8"/>
      <c r="O85" s="4" t="s">
        <v>24</v>
      </c>
      <c r="P85" s="4" t="s">
        <v>24</v>
      </c>
    </row>
    <row r="86" spans="1:16" x14ac:dyDescent="0.35">
      <c r="A86" s="4" t="s">
        <v>149</v>
      </c>
      <c r="B86" s="5"/>
      <c r="C86" s="4" t="s">
        <v>24</v>
      </c>
      <c r="E86" s="22"/>
      <c r="F86" s="7" t="s">
        <v>24</v>
      </c>
      <c r="G86" s="4" t="s">
        <v>24</v>
      </c>
      <c r="H86" s="7" t="s">
        <v>24</v>
      </c>
      <c r="I86" s="7" t="s">
        <v>24</v>
      </c>
      <c r="J86" s="7" t="s">
        <v>24</v>
      </c>
      <c r="K86" s="8"/>
      <c r="O86" s="4" t="s">
        <v>24</v>
      </c>
      <c r="P86" s="4" t="s">
        <v>24</v>
      </c>
    </row>
    <row r="87" spans="1:16" x14ac:dyDescent="0.35">
      <c r="A87" s="4" t="s">
        <v>150</v>
      </c>
      <c r="B87" s="5"/>
      <c r="C87" s="4" t="s">
        <v>24</v>
      </c>
      <c r="E87" s="22"/>
      <c r="F87" s="7" t="s">
        <v>24</v>
      </c>
      <c r="G87" s="4" t="s">
        <v>24</v>
      </c>
      <c r="H87" s="7" t="s">
        <v>24</v>
      </c>
      <c r="I87" s="7" t="s">
        <v>24</v>
      </c>
      <c r="J87" s="7" t="s">
        <v>24</v>
      </c>
      <c r="K87" s="8"/>
      <c r="O87" s="4" t="s">
        <v>24</v>
      </c>
      <c r="P87" s="4" t="s">
        <v>24</v>
      </c>
    </row>
    <row r="88" spans="1:16" x14ac:dyDescent="0.35">
      <c r="A88" s="4" t="s">
        <v>151</v>
      </c>
      <c r="B88" s="5"/>
      <c r="C88" s="4" t="s">
        <v>24</v>
      </c>
      <c r="E88" s="22"/>
      <c r="F88" s="7" t="s">
        <v>24</v>
      </c>
      <c r="G88" s="4" t="s">
        <v>24</v>
      </c>
      <c r="H88" s="7" t="s">
        <v>24</v>
      </c>
      <c r="I88" s="7" t="s">
        <v>24</v>
      </c>
      <c r="J88" s="7" t="s">
        <v>24</v>
      </c>
      <c r="K88" s="8"/>
      <c r="O88" s="4" t="s">
        <v>24</v>
      </c>
      <c r="P88" s="4" t="s">
        <v>24</v>
      </c>
    </row>
    <row r="89" spans="1:16" x14ac:dyDescent="0.35">
      <c r="A89" s="4" t="s">
        <v>152</v>
      </c>
      <c r="B89" s="5"/>
      <c r="C89" s="4" t="s">
        <v>24</v>
      </c>
      <c r="E89" s="22"/>
      <c r="F89" s="7" t="s">
        <v>24</v>
      </c>
      <c r="G89" s="4" t="s">
        <v>24</v>
      </c>
      <c r="H89" s="7" t="s">
        <v>24</v>
      </c>
      <c r="I89" s="7" t="s">
        <v>24</v>
      </c>
      <c r="J89" s="7" t="s">
        <v>24</v>
      </c>
      <c r="K89" s="8"/>
      <c r="O89" s="4" t="s">
        <v>24</v>
      </c>
      <c r="P89" s="4" t="s">
        <v>24</v>
      </c>
    </row>
    <row r="90" spans="1:16" x14ac:dyDescent="0.35">
      <c r="A90" s="4" t="s">
        <v>153</v>
      </c>
      <c r="B90" s="5"/>
      <c r="C90" s="4" t="s">
        <v>24</v>
      </c>
      <c r="E90" s="22"/>
      <c r="F90" s="7" t="s">
        <v>24</v>
      </c>
      <c r="G90" s="4" t="s">
        <v>24</v>
      </c>
      <c r="H90" s="7" t="s">
        <v>24</v>
      </c>
      <c r="I90" s="7" t="s">
        <v>24</v>
      </c>
      <c r="J90" s="7" t="s">
        <v>24</v>
      </c>
      <c r="K90" s="8"/>
      <c r="O90" s="4" t="s">
        <v>24</v>
      </c>
      <c r="P90" s="4" t="s">
        <v>24</v>
      </c>
    </row>
    <row r="91" spans="1:16" x14ac:dyDescent="0.35">
      <c r="A91" s="4" t="s">
        <v>154</v>
      </c>
      <c r="B91" s="5"/>
      <c r="C91" s="4" t="s">
        <v>24</v>
      </c>
      <c r="E91" s="22"/>
      <c r="F91" s="7" t="s">
        <v>24</v>
      </c>
      <c r="G91" s="4" t="s">
        <v>24</v>
      </c>
      <c r="H91" s="7" t="s">
        <v>24</v>
      </c>
      <c r="I91" s="7" t="s">
        <v>24</v>
      </c>
      <c r="J91" s="7" t="s">
        <v>24</v>
      </c>
      <c r="K91" s="8"/>
      <c r="O91" s="4" t="s">
        <v>24</v>
      </c>
      <c r="P91" s="4" t="s">
        <v>24</v>
      </c>
    </row>
    <row r="92" spans="1:16" x14ac:dyDescent="0.35">
      <c r="A92" s="4" t="s">
        <v>155</v>
      </c>
      <c r="B92" s="5"/>
      <c r="C92" s="4" t="s">
        <v>24</v>
      </c>
      <c r="E92" s="22"/>
      <c r="F92" s="7" t="s">
        <v>24</v>
      </c>
      <c r="G92" s="4" t="s">
        <v>24</v>
      </c>
      <c r="H92" s="7" t="s">
        <v>24</v>
      </c>
      <c r="I92" s="7" t="s">
        <v>24</v>
      </c>
      <c r="J92" s="7" t="s">
        <v>24</v>
      </c>
      <c r="K92" s="8"/>
      <c r="O92" s="4" t="s">
        <v>24</v>
      </c>
      <c r="P92" s="4" t="s">
        <v>24</v>
      </c>
    </row>
    <row r="93" spans="1:16" x14ac:dyDescent="0.35">
      <c r="A93" s="4" t="s">
        <v>156</v>
      </c>
      <c r="B93" s="5"/>
      <c r="C93" s="4" t="s">
        <v>24</v>
      </c>
      <c r="E93" s="22"/>
      <c r="F93" s="7" t="s">
        <v>24</v>
      </c>
      <c r="G93" s="4" t="s">
        <v>24</v>
      </c>
      <c r="H93" s="7" t="s">
        <v>24</v>
      </c>
      <c r="I93" s="7" t="s">
        <v>24</v>
      </c>
      <c r="J93" s="7" t="s">
        <v>24</v>
      </c>
      <c r="K93" s="8"/>
      <c r="O93" s="4" t="s">
        <v>24</v>
      </c>
      <c r="P93" s="4" t="s">
        <v>24</v>
      </c>
    </row>
    <row r="94" spans="1:16" x14ac:dyDescent="0.35">
      <c r="A94" s="4" t="s">
        <v>157</v>
      </c>
      <c r="B94" s="5"/>
      <c r="C94" s="4" t="s">
        <v>24</v>
      </c>
      <c r="E94" s="22"/>
      <c r="F94" s="7" t="s">
        <v>24</v>
      </c>
      <c r="G94" s="4" t="s">
        <v>24</v>
      </c>
      <c r="H94" s="7" t="s">
        <v>24</v>
      </c>
      <c r="I94" s="7" t="s">
        <v>24</v>
      </c>
      <c r="J94" s="7" t="s">
        <v>24</v>
      </c>
      <c r="K94" s="8"/>
      <c r="O94" s="4" t="s">
        <v>24</v>
      </c>
      <c r="P94" s="4" t="s">
        <v>24</v>
      </c>
    </row>
    <row r="95" spans="1:16" x14ac:dyDescent="0.35">
      <c r="A95" s="4" t="s">
        <v>158</v>
      </c>
      <c r="B95" s="5"/>
      <c r="C95" s="4" t="s">
        <v>24</v>
      </c>
      <c r="E95" s="22"/>
      <c r="F95" s="7" t="s">
        <v>24</v>
      </c>
      <c r="G95" s="4" t="s">
        <v>24</v>
      </c>
      <c r="H95" s="7" t="s">
        <v>24</v>
      </c>
      <c r="I95" s="7" t="s">
        <v>24</v>
      </c>
      <c r="J95" s="7" t="s">
        <v>24</v>
      </c>
      <c r="K95" s="8"/>
      <c r="O95" s="4" t="s">
        <v>24</v>
      </c>
      <c r="P95" s="4" t="s">
        <v>24</v>
      </c>
    </row>
    <row r="96" spans="1:16" x14ac:dyDescent="0.35">
      <c r="A96" s="4" t="s">
        <v>159</v>
      </c>
      <c r="B96" s="5"/>
      <c r="C96" s="4" t="s">
        <v>24</v>
      </c>
      <c r="E96" s="22"/>
      <c r="F96" s="7" t="s">
        <v>24</v>
      </c>
      <c r="G96" s="4" t="s">
        <v>24</v>
      </c>
      <c r="H96" s="7" t="s">
        <v>24</v>
      </c>
      <c r="I96" s="7" t="s">
        <v>24</v>
      </c>
      <c r="J96" s="7" t="s">
        <v>24</v>
      </c>
      <c r="K96" s="8"/>
      <c r="O96" s="4" t="s">
        <v>24</v>
      </c>
      <c r="P96" s="4" t="s">
        <v>24</v>
      </c>
    </row>
    <row r="97" spans="1:16" x14ac:dyDescent="0.35">
      <c r="A97" s="4" t="s">
        <v>160</v>
      </c>
      <c r="B97" s="5"/>
      <c r="C97" s="4" t="s">
        <v>24</v>
      </c>
      <c r="E97" s="22"/>
      <c r="F97" s="7" t="s">
        <v>24</v>
      </c>
      <c r="G97" s="4" t="s">
        <v>24</v>
      </c>
      <c r="H97" s="7" t="s">
        <v>24</v>
      </c>
      <c r="I97" s="7" t="s">
        <v>24</v>
      </c>
      <c r="J97" s="7" t="s">
        <v>24</v>
      </c>
      <c r="K97" s="8"/>
      <c r="O97" s="4" t="s">
        <v>24</v>
      </c>
      <c r="P97" s="4" t="s">
        <v>24</v>
      </c>
    </row>
    <row r="98" spans="1:16" x14ac:dyDescent="0.35">
      <c r="A98" s="4" t="s">
        <v>161</v>
      </c>
      <c r="B98" s="5"/>
      <c r="C98" s="4" t="s">
        <v>24</v>
      </c>
      <c r="E98" s="22"/>
      <c r="F98" s="7" t="s">
        <v>24</v>
      </c>
      <c r="G98" s="4" t="s">
        <v>24</v>
      </c>
      <c r="H98" s="7" t="s">
        <v>24</v>
      </c>
      <c r="I98" s="7" t="s">
        <v>24</v>
      </c>
      <c r="J98" s="7" t="s">
        <v>24</v>
      </c>
      <c r="K98" s="8"/>
      <c r="O98" s="4" t="s">
        <v>24</v>
      </c>
      <c r="P98" s="4" t="s">
        <v>24</v>
      </c>
    </row>
    <row r="99" spans="1:16" x14ac:dyDescent="0.35">
      <c r="A99" s="4" t="s">
        <v>162</v>
      </c>
      <c r="B99" s="5"/>
      <c r="C99" s="4" t="s">
        <v>24</v>
      </c>
      <c r="E99" s="22"/>
      <c r="F99" s="7" t="s">
        <v>24</v>
      </c>
      <c r="G99" s="4" t="s">
        <v>24</v>
      </c>
      <c r="H99" s="7" t="s">
        <v>24</v>
      </c>
      <c r="I99" s="7" t="s">
        <v>24</v>
      </c>
      <c r="J99" s="7" t="s">
        <v>24</v>
      </c>
      <c r="K99" s="8"/>
      <c r="O99" s="4" t="s">
        <v>24</v>
      </c>
      <c r="P99" s="4" t="s">
        <v>24</v>
      </c>
    </row>
    <row r="100" spans="1:16" x14ac:dyDescent="0.35">
      <c r="A100" s="4" t="s">
        <v>163</v>
      </c>
      <c r="B100" s="5"/>
      <c r="C100" s="4" t="s">
        <v>24</v>
      </c>
      <c r="E100" s="22"/>
      <c r="F100" s="7" t="s">
        <v>24</v>
      </c>
      <c r="G100" s="4" t="s">
        <v>24</v>
      </c>
      <c r="H100" s="7" t="s">
        <v>24</v>
      </c>
      <c r="I100" s="7" t="s">
        <v>24</v>
      </c>
      <c r="J100" s="7" t="s">
        <v>24</v>
      </c>
      <c r="K100" s="8"/>
      <c r="O100" s="4" t="s">
        <v>24</v>
      </c>
      <c r="P100" s="4" t="s">
        <v>24</v>
      </c>
    </row>
    <row r="101" spans="1:16" x14ac:dyDescent="0.35">
      <c r="A101" s="4" t="s">
        <v>164</v>
      </c>
      <c r="B101" s="5"/>
      <c r="C101" s="4" t="s">
        <v>24</v>
      </c>
      <c r="E101" s="22"/>
      <c r="F101" s="7" t="s">
        <v>24</v>
      </c>
      <c r="G101" s="4" t="s">
        <v>24</v>
      </c>
      <c r="H101" s="7" t="s">
        <v>24</v>
      </c>
      <c r="I101" s="7" t="s">
        <v>24</v>
      </c>
      <c r="J101" s="7" t="s">
        <v>24</v>
      </c>
      <c r="K101" s="8"/>
      <c r="O101" s="4" t="s">
        <v>24</v>
      </c>
      <c r="P101" s="4" t="s">
        <v>24</v>
      </c>
    </row>
    <row r="102" spans="1:16" x14ac:dyDescent="0.35">
      <c r="A102" s="4" t="s">
        <v>165</v>
      </c>
      <c r="B102" s="5"/>
      <c r="C102" s="4" t="s">
        <v>24</v>
      </c>
      <c r="E102" s="22"/>
      <c r="F102" s="7" t="s">
        <v>24</v>
      </c>
      <c r="G102" s="4" t="s">
        <v>24</v>
      </c>
      <c r="H102" s="7" t="s">
        <v>24</v>
      </c>
      <c r="I102" s="7" t="s">
        <v>24</v>
      </c>
      <c r="J102" s="7" t="s">
        <v>24</v>
      </c>
      <c r="K102" s="8"/>
      <c r="O102" s="4" t="s">
        <v>24</v>
      </c>
      <c r="P102" s="4" t="s">
        <v>24</v>
      </c>
    </row>
    <row r="103" spans="1:16" x14ac:dyDescent="0.35">
      <c r="A103" s="4" t="s">
        <v>166</v>
      </c>
      <c r="B103" s="5"/>
      <c r="C103" s="4" t="s">
        <v>24</v>
      </c>
      <c r="E103" s="22"/>
      <c r="F103" s="7" t="s">
        <v>24</v>
      </c>
      <c r="G103" s="4" t="s">
        <v>24</v>
      </c>
      <c r="H103" s="7" t="s">
        <v>24</v>
      </c>
      <c r="I103" s="7" t="s">
        <v>24</v>
      </c>
      <c r="J103" s="7" t="s">
        <v>24</v>
      </c>
      <c r="K103" s="8"/>
      <c r="O103" s="4" t="s">
        <v>24</v>
      </c>
      <c r="P103" s="4" t="s">
        <v>24</v>
      </c>
    </row>
    <row r="104" spans="1:16" x14ac:dyDescent="0.35">
      <c r="A104" s="4" t="s">
        <v>167</v>
      </c>
      <c r="B104" s="5"/>
      <c r="C104" s="4" t="s">
        <v>24</v>
      </c>
      <c r="E104" s="22"/>
      <c r="F104" s="7" t="s">
        <v>24</v>
      </c>
      <c r="G104" s="4" t="s">
        <v>24</v>
      </c>
      <c r="H104" s="7" t="s">
        <v>24</v>
      </c>
      <c r="I104" s="7" t="s">
        <v>24</v>
      </c>
      <c r="J104" s="7" t="s">
        <v>24</v>
      </c>
      <c r="K104" s="8"/>
      <c r="O104" s="4" t="s">
        <v>24</v>
      </c>
      <c r="P104" s="4" t="s">
        <v>24</v>
      </c>
    </row>
    <row r="105" spans="1:16" x14ac:dyDescent="0.35">
      <c r="A105" s="4" t="s">
        <v>168</v>
      </c>
      <c r="B105" s="5"/>
      <c r="C105" s="4" t="s">
        <v>24</v>
      </c>
      <c r="E105" s="22"/>
      <c r="F105" s="7" t="s">
        <v>24</v>
      </c>
      <c r="G105" s="4" t="s">
        <v>24</v>
      </c>
      <c r="H105" s="7" t="s">
        <v>24</v>
      </c>
      <c r="I105" s="7" t="s">
        <v>24</v>
      </c>
      <c r="J105" s="7" t="s">
        <v>24</v>
      </c>
      <c r="K105" s="8"/>
      <c r="O105" s="4" t="s">
        <v>24</v>
      </c>
      <c r="P105" s="4" t="s">
        <v>24</v>
      </c>
    </row>
    <row r="106" spans="1:16" x14ac:dyDescent="0.35">
      <c r="A106" s="4" t="s">
        <v>169</v>
      </c>
      <c r="B106" s="5"/>
      <c r="C106" s="4" t="s">
        <v>24</v>
      </c>
      <c r="E106" s="22"/>
      <c r="F106" s="7" t="s">
        <v>24</v>
      </c>
      <c r="G106" s="4" t="s">
        <v>24</v>
      </c>
      <c r="H106" s="7" t="s">
        <v>24</v>
      </c>
      <c r="I106" s="7" t="s">
        <v>24</v>
      </c>
      <c r="J106" s="7" t="s">
        <v>24</v>
      </c>
      <c r="K106" s="8"/>
      <c r="O106" s="4" t="s">
        <v>24</v>
      </c>
      <c r="P106" s="4" t="s">
        <v>24</v>
      </c>
    </row>
    <row r="107" spans="1:16" x14ac:dyDescent="0.35">
      <c r="A107" s="4" t="s">
        <v>170</v>
      </c>
      <c r="B107" s="5"/>
      <c r="C107" s="4" t="s">
        <v>24</v>
      </c>
      <c r="E107" s="22"/>
      <c r="F107" s="7" t="s">
        <v>24</v>
      </c>
      <c r="G107" s="4" t="s">
        <v>24</v>
      </c>
      <c r="H107" s="7" t="s">
        <v>24</v>
      </c>
      <c r="I107" s="7" t="s">
        <v>24</v>
      </c>
      <c r="J107" s="7" t="s">
        <v>24</v>
      </c>
      <c r="K107" s="8"/>
      <c r="O107" s="4" t="s">
        <v>24</v>
      </c>
      <c r="P107" s="4" t="s">
        <v>24</v>
      </c>
    </row>
    <row r="108" spans="1:16" x14ac:dyDescent="0.35">
      <c r="A108" s="4" t="s">
        <v>171</v>
      </c>
      <c r="B108" s="5"/>
      <c r="C108" s="4" t="s">
        <v>24</v>
      </c>
      <c r="E108" s="22"/>
      <c r="F108" s="7" t="s">
        <v>24</v>
      </c>
      <c r="G108" s="4" t="s">
        <v>24</v>
      </c>
      <c r="H108" s="7" t="s">
        <v>24</v>
      </c>
      <c r="I108" s="7" t="s">
        <v>24</v>
      </c>
      <c r="J108" s="7" t="s">
        <v>24</v>
      </c>
      <c r="K108" s="8"/>
      <c r="O108" s="4" t="s">
        <v>24</v>
      </c>
      <c r="P108" s="4" t="s">
        <v>24</v>
      </c>
    </row>
    <row r="109" spans="1:16" x14ac:dyDescent="0.35">
      <c r="A109" s="4" t="s">
        <v>172</v>
      </c>
      <c r="B109" s="5"/>
      <c r="C109" s="4" t="s">
        <v>24</v>
      </c>
      <c r="E109" s="22"/>
      <c r="F109" s="7" t="s">
        <v>24</v>
      </c>
      <c r="G109" s="4" t="s">
        <v>24</v>
      </c>
      <c r="H109" s="7" t="s">
        <v>24</v>
      </c>
      <c r="I109" s="7" t="s">
        <v>24</v>
      </c>
      <c r="J109" s="7" t="s">
        <v>24</v>
      </c>
      <c r="K109" s="8"/>
      <c r="O109" s="4" t="s">
        <v>24</v>
      </c>
      <c r="P109" s="4" t="s">
        <v>24</v>
      </c>
    </row>
    <row r="110" spans="1:16" x14ac:dyDescent="0.35">
      <c r="A110" s="4" t="s">
        <v>173</v>
      </c>
      <c r="B110" s="5"/>
      <c r="C110" s="4" t="s">
        <v>24</v>
      </c>
      <c r="E110" s="22"/>
      <c r="F110" s="7" t="s">
        <v>24</v>
      </c>
      <c r="G110" s="4" t="s">
        <v>24</v>
      </c>
      <c r="H110" s="7" t="s">
        <v>24</v>
      </c>
      <c r="I110" s="7" t="s">
        <v>24</v>
      </c>
      <c r="J110" s="7" t="s">
        <v>24</v>
      </c>
      <c r="K110" s="8"/>
      <c r="O110" s="4" t="s">
        <v>24</v>
      </c>
      <c r="P110" s="4" t="s">
        <v>24</v>
      </c>
    </row>
    <row r="111" spans="1:16" x14ac:dyDescent="0.35">
      <c r="A111" s="4" t="s">
        <v>174</v>
      </c>
      <c r="B111" s="5"/>
      <c r="C111" s="4" t="s">
        <v>24</v>
      </c>
      <c r="E111" s="22"/>
      <c r="F111" s="7" t="s">
        <v>24</v>
      </c>
      <c r="G111" s="4" t="s">
        <v>24</v>
      </c>
      <c r="H111" s="7" t="s">
        <v>24</v>
      </c>
      <c r="I111" s="7" t="s">
        <v>24</v>
      </c>
      <c r="J111" s="7" t="s">
        <v>24</v>
      </c>
      <c r="K111" s="8"/>
      <c r="O111" s="4" t="s">
        <v>24</v>
      </c>
      <c r="P111" s="4" t="s">
        <v>24</v>
      </c>
    </row>
    <row r="112" spans="1:16" x14ac:dyDescent="0.35">
      <c r="A112" s="4" t="s">
        <v>175</v>
      </c>
      <c r="B112" s="5"/>
      <c r="C112" s="4" t="s">
        <v>24</v>
      </c>
      <c r="E112" s="22"/>
      <c r="F112" s="7" t="s">
        <v>24</v>
      </c>
      <c r="G112" s="4" t="s">
        <v>24</v>
      </c>
      <c r="H112" s="7" t="s">
        <v>24</v>
      </c>
      <c r="I112" s="7" t="s">
        <v>24</v>
      </c>
      <c r="J112" s="7" t="s">
        <v>24</v>
      </c>
      <c r="K112" s="8"/>
      <c r="O112" s="4" t="s">
        <v>24</v>
      </c>
      <c r="P112" s="4" t="s">
        <v>24</v>
      </c>
    </row>
    <row r="113" spans="1:16" x14ac:dyDescent="0.35">
      <c r="A113" s="4" t="s">
        <v>176</v>
      </c>
      <c r="B113" s="5"/>
      <c r="C113" s="4" t="s">
        <v>24</v>
      </c>
      <c r="E113" s="22"/>
      <c r="F113" s="7" t="s">
        <v>24</v>
      </c>
      <c r="G113" s="4" t="s">
        <v>24</v>
      </c>
      <c r="H113" s="7" t="s">
        <v>24</v>
      </c>
      <c r="I113" s="7" t="s">
        <v>24</v>
      </c>
      <c r="J113" s="7" t="s">
        <v>24</v>
      </c>
      <c r="K113" s="8"/>
      <c r="O113" s="4" t="s">
        <v>24</v>
      </c>
      <c r="P113" s="4" t="s">
        <v>24</v>
      </c>
    </row>
    <row r="114" spans="1:16" x14ac:dyDescent="0.35">
      <c r="A114" s="4" t="s">
        <v>177</v>
      </c>
      <c r="B114" s="5"/>
      <c r="C114" s="4" t="s">
        <v>24</v>
      </c>
      <c r="E114" s="22"/>
      <c r="F114" s="7" t="s">
        <v>24</v>
      </c>
      <c r="G114" s="4" t="s">
        <v>24</v>
      </c>
      <c r="H114" s="7" t="s">
        <v>24</v>
      </c>
      <c r="I114" s="7" t="s">
        <v>24</v>
      </c>
      <c r="J114" s="7" t="s">
        <v>24</v>
      </c>
      <c r="K114" s="8"/>
      <c r="O114" s="4" t="s">
        <v>24</v>
      </c>
      <c r="P114" s="4" t="s">
        <v>24</v>
      </c>
    </row>
    <row r="115" spans="1:16" x14ac:dyDescent="0.35">
      <c r="A115" s="4" t="s">
        <v>178</v>
      </c>
      <c r="B115" s="5"/>
      <c r="C115" s="4" t="s">
        <v>24</v>
      </c>
      <c r="E115" s="22"/>
      <c r="F115" s="7" t="s">
        <v>24</v>
      </c>
      <c r="G115" s="4" t="s">
        <v>24</v>
      </c>
      <c r="H115" s="7" t="s">
        <v>24</v>
      </c>
      <c r="I115" s="7" t="s">
        <v>24</v>
      </c>
      <c r="J115" s="7" t="s">
        <v>24</v>
      </c>
      <c r="K115" s="8"/>
      <c r="O115" s="4" t="s">
        <v>24</v>
      </c>
      <c r="P115" s="4" t="s">
        <v>24</v>
      </c>
    </row>
    <row r="116" spans="1:16" x14ac:dyDescent="0.35">
      <c r="A116" s="4" t="s">
        <v>179</v>
      </c>
      <c r="B116" s="5"/>
      <c r="C116" s="4" t="s">
        <v>24</v>
      </c>
      <c r="E116" s="22"/>
      <c r="F116" s="7" t="s">
        <v>24</v>
      </c>
      <c r="G116" s="4" t="s">
        <v>24</v>
      </c>
      <c r="H116" s="7" t="s">
        <v>24</v>
      </c>
      <c r="I116" s="7" t="s">
        <v>24</v>
      </c>
      <c r="J116" s="7" t="s">
        <v>24</v>
      </c>
      <c r="K116" s="8"/>
      <c r="O116" s="4" t="s">
        <v>24</v>
      </c>
      <c r="P116" s="4" t="s">
        <v>24</v>
      </c>
    </row>
    <row r="117" spans="1:16" x14ac:dyDescent="0.35">
      <c r="A117" s="4" t="s">
        <v>180</v>
      </c>
      <c r="B117" s="5"/>
      <c r="C117" s="4" t="s">
        <v>24</v>
      </c>
      <c r="E117" s="22"/>
      <c r="F117" s="7" t="s">
        <v>24</v>
      </c>
      <c r="G117" s="4" t="s">
        <v>24</v>
      </c>
      <c r="H117" s="7" t="s">
        <v>24</v>
      </c>
      <c r="I117" s="7" t="s">
        <v>24</v>
      </c>
      <c r="J117" s="7" t="s">
        <v>24</v>
      </c>
      <c r="K117" s="8"/>
      <c r="O117" s="4" t="s">
        <v>24</v>
      </c>
      <c r="P117" s="4" t="s">
        <v>24</v>
      </c>
    </row>
    <row r="118" spans="1:16" x14ac:dyDescent="0.35">
      <c r="A118" s="4" t="s">
        <v>181</v>
      </c>
      <c r="B118" s="5"/>
      <c r="C118" s="4" t="s">
        <v>24</v>
      </c>
      <c r="E118" s="22"/>
      <c r="F118" s="7" t="s">
        <v>24</v>
      </c>
      <c r="G118" s="4" t="s">
        <v>24</v>
      </c>
      <c r="H118" s="7" t="s">
        <v>24</v>
      </c>
      <c r="I118" s="7" t="s">
        <v>24</v>
      </c>
      <c r="J118" s="7" t="s">
        <v>24</v>
      </c>
      <c r="K118" s="8"/>
      <c r="O118" s="4" t="s">
        <v>24</v>
      </c>
      <c r="P118" s="4" t="s">
        <v>24</v>
      </c>
    </row>
    <row r="119" spans="1:16" x14ac:dyDescent="0.35">
      <c r="A119" s="4" t="s">
        <v>182</v>
      </c>
      <c r="B119" s="5"/>
      <c r="C119" s="4" t="s">
        <v>24</v>
      </c>
      <c r="E119" s="22"/>
      <c r="F119" s="7" t="s">
        <v>24</v>
      </c>
      <c r="G119" s="4" t="s">
        <v>24</v>
      </c>
      <c r="H119" s="7" t="s">
        <v>24</v>
      </c>
      <c r="I119" s="7" t="s">
        <v>24</v>
      </c>
      <c r="J119" s="7" t="s">
        <v>24</v>
      </c>
      <c r="K119" s="8"/>
      <c r="O119" s="4" t="s">
        <v>24</v>
      </c>
      <c r="P119" s="4" t="s">
        <v>24</v>
      </c>
    </row>
    <row r="120" spans="1:16" x14ac:dyDescent="0.35">
      <c r="A120" s="4" t="s">
        <v>183</v>
      </c>
      <c r="B120" s="5"/>
      <c r="C120" s="4" t="s">
        <v>24</v>
      </c>
      <c r="E120" s="22"/>
      <c r="F120" s="7" t="s">
        <v>24</v>
      </c>
      <c r="G120" s="4" t="s">
        <v>24</v>
      </c>
      <c r="H120" s="7" t="s">
        <v>24</v>
      </c>
      <c r="I120" s="7" t="s">
        <v>24</v>
      </c>
      <c r="J120" s="7" t="s">
        <v>24</v>
      </c>
      <c r="K120" s="8"/>
      <c r="O120" s="4" t="s">
        <v>24</v>
      </c>
      <c r="P120" s="4" t="s">
        <v>24</v>
      </c>
    </row>
    <row r="121" spans="1:16" x14ac:dyDescent="0.35">
      <c r="A121" s="4" t="s">
        <v>184</v>
      </c>
      <c r="B121" s="5"/>
      <c r="C121" s="4" t="s">
        <v>24</v>
      </c>
      <c r="E121" s="22"/>
      <c r="F121" s="7" t="s">
        <v>24</v>
      </c>
      <c r="G121" s="4" t="s">
        <v>24</v>
      </c>
      <c r="H121" s="7" t="s">
        <v>24</v>
      </c>
      <c r="I121" s="7" t="s">
        <v>24</v>
      </c>
      <c r="J121" s="7" t="s">
        <v>24</v>
      </c>
      <c r="K121" s="8"/>
      <c r="O121" s="4" t="s">
        <v>24</v>
      </c>
      <c r="P121" s="4" t="s">
        <v>24</v>
      </c>
    </row>
    <row r="122" spans="1:16" x14ac:dyDescent="0.35">
      <c r="A122" s="4" t="s">
        <v>185</v>
      </c>
      <c r="B122" s="5"/>
      <c r="C122" s="4" t="s">
        <v>24</v>
      </c>
      <c r="E122" s="22"/>
      <c r="F122" s="7" t="s">
        <v>24</v>
      </c>
      <c r="G122" s="4" t="s">
        <v>24</v>
      </c>
      <c r="H122" s="7" t="s">
        <v>24</v>
      </c>
      <c r="I122" s="7" t="s">
        <v>24</v>
      </c>
      <c r="J122" s="7" t="s">
        <v>24</v>
      </c>
      <c r="K122" s="8"/>
      <c r="O122" s="4" t="s">
        <v>24</v>
      </c>
      <c r="P122" s="4" t="s">
        <v>24</v>
      </c>
    </row>
    <row r="123" spans="1:16" x14ac:dyDescent="0.35">
      <c r="A123" s="4" t="s">
        <v>186</v>
      </c>
      <c r="B123" s="5"/>
      <c r="C123" s="4" t="s">
        <v>24</v>
      </c>
      <c r="E123" s="22"/>
      <c r="F123" s="7" t="s">
        <v>24</v>
      </c>
      <c r="G123" s="4" t="s">
        <v>24</v>
      </c>
      <c r="H123" s="7" t="s">
        <v>24</v>
      </c>
      <c r="I123" s="7" t="s">
        <v>24</v>
      </c>
      <c r="J123" s="7" t="s">
        <v>24</v>
      </c>
      <c r="K123" s="8"/>
      <c r="O123" s="4" t="s">
        <v>24</v>
      </c>
      <c r="P123" s="4" t="s">
        <v>24</v>
      </c>
    </row>
    <row r="124" spans="1:16" x14ac:dyDescent="0.35">
      <c r="A124" s="4" t="s">
        <v>187</v>
      </c>
      <c r="B124" s="5"/>
      <c r="C124" s="4" t="s">
        <v>24</v>
      </c>
      <c r="E124" s="22"/>
      <c r="F124" s="7" t="s">
        <v>24</v>
      </c>
      <c r="G124" s="4" t="s">
        <v>24</v>
      </c>
      <c r="H124" s="7" t="s">
        <v>24</v>
      </c>
      <c r="I124" s="7" t="s">
        <v>24</v>
      </c>
      <c r="J124" s="7" t="s">
        <v>24</v>
      </c>
      <c r="K124" s="8"/>
      <c r="O124" s="4" t="s">
        <v>24</v>
      </c>
      <c r="P124" s="4" t="s">
        <v>24</v>
      </c>
    </row>
    <row r="125" spans="1:16" x14ac:dyDescent="0.35">
      <c r="A125" s="4" t="s">
        <v>188</v>
      </c>
      <c r="B125" s="5"/>
      <c r="C125" s="4" t="s">
        <v>24</v>
      </c>
      <c r="E125" s="22"/>
      <c r="F125" s="7" t="s">
        <v>24</v>
      </c>
      <c r="G125" s="4" t="s">
        <v>24</v>
      </c>
      <c r="H125" s="7" t="s">
        <v>24</v>
      </c>
      <c r="I125" s="7" t="s">
        <v>24</v>
      </c>
      <c r="J125" s="7" t="s">
        <v>24</v>
      </c>
      <c r="K125" s="8"/>
      <c r="O125" s="4" t="s">
        <v>24</v>
      </c>
      <c r="P125" s="4" t="s">
        <v>24</v>
      </c>
    </row>
    <row r="126" spans="1:16" x14ac:dyDescent="0.35">
      <c r="A126" s="4" t="s">
        <v>189</v>
      </c>
      <c r="B126" s="5"/>
      <c r="C126" s="4" t="s">
        <v>24</v>
      </c>
      <c r="E126" s="22"/>
      <c r="F126" s="7" t="s">
        <v>24</v>
      </c>
      <c r="G126" s="4" t="s">
        <v>24</v>
      </c>
      <c r="H126" s="7" t="s">
        <v>24</v>
      </c>
      <c r="I126" s="7" t="s">
        <v>24</v>
      </c>
      <c r="J126" s="7" t="s">
        <v>24</v>
      </c>
      <c r="K126" s="8"/>
      <c r="O126" s="4" t="s">
        <v>24</v>
      </c>
      <c r="P126" s="4" t="s">
        <v>24</v>
      </c>
    </row>
    <row r="127" spans="1:16" x14ac:dyDescent="0.35">
      <c r="A127" s="4" t="s">
        <v>190</v>
      </c>
      <c r="B127" s="5"/>
      <c r="C127" s="4" t="s">
        <v>24</v>
      </c>
      <c r="E127" s="22"/>
      <c r="F127" s="7" t="s">
        <v>24</v>
      </c>
      <c r="G127" s="4" t="s">
        <v>24</v>
      </c>
      <c r="H127" s="7" t="s">
        <v>24</v>
      </c>
      <c r="I127" s="7" t="s">
        <v>24</v>
      </c>
      <c r="J127" s="7" t="s">
        <v>24</v>
      </c>
      <c r="K127" s="8"/>
      <c r="O127" s="4" t="s">
        <v>24</v>
      </c>
      <c r="P127" s="4" t="s">
        <v>24</v>
      </c>
    </row>
    <row r="128" spans="1:16" x14ac:dyDescent="0.35">
      <c r="A128" s="4" t="s">
        <v>191</v>
      </c>
      <c r="B128" s="5"/>
      <c r="C128" s="4" t="s">
        <v>24</v>
      </c>
      <c r="E128" s="22"/>
      <c r="F128" s="7" t="s">
        <v>24</v>
      </c>
      <c r="G128" s="4" t="s">
        <v>24</v>
      </c>
      <c r="H128" s="7" t="s">
        <v>24</v>
      </c>
      <c r="I128" s="7" t="s">
        <v>24</v>
      </c>
      <c r="J128" s="7" t="s">
        <v>24</v>
      </c>
      <c r="K128" s="8"/>
      <c r="O128" s="4" t="s">
        <v>24</v>
      </c>
      <c r="P128" s="4" t="s">
        <v>24</v>
      </c>
    </row>
    <row r="129" spans="1:16" x14ac:dyDescent="0.35">
      <c r="A129" s="4" t="s">
        <v>192</v>
      </c>
      <c r="B129" s="5"/>
      <c r="C129" s="4" t="s">
        <v>24</v>
      </c>
      <c r="E129" s="22"/>
      <c r="F129" s="7" t="s">
        <v>24</v>
      </c>
      <c r="G129" s="4" t="s">
        <v>24</v>
      </c>
      <c r="H129" s="7" t="s">
        <v>24</v>
      </c>
      <c r="I129" s="7" t="s">
        <v>24</v>
      </c>
      <c r="J129" s="7" t="s">
        <v>24</v>
      </c>
      <c r="K129" s="8"/>
      <c r="O129" s="4" t="s">
        <v>24</v>
      </c>
      <c r="P129" s="4" t="s">
        <v>24</v>
      </c>
    </row>
    <row r="130" spans="1:16" x14ac:dyDescent="0.35">
      <c r="A130" s="4" t="s">
        <v>193</v>
      </c>
      <c r="B130" s="5"/>
      <c r="C130" s="4" t="s">
        <v>24</v>
      </c>
      <c r="E130" s="22"/>
      <c r="F130" s="7" t="s">
        <v>24</v>
      </c>
      <c r="G130" s="4" t="s">
        <v>24</v>
      </c>
      <c r="H130" s="7" t="s">
        <v>24</v>
      </c>
      <c r="I130" s="7" t="s">
        <v>24</v>
      </c>
      <c r="J130" s="7" t="s">
        <v>24</v>
      </c>
      <c r="K130" s="8"/>
      <c r="O130" s="4" t="s">
        <v>24</v>
      </c>
      <c r="P130" s="4" t="s">
        <v>24</v>
      </c>
    </row>
    <row r="131" spans="1:16" x14ac:dyDescent="0.35">
      <c r="A131" s="4" t="s">
        <v>194</v>
      </c>
      <c r="B131" s="5"/>
      <c r="C131" s="4" t="s">
        <v>24</v>
      </c>
      <c r="E131" s="22"/>
      <c r="F131" s="7" t="s">
        <v>24</v>
      </c>
      <c r="G131" s="4" t="s">
        <v>24</v>
      </c>
      <c r="H131" s="7" t="s">
        <v>24</v>
      </c>
      <c r="I131" s="7" t="s">
        <v>24</v>
      </c>
      <c r="J131" s="7" t="s">
        <v>24</v>
      </c>
      <c r="K131" s="8"/>
      <c r="O131" s="4" t="s">
        <v>24</v>
      </c>
      <c r="P131" s="4" t="s">
        <v>24</v>
      </c>
    </row>
    <row r="132" spans="1:16" x14ac:dyDescent="0.35">
      <c r="A132" s="4" t="s">
        <v>195</v>
      </c>
      <c r="B132" s="5"/>
      <c r="C132" s="4" t="s">
        <v>24</v>
      </c>
      <c r="E132" s="22"/>
      <c r="F132" s="7" t="s">
        <v>24</v>
      </c>
      <c r="G132" s="4" t="s">
        <v>24</v>
      </c>
      <c r="H132" s="7" t="s">
        <v>24</v>
      </c>
      <c r="I132" s="7" t="s">
        <v>24</v>
      </c>
      <c r="J132" s="7" t="s">
        <v>24</v>
      </c>
      <c r="K132" s="8"/>
      <c r="O132" s="4" t="s">
        <v>24</v>
      </c>
      <c r="P132" s="4" t="s">
        <v>24</v>
      </c>
    </row>
    <row r="133" spans="1:16" x14ac:dyDescent="0.35">
      <c r="A133" s="4" t="s">
        <v>196</v>
      </c>
      <c r="B133" s="5"/>
      <c r="C133" s="4" t="s">
        <v>24</v>
      </c>
      <c r="E133" s="22"/>
      <c r="F133" s="7" t="s">
        <v>24</v>
      </c>
      <c r="G133" s="4" t="s">
        <v>24</v>
      </c>
      <c r="H133" s="7" t="s">
        <v>24</v>
      </c>
      <c r="I133" s="7" t="s">
        <v>24</v>
      </c>
      <c r="J133" s="7" t="s">
        <v>24</v>
      </c>
      <c r="K133" s="8"/>
      <c r="O133" s="4" t="s">
        <v>24</v>
      </c>
      <c r="P133" s="4" t="s">
        <v>24</v>
      </c>
    </row>
    <row r="134" spans="1:16" x14ac:dyDescent="0.35">
      <c r="A134" s="4" t="s">
        <v>197</v>
      </c>
      <c r="B134" s="5"/>
      <c r="C134" s="4" t="s">
        <v>24</v>
      </c>
      <c r="E134" s="22"/>
      <c r="F134" s="7" t="s">
        <v>24</v>
      </c>
      <c r="G134" s="4" t="s">
        <v>24</v>
      </c>
      <c r="H134" s="7" t="s">
        <v>24</v>
      </c>
      <c r="I134" s="7" t="s">
        <v>24</v>
      </c>
      <c r="J134" s="7" t="s">
        <v>24</v>
      </c>
      <c r="K134" s="8"/>
      <c r="O134" s="4" t="s">
        <v>24</v>
      </c>
      <c r="P134" s="4" t="s">
        <v>24</v>
      </c>
    </row>
    <row r="135" spans="1:16" x14ac:dyDescent="0.35">
      <c r="A135" s="4" t="s">
        <v>198</v>
      </c>
      <c r="B135" s="5"/>
      <c r="C135" s="4" t="s">
        <v>24</v>
      </c>
      <c r="E135" s="22"/>
      <c r="F135" s="7" t="s">
        <v>24</v>
      </c>
      <c r="G135" s="4" t="s">
        <v>24</v>
      </c>
      <c r="H135" s="7" t="s">
        <v>24</v>
      </c>
      <c r="I135" s="7" t="s">
        <v>24</v>
      </c>
      <c r="J135" s="7" t="s">
        <v>24</v>
      </c>
      <c r="K135" s="8"/>
      <c r="O135" s="4" t="s">
        <v>24</v>
      </c>
      <c r="P135" s="4" t="s">
        <v>24</v>
      </c>
    </row>
    <row r="136" spans="1:16" x14ac:dyDescent="0.35">
      <c r="A136" s="4" t="s">
        <v>199</v>
      </c>
      <c r="B136" s="5"/>
      <c r="C136" s="4" t="s">
        <v>24</v>
      </c>
      <c r="E136" s="22"/>
      <c r="F136" s="7" t="s">
        <v>24</v>
      </c>
      <c r="G136" s="4" t="s">
        <v>24</v>
      </c>
      <c r="H136" s="7" t="s">
        <v>24</v>
      </c>
      <c r="I136" s="7" t="s">
        <v>24</v>
      </c>
      <c r="J136" s="7" t="s">
        <v>24</v>
      </c>
      <c r="K136" s="8"/>
      <c r="O136" s="4" t="s">
        <v>24</v>
      </c>
      <c r="P136" s="4" t="s">
        <v>24</v>
      </c>
    </row>
    <row r="137" spans="1:16" x14ac:dyDescent="0.35">
      <c r="A137" s="4" t="s">
        <v>200</v>
      </c>
      <c r="B137" s="5"/>
      <c r="C137" s="4" t="s">
        <v>24</v>
      </c>
      <c r="E137" s="22"/>
      <c r="F137" s="7" t="s">
        <v>24</v>
      </c>
      <c r="G137" s="4" t="s">
        <v>24</v>
      </c>
      <c r="H137" s="7" t="s">
        <v>24</v>
      </c>
      <c r="I137" s="7" t="s">
        <v>24</v>
      </c>
      <c r="J137" s="7" t="s">
        <v>24</v>
      </c>
      <c r="K137" s="8"/>
      <c r="O137" s="4" t="s">
        <v>24</v>
      </c>
      <c r="P137" s="4" t="s">
        <v>24</v>
      </c>
    </row>
    <row r="138" spans="1:16" x14ac:dyDescent="0.35">
      <c r="A138" s="4" t="s">
        <v>201</v>
      </c>
      <c r="B138" s="5"/>
      <c r="C138" s="4" t="s">
        <v>24</v>
      </c>
      <c r="E138" s="22"/>
      <c r="F138" s="7" t="s">
        <v>24</v>
      </c>
      <c r="G138" s="4" t="s">
        <v>24</v>
      </c>
      <c r="H138" s="7" t="s">
        <v>24</v>
      </c>
      <c r="I138" s="7" t="s">
        <v>24</v>
      </c>
      <c r="J138" s="7" t="s">
        <v>24</v>
      </c>
      <c r="K138" s="8"/>
      <c r="O138" s="4" t="s">
        <v>24</v>
      </c>
      <c r="P138" s="4" t="s">
        <v>24</v>
      </c>
    </row>
    <row r="139" spans="1:16" x14ac:dyDescent="0.35">
      <c r="A139" s="4" t="s">
        <v>202</v>
      </c>
      <c r="B139" s="5"/>
      <c r="C139" s="4" t="s">
        <v>24</v>
      </c>
      <c r="E139" s="22"/>
      <c r="F139" s="7" t="s">
        <v>24</v>
      </c>
      <c r="G139" s="4" t="s">
        <v>24</v>
      </c>
      <c r="H139" s="7" t="s">
        <v>24</v>
      </c>
      <c r="I139" s="7" t="s">
        <v>24</v>
      </c>
      <c r="J139" s="7" t="s">
        <v>24</v>
      </c>
      <c r="K139" s="8"/>
      <c r="O139" s="4" t="s">
        <v>24</v>
      </c>
      <c r="P139" s="4" t="s">
        <v>24</v>
      </c>
    </row>
    <row r="140" spans="1:16" x14ac:dyDescent="0.35">
      <c r="A140" s="4" t="s">
        <v>203</v>
      </c>
      <c r="B140" s="5"/>
      <c r="C140" s="4" t="s">
        <v>24</v>
      </c>
      <c r="E140" s="22"/>
      <c r="F140" s="7" t="s">
        <v>24</v>
      </c>
      <c r="G140" s="4" t="s">
        <v>24</v>
      </c>
      <c r="H140" s="7" t="s">
        <v>24</v>
      </c>
      <c r="I140" s="7" t="s">
        <v>24</v>
      </c>
      <c r="J140" s="7" t="s">
        <v>24</v>
      </c>
      <c r="K140" s="8"/>
      <c r="O140" s="4" t="s">
        <v>24</v>
      </c>
      <c r="P140" s="4" t="s">
        <v>24</v>
      </c>
    </row>
    <row r="141" spans="1:16" x14ac:dyDescent="0.35">
      <c r="A141" s="4" t="s">
        <v>204</v>
      </c>
      <c r="B141" s="5"/>
      <c r="C141" s="4" t="s">
        <v>24</v>
      </c>
      <c r="E141" s="22"/>
      <c r="F141" s="7" t="s">
        <v>24</v>
      </c>
      <c r="G141" s="4" t="s">
        <v>24</v>
      </c>
      <c r="H141" s="7" t="s">
        <v>24</v>
      </c>
      <c r="I141" s="7" t="s">
        <v>24</v>
      </c>
      <c r="J141" s="7" t="s">
        <v>24</v>
      </c>
      <c r="K141" s="8"/>
      <c r="O141" s="4" t="s">
        <v>24</v>
      </c>
      <c r="P141" s="4" t="s">
        <v>24</v>
      </c>
    </row>
    <row r="142" spans="1:16" x14ac:dyDescent="0.35">
      <c r="A142" s="4" t="s">
        <v>205</v>
      </c>
      <c r="B142" s="5"/>
      <c r="C142" s="4" t="s">
        <v>24</v>
      </c>
      <c r="E142" s="22"/>
      <c r="F142" s="7" t="s">
        <v>24</v>
      </c>
      <c r="G142" s="4" t="s">
        <v>24</v>
      </c>
      <c r="H142" s="7" t="s">
        <v>24</v>
      </c>
      <c r="I142" s="7" t="s">
        <v>24</v>
      </c>
      <c r="J142" s="7" t="s">
        <v>24</v>
      </c>
      <c r="K142" s="8"/>
      <c r="O142" s="4" t="s">
        <v>24</v>
      </c>
      <c r="P142" s="4" t="s">
        <v>24</v>
      </c>
    </row>
    <row r="143" spans="1:16" x14ac:dyDescent="0.35">
      <c r="A143" s="4" t="s">
        <v>206</v>
      </c>
      <c r="B143" s="5"/>
      <c r="C143" s="4" t="s">
        <v>24</v>
      </c>
      <c r="E143" s="22"/>
      <c r="F143" s="7" t="s">
        <v>24</v>
      </c>
      <c r="G143" s="4" t="s">
        <v>24</v>
      </c>
      <c r="H143" s="7" t="s">
        <v>24</v>
      </c>
      <c r="I143" s="7" t="s">
        <v>24</v>
      </c>
      <c r="J143" s="7" t="s">
        <v>24</v>
      </c>
      <c r="K143" s="8"/>
      <c r="O143" s="4" t="s">
        <v>24</v>
      </c>
      <c r="P143" s="4" t="s">
        <v>24</v>
      </c>
    </row>
    <row r="144" spans="1:16" x14ac:dyDescent="0.35">
      <c r="A144" s="4" t="s">
        <v>207</v>
      </c>
      <c r="B144" s="5"/>
      <c r="C144" s="4" t="s">
        <v>24</v>
      </c>
      <c r="E144" s="22"/>
      <c r="F144" s="7" t="s">
        <v>24</v>
      </c>
      <c r="G144" s="4" t="s">
        <v>24</v>
      </c>
      <c r="H144" s="7" t="s">
        <v>24</v>
      </c>
      <c r="I144" s="7" t="s">
        <v>24</v>
      </c>
      <c r="J144" s="7" t="s">
        <v>24</v>
      </c>
      <c r="K144" s="8"/>
      <c r="O144" s="4" t="s">
        <v>24</v>
      </c>
      <c r="P144" s="4" t="s">
        <v>24</v>
      </c>
    </row>
    <row r="145" spans="1:16" x14ac:dyDescent="0.35">
      <c r="A145" s="4" t="s">
        <v>208</v>
      </c>
      <c r="B145" s="5"/>
      <c r="C145" s="4" t="s">
        <v>24</v>
      </c>
      <c r="E145" s="22"/>
      <c r="F145" s="7" t="s">
        <v>24</v>
      </c>
      <c r="G145" s="4" t="s">
        <v>24</v>
      </c>
      <c r="H145" s="7" t="s">
        <v>24</v>
      </c>
      <c r="I145" s="7" t="s">
        <v>24</v>
      </c>
      <c r="J145" s="7" t="s">
        <v>24</v>
      </c>
      <c r="K145" s="8"/>
      <c r="O145" s="4" t="s">
        <v>24</v>
      </c>
      <c r="P145" s="4" t="s">
        <v>24</v>
      </c>
    </row>
    <row r="146" spans="1:16" x14ac:dyDescent="0.35">
      <c r="A146" s="4" t="s">
        <v>209</v>
      </c>
      <c r="B146" s="5"/>
      <c r="C146" s="4" t="s">
        <v>24</v>
      </c>
      <c r="E146" s="22"/>
      <c r="F146" s="7" t="s">
        <v>24</v>
      </c>
      <c r="G146" s="4" t="s">
        <v>24</v>
      </c>
      <c r="H146" s="7" t="s">
        <v>24</v>
      </c>
      <c r="I146" s="7" t="s">
        <v>24</v>
      </c>
      <c r="J146" s="7" t="s">
        <v>24</v>
      </c>
      <c r="K146" s="8"/>
      <c r="O146" s="4" t="s">
        <v>24</v>
      </c>
      <c r="P146" s="4" t="s">
        <v>24</v>
      </c>
    </row>
    <row r="147" spans="1:16" x14ac:dyDescent="0.35">
      <c r="A147" s="4" t="s">
        <v>210</v>
      </c>
      <c r="B147" s="5"/>
      <c r="C147" s="4" t="s">
        <v>24</v>
      </c>
      <c r="E147" s="22"/>
      <c r="F147" s="7" t="s">
        <v>24</v>
      </c>
      <c r="G147" s="4" t="s">
        <v>24</v>
      </c>
      <c r="H147" s="7" t="s">
        <v>24</v>
      </c>
      <c r="I147" s="7" t="s">
        <v>24</v>
      </c>
      <c r="J147" s="7" t="s">
        <v>24</v>
      </c>
      <c r="K147" s="8"/>
      <c r="O147" s="4" t="s">
        <v>24</v>
      </c>
      <c r="P147" s="4" t="s">
        <v>24</v>
      </c>
    </row>
    <row r="148" spans="1:16" x14ac:dyDescent="0.35">
      <c r="A148" s="4" t="s">
        <v>211</v>
      </c>
      <c r="B148" s="5"/>
      <c r="C148" s="4" t="s">
        <v>24</v>
      </c>
      <c r="E148" s="22"/>
      <c r="F148" s="7" t="s">
        <v>24</v>
      </c>
      <c r="G148" s="4" t="s">
        <v>24</v>
      </c>
      <c r="H148" s="7" t="s">
        <v>24</v>
      </c>
      <c r="I148" s="7" t="s">
        <v>24</v>
      </c>
      <c r="J148" s="7" t="s">
        <v>24</v>
      </c>
      <c r="K148" s="8"/>
      <c r="O148" s="4" t="s">
        <v>24</v>
      </c>
      <c r="P148" s="4" t="s">
        <v>24</v>
      </c>
    </row>
    <row r="149" spans="1:16" x14ac:dyDescent="0.35">
      <c r="A149" s="4" t="s">
        <v>212</v>
      </c>
      <c r="B149" s="5"/>
      <c r="C149" s="4" t="s">
        <v>24</v>
      </c>
      <c r="E149" s="22"/>
      <c r="F149" s="7" t="s">
        <v>24</v>
      </c>
      <c r="G149" s="4" t="s">
        <v>24</v>
      </c>
      <c r="H149" s="7" t="s">
        <v>24</v>
      </c>
      <c r="I149" s="7" t="s">
        <v>24</v>
      </c>
      <c r="J149" s="7" t="s">
        <v>24</v>
      </c>
      <c r="K149" s="8"/>
      <c r="O149" s="4" t="s">
        <v>24</v>
      </c>
      <c r="P149" s="4" t="s">
        <v>24</v>
      </c>
    </row>
    <row r="150" spans="1:16" x14ac:dyDescent="0.35">
      <c r="A150" s="4" t="s">
        <v>213</v>
      </c>
      <c r="B150" s="5"/>
      <c r="C150" s="4" t="s">
        <v>24</v>
      </c>
      <c r="E150" s="22"/>
      <c r="F150" s="7" t="s">
        <v>24</v>
      </c>
      <c r="G150" s="4" t="s">
        <v>24</v>
      </c>
      <c r="H150" s="7" t="s">
        <v>24</v>
      </c>
      <c r="I150" s="7" t="s">
        <v>24</v>
      </c>
      <c r="J150" s="7" t="s">
        <v>24</v>
      </c>
      <c r="K150" s="8"/>
      <c r="O150" s="4" t="s">
        <v>24</v>
      </c>
      <c r="P150" s="4" t="s">
        <v>24</v>
      </c>
    </row>
    <row r="151" spans="1:16" x14ac:dyDescent="0.35">
      <c r="A151" s="4" t="s">
        <v>214</v>
      </c>
      <c r="B151" s="5"/>
      <c r="C151" s="4" t="s">
        <v>24</v>
      </c>
      <c r="E151" s="22"/>
      <c r="F151" s="7" t="s">
        <v>24</v>
      </c>
      <c r="G151" s="4" t="s">
        <v>24</v>
      </c>
      <c r="H151" s="7" t="s">
        <v>24</v>
      </c>
      <c r="I151" s="7" t="s">
        <v>24</v>
      </c>
      <c r="J151" s="7" t="s">
        <v>24</v>
      </c>
      <c r="K151" s="8"/>
      <c r="O151" s="4" t="s">
        <v>24</v>
      </c>
      <c r="P151" s="4" t="s">
        <v>24</v>
      </c>
    </row>
    <row r="152" spans="1:16" x14ac:dyDescent="0.35">
      <c r="A152" s="4" t="s">
        <v>215</v>
      </c>
      <c r="B152" s="5"/>
      <c r="C152" s="4" t="s">
        <v>24</v>
      </c>
      <c r="E152" s="22"/>
      <c r="F152" s="7" t="s">
        <v>24</v>
      </c>
      <c r="G152" s="4" t="s">
        <v>24</v>
      </c>
      <c r="H152" s="7" t="s">
        <v>24</v>
      </c>
      <c r="I152" s="7" t="s">
        <v>24</v>
      </c>
      <c r="J152" s="7" t="s">
        <v>24</v>
      </c>
      <c r="K152" s="8"/>
      <c r="O152" s="4" t="s">
        <v>24</v>
      </c>
      <c r="P152" s="4" t="s">
        <v>24</v>
      </c>
    </row>
    <row r="153" spans="1:16" x14ac:dyDescent="0.35">
      <c r="A153" s="4" t="s">
        <v>216</v>
      </c>
      <c r="B153" s="5"/>
      <c r="C153" s="4" t="s">
        <v>24</v>
      </c>
      <c r="E153" s="22"/>
      <c r="F153" s="7" t="s">
        <v>24</v>
      </c>
      <c r="G153" s="4" t="s">
        <v>24</v>
      </c>
      <c r="H153" s="7" t="s">
        <v>24</v>
      </c>
      <c r="I153" s="7" t="s">
        <v>24</v>
      </c>
      <c r="J153" s="7" t="s">
        <v>24</v>
      </c>
      <c r="K153" s="8"/>
      <c r="O153" s="4" t="s">
        <v>24</v>
      </c>
      <c r="P153" s="4" t="s">
        <v>24</v>
      </c>
    </row>
    <row r="154" spans="1:16" x14ac:dyDescent="0.35">
      <c r="A154" s="4" t="s">
        <v>217</v>
      </c>
      <c r="B154" s="5"/>
      <c r="C154" s="4" t="s">
        <v>24</v>
      </c>
      <c r="E154" s="22"/>
      <c r="F154" s="7" t="s">
        <v>24</v>
      </c>
      <c r="G154" s="4" t="s">
        <v>24</v>
      </c>
      <c r="H154" s="7" t="s">
        <v>24</v>
      </c>
      <c r="I154" s="7" t="s">
        <v>24</v>
      </c>
      <c r="J154" s="7" t="s">
        <v>24</v>
      </c>
      <c r="K154" s="8"/>
      <c r="O154" s="4" t="s">
        <v>24</v>
      </c>
      <c r="P154" s="4" t="s">
        <v>24</v>
      </c>
    </row>
    <row r="155" spans="1:16" x14ac:dyDescent="0.35">
      <c r="A155" s="4" t="s">
        <v>218</v>
      </c>
      <c r="B155" s="5"/>
      <c r="C155" s="4" t="s">
        <v>24</v>
      </c>
      <c r="E155" s="22"/>
      <c r="F155" s="7" t="s">
        <v>24</v>
      </c>
      <c r="G155" s="4" t="s">
        <v>24</v>
      </c>
      <c r="H155" s="7" t="s">
        <v>24</v>
      </c>
      <c r="I155" s="7" t="s">
        <v>24</v>
      </c>
      <c r="J155" s="7" t="s">
        <v>24</v>
      </c>
      <c r="K155" s="8"/>
      <c r="O155" s="4" t="s">
        <v>24</v>
      </c>
      <c r="P155" s="4" t="s">
        <v>24</v>
      </c>
    </row>
    <row r="156" spans="1:16" x14ac:dyDescent="0.35">
      <c r="A156" s="4" t="s">
        <v>219</v>
      </c>
      <c r="B156" s="5"/>
      <c r="C156" s="4" t="s">
        <v>24</v>
      </c>
      <c r="E156" s="22"/>
      <c r="F156" s="7" t="s">
        <v>24</v>
      </c>
      <c r="G156" s="4" t="s">
        <v>24</v>
      </c>
      <c r="H156" s="7" t="s">
        <v>24</v>
      </c>
      <c r="I156" s="7" t="s">
        <v>24</v>
      </c>
      <c r="J156" s="7" t="s">
        <v>24</v>
      </c>
      <c r="K156" s="8"/>
      <c r="O156" s="4" t="s">
        <v>24</v>
      </c>
      <c r="P156" s="4" t="s">
        <v>24</v>
      </c>
    </row>
    <row r="157" spans="1:16" x14ac:dyDescent="0.35">
      <c r="A157" s="4" t="s">
        <v>220</v>
      </c>
      <c r="B157" s="5"/>
      <c r="C157" s="4" t="s">
        <v>24</v>
      </c>
      <c r="E157" s="22"/>
      <c r="F157" s="7" t="s">
        <v>24</v>
      </c>
      <c r="G157" s="4" t="s">
        <v>24</v>
      </c>
      <c r="H157" s="7" t="s">
        <v>24</v>
      </c>
      <c r="I157" s="7" t="s">
        <v>24</v>
      </c>
      <c r="J157" s="7" t="s">
        <v>24</v>
      </c>
      <c r="K157" s="8"/>
      <c r="O157" s="4" t="s">
        <v>24</v>
      </c>
      <c r="P157" s="4" t="s">
        <v>24</v>
      </c>
    </row>
    <row r="158" spans="1:16" x14ac:dyDescent="0.35">
      <c r="A158" s="4" t="s">
        <v>221</v>
      </c>
      <c r="B158" s="5"/>
      <c r="C158" s="4" t="s">
        <v>24</v>
      </c>
      <c r="E158" s="22"/>
      <c r="F158" s="7" t="s">
        <v>24</v>
      </c>
      <c r="G158" s="4" t="s">
        <v>24</v>
      </c>
      <c r="H158" s="7" t="s">
        <v>24</v>
      </c>
      <c r="I158" s="7" t="s">
        <v>24</v>
      </c>
      <c r="J158" s="7" t="s">
        <v>24</v>
      </c>
      <c r="K158" s="8"/>
      <c r="O158" s="4" t="s">
        <v>24</v>
      </c>
      <c r="P158" s="4" t="s">
        <v>24</v>
      </c>
    </row>
    <row r="159" spans="1:16" x14ac:dyDescent="0.35">
      <c r="A159" s="4" t="s">
        <v>222</v>
      </c>
      <c r="B159" s="5"/>
      <c r="C159" s="4" t="s">
        <v>24</v>
      </c>
      <c r="E159" s="22"/>
      <c r="F159" s="7" t="s">
        <v>24</v>
      </c>
      <c r="G159" s="4" t="s">
        <v>24</v>
      </c>
      <c r="H159" s="7" t="s">
        <v>24</v>
      </c>
      <c r="I159" s="7" t="s">
        <v>24</v>
      </c>
      <c r="J159" s="7" t="s">
        <v>24</v>
      </c>
      <c r="K159" s="8"/>
      <c r="O159" s="4" t="s">
        <v>24</v>
      </c>
      <c r="P159" s="4" t="s">
        <v>24</v>
      </c>
    </row>
    <row r="160" spans="1:16" x14ac:dyDescent="0.35">
      <c r="A160" s="4" t="s">
        <v>223</v>
      </c>
      <c r="B160" s="5"/>
      <c r="C160" s="4" t="s">
        <v>24</v>
      </c>
      <c r="E160" s="22"/>
      <c r="F160" s="7" t="s">
        <v>24</v>
      </c>
      <c r="G160" s="4" t="s">
        <v>24</v>
      </c>
      <c r="H160" s="7" t="s">
        <v>24</v>
      </c>
      <c r="I160" s="7" t="s">
        <v>24</v>
      </c>
      <c r="J160" s="7" t="s">
        <v>24</v>
      </c>
      <c r="K160" s="8"/>
      <c r="O160" s="4" t="s">
        <v>24</v>
      </c>
      <c r="P160" s="4" t="s">
        <v>24</v>
      </c>
    </row>
    <row r="161" spans="1:16" x14ac:dyDescent="0.35">
      <c r="A161" s="4" t="s">
        <v>224</v>
      </c>
      <c r="B161" s="5"/>
      <c r="C161" s="4" t="s">
        <v>24</v>
      </c>
      <c r="E161" s="22"/>
      <c r="F161" s="7" t="s">
        <v>24</v>
      </c>
      <c r="G161" s="4" t="s">
        <v>24</v>
      </c>
      <c r="H161" s="7" t="s">
        <v>24</v>
      </c>
      <c r="I161" s="7" t="s">
        <v>24</v>
      </c>
      <c r="J161" s="7" t="s">
        <v>24</v>
      </c>
      <c r="K161" s="8"/>
      <c r="O161" s="4" t="s">
        <v>24</v>
      </c>
      <c r="P161" s="4" t="s">
        <v>24</v>
      </c>
    </row>
    <row r="162" spans="1:16" x14ac:dyDescent="0.35">
      <c r="A162" s="4" t="s">
        <v>225</v>
      </c>
      <c r="B162" s="5"/>
      <c r="C162" s="4" t="s">
        <v>24</v>
      </c>
      <c r="E162" s="22"/>
      <c r="F162" s="7" t="s">
        <v>24</v>
      </c>
      <c r="G162" s="4" t="s">
        <v>24</v>
      </c>
      <c r="H162" s="7" t="s">
        <v>24</v>
      </c>
      <c r="I162" s="7" t="s">
        <v>24</v>
      </c>
      <c r="J162" s="7" t="s">
        <v>24</v>
      </c>
      <c r="K162" s="8"/>
      <c r="O162" s="4" t="s">
        <v>24</v>
      </c>
      <c r="P162" s="4" t="s">
        <v>24</v>
      </c>
    </row>
    <row r="163" spans="1:16" x14ac:dyDescent="0.35">
      <c r="A163" s="4" t="s">
        <v>226</v>
      </c>
      <c r="B163" s="5"/>
      <c r="C163" s="4" t="s">
        <v>24</v>
      </c>
      <c r="E163" s="22"/>
      <c r="F163" s="7" t="s">
        <v>24</v>
      </c>
      <c r="G163" s="4" t="s">
        <v>24</v>
      </c>
      <c r="H163" s="7" t="s">
        <v>24</v>
      </c>
      <c r="I163" s="7" t="s">
        <v>24</v>
      </c>
      <c r="J163" s="7" t="s">
        <v>24</v>
      </c>
      <c r="K163" s="8"/>
      <c r="O163" s="4" t="s">
        <v>24</v>
      </c>
      <c r="P163" s="4" t="s">
        <v>24</v>
      </c>
    </row>
    <row r="164" spans="1:16" x14ac:dyDescent="0.35">
      <c r="A164" s="4" t="s">
        <v>227</v>
      </c>
      <c r="B164" s="5"/>
      <c r="C164" s="4" t="s">
        <v>24</v>
      </c>
      <c r="E164" s="22"/>
      <c r="F164" s="7" t="s">
        <v>24</v>
      </c>
      <c r="G164" s="4" t="s">
        <v>24</v>
      </c>
      <c r="H164" s="7" t="s">
        <v>24</v>
      </c>
      <c r="I164" s="7" t="s">
        <v>24</v>
      </c>
      <c r="J164" s="7" t="s">
        <v>24</v>
      </c>
      <c r="K164" s="8"/>
      <c r="O164" s="4" t="s">
        <v>24</v>
      </c>
      <c r="P164" s="4" t="s">
        <v>24</v>
      </c>
    </row>
    <row r="165" spans="1:16" x14ac:dyDescent="0.35">
      <c r="A165" s="4" t="s">
        <v>228</v>
      </c>
      <c r="B165" s="5"/>
      <c r="C165" s="4" t="s">
        <v>24</v>
      </c>
      <c r="E165" s="22"/>
      <c r="F165" s="7" t="s">
        <v>24</v>
      </c>
      <c r="G165" s="4" t="s">
        <v>24</v>
      </c>
      <c r="H165" s="7" t="s">
        <v>24</v>
      </c>
      <c r="I165" s="7" t="s">
        <v>24</v>
      </c>
      <c r="J165" s="7" t="s">
        <v>24</v>
      </c>
      <c r="K165" s="8"/>
      <c r="O165" s="4" t="s">
        <v>24</v>
      </c>
      <c r="P165" s="4" t="s">
        <v>24</v>
      </c>
    </row>
    <row r="166" spans="1:16" x14ac:dyDescent="0.35">
      <c r="A166" s="4" t="s">
        <v>229</v>
      </c>
      <c r="B166" s="5"/>
      <c r="C166" s="4" t="s">
        <v>24</v>
      </c>
      <c r="E166" s="22"/>
      <c r="F166" s="7" t="s">
        <v>24</v>
      </c>
      <c r="G166" s="4" t="s">
        <v>24</v>
      </c>
      <c r="H166" s="7" t="s">
        <v>24</v>
      </c>
      <c r="I166" s="7" t="s">
        <v>24</v>
      </c>
      <c r="J166" s="7" t="s">
        <v>24</v>
      </c>
      <c r="K166" s="8"/>
      <c r="O166" s="4" t="s">
        <v>24</v>
      </c>
      <c r="P166" s="4" t="s">
        <v>24</v>
      </c>
    </row>
    <row r="167" spans="1:16" x14ac:dyDescent="0.35">
      <c r="A167" s="4" t="s">
        <v>230</v>
      </c>
      <c r="B167" s="5"/>
      <c r="C167" s="4" t="s">
        <v>24</v>
      </c>
      <c r="E167" s="22"/>
      <c r="F167" s="7" t="s">
        <v>24</v>
      </c>
      <c r="G167" s="4" t="s">
        <v>24</v>
      </c>
      <c r="H167" s="7" t="s">
        <v>24</v>
      </c>
      <c r="I167" s="7" t="s">
        <v>24</v>
      </c>
      <c r="J167" s="7" t="s">
        <v>24</v>
      </c>
      <c r="K167" s="8"/>
      <c r="O167" s="4" t="s">
        <v>24</v>
      </c>
      <c r="P167" s="4" t="s">
        <v>24</v>
      </c>
    </row>
    <row r="168" spans="1:16" x14ac:dyDescent="0.35">
      <c r="A168" s="4" t="s">
        <v>231</v>
      </c>
      <c r="B168" s="5"/>
      <c r="C168" s="4" t="s">
        <v>24</v>
      </c>
      <c r="E168" s="22"/>
      <c r="F168" s="7" t="s">
        <v>24</v>
      </c>
      <c r="G168" s="4" t="s">
        <v>24</v>
      </c>
      <c r="H168" s="7" t="s">
        <v>24</v>
      </c>
      <c r="I168" s="7" t="s">
        <v>24</v>
      </c>
      <c r="J168" s="7" t="s">
        <v>24</v>
      </c>
      <c r="K168" s="8"/>
      <c r="O168" s="4" t="s">
        <v>24</v>
      </c>
      <c r="P168" s="4" t="s">
        <v>24</v>
      </c>
    </row>
    <row r="169" spans="1:16" x14ac:dyDescent="0.35">
      <c r="A169" s="4" t="s">
        <v>232</v>
      </c>
      <c r="B169" s="5"/>
      <c r="C169" s="4" t="s">
        <v>24</v>
      </c>
      <c r="E169" s="22"/>
      <c r="F169" s="7" t="s">
        <v>24</v>
      </c>
      <c r="G169" s="4" t="s">
        <v>24</v>
      </c>
      <c r="H169" s="7" t="s">
        <v>24</v>
      </c>
      <c r="I169" s="7" t="s">
        <v>24</v>
      </c>
      <c r="J169" s="7" t="s">
        <v>24</v>
      </c>
      <c r="K169" s="8"/>
      <c r="O169" s="4" t="s">
        <v>24</v>
      </c>
      <c r="P169" s="4" t="s">
        <v>24</v>
      </c>
    </row>
    <row r="170" spans="1:16" x14ac:dyDescent="0.35">
      <c r="A170" s="4" t="s">
        <v>233</v>
      </c>
      <c r="B170" s="5"/>
      <c r="C170" s="4" t="s">
        <v>24</v>
      </c>
      <c r="E170" s="22"/>
      <c r="F170" s="7" t="s">
        <v>24</v>
      </c>
      <c r="G170" s="4" t="s">
        <v>24</v>
      </c>
      <c r="H170" s="7" t="s">
        <v>24</v>
      </c>
      <c r="I170" s="7" t="s">
        <v>24</v>
      </c>
      <c r="J170" s="7" t="s">
        <v>24</v>
      </c>
      <c r="K170" s="8"/>
      <c r="O170" s="4" t="s">
        <v>24</v>
      </c>
      <c r="P170" s="4" t="s">
        <v>24</v>
      </c>
    </row>
    <row r="171" spans="1:16" x14ac:dyDescent="0.35">
      <c r="A171" s="4" t="s">
        <v>234</v>
      </c>
      <c r="B171" s="5"/>
      <c r="C171" s="4" t="s">
        <v>24</v>
      </c>
      <c r="E171" s="22"/>
      <c r="F171" s="7" t="s">
        <v>24</v>
      </c>
      <c r="G171" s="4" t="s">
        <v>24</v>
      </c>
      <c r="H171" s="7" t="s">
        <v>24</v>
      </c>
      <c r="I171" s="7" t="s">
        <v>24</v>
      </c>
      <c r="J171" s="7" t="s">
        <v>24</v>
      </c>
      <c r="K171" s="8"/>
      <c r="O171" s="4" t="s">
        <v>24</v>
      </c>
      <c r="P171" s="4" t="s">
        <v>24</v>
      </c>
    </row>
    <row r="172" spans="1:16" x14ac:dyDescent="0.35">
      <c r="A172" s="4" t="s">
        <v>235</v>
      </c>
      <c r="B172" s="5"/>
      <c r="C172" s="4" t="s">
        <v>24</v>
      </c>
      <c r="E172" s="22"/>
      <c r="F172" s="7" t="s">
        <v>24</v>
      </c>
      <c r="G172" s="4" t="s">
        <v>24</v>
      </c>
      <c r="H172" s="7" t="s">
        <v>24</v>
      </c>
      <c r="I172" s="7" t="s">
        <v>24</v>
      </c>
      <c r="J172" s="7" t="s">
        <v>24</v>
      </c>
      <c r="K172" s="8"/>
      <c r="O172" s="4" t="s">
        <v>24</v>
      </c>
      <c r="P172" s="4" t="s">
        <v>24</v>
      </c>
    </row>
    <row r="173" spans="1:16" x14ac:dyDescent="0.35">
      <c r="A173" s="4" t="s">
        <v>236</v>
      </c>
      <c r="B173" s="5"/>
      <c r="C173" s="4" t="s">
        <v>24</v>
      </c>
      <c r="E173" s="22"/>
      <c r="F173" s="7" t="s">
        <v>24</v>
      </c>
      <c r="G173" s="4" t="s">
        <v>24</v>
      </c>
      <c r="H173" s="7" t="s">
        <v>24</v>
      </c>
      <c r="I173" s="7" t="s">
        <v>24</v>
      </c>
      <c r="J173" s="7" t="s">
        <v>24</v>
      </c>
      <c r="K173" s="8"/>
      <c r="O173" s="4" t="s">
        <v>24</v>
      </c>
      <c r="P173" s="4" t="s">
        <v>24</v>
      </c>
    </row>
    <row r="174" spans="1:16" x14ac:dyDescent="0.35">
      <c r="A174" s="4" t="s">
        <v>237</v>
      </c>
      <c r="B174" s="5"/>
      <c r="C174" s="4" t="s">
        <v>24</v>
      </c>
      <c r="E174" s="22"/>
      <c r="F174" s="7" t="s">
        <v>24</v>
      </c>
      <c r="G174" s="4" t="s">
        <v>24</v>
      </c>
      <c r="H174" s="7" t="s">
        <v>24</v>
      </c>
      <c r="I174" s="7" t="s">
        <v>24</v>
      </c>
      <c r="J174" s="7" t="s">
        <v>24</v>
      </c>
      <c r="K174" s="8"/>
      <c r="O174" s="4" t="s">
        <v>24</v>
      </c>
      <c r="P174" s="4" t="s">
        <v>24</v>
      </c>
    </row>
    <row r="175" spans="1:16" x14ac:dyDescent="0.35">
      <c r="A175" s="4" t="s">
        <v>238</v>
      </c>
      <c r="B175" s="5"/>
      <c r="C175" s="4" t="s">
        <v>24</v>
      </c>
      <c r="E175" s="22"/>
      <c r="F175" s="7" t="s">
        <v>24</v>
      </c>
      <c r="G175" s="4" t="s">
        <v>24</v>
      </c>
      <c r="H175" s="7" t="s">
        <v>24</v>
      </c>
      <c r="I175" s="7" t="s">
        <v>24</v>
      </c>
      <c r="J175" s="7" t="s">
        <v>24</v>
      </c>
      <c r="K175" s="8"/>
      <c r="O175" s="4" t="s">
        <v>24</v>
      </c>
      <c r="P175" s="4" t="s">
        <v>24</v>
      </c>
    </row>
    <row r="176" spans="1:16" x14ac:dyDescent="0.35">
      <c r="A176" s="4" t="s">
        <v>239</v>
      </c>
      <c r="B176" s="5"/>
      <c r="C176" s="4" t="s">
        <v>24</v>
      </c>
      <c r="E176" s="22"/>
      <c r="F176" s="7" t="s">
        <v>24</v>
      </c>
      <c r="G176" s="4" t="s">
        <v>24</v>
      </c>
      <c r="H176" s="7" t="s">
        <v>24</v>
      </c>
      <c r="I176" s="7" t="s">
        <v>24</v>
      </c>
      <c r="J176" s="7" t="s">
        <v>24</v>
      </c>
      <c r="K176" s="8"/>
      <c r="O176" s="4" t="s">
        <v>24</v>
      </c>
      <c r="P176" s="4" t="s">
        <v>24</v>
      </c>
    </row>
    <row r="177" spans="1:16" x14ac:dyDescent="0.35">
      <c r="A177" s="4" t="s">
        <v>240</v>
      </c>
      <c r="B177" s="5"/>
      <c r="C177" s="4" t="s">
        <v>24</v>
      </c>
      <c r="E177" s="22"/>
      <c r="F177" s="7" t="s">
        <v>24</v>
      </c>
      <c r="G177" s="4" t="s">
        <v>24</v>
      </c>
      <c r="H177" s="7" t="s">
        <v>24</v>
      </c>
      <c r="I177" s="7" t="s">
        <v>24</v>
      </c>
      <c r="J177" s="7" t="s">
        <v>24</v>
      </c>
      <c r="K177" s="8"/>
      <c r="O177" s="4" t="s">
        <v>24</v>
      </c>
      <c r="P177" s="4" t="s">
        <v>24</v>
      </c>
    </row>
    <row r="178" spans="1:16" x14ac:dyDescent="0.35">
      <c r="A178" s="4" t="s">
        <v>241</v>
      </c>
      <c r="B178" s="5"/>
      <c r="C178" s="4" t="s">
        <v>24</v>
      </c>
      <c r="E178" s="22"/>
      <c r="F178" s="7" t="s">
        <v>24</v>
      </c>
      <c r="G178" s="4" t="s">
        <v>24</v>
      </c>
      <c r="H178" s="7" t="s">
        <v>24</v>
      </c>
      <c r="I178" s="7" t="s">
        <v>24</v>
      </c>
      <c r="J178" s="7" t="s">
        <v>24</v>
      </c>
      <c r="K178" s="8"/>
      <c r="O178" s="4" t="s">
        <v>24</v>
      </c>
      <c r="P178" s="4" t="s">
        <v>24</v>
      </c>
    </row>
    <row r="179" spans="1:16" x14ac:dyDescent="0.35">
      <c r="A179" s="4" t="s">
        <v>242</v>
      </c>
      <c r="B179" s="5"/>
      <c r="C179" s="4" t="s">
        <v>24</v>
      </c>
      <c r="E179" s="22"/>
      <c r="F179" s="7" t="s">
        <v>24</v>
      </c>
      <c r="G179" s="4" t="s">
        <v>24</v>
      </c>
      <c r="H179" s="7" t="s">
        <v>24</v>
      </c>
      <c r="I179" s="7" t="s">
        <v>24</v>
      </c>
      <c r="J179" s="7" t="s">
        <v>24</v>
      </c>
      <c r="K179" s="8"/>
      <c r="O179" s="4" t="s">
        <v>24</v>
      </c>
      <c r="P179" s="4" t="s">
        <v>24</v>
      </c>
    </row>
    <row r="180" spans="1:16" x14ac:dyDescent="0.35">
      <c r="A180" s="4" t="s">
        <v>243</v>
      </c>
      <c r="B180" s="5"/>
      <c r="C180" s="4" t="s">
        <v>24</v>
      </c>
      <c r="E180" s="22"/>
      <c r="F180" s="7" t="s">
        <v>24</v>
      </c>
      <c r="G180" s="4" t="s">
        <v>24</v>
      </c>
      <c r="H180" s="7" t="s">
        <v>24</v>
      </c>
      <c r="I180" s="7" t="s">
        <v>24</v>
      </c>
      <c r="J180" s="7" t="s">
        <v>24</v>
      </c>
      <c r="K180" s="8"/>
      <c r="O180" s="4" t="s">
        <v>24</v>
      </c>
      <c r="P180" s="4" t="s">
        <v>24</v>
      </c>
    </row>
    <row r="181" spans="1:16" x14ac:dyDescent="0.35">
      <c r="A181" s="4" t="s">
        <v>244</v>
      </c>
      <c r="B181" s="5"/>
      <c r="C181" s="4" t="s">
        <v>24</v>
      </c>
      <c r="E181" s="22"/>
      <c r="F181" s="7" t="s">
        <v>24</v>
      </c>
      <c r="G181" s="4" t="s">
        <v>24</v>
      </c>
      <c r="H181" s="7" t="s">
        <v>24</v>
      </c>
      <c r="I181" s="7" t="s">
        <v>24</v>
      </c>
      <c r="J181" s="7" t="s">
        <v>24</v>
      </c>
      <c r="K181" s="8"/>
      <c r="O181" s="4" t="s">
        <v>24</v>
      </c>
      <c r="P181" s="4" t="s">
        <v>24</v>
      </c>
    </row>
    <row r="182" spans="1:16" x14ac:dyDescent="0.35">
      <c r="A182" s="4" t="s">
        <v>245</v>
      </c>
      <c r="B182" s="5"/>
      <c r="C182" s="4" t="s">
        <v>24</v>
      </c>
      <c r="E182" s="22"/>
      <c r="F182" s="7" t="s">
        <v>24</v>
      </c>
      <c r="G182" s="4" t="s">
        <v>24</v>
      </c>
      <c r="H182" s="7" t="s">
        <v>24</v>
      </c>
      <c r="I182" s="7" t="s">
        <v>24</v>
      </c>
      <c r="J182" s="7" t="s">
        <v>24</v>
      </c>
      <c r="K182" s="8"/>
      <c r="O182" s="4" t="s">
        <v>24</v>
      </c>
      <c r="P182" s="4" t="s">
        <v>24</v>
      </c>
    </row>
    <row r="183" spans="1:16" x14ac:dyDescent="0.35">
      <c r="A183" s="4" t="s">
        <v>246</v>
      </c>
      <c r="B183" s="5"/>
      <c r="C183" s="4" t="s">
        <v>24</v>
      </c>
      <c r="E183" s="22"/>
      <c r="F183" s="7" t="s">
        <v>24</v>
      </c>
      <c r="G183" s="4" t="s">
        <v>24</v>
      </c>
      <c r="H183" s="7" t="s">
        <v>24</v>
      </c>
      <c r="I183" s="7" t="s">
        <v>24</v>
      </c>
      <c r="J183" s="7" t="s">
        <v>24</v>
      </c>
      <c r="K183" s="8"/>
      <c r="O183" s="4" t="s">
        <v>24</v>
      </c>
      <c r="P183" s="4" t="s">
        <v>24</v>
      </c>
    </row>
    <row r="184" spans="1:16" x14ac:dyDescent="0.35">
      <c r="A184" s="4" t="s">
        <v>247</v>
      </c>
      <c r="B184" s="5"/>
      <c r="C184" s="4" t="s">
        <v>24</v>
      </c>
      <c r="E184" s="22"/>
      <c r="F184" s="7" t="s">
        <v>24</v>
      </c>
      <c r="G184" s="4" t="s">
        <v>24</v>
      </c>
      <c r="H184" s="7" t="s">
        <v>24</v>
      </c>
      <c r="I184" s="7" t="s">
        <v>24</v>
      </c>
      <c r="J184" s="7" t="s">
        <v>24</v>
      </c>
      <c r="K184" s="8"/>
      <c r="O184" s="4" t="s">
        <v>24</v>
      </c>
      <c r="P184" s="4" t="s">
        <v>24</v>
      </c>
    </row>
    <row r="185" spans="1:16" x14ac:dyDescent="0.35">
      <c r="A185" s="4" t="s">
        <v>248</v>
      </c>
      <c r="B185" s="5"/>
      <c r="C185" s="4" t="s">
        <v>24</v>
      </c>
      <c r="E185" s="22"/>
      <c r="F185" s="7" t="s">
        <v>24</v>
      </c>
      <c r="G185" s="4" t="s">
        <v>24</v>
      </c>
      <c r="H185" s="7" t="s">
        <v>24</v>
      </c>
      <c r="I185" s="7" t="s">
        <v>24</v>
      </c>
      <c r="J185" s="7" t="s">
        <v>24</v>
      </c>
      <c r="K185" s="8"/>
      <c r="O185" s="4" t="s">
        <v>24</v>
      </c>
      <c r="P185" s="4" t="s">
        <v>24</v>
      </c>
    </row>
    <row r="186" spans="1:16" x14ac:dyDescent="0.35">
      <c r="A186" s="4" t="s">
        <v>249</v>
      </c>
      <c r="B186" s="5"/>
      <c r="C186" s="4" t="s">
        <v>24</v>
      </c>
      <c r="E186" s="22"/>
      <c r="F186" s="7" t="s">
        <v>24</v>
      </c>
      <c r="G186" s="4" t="s">
        <v>24</v>
      </c>
      <c r="H186" s="7" t="s">
        <v>24</v>
      </c>
      <c r="I186" s="7" t="s">
        <v>24</v>
      </c>
      <c r="J186" s="7" t="s">
        <v>24</v>
      </c>
      <c r="K186" s="8"/>
      <c r="O186" s="4" t="s">
        <v>24</v>
      </c>
      <c r="P186" s="4" t="s">
        <v>24</v>
      </c>
    </row>
    <row r="187" spans="1:16" x14ac:dyDescent="0.35">
      <c r="A187" s="4" t="s">
        <v>250</v>
      </c>
      <c r="B187" s="5"/>
      <c r="C187" s="4" t="s">
        <v>24</v>
      </c>
      <c r="E187" s="22"/>
      <c r="F187" s="7" t="s">
        <v>24</v>
      </c>
      <c r="G187" s="4" t="s">
        <v>24</v>
      </c>
      <c r="H187" s="7" t="s">
        <v>24</v>
      </c>
      <c r="I187" s="7" t="s">
        <v>24</v>
      </c>
      <c r="J187" s="7" t="s">
        <v>24</v>
      </c>
      <c r="K187" s="8"/>
      <c r="O187" s="4" t="s">
        <v>24</v>
      </c>
      <c r="P187" s="4" t="s">
        <v>24</v>
      </c>
    </row>
    <row r="188" spans="1:16" x14ac:dyDescent="0.35">
      <c r="A188" s="4" t="s">
        <v>251</v>
      </c>
      <c r="B188" s="5"/>
      <c r="C188" s="4" t="s">
        <v>24</v>
      </c>
      <c r="E188" s="22"/>
      <c r="F188" s="7" t="s">
        <v>24</v>
      </c>
      <c r="G188" s="4" t="s">
        <v>24</v>
      </c>
      <c r="H188" s="7" t="s">
        <v>24</v>
      </c>
      <c r="I188" s="7" t="s">
        <v>24</v>
      </c>
      <c r="J188" s="7" t="s">
        <v>24</v>
      </c>
      <c r="K188" s="8"/>
      <c r="O188" s="4" t="s">
        <v>24</v>
      </c>
      <c r="P188" s="4" t="s">
        <v>24</v>
      </c>
    </row>
    <row r="189" spans="1:16" x14ac:dyDescent="0.35">
      <c r="A189" s="4" t="s">
        <v>252</v>
      </c>
      <c r="B189" s="5"/>
      <c r="C189" s="4" t="s">
        <v>24</v>
      </c>
      <c r="E189" s="22"/>
      <c r="F189" s="7" t="s">
        <v>24</v>
      </c>
      <c r="G189" s="4" t="s">
        <v>24</v>
      </c>
      <c r="H189" s="7" t="s">
        <v>24</v>
      </c>
      <c r="I189" s="7" t="s">
        <v>24</v>
      </c>
      <c r="J189" s="7" t="s">
        <v>24</v>
      </c>
      <c r="K189" s="8"/>
      <c r="O189" s="4" t="s">
        <v>24</v>
      </c>
      <c r="P189" s="4" t="s">
        <v>24</v>
      </c>
    </row>
    <row r="190" spans="1:16" x14ac:dyDescent="0.35">
      <c r="A190" s="4" t="s">
        <v>253</v>
      </c>
      <c r="B190" s="5"/>
      <c r="C190" s="4" t="s">
        <v>24</v>
      </c>
      <c r="E190" s="22"/>
      <c r="F190" s="7" t="s">
        <v>24</v>
      </c>
      <c r="G190" s="4" t="s">
        <v>24</v>
      </c>
      <c r="H190" s="7" t="s">
        <v>24</v>
      </c>
      <c r="I190" s="7" t="s">
        <v>24</v>
      </c>
      <c r="J190" s="7" t="s">
        <v>24</v>
      </c>
      <c r="K190" s="8"/>
      <c r="O190" s="4" t="s">
        <v>24</v>
      </c>
      <c r="P190" s="4" t="s">
        <v>24</v>
      </c>
    </row>
    <row r="191" spans="1:16" x14ac:dyDescent="0.35">
      <c r="A191" s="4" t="s">
        <v>254</v>
      </c>
      <c r="B191" s="5"/>
      <c r="C191" s="4" t="s">
        <v>24</v>
      </c>
      <c r="E191" s="22"/>
      <c r="F191" s="7" t="s">
        <v>24</v>
      </c>
      <c r="G191" s="4" t="s">
        <v>24</v>
      </c>
      <c r="H191" s="7" t="s">
        <v>24</v>
      </c>
      <c r="I191" s="7" t="s">
        <v>24</v>
      </c>
      <c r="J191" s="7" t="s">
        <v>24</v>
      </c>
      <c r="K191" s="8"/>
      <c r="O191" s="4" t="s">
        <v>24</v>
      </c>
      <c r="P191" s="4" t="s">
        <v>24</v>
      </c>
    </row>
    <row r="192" spans="1:16" x14ac:dyDescent="0.35">
      <c r="A192" s="4" t="s">
        <v>255</v>
      </c>
      <c r="B192" s="5"/>
      <c r="C192" s="4" t="s">
        <v>24</v>
      </c>
      <c r="E192" s="22"/>
      <c r="F192" s="7" t="s">
        <v>24</v>
      </c>
      <c r="G192" s="4" t="s">
        <v>24</v>
      </c>
      <c r="H192" s="7" t="s">
        <v>24</v>
      </c>
      <c r="I192" s="7" t="s">
        <v>24</v>
      </c>
      <c r="J192" s="7" t="s">
        <v>24</v>
      </c>
      <c r="K192" s="8"/>
      <c r="O192" s="4" t="s">
        <v>24</v>
      </c>
      <c r="P192" s="4" t="s">
        <v>24</v>
      </c>
    </row>
    <row r="193" spans="1:16" x14ac:dyDescent="0.35">
      <c r="A193" s="4" t="s">
        <v>256</v>
      </c>
      <c r="B193" s="5"/>
      <c r="C193" s="4" t="s">
        <v>24</v>
      </c>
      <c r="E193" s="22"/>
      <c r="F193" s="7" t="s">
        <v>24</v>
      </c>
      <c r="G193" s="4" t="s">
        <v>24</v>
      </c>
      <c r="H193" s="7" t="s">
        <v>24</v>
      </c>
      <c r="I193" s="7" t="s">
        <v>24</v>
      </c>
      <c r="J193" s="7" t="s">
        <v>24</v>
      </c>
      <c r="K193" s="8"/>
      <c r="O193" s="4" t="s">
        <v>24</v>
      </c>
      <c r="P193" s="4" t="s">
        <v>24</v>
      </c>
    </row>
    <row r="194" spans="1:16" x14ac:dyDescent="0.35">
      <c r="A194" s="4" t="s">
        <v>257</v>
      </c>
      <c r="B194" s="5"/>
      <c r="C194" s="4" t="s">
        <v>24</v>
      </c>
      <c r="E194" s="22"/>
      <c r="F194" s="7" t="s">
        <v>24</v>
      </c>
      <c r="G194" s="4" t="s">
        <v>24</v>
      </c>
      <c r="H194" s="7" t="s">
        <v>24</v>
      </c>
      <c r="I194" s="7" t="s">
        <v>24</v>
      </c>
      <c r="J194" s="7" t="s">
        <v>24</v>
      </c>
      <c r="K194" s="8"/>
      <c r="O194" s="4" t="s">
        <v>24</v>
      </c>
      <c r="P194" s="4" t="s">
        <v>24</v>
      </c>
    </row>
    <row r="195" spans="1:16" x14ac:dyDescent="0.35">
      <c r="A195" s="4" t="s">
        <v>258</v>
      </c>
      <c r="B195" s="5"/>
      <c r="C195" s="4" t="s">
        <v>24</v>
      </c>
      <c r="E195" s="22"/>
      <c r="F195" s="7" t="s">
        <v>24</v>
      </c>
      <c r="G195" s="4" t="s">
        <v>24</v>
      </c>
      <c r="H195" s="7" t="s">
        <v>24</v>
      </c>
      <c r="I195" s="7" t="s">
        <v>24</v>
      </c>
      <c r="J195" s="7" t="s">
        <v>24</v>
      </c>
      <c r="K195" s="8"/>
      <c r="O195" s="4" t="s">
        <v>24</v>
      </c>
      <c r="P195" s="4" t="s">
        <v>24</v>
      </c>
    </row>
    <row r="196" spans="1:16" x14ac:dyDescent="0.35">
      <c r="A196" s="4" t="s">
        <v>259</v>
      </c>
      <c r="B196" s="5"/>
      <c r="C196" s="4" t="s">
        <v>24</v>
      </c>
      <c r="E196" s="22"/>
      <c r="F196" s="7" t="s">
        <v>24</v>
      </c>
      <c r="G196" s="4" t="s">
        <v>24</v>
      </c>
      <c r="H196" s="7" t="s">
        <v>24</v>
      </c>
      <c r="I196" s="7" t="s">
        <v>24</v>
      </c>
      <c r="J196" s="7" t="s">
        <v>24</v>
      </c>
      <c r="K196" s="8"/>
      <c r="O196" s="4" t="s">
        <v>24</v>
      </c>
      <c r="P196" s="4" t="s">
        <v>24</v>
      </c>
    </row>
    <row r="197" spans="1:16" x14ac:dyDescent="0.35">
      <c r="A197" s="4" t="s">
        <v>260</v>
      </c>
      <c r="B197" s="5"/>
      <c r="C197" s="4" t="s">
        <v>24</v>
      </c>
      <c r="E197" s="22"/>
      <c r="F197" s="7" t="s">
        <v>24</v>
      </c>
      <c r="G197" s="4" t="s">
        <v>24</v>
      </c>
      <c r="H197" s="7" t="s">
        <v>24</v>
      </c>
      <c r="I197" s="7" t="s">
        <v>24</v>
      </c>
      <c r="J197" s="7" t="s">
        <v>24</v>
      </c>
      <c r="K197" s="8"/>
      <c r="O197" s="4" t="s">
        <v>24</v>
      </c>
      <c r="P197" s="4" t="s">
        <v>24</v>
      </c>
    </row>
    <row r="198" spans="1:16" x14ac:dyDescent="0.35">
      <c r="A198" s="4" t="s">
        <v>261</v>
      </c>
      <c r="B198" s="5"/>
      <c r="C198" s="4" t="s">
        <v>24</v>
      </c>
      <c r="E198" s="22"/>
      <c r="F198" s="7" t="s">
        <v>24</v>
      </c>
      <c r="G198" s="4" t="s">
        <v>24</v>
      </c>
      <c r="H198" s="7" t="s">
        <v>24</v>
      </c>
      <c r="I198" s="7" t="s">
        <v>24</v>
      </c>
      <c r="J198" s="7" t="s">
        <v>24</v>
      </c>
      <c r="K198" s="8"/>
      <c r="O198" s="4" t="s">
        <v>24</v>
      </c>
      <c r="P198" s="4" t="s">
        <v>24</v>
      </c>
    </row>
    <row r="199" spans="1:16" x14ac:dyDescent="0.35">
      <c r="A199" s="4" t="s">
        <v>262</v>
      </c>
      <c r="B199" s="5"/>
      <c r="C199" s="4" t="s">
        <v>24</v>
      </c>
      <c r="E199" s="22"/>
      <c r="F199" s="7" t="s">
        <v>24</v>
      </c>
      <c r="G199" s="4" t="s">
        <v>24</v>
      </c>
      <c r="H199" s="7" t="s">
        <v>24</v>
      </c>
      <c r="I199" s="7" t="s">
        <v>24</v>
      </c>
      <c r="J199" s="7" t="s">
        <v>24</v>
      </c>
      <c r="K199" s="8"/>
      <c r="O199" s="4" t="s">
        <v>24</v>
      </c>
      <c r="P199" s="4" t="s">
        <v>24</v>
      </c>
    </row>
    <row r="200" spans="1:16" x14ac:dyDescent="0.35">
      <c r="A200" s="4" t="s">
        <v>263</v>
      </c>
      <c r="B200" s="5"/>
      <c r="C200" s="4" t="s">
        <v>24</v>
      </c>
      <c r="E200" s="22"/>
      <c r="F200" s="7" t="s">
        <v>24</v>
      </c>
      <c r="G200" s="4" t="s">
        <v>24</v>
      </c>
      <c r="H200" s="7" t="s">
        <v>24</v>
      </c>
      <c r="I200" s="7" t="s">
        <v>24</v>
      </c>
      <c r="J200" s="7" t="s">
        <v>24</v>
      </c>
      <c r="K200" s="8"/>
      <c r="O200" s="4" t="s">
        <v>24</v>
      </c>
      <c r="P200" s="4" t="s">
        <v>24</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D7DD61-2B99-4C71-9432-5F70BA4EA9CE}">
  <dimension ref="B2:Q201"/>
  <sheetViews>
    <sheetView topLeftCell="J1" workbookViewId="0">
      <selection activeCell="K3" sqref="K3:K200"/>
    </sheetView>
  </sheetViews>
  <sheetFormatPr defaultRowHeight="14.5" x14ac:dyDescent="0.35"/>
  <cols>
    <col min="2" max="2" width="14.36328125" style="1" customWidth="1"/>
    <col min="3" max="3" width="13.81640625" style="1" customWidth="1"/>
    <col min="4" max="4" width="10.54296875" style="1" customWidth="1"/>
    <col min="5" max="6" width="8.36328125" style="12" customWidth="1"/>
    <col min="7" max="7" width="12.90625" style="1" customWidth="1"/>
    <col min="8" max="8" width="17" style="1" customWidth="1"/>
    <col min="9" max="9" width="62.7265625" style="1" bestFit="1" customWidth="1"/>
    <col min="10" max="10" width="55.81640625" style="1" bestFit="1" customWidth="1"/>
    <col min="11" max="11" width="101.08984375" style="1" bestFit="1" customWidth="1"/>
    <col min="12" max="12" width="16.26953125" style="1" customWidth="1"/>
    <col min="13" max="13" width="20.6328125" style="1" customWidth="1"/>
    <col min="14" max="14" width="15.1796875" style="1" customWidth="1"/>
    <col min="15" max="15" width="19.08984375" style="1" customWidth="1"/>
    <col min="16" max="16" width="17.54296875" style="1" customWidth="1"/>
    <col min="17" max="17" width="20.1796875" customWidth="1"/>
  </cols>
  <sheetData>
    <row r="2" spans="2:17" s="14" customFormat="1" ht="19" customHeight="1" x14ac:dyDescent="0.35">
      <c r="B2" s="15" t="s">
        <v>0</v>
      </c>
      <c r="C2" s="15" t="s">
        <v>1</v>
      </c>
      <c r="D2" s="15" t="s">
        <v>2</v>
      </c>
      <c r="E2" s="16" t="s">
        <v>3</v>
      </c>
      <c r="F2" s="16" t="s">
        <v>4</v>
      </c>
      <c r="G2" s="15" t="s">
        <v>5</v>
      </c>
      <c r="H2" s="15" t="s">
        <v>6</v>
      </c>
      <c r="I2" s="15" t="s">
        <v>7</v>
      </c>
      <c r="J2" s="15" t="s">
        <v>8</v>
      </c>
      <c r="K2" s="15" t="s">
        <v>9</v>
      </c>
      <c r="L2" s="15" t="s">
        <v>10</v>
      </c>
      <c r="M2" s="15" t="s">
        <v>11</v>
      </c>
      <c r="N2" s="15" t="s">
        <v>12</v>
      </c>
      <c r="O2" s="15" t="s">
        <v>13</v>
      </c>
      <c r="P2" s="15" t="s">
        <v>14</v>
      </c>
      <c r="Q2" s="15" t="s">
        <v>15</v>
      </c>
    </row>
    <row r="3" spans="2:17" x14ac:dyDescent="0.35">
      <c r="B3" s="2" t="str">
        <f>IF('POWDER COATING PROCESS MONITORI'!G2&lt;&gt;"",'POWDER COATING PROCESS MONITORI'!A2,"")</f>
        <v>DAS - 001</v>
      </c>
      <c r="C3" s="3" cm="1">
        <f t="array" ref="C3:Q3">IF(B3&lt;&gt;"",_xlfn.XLOOKUP(B3,pub?gid_1634773414_single_true_output_csv[Kode],pub?gid_1634773414_single_true_output_csv[[Time]:[Catatan/Trouble]],,0),"")</f>
        <v>45866</v>
      </c>
      <c r="D3" s="2" t="str">
        <v>Juli</v>
      </c>
      <c r="E3" s="11">
        <v>28</v>
      </c>
      <c r="F3" s="11">
        <v>24</v>
      </c>
      <c r="G3" s="9" t="str">
        <v>Morning</v>
      </c>
      <c r="H3" s="9" t="str">
        <v>Infrared Oven A</v>
      </c>
      <c r="I3" s="9" t="str">
        <v>Panel, Rangka Panel, Pintu , Cover</v>
      </c>
      <c r="J3" s="9" t="str">
        <v>Chandra</v>
      </c>
      <c r="K3" s="9" t="str">
        <v>RAL 3000 Flame Red Glosy, RAL 3000 Flame Red Texured, RAL 7032 Pebble Grey Textured</v>
      </c>
      <c r="L3" s="13">
        <v>1</v>
      </c>
      <c r="M3" s="11">
        <v>213</v>
      </c>
      <c r="N3" s="11">
        <v>0</v>
      </c>
      <c r="O3" s="11">
        <v>0</v>
      </c>
      <c r="P3" s="2" t="str">
        <v>Normal</v>
      </c>
      <c r="Q3" s="10" t="str">
        <v/>
      </c>
    </row>
    <row r="4" spans="2:17" x14ac:dyDescent="0.35">
      <c r="B4" s="2" t="str">
        <f>IF('POWDER COATING PROCESS MONITORI'!G3&lt;&gt;"",'POWDER COATING PROCESS MONITORI'!A3,"")</f>
        <v>DAS - 002</v>
      </c>
      <c r="C4" s="3" cm="1">
        <f t="array" ref="C4:Q4">IF(B4&lt;&gt;"",_xlfn.XLOOKUP(B4,pub?gid_1634773414_single_true_output_csv[Kode],pub?gid_1634773414_single_true_output_csv[[Time]:[Catatan/Trouble]],,0),"")</f>
        <v>45866</v>
      </c>
      <c r="D4" s="2" t="str">
        <v>Juli</v>
      </c>
      <c r="E4" s="11">
        <v>28</v>
      </c>
      <c r="F4" s="11">
        <v>24</v>
      </c>
      <c r="G4" s="9" t="str">
        <v>Afternoon</v>
      </c>
      <c r="H4" s="9" t="str">
        <v>Infrared Oven B</v>
      </c>
      <c r="I4" s="9" t="str">
        <v>Rangka Panel, Bumper, DLL</v>
      </c>
      <c r="J4" s="9" t="str">
        <v>Chandra, Produsen Bumber Otomotif</v>
      </c>
      <c r="K4" s="9" t="str">
        <v>RAL 7032 Pebble Grey Textured, RAL 9005 Jet Black Textured</v>
      </c>
      <c r="L4" s="13">
        <v>0.75</v>
      </c>
      <c r="M4" s="11">
        <v>225</v>
      </c>
      <c r="N4" s="11">
        <v>18.5</v>
      </c>
      <c r="O4" s="11">
        <v>12</v>
      </c>
      <c r="P4" s="2" t="str">
        <v>Normal</v>
      </c>
      <c r="Q4" s="10" t="str">
        <v/>
      </c>
    </row>
    <row r="5" spans="2:17" x14ac:dyDescent="0.35">
      <c r="B5" s="2" t="str">
        <f>IF('POWDER COATING PROCESS MONITORI'!G4&lt;&gt;"",'POWDER COATING PROCESS MONITORI'!A4,"")</f>
        <v>DAS - 003</v>
      </c>
      <c r="C5" s="3" cm="1">
        <f t="array" ref="C5:Q5">IF(B5&lt;&gt;"",_xlfn.XLOOKUP(B5,pub?gid_1634773414_single_true_output_csv[Kode],pub?gid_1634773414_single_true_output_csv[[Time]:[Catatan/Trouble]],,0),"")</f>
        <v>45866</v>
      </c>
      <c r="D5" s="2" t="str">
        <v>Juli</v>
      </c>
      <c r="E5" s="11">
        <v>28</v>
      </c>
      <c r="F5" s="11">
        <v>25</v>
      </c>
      <c r="G5" s="9" t="str">
        <v>Evening</v>
      </c>
      <c r="H5" s="9" t="str">
        <v>Infrared Oven A</v>
      </c>
      <c r="I5" s="9" t="str">
        <v>Panel, Pintu, Cover, Canopy, Kaki, Mounting, DLL</v>
      </c>
      <c r="J5" s="9" t="str">
        <v>ESI</v>
      </c>
      <c r="K5" s="9" t="str">
        <v>RAL 7032 Pebble Grey Textured, RAL 9016 Traffic white Textured</v>
      </c>
      <c r="L5" s="13">
        <v>0.75</v>
      </c>
      <c r="M5" s="11">
        <v>213</v>
      </c>
      <c r="N5" s="11">
        <v>30</v>
      </c>
      <c r="O5" s="11">
        <v>30</v>
      </c>
      <c r="P5" s="2" t="str">
        <v>Normal</v>
      </c>
      <c r="Q5" s="10" t="str">
        <v/>
      </c>
    </row>
    <row r="6" spans="2:17" x14ac:dyDescent="0.35">
      <c r="B6" s="2" t="str">
        <f>IF('POWDER COATING PROCESS MONITORI'!G5&lt;&gt;"",'POWDER COATING PROCESS MONITORI'!A5,"")</f>
        <v>DAS - 004</v>
      </c>
      <c r="C6" s="3" cm="1">
        <f t="array" ref="C6:Q6">IF(B6&lt;&gt;"",_xlfn.XLOOKUP(B6,pub?gid_1634773414_single_true_output_csv[Kode],pub?gid_1634773414_single_true_output_csv[[Time]:[Catatan/Trouble]],,0),"")</f>
        <v>45867</v>
      </c>
      <c r="D6" s="2" t="str">
        <v>Juli</v>
      </c>
      <c r="E6" s="11">
        <v>29</v>
      </c>
      <c r="F6" s="11">
        <v>25</v>
      </c>
      <c r="G6" s="9" t="str">
        <v>Morning</v>
      </c>
      <c r="H6" s="9" t="str">
        <v>Infrared Oven A</v>
      </c>
      <c r="I6" s="9" t="str">
        <v>Panel, Pintu, Kaki, Mounting, Pagar, Bumper, Braket</v>
      </c>
      <c r="J6" s="9" t="str">
        <v>ESI, Produsen Bumber Otomotif</v>
      </c>
      <c r="K6" s="9" t="str">
        <v>RAL 9005 Jet Black Textured, RAL 9005 Jet Black Doff, RAL 9016 Traffic white Textured</v>
      </c>
      <c r="L6" s="13">
        <v>0.75</v>
      </c>
      <c r="M6" s="11">
        <v>213</v>
      </c>
      <c r="N6" s="11">
        <v>30</v>
      </c>
      <c r="O6" s="11">
        <v>24</v>
      </c>
      <c r="P6" s="2" t="str">
        <v>Normal</v>
      </c>
      <c r="Q6" s="10" t="str">
        <v/>
      </c>
    </row>
    <row r="7" spans="2:17" x14ac:dyDescent="0.35">
      <c r="B7" s="2" t="str">
        <f>IF('POWDER COATING PROCESS MONITORI'!G6&lt;&gt;"",'POWDER COATING PROCESS MONITORI'!A6,"")</f>
        <v>DAS - 005</v>
      </c>
      <c r="C7" s="3" cm="1">
        <f t="array" ref="C7:Q7">IF(B7&lt;&gt;"",_xlfn.XLOOKUP(B7,pub?gid_1634773414_single_true_output_csv[Kode],pub?gid_1634773414_single_true_output_csv[[Time]:[Catatan/Trouble]],,0),"")</f>
        <v>45867</v>
      </c>
      <c r="D7" s="2" t="str">
        <v>Juli</v>
      </c>
      <c r="E7" s="11">
        <v>29</v>
      </c>
      <c r="F7" s="11">
        <v>25</v>
      </c>
      <c r="G7" s="9" t="str">
        <v>Evening</v>
      </c>
      <c r="H7" s="9" t="str">
        <v>Infrared Oven A</v>
      </c>
      <c r="I7" s="9" t="str">
        <v>Panel, Rangka Panel, Pintu, Mounting, Tiang, DLL</v>
      </c>
      <c r="J7" s="9" t="str">
        <v>ESI, PT Vicro</v>
      </c>
      <c r="K7" s="9" t="str">
        <v>RAL 3000 Flame Red Glosy, RAL 7032 Pebble Grey Textured, RAL 9016 Traffic white Textured</v>
      </c>
      <c r="L7" s="13">
        <v>0.75</v>
      </c>
      <c r="M7" s="11">
        <v>213</v>
      </c>
      <c r="N7" s="11">
        <v>20</v>
      </c>
      <c r="O7" s="11">
        <v>24</v>
      </c>
      <c r="P7" s="2" t="str">
        <v>Normal</v>
      </c>
      <c r="Q7" s="10" t="str">
        <v/>
      </c>
    </row>
    <row r="8" spans="2:17" x14ac:dyDescent="0.35">
      <c r="B8" s="2" t="str">
        <f>IF('POWDER COATING PROCESS MONITORI'!G7&lt;&gt;"",'POWDER COATING PROCESS MONITORI'!A7,"")</f>
        <v>DAS - 006</v>
      </c>
      <c r="C8" s="3" cm="1">
        <f t="array" ref="C8:Q8">IF(B8&lt;&gt;"",_xlfn.XLOOKUP(B8,pub?gid_1634773414_single_true_output_csv[Kode],pub?gid_1634773414_single_true_output_csv[[Time]:[Catatan/Trouble]],,0),"")</f>
        <v>45868</v>
      </c>
      <c r="D8" s="2" t="str">
        <v>Juli</v>
      </c>
      <c r="E8" s="11">
        <v>30</v>
      </c>
      <c r="F8" s="11">
        <v>25</v>
      </c>
      <c r="G8" s="9" t="str">
        <v>Morning</v>
      </c>
      <c r="H8" s="9" t="str">
        <v>Infrared Oven B</v>
      </c>
      <c r="I8" s="9" t="str">
        <v>Pintu, Cover</v>
      </c>
      <c r="J8" s="9" t="str">
        <v>PT Vicro</v>
      </c>
      <c r="K8" s="9" t="str">
        <v>RAL 7032 Pebble Grey Textured</v>
      </c>
      <c r="L8" s="13">
        <v>0.25</v>
      </c>
      <c r="M8" s="11">
        <v>225</v>
      </c>
      <c r="N8" s="11">
        <v>15</v>
      </c>
      <c r="O8" s="11">
        <v>0</v>
      </c>
      <c r="P8" s="2" t="str">
        <v>Normal</v>
      </c>
      <c r="Q8" s="10" t="str">
        <v/>
      </c>
    </row>
    <row r="9" spans="2:17" x14ac:dyDescent="0.35">
      <c r="B9" s="2" t="str">
        <f>IF('POWDER COATING PROCESS MONITORI'!G8&lt;&gt;"",'POWDER COATING PROCESS MONITORI'!A8,"")</f>
        <v>DAS - 007</v>
      </c>
      <c r="C9" s="3" cm="1">
        <f t="array" ref="C9:Q9">IF(B9&lt;&gt;"",_xlfn.XLOOKUP(B9,pub?gid_1634773414_single_true_output_csv[Kode],pub?gid_1634773414_single_true_output_csv[[Time]:[Catatan/Trouble]],,0),"")</f>
        <v>45868</v>
      </c>
      <c r="D9" s="2" t="str">
        <v>Juli</v>
      </c>
      <c r="E9" s="11">
        <v>30</v>
      </c>
      <c r="F9" s="11">
        <v>25</v>
      </c>
      <c r="G9" s="9" t="str">
        <v>Morning</v>
      </c>
      <c r="H9" s="9" t="str">
        <v>Infrared Oven A</v>
      </c>
      <c r="I9" s="9" t="str">
        <v>Panel, Rangka Panel, Pintu, Cover</v>
      </c>
      <c r="J9" s="9" t="str">
        <v>PT Vicro</v>
      </c>
      <c r="K9" s="9" t="str">
        <v>RAL 7032 Pebble Grey Textured, RAL 2000 Orange Textured</v>
      </c>
      <c r="L9" s="13">
        <v>0.8</v>
      </c>
      <c r="M9" s="11">
        <v>213</v>
      </c>
      <c r="N9" s="11">
        <v>25</v>
      </c>
      <c r="O9" s="11">
        <v>0</v>
      </c>
      <c r="P9" s="2" t="str">
        <v>Normal</v>
      </c>
      <c r="Q9" s="10" t="str">
        <v/>
      </c>
    </row>
    <row r="10" spans="2:17" x14ac:dyDescent="0.35">
      <c r="B10" s="2" t="str">
        <f>IF('POWDER COATING PROCESS MONITORI'!G9&lt;&gt;"",'POWDER COATING PROCESS MONITORI'!A9,"")</f>
        <v>DAS - 008</v>
      </c>
      <c r="C10" s="3" cm="1">
        <f t="array" ref="C10:Q10">IF(B10&lt;&gt;"",_xlfn.XLOOKUP(B10,pub?gid_1634773414_single_true_output_csv[Kode],pub?gid_1634773414_single_true_output_csv[[Time]:[Catatan/Trouble]],,0),"")</f>
        <v>45868</v>
      </c>
      <c r="D10" s="2" t="str">
        <v>Juli</v>
      </c>
      <c r="E10" s="11">
        <v>30</v>
      </c>
      <c r="F10" s="11">
        <v>25</v>
      </c>
      <c r="G10" s="9" t="str">
        <v>Evening</v>
      </c>
      <c r="H10" s="9" t="str">
        <v>Infrared Oven A</v>
      </c>
      <c r="I10" s="9" t="str">
        <v>Pagar</v>
      </c>
      <c r="J10" s="9" t="str">
        <v>UNPAM, DLL</v>
      </c>
      <c r="K10" s="9" t="str">
        <v>RAL 9005 Jet Black Textured, RAL 9005 Jet Black Doff</v>
      </c>
      <c r="L10" s="13">
        <v>0.8</v>
      </c>
      <c r="M10" s="11">
        <v>213</v>
      </c>
      <c r="N10" s="11">
        <v>30</v>
      </c>
      <c r="O10" s="11">
        <v>24</v>
      </c>
      <c r="P10" s="2" t="str">
        <v>Normal</v>
      </c>
      <c r="Q10" s="10" t="str">
        <v/>
      </c>
    </row>
    <row r="11" spans="2:17" x14ac:dyDescent="0.35">
      <c r="B11" s="2" t="str">
        <f>IF('POWDER COATING PROCESS MONITORI'!G10&lt;&gt;"",'POWDER COATING PROCESS MONITORI'!A10,"")</f>
        <v>DAS - 009</v>
      </c>
      <c r="C11" s="3" cm="1">
        <f t="array" ref="C11:Q11">IF(B11&lt;&gt;"",_xlfn.XLOOKUP(B11,pub?gid_1634773414_single_true_output_csv[Kode],pub?gid_1634773414_single_true_output_csv[[Time]:[Catatan/Trouble]],,0),"")</f>
        <v>45869</v>
      </c>
      <c r="D11" s="2" t="str">
        <v>Juli</v>
      </c>
      <c r="E11" s="11">
        <v>31</v>
      </c>
      <c r="F11" s="11">
        <v>25</v>
      </c>
      <c r="G11" s="9" t="str">
        <v>Morning</v>
      </c>
      <c r="H11" s="9" t="str">
        <v>Infrared Oven A</v>
      </c>
      <c r="I11" s="9" t="str">
        <v>Small Part Funiture, Panel KWH</v>
      </c>
      <c r="J11" s="9" t="str">
        <v>PT Vicro, Enduro Business Furniture</v>
      </c>
      <c r="K11" s="9" t="str">
        <v>RAL 7032 Pebble Grey Textured, RAL 7035 Light Grey Textured</v>
      </c>
      <c r="L11" s="13">
        <v>1</v>
      </c>
      <c r="M11" s="11">
        <v>213</v>
      </c>
      <c r="N11" s="11">
        <v>20</v>
      </c>
      <c r="O11" s="11">
        <v>22</v>
      </c>
      <c r="P11" s="2" t="str">
        <v>Normal</v>
      </c>
      <c r="Q11" s="10" t="str">
        <v/>
      </c>
    </row>
    <row r="12" spans="2:17" x14ac:dyDescent="0.35">
      <c r="B12" s="2" t="str">
        <f>IF('POWDER COATING PROCESS MONITORI'!G11&lt;&gt;"",'POWDER COATING PROCESS MONITORI'!A11,"")</f>
        <v>DAS - 010</v>
      </c>
      <c r="C12" s="3" cm="1">
        <f t="array" ref="C12:Q12">IF(B12&lt;&gt;"",_xlfn.XLOOKUP(B12,pub?gid_1634773414_single_true_output_csv[Kode],pub?gid_1634773414_single_true_output_csv[[Time]:[Catatan/Trouble]],,0),"")</f>
        <v>45869</v>
      </c>
      <c r="D12" s="2" t="str">
        <v>Juli</v>
      </c>
      <c r="E12" s="11">
        <v>31</v>
      </c>
      <c r="F12" s="11">
        <v>25</v>
      </c>
      <c r="G12" s="9" t="str">
        <v>Afternoon</v>
      </c>
      <c r="H12" s="9" t="str">
        <v>Infrared Oven A</v>
      </c>
      <c r="I12" s="9" t="str">
        <v>Panel, Pintu, Kaki, Small Part Funiture, Componen Loose, Aki, Behel Motor</v>
      </c>
      <c r="J12" s="9" t="str">
        <v>ESI, Enduro Business Furniture, Chandra, PT Han Mandiri Sentosa</v>
      </c>
      <c r="K12" s="9" t="str">
        <v>RAL 1007 Daffodil yellow Glosy, RAL 7032 Pebble Grey Textured, RAL 7035 Light Grey Textured, RAL 9005 Jet Black Glosy</v>
      </c>
      <c r="L12" s="13">
        <v>1</v>
      </c>
      <c r="M12" s="11">
        <v>213</v>
      </c>
      <c r="N12" s="11">
        <v>25</v>
      </c>
      <c r="O12" s="11">
        <v>24</v>
      </c>
      <c r="P12" s="2" t="str">
        <v>Trouble</v>
      </c>
      <c r="Q12" s="10" t="str">
        <v/>
      </c>
    </row>
    <row r="13" spans="2:17" x14ac:dyDescent="0.35">
      <c r="B13" s="2" t="str">
        <f>IF('POWDER COATING PROCESS MONITORI'!G12&lt;&gt;"",'POWDER COATING PROCESS MONITORI'!A12,"")</f>
        <v>DAS - 011</v>
      </c>
      <c r="C13" s="3" cm="1">
        <f t="array" ref="C13:Q13">IF(B13&lt;&gt;"",_xlfn.XLOOKUP(B13,pub?gid_1634773414_single_true_output_csv[Kode],pub?gid_1634773414_single_true_output_csv[[Time]:[Catatan/Trouble]],,0),"")</f>
        <v>45870</v>
      </c>
      <c r="D13" s="2" t="str">
        <v>Agustus</v>
      </c>
      <c r="E13" s="11">
        <v>1</v>
      </c>
      <c r="F13" s="11">
        <v>26</v>
      </c>
      <c r="G13" s="9" t="str">
        <v>Morning</v>
      </c>
      <c r="H13" s="9" t="str">
        <v>Infrared Oven A</v>
      </c>
      <c r="I13" s="9" t="str">
        <v>Pintu, Canopy, Panel KWH, Panel STDB</v>
      </c>
      <c r="J13" s="9" t="str">
        <v>PT Vicro</v>
      </c>
      <c r="K13" s="9" t="str">
        <v>RAL 7032 Pebble Grey Textured</v>
      </c>
      <c r="L13" s="13">
        <v>1</v>
      </c>
      <c r="M13" s="11">
        <v>213</v>
      </c>
      <c r="N13" s="11">
        <v>0</v>
      </c>
      <c r="O13" s="11">
        <v>0</v>
      </c>
      <c r="P13" s="2" t="str">
        <v>Normal</v>
      </c>
      <c r="Q13" s="10" t="str">
        <v/>
      </c>
    </row>
    <row r="14" spans="2:17" x14ac:dyDescent="0.35">
      <c r="B14" s="2" t="str">
        <f>IF('POWDER COATING PROCESS MONITORI'!G13&lt;&gt;"",'POWDER COATING PROCESS MONITORI'!A13,"")</f>
        <v>DAS - 012</v>
      </c>
      <c r="C14" s="3" cm="1">
        <f t="array" ref="C14:Q14">IF(B14&lt;&gt;"",_xlfn.XLOOKUP(B14,pub?gid_1634773414_single_true_output_csv[Kode],pub?gid_1634773414_single_true_output_csv[[Time]:[Catatan/Trouble]],,0),"")</f>
        <v>45870</v>
      </c>
      <c r="D14" s="2" t="str">
        <v>Agustus</v>
      </c>
      <c r="E14" s="11">
        <v>1</v>
      </c>
      <c r="F14" s="11">
        <v>26</v>
      </c>
      <c r="G14" s="9" t="str">
        <v>Afternoon</v>
      </c>
      <c r="H14" s="9" t="str">
        <v>Infrared Oven B</v>
      </c>
      <c r="I14" s="9" t="str">
        <v>Pintu, Canopy</v>
      </c>
      <c r="J14" s="9" t="str">
        <v>PT Vicro</v>
      </c>
      <c r="K14" s="9" t="str">
        <v>RAL 7032 Pebble Grey Textured</v>
      </c>
      <c r="L14" s="13">
        <v>0.25</v>
      </c>
      <c r="M14" s="11">
        <v>225</v>
      </c>
      <c r="N14" s="11">
        <v>0</v>
      </c>
      <c r="O14" s="11">
        <v>0</v>
      </c>
      <c r="P14" s="2" t="str">
        <v>Normal</v>
      </c>
      <c r="Q14" s="10" t="str">
        <v/>
      </c>
    </row>
    <row r="15" spans="2:17" x14ac:dyDescent="0.35">
      <c r="B15" s="2" t="str">
        <f>IF('POWDER COATING PROCESS MONITORI'!G14&lt;&gt;"",'POWDER COATING PROCESS MONITORI'!A14,"")</f>
        <v>DAS - 013</v>
      </c>
      <c r="C15" s="3" cm="1">
        <f t="array" ref="C15:Q15">IF(B15&lt;&gt;"",_xlfn.XLOOKUP(B15,pub?gid_1634773414_single_true_output_csv[Kode],pub?gid_1634773414_single_true_output_csv[[Time]:[Catatan/Trouble]],,0),"")</f>
        <v>45870</v>
      </c>
      <c r="D15" s="2" t="str">
        <v>Agustus</v>
      </c>
      <c r="E15" s="11">
        <v>1</v>
      </c>
      <c r="F15" s="11">
        <v>26</v>
      </c>
      <c r="G15" s="9" t="str">
        <v>Evening</v>
      </c>
      <c r="H15" s="9" t="str">
        <v>Infrared Oven A</v>
      </c>
      <c r="I15" s="9" t="str">
        <v>Panel, Pintu, Canopy, Kaki</v>
      </c>
      <c r="J15" s="9" t="str">
        <v>ESI</v>
      </c>
      <c r="K15" s="9" t="str">
        <v>RAL 7032 Pebble Grey Textured, RAL 7035 Light Grey Textured</v>
      </c>
      <c r="L15" s="13">
        <v>1</v>
      </c>
      <c r="M15" s="11">
        <v>213</v>
      </c>
      <c r="N15" s="11">
        <v>27.5</v>
      </c>
      <c r="O15" s="11">
        <v>28</v>
      </c>
      <c r="P15" s="2" t="str">
        <v>Normal</v>
      </c>
      <c r="Q15" s="10" t="str">
        <v/>
      </c>
    </row>
    <row r="16" spans="2:17" x14ac:dyDescent="0.35">
      <c r="B16" s="2" t="str">
        <f>IF('POWDER COATING PROCESS MONITORI'!G15&lt;&gt;"",'POWDER COATING PROCESS MONITORI'!A15,"")</f>
        <v>DAS - 014</v>
      </c>
      <c r="C16" s="3" cm="1">
        <f t="array" ref="C16:Q16">IF(B16&lt;&gt;"",_xlfn.XLOOKUP(B16,pub?gid_1634773414_single_true_output_csv[Kode],pub?gid_1634773414_single_true_output_csv[[Time]:[Catatan/Trouble]],,0),"")</f>
        <v>45871</v>
      </c>
      <c r="D16" s="2" t="str">
        <v>Agustus</v>
      </c>
      <c r="E16" s="11">
        <v>2</v>
      </c>
      <c r="F16" s="11">
        <v>26</v>
      </c>
      <c r="G16" s="9" t="str">
        <v>Morning</v>
      </c>
      <c r="H16" s="9" t="str">
        <v>Infrared Oven A</v>
      </c>
      <c r="I16" s="9" t="str">
        <v>Panel, Pintu, Cover, Canopy, Mounting, Pagar, Componen Loose, DLL</v>
      </c>
      <c r="J16" s="9" t="str">
        <v>N/A</v>
      </c>
      <c r="K16" s="9" t="str">
        <v>RAL 9005 Jet Black Textured, RAL 9005 Jet Black Doff, Hitam Pasir, Grey Semi Glos</v>
      </c>
      <c r="L16" s="13">
        <v>1</v>
      </c>
      <c r="M16" s="11">
        <v>213</v>
      </c>
      <c r="N16" s="11">
        <v>30</v>
      </c>
      <c r="O16" s="11">
        <v>28</v>
      </c>
      <c r="P16" s="2" t="str">
        <v>Normal</v>
      </c>
      <c r="Q16" s="10" t="str">
        <v/>
      </c>
    </row>
    <row r="17" spans="2:17" x14ac:dyDescent="0.35">
      <c r="B17" s="2" t="str">
        <f>IF('POWDER COATING PROCESS MONITORI'!G16&lt;&gt;"",'POWDER COATING PROCESS MONITORI'!A16,"")</f>
        <v>DAS - 015</v>
      </c>
      <c r="C17" s="3" cm="1">
        <f t="array" ref="C17:Q17">IF(B17&lt;&gt;"",_xlfn.XLOOKUP(B17,pub?gid_1634773414_single_true_output_csv[Kode],pub?gid_1634773414_single_true_output_csv[[Time]:[Catatan/Trouble]],,0),"")</f>
        <v>45871</v>
      </c>
      <c r="D17" s="2" t="str">
        <v>Agustus</v>
      </c>
      <c r="E17" s="11">
        <v>2</v>
      </c>
      <c r="F17" s="11">
        <v>26</v>
      </c>
      <c r="G17" s="9" t="str">
        <v>Afternoon</v>
      </c>
      <c r="H17" s="9" t="str">
        <v>Infrared Oven A</v>
      </c>
      <c r="I17" s="9" t="str">
        <v>Aki</v>
      </c>
      <c r="J17" s="9" t="str">
        <v>N/A</v>
      </c>
      <c r="K17" s="9" t="str">
        <v>RAL 1007 Daffodil yellow Glosy</v>
      </c>
      <c r="L17" s="13">
        <v>1</v>
      </c>
      <c r="M17" s="11">
        <v>213</v>
      </c>
      <c r="N17" s="11">
        <v>0</v>
      </c>
      <c r="O17" s="11">
        <v>0</v>
      </c>
      <c r="P17" s="2" t="str">
        <v>Normal</v>
      </c>
      <c r="Q17" s="10" t="str">
        <v/>
      </c>
    </row>
    <row r="18" spans="2:17" x14ac:dyDescent="0.35">
      <c r="B18" s="2" t="str">
        <f>IF('POWDER COATING PROCESS MONITORI'!G17&lt;&gt;"",'POWDER COATING PROCESS MONITORI'!A17,"")</f>
        <v>DAS - 016</v>
      </c>
      <c r="C18" s="3" cm="1">
        <f t="array" ref="C18:Q18">IF(B18&lt;&gt;"",_xlfn.XLOOKUP(B18,pub?gid_1634773414_single_true_output_csv[Kode],pub?gid_1634773414_single_true_output_csv[[Time]:[Catatan/Trouble]],,0),"")</f>
        <v>45871</v>
      </c>
      <c r="D18" s="2" t="str">
        <v>Agustus</v>
      </c>
      <c r="E18" s="11">
        <v>2</v>
      </c>
      <c r="F18" s="11">
        <v>26</v>
      </c>
      <c r="G18" s="9" t="str">
        <v>Evening</v>
      </c>
      <c r="H18" s="9" t="str">
        <v>Infrared Oven B</v>
      </c>
      <c r="I18" s="9" t="str">
        <v>Tiang, Pagar</v>
      </c>
      <c r="J18" s="9" t="str">
        <v>N/A</v>
      </c>
      <c r="K18" s="9" t="str">
        <v>RAL 3000 Flame Red Glosy, RAL 9005 Jet Black Doff</v>
      </c>
      <c r="L18" s="13">
        <v>0.8</v>
      </c>
      <c r="M18" s="11">
        <v>225</v>
      </c>
      <c r="N18" s="11">
        <v>20</v>
      </c>
      <c r="O18" s="11">
        <v>20</v>
      </c>
      <c r="P18" s="2" t="str">
        <v>Normal</v>
      </c>
      <c r="Q18" s="10" t="str">
        <v/>
      </c>
    </row>
    <row r="19" spans="2:17" x14ac:dyDescent="0.35">
      <c r="B19" s="2" t="str">
        <f>IF('POWDER COATING PROCESS MONITORI'!G18&lt;&gt;"",'POWDER COATING PROCESS MONITORI'!A18,"")</f>
        <v>DAS - 017</v>
      </c>
      <c r="C19" s="3" cm="1">
        <f t="array" ref="C19:Q19">IF(B19&lt;&gt;"",_xlfn.XLOOKUP(B19,pub?gid_1634773414_single_true_output_csv[Kode],pub?gid_1634773414_single_true_output_csv[[Time]:[Catatan/Trouble]],,0),"")</f>
        <v>45873</v>
      </c>
      <c r="D19" s="2" t="str">
        <v>Agustus</v>
      </c>
      <c r="E19" s="11">
        <v>4</v>
      </c>
      <c r="F19" s="11">
        <v>26</v>
      </c>
      <c r="G19" s="9" t="str">
        <v>Morning</v>
      </c>
      <c r="H19" s="9" t="str">
        <v>Infrared Oven A</v>
      </c>
      <c r="I19" s="9" t="str">
        <v>Aki</v>
      </c>
      <c r="J19" s="9" t="str">
        <v/>
      </c>
      <c r="K19" s="9" t="str">
        <v>RAL 1007 Daffodil yellow Glosy</v>
      </c>
      <c r="L19" s="13">
        <v>0.35</v>
      </c>
      <c r="M19" s="11">
        <v>150</v>
      </c>
      <c r="N19" s="11">
        <v>0</v>
      </c>
      <c r="O19" s="11">
        <v>0</v>
      </c>
      <c r="P19" s="2" t="str">
        <v>Normal</v>
      </c>
      <c r="Q19" s="10" t="str">
        <v/>
      </c>
    </row>
    <row r="20" spans="2:17" x14ac:dyDescent="0.35">
      <c r="B20" s="2" t="str">
        <f>IF('POWDER COATING PROCESS MONITORI'!G19&lt;&gt;"",'POWDER COATING PROCESS MONITORI'!A19,"")</f>
        <v>DAS - 018</v>
      </c>
      <c r="C20" s="3" cm="1">
        <f t="array" ref="C20:Q20">IF(B20&lt;&gt;"",_xlfn.XLOOKUP(B20,pub?gid_1634773414_single_true_output_csv[Kode],pub?gid_1634773414_single_true_output_csv[[Time]:[Catatan/Trouble]],,0),"")</f>
        <v>45873</v>
      </c>
      <c r="D20" s="2" t="str">
        <v>Agustus</v>
      </c>
      <c r="E20" s="11">
        <v>4</v>
      </c>
      <c r="F20" s="11">
        <v>26</v>
      </c>
      <c r="G20" s="9" t="str">
        <v>Morning</v>
      </c>
      <c r="H20" s="9" t="str">
        <v>Infrared Oven A</v>
      </c>
      <c r="I20" s="9" t="str">
        <v>Aki</v>
      </c>
      <c r="J20" s="9" t="str">
        <v/>
      </c>
      <c r="K20" s="9" t="str">
        <v>RAL 1007 Daffodil yellow Glosy</v>
      </c>
      <c r="L20" s="13">
        <v>0.35</v>
      </c>
      <c r="M20" s="11">
        <v>213</v>
      </c>
      <c r="N20" s="11">
        <v>0</v>
      </c>
      <c r="O20" s="11">
        <v>0</v>
      </c>
      <c r="P20" s="2" t="str">
        <v>Normal</v>
      </c>
      <c r="Q20" s="10" t="str">
        <v/>
      </c>
    </row>
    <row r="21" spans="2:17" x14ac:dyDescent="0.35">
      <c r="B21" s="2" t="str">
        <f>IF('POWDER COATING PROCESS MONITORI'!G20&lt;&gt;"",'POWDER COATING PROCESS MONITORI'!A20,"")</f>
        <v>DAS - 019</v>
      </c>
      <c r="C21" s="3" cm="1">
        <f t="array" ref="C21:Q21">IF(B21&lt;&gt;"",_xlfn.XLOOKUP(B21,pub?gid_1634773414_single_true_output_csv[Kode],pub?gid_1634773414_single_true_output_csv[[Time]:[Catatan/Trouble]],,0),"")</f>
        <v>45873</v>
      </c>
      <c r="D21" s="2" t="str">
        <v>Agustus</v>
      </c>
      <c r="E21" s="11">
        <v>4</v>
      </c>
      <c r="F21" s="11">
        <v>26</v>
      </c>
      <c r="G21" s="9" t="str">
        <v>Morning</v>
      </c>
      <c r="H21" s="9" t="str">
        <v>Infrared Oven B</v>
      </c>
      <c r="I21" s="9" t="str">
        <v>Panel, Pintu, Cover, Canopy, Kaki, Mounting, DLL</v>
      </c>
      <c r="J21" s="9" t="str">
        <v>ESI</v>
      </c>
      <c r="K21" s="9" t="str">
        <v>RAL 7032 Pebble Grey Textured, RAL 9016 Traffic white Textured</v>
      </c>
      <c r="L21" s="13">
        <v>1</v>
      </c>
      <c r="M21" s="11">
        <v>225</v>
      </c>
      <c r="N21" s="11">
        <v>0</v>
      </c>
      <c r="O21" s="11">
        <v>0</v>
      </c>
      <c r="P21" s="2" t="str">
        <v>Trouble</v>
      </c>
      <c r="Q21" s="10" t="str">
        <v/>
      </c>
    </row>
    <row r="22" spans="2:17" x14ac:dyDescent="0.35">
      <c r="B22" s="2" t="str">
        <f>IF('POWDER COATING PROCESS MONITORI'!G21&lt;&gt;"",'POWDER COATING PROCESS MONITORI'!A21,"")</f>
        <v>DAS - 020</v>
      </c>
      <c r="C22" s="3" cm="1">
        <f t="array" ref="C22:Q22">IF(B22&lt;&gt;"",_xlfn.XLOOKUP(B22,pub?gid_1634773414_single_true_output_csv[Kode],pub?gid_1634773414_single_true_output_csv[[Time]:[Catatan/Trouble]],,0),"")</f>
        <v>45873</v>
      </c>
      <c r="D22" s="2" t="str">
        <v>Agustus</v>
      </c>
      <c r="E22" s="11">
        <v>4</v>
      </c>
      <c r="F22" s="11">
        <v>27</v>
      </c>
      <c r="G22" s="9" t="str">
        <v>Evening</v>
      </c>
      <c r="H22" s="9" t="str">
        <v>Infrared Oven A</v>
      </c>
      <c r="I22" s="9" t="str">
        <v>Panel, Pintu, Componen Loose, DLL</v>
      </c>
      <c r="J22" s="9" t="str">
        <v/>
      </c>
      <c r="K22" s="9" t="str">
        <v>RAL 7032 Pebble Grey Textured, RAL 7035 Light Grey Textured</v>
      </c>
      <c r="L22" s="13">
        <v>1</v>
      </c>
      <c r="M22" s="11">
        <v>213</v>
      </c>
      <c r="N22" s="11">
        <v>0</v>
      </c>
      <c r="O22" s="11">
        <v>0</v>
      </c>
      <c r="P22" s="2" t="str">
        <v>Normal</v>
      </c>
      <c r="Q22" s="10" t="str">
        <v/>
      </c>
    </row>
    <row r="23" spans="2:17" x14ac:dyDescent="0.35">
      <c r="B23" s="2" t="str">
        <f>IF('POWDER COATING PROCESS MONITORI'!G22&lt;&gt;"",'POWDER COATING PROCESS MONITORI'!A22,"")</f>
        <v>DAS - 021</v>
      </c>
      <c r="C23" s="3" cm="1">
        <f t="array" ref="C23:Q23">IF(B23&lt;&gt;"",_xlfn.XLOOKUP(B23,pub?gid_1634773414_single_true_output_csv[Kode],pub?gid_1634773414_single_true_output_csv[[Time]:[Catatan/Trouble]],,0),"")</f>
        <v>45874</v>
      </c>
      <c r="D23" s="2" t="str">
        <v>Agustus</v>
      </c>
      <c r="E23" s="11">
        <v>5</v>
      </c>
      <c r="F23" s="11">
        <v>27</v>
      </c>
      <c r="G23" s="9" t="str">
        <v>Morning</v>
      </c>
      <c r="H23" s="9" t="str">
        <v>Infrared Oven A</v>
      </c>
      <c r="I23" s="9" t="str">
        <v>Panel, Pintu, Cover, Canopy, Kaki, Mounting, Tiang, Componen Loose, DLL</v>
      </c>
      <c r="J23" s="9" t="str">
        <v/>
      </c>
      <c r="K23" s="9" t="str">
        <v>RAL 7032 Pebble Grey Textured, RAL 7035 Light Grey Textured</v>
      </c>
      <c r="L23" s="13">
        <v>1</v>
      </c>
      <c r="M23" s="11">
        <v>213</v>
      </c>
      <c r="N23" s="11">
        <v>25</v>
      </c>
      <c r="O23" s="11">
        <v>24</v>
      </c>
      <c r="P23" s="2" t="str">
        <v>Normal</v>
      </c>
      <c r="Q23" s="10" t="str">
        <v/>
      </c>
    </row>
    <row r="24" spans="2:17" x14ac:dyDescent="0.35">
      <c r="B24" s="2" t="str">
        <f>IF('POWDER COATING PROCESS MONITORI'!G23&lt;&gt;"",'POWDER COATING PROCESS MONITORI'!A23,"")</f>
        <v>DAS - 022</v>
      </c>
      <c r="C24" s="3" cm="1">
        <f t="array" ref="C24:Q24">IF(B24&lt;&gt;"",_xlfn.XLOOKUP(B24,pub?gid_1634773414_single_true_output_csv[Kode],pub?gid_1634773414_single_true_output_csv[[Time]:[Catatan/Trouble]],,0),"")</f>
        <v>45874</v>
      </c>
      <c r="D24" s="2" t="str">
        <v>Agustus</v>
      </c>
      <c r="E24" s="11">
        <v>5</v>
      </c>
      <c r="F24" s="11">
        <v>27</v>
      </c>
      <c r="G24" s="9" t="str">
        <v>Evening</v>
      </c>
      <c r="H24" s="9" t="str">
        <v>Infrared Oven A</v>
      </c>
      <c r="I24" s="9" t="str">
        <v>Pagar, Aki</v>
      </c>
      <c r="J24" s="9" t="str">
        <v>UNPAM,YUASA</v>
      </c>
      <c r="K24" s="9" t="str">
        <v>RAL 1007 Daffodil yellow Glosy, RAL 9005 Jet Black Textured</v>
      </c>
      <c r="L24" s="13">
        <v>1</v>
      </c>
      <c r="M24" s="11">
        <v>213</v>
      </c>
      <c r="N24" s="11">
        <v>0</v>
      </c>
      <c r="O24" s="11">
        <v>28</v>
      </c>
      <c r="P24" s="2" t="str">
        <v>Trouble</v>
      </c>
      <c r="Q24" s="10" t="str">
        <v/>
      </c>
    </row>
    <row r="25" spans="2:17" x14ac:dyDescent="0.35">
      <c r="B25" s="2" t="str">
        <f>IF('POWDER COATING PROCESS MONITORI'!G24&lt;&gt;"",'POWDER COATING PROCESS MONITORI'!A24,"")</f>
        <v>DAS - 023</v>
      </c>
      <c r="C25" s="3" cm="1">
        <f t="array" ref="C25:Q25">IF(B25&lt;&gt;"",_xlfn.XLOOKUP(B25,pub?gid_1634773414_single_true_output_csv[Kode],pub?gid_1634773414_single_true_output_csv[[Time]:[Catatan/Trouble]],,0),"")</f>
        <v>45875</v>
      </c>
      <c r="D25" s="2" t="str">
        <v>Agustus</v>
      </c>
      <c r="E25" s="11">
        <v>6</v>
      </c>
      <c r="F25" s="11">
        <v>27</v>
      </c>
      <c r="G25" s="9" t="str">
        <v>Morning</v>
      </c>
      <c r="H25" s="9" t="str">
        <v>Infrared Oven A</v>
      </c>
      <c r="I25" s="9" t="str">
        <v>Mounting, Pagar</v>
      </c>
      <c r="J25" s="9" t="str">
        <v>ESI, UNPAM</v>
      </c>
      <c r="K25" s="9" t="str">
        <v>RAL 9005 Black Textured, RAL 9016 White Textured</v>
      </c>
      <c r="L25" s="13">
        <v>0.8</v>
      </c>
      <c r="M25" s="11">
        <v>213</v>
      </c>
      <c r="N25" s="11">
        <v>25</v>
      </c>
      <c r="O25" s="11">
        <v>22</v>
      </c>
      <c r="P25" s="2" t="str">
        <v>Normal</v>
      </c>
      <c r="Q25" s="10" t="str">
        <v/>
      </c>
    </row>
    <row r="26" spans="2:17" x14ac:dyDescent="0.35">
      <c r="B26" s="2" t="str">
        <f>IF('POWDER COATING PROCESS MONITORI'!G25&lt;&gt;"",'POWDER COATING PROCESS MONITORI'!A25,"")</f>
        <v>DAS - 024</v>
      </c>
      <c r="C26" s="3" cm="1">
        <f t="array" ref="C26:Q26">IF(B26&lt;&gt;"",_xlfn.XLOOKUP(B26,pub?gid_1634773414_single_true_output_csv[Kode],pub?gid_1634773414_single_true_output_csv[[Time]:[Catatan/Trouble]],,0),"")</f>
        <v>45875</v>
      </c>
      <c r="D26" s="2" t="str">
        <v>Agustus</v>
      </c>
      <c r="E26" s="11">
        <v>6</v>
      </c>
      <c r="F26" s="11">
        <v>27</v>
      </c>
      <c r="G26" s="9" t="str">
        <v>Afternoon</v>
      </c>
      <c r="H26" s="9" t="str">
        <v>Infrared Oven A</v>
      </c>
      <c r="I26" s="9" t="str">
        <v>Panel, Pintu, Cover, Mounting, Small Part Funiture, Componen Loose, DLL, Rangka</v>
      </c>
      <c r="J26" s="9" t="str">
        <v/>
      </c>
      <c r="K26" s="9" t="str">
        <v>RAL 7032 Grey Textured, RAL 7035 Light Grey Textured, RAL 9005 Black Doff, White Philips</v>
      </c>
      <c r="L26" s="13">
        <v>1</v>
      </c>
      <c r="M26" s="11">
        <v>213</v>
      </c>
      <c r="N26" s="11">
        <v>20</v>
      </c>
      <c r="O26" s="11">
        <v>18</v>
      </c>
      <c r="P26" s="2" t="str">
        <v>Normal</v>
      </c>
      <c r="Q26" s="10" t="str">
        <v/>
      </c>
    </row>
    <row r="27" spans="2:17" x14ac:dyDescent="0.35">
      <c r="B27" s="2" t="str">
        <f>IF('POWDER COATING PROCESS MONITORI'!G26&lt;&gt;"",'POWDER COATING PROCESS MONITORI'!A26,"")</f>
        <v>DAS - 025</v>
      </c>
      <c r="C27" s="3" cm="1">
        <f t="array" ref="C27:Q27">IF(B27&lt;&gt;"",_xlfn.XLOOKUP(B27,pub?gid_1634773414_single_true_output_csv[Kode],pub?gid_1634773414_single_true_output_csv[[Time]:[Catatan/Trouble]],,0),"")</f>
        <v>45876</v>
      </c>
      <c r="D27" s="2" t="str">
        <v>Agustus</v>
      </c>
      <c r="E27" s="11">
        <v>7</v>
      </c>
      <c r="F27" s="11">
        <v>27</v>
      </c>
      <c r="G27" s="9" t="str">
        <v>Morning</v>
      </c>
      <c r="H27" s="9" t="str">
        <v>Infrared Oven A</v>
      </c>
      <c r="I27" s="9" t="str">
        <v>Panel, Pintu, Cover, Mounting, Small Part Funiture, Pagar</v>
      </c>
      <c r="J27" s="9" t="str">
        <v>Chandra</v>
      </c>
      <c r="K27" s="9" t="str">
        <v>RAL 3000 Red Glosy, RAL 3000 Red Texured, RAL 7038 Grey Textured, RAL 9005 Black Glosy</v>
      </c>
      <c r="L27" s="13">
        <v>0.8</v>
      </c>
      <c r="M27" s="11">
        <v>213</v>
      </c>
      <c r="N27" s="11">
        <v>20</v>
      </c>
      <c r="O27" s="11">
        <v>20</v>
      </c>
      <c r="P27" s="2" t="str">
        <v>Normal</v>
      </c>
      <c r="Q27" s="10" t="str">
        <v/>
      </c>
    </row>
    <row r="28" spans="2:17" x14ac:dyDescent="0.35">
      <c r="B28" s="2" t="str">
        <f>IF('POWDER COATING PROCESS MONITORI'!G27&lt;&gt;"",'POWDER COATING PROCESS MONITORI'!A27,"")</f>
        <v>DAS - 026</v>
      </c>
      <c r="C28" s="3" cm="1">
        <f t="array" ref="C28:Q28">IF(B28&lt;&gt;"",_xlfn.XLOOKUP(B28,pub?gid_1634773414_single_true_output_csv[Kode],pub?gid_1634773414_single_true_output_csv[[Time]:[Catatan/Trouble]],,0),"")</f>
        <v>45876</v>
      </c>
      <c r="D28" s="2" t="str">
        <v>Agustus</v>
      </c>
      <c r="E28" s="11">
        <v>7</v>
      </c>
      <c r="F28" s="11">
        <v>27</v>
      </c>
      <c r="G28" s="9" t="str">
        <v>Morning</v>
      </c>
      <c r="H28" s="9" t="str">
        <v>Infrared Oven B</v>
      </c>
      <c r="I28" s="9" t="str">
        <v>Pagar, List Rangka</v>
      </c>
      <c r="J28" s="9" t="str">
        <v/>
      </c>
      <c r="K28" s="9" t="str">
        <v>RAL 9005 Black Glosy</v>
      </c>
      <c r="L28" s="13">
        <v>0.8</v>
      </c>
      <c r="M28" s="11">
        <v>225</v>
      </c>
      <c r="N28" s="11">
        <v>0</v>
      </c>
      <c r="O28" s="11">
        <v>0</v>
      </c>
      <c r="P28" s="2" t="str">
        <v>Normal</v>
      </c>
      <c r="Q28" s="10" t="str">
        <v/>
      </c>
    </row>
    <row r="29" spans="2:17" x14ac:dyDescent="0.35">
      <c r="B29" s="2" t="str">
        <f>IF('POWDER COATING PROCESS MONITORI'!G28&lt;&gt;"",'POWDER COATING PROCESS MONITORI'!A28,"")</f>
        <v>DAS - 027</v>
      </c>
      <c r="C29" s="3" cm="1">
        <f t="array" ref="C29:Q29">IF(B29&lt;&gt;"",_xlfn.XLOOKUP(B29,pub?gid_1634773414_single_true_output_csv[Kode],pub?gid_1634773414_single_true_output_csv[[Time]:[Catatan/Trouble]],,0),"")</f>
        <v>45876</v>
      </c>
      <c r="D29" s="2" t="str">
        <v>Agustus</v>
      </c>
      <c r="E29" s="11">
        <v>7</v>
      </c>
      <c r="F29" s="11">
        <v>27</v>
      </c>
      <c r="G29" s="9" t="str">
        <v>Evening</v>
      </c>
      <c r="H29" s="9" t="str">
        <v>Infrared Oven A</v>
      </c>
      <c r="I29" s="9" t="str">
        <v>Panel, Pintu, Pagar, Tangga</v>
      </c>
      <c r="J29" s="9" t="str">
        <v>ESI</v>
      </c>
      <c r="K29" s="9" t="str">
        <v>RAL 9005 Black Doff, RAL 9016 White Textured, RAL 5005 Blue Glosy</v>
      </c>
      <c r="L29" s="13">
        <v>1</v>
      </c>
      <c r="M29" s="11">
        <v>213</v>
      </c>
      <c r="N29" s="11">
        <v>25</v>
      </c>
      <c r="O29" s="11">
        <v>26</v>
      </c>
      <c r="P29" s="2" t="str">
        <v>Normal</v>
      </c>
      <c r="Q29" s="10" t="str">
        <v/>
      </c>
    </row>
    <row r="30" spans="2:17" x14ac:dyDescent="0.35">
      <c r="B30" s="2" t="str">
        <f>IF('POWDER COATING PROCESS MONITORI'!G29&lt;&gt;"",'POWDER COATING PROCESS MONITORI'!A29,"")</f>
        <v>DAS - 028</v>
      </c>
      <c r="C30" s="3" cm="1">
        <f t="array" ref="C30:Q30">IF(B30&lt;&gt;"",_xlfn.XLOOKUP(B30,pub?gid_1634773414_single_true_output_csv[Kode],pub?gid_1634773414_single_true_output_csv[[Time]:[Catatan/Trouble]],,0),"")</f>
        <v>45877</v>
      </c>
      <c r="D30" s="2" t="str">
        <v>Agustus</v>
      </c>
      <c r="E30" s="11">
        <v>8</v>
      </c>
      <c r="F30" s="11">
        <v>27</v>
      </c>
      <c r="G30" s="9" t="str">
        <v>Morning</v>
      </c>
      <c r="H30" s="9" t="str">
        <v>Infrared Oven A</v>
      </c>
      <c r="I30" s="9" t="str">
        <v>Pintu, Cover, Tiang</v>
      </c>
      <c r="J30" s="9" t="str">
        <v/>
      </c>
      <c r="K30" s="9" t="str">
        <v>RAL 5005</v>
      </c>
      <c r="L30" s="13">
        <v>0.65</v>
      </c>
      <c r="M30" s="11">
        <v>213</v>
      </c>
      <c r="N30" s="11">
        <v>0</v>
      </c>
      <c r="O30" s="11">
        <v>0</v>
      </c>
      <c r="P30" s="2" t="str">
        <v>Normal</v>
      </c>
      <c r="Q30" s="10" t="str">
        <v/>
      </c>
    </row>
    <row r="31" spans="2:17" x14ac:dyDescent="0.35">
      <c r="B31" s="2" t="str">
        <f>IF('POWDER COATING PROCESS MONITORI'!G30&lt;&gt;"",'POWDER COATING PROCESS MONITORI'!A30,"")</f>
        <v>DAS - 029</v>
      </c>
      <c r="C31" s="3" cm="1">
        <f t="array" ref="C31:Q31">IF(B31&lt;&gt;"",_xlfn.XLOOKUP(B31,pub?gid_1634773414_single_true_output_csv[Kode],pub?gid_1634773414_single_true_output_csv[[Time]:[Catatan/Trouble]],,0),"")</f>
        <v>45877</v>
      </c>
      <c r="D31" s="2" t="str">
        <v>Agustus</v>
      </c>
      <c r="E31" s="11">
        <v>8</v>
      </c>
      <c r="F31" s="11">
        <v>27</v>
      </c>
      <c r="G31" s="9" t="str">
        <v>Morning</v>
      </c>
      <c r="H31" s="9" t="str">
        <v>Infrared Oven B</v>
      </c>
      <c r="I31" s="9" t="str">
        <v>Panel, Pintu, Cover, Canopy, Kaki, Mounting</v>
      </c>
      <c r="J31" s="9" t="str">
        <v>ESI, Produsen Bumber Otomotif</v>
      </c>
      <c r="K31" s="9" t="str">
        <v>RAL 7032 Grey Textured, RAL 9005 Black Textured, RAL 9005 Black Glosy, RAL 9016 White Textured</v>
      </c>
      <c r="L31" s="13">
        <v>1</v>
      </c>
      <c r="M31" s="11">
        <v>225</v>
      </c>
      <c r="N31" s="11">
        <v>0</v>
      </c>
      <c r="O31" s="11">
        <v>0</v>
      </c>
      <c r="P31" s="2" t="str">
        <v>Normal</v>
      </c>
      <c r="Q31" s="10" t="str">
        <v/>
      </c>
    </row>
    <row r="32" spans="2:17" x14ac:dyDescent="0.35">
      <c r="B32" s="2" t="str">
        <f>IF('POWDER COATING PROCESS MONITORI'!G31&lt;&gt;"",'POWDER COATING PROCESS MONITORI'!A31,"")</f>
        <v>DAS - 030</v>
      </c>
      <c r="C32" s="3" cm="1">
        <f t="array" ref="C32:Q32">IF(B32&lt;&gt;"",_xlfn.XLOOKUP(B32,pub?gid_1634773414_single_true_output_csv[Kode],pub?gid_1634773414_single_true_output_csv[[Time]:[Catatan/Trouble]],,0),"")</f>
        <v>45877</v>
      </c>
      <c r="D32" s="2" t="str">
        <v>Agustus</v>
      </c>
      <c r="E32" s="11">
        <v>8</v>
      </c>
      <c r="F32" s="11">
        <v>28</v>
      </c>
      <c r="G32" s="9" t="str">
        <v>Morning</v>
      </c>
      <c r="H32" s="9" t="str">
        <v>Infrared Oven A</v>
      </c>
      <c r="I32" s="9" t="str">
        <v>Rangka Kotak Cabinet</v>
      </c>
      <c r="J32" s="9" t="str">
        <v/>
      </c>
      <c r="K32" s="9" t="str">
        <v xml:space="preserve">RAL 5005 </v>
      </c>
      <c r="L32" s="13">
        <v>0.35</v>
      </c>
      <c r="M32" s="11">
        <v>213</v>
      </c>
      <c r="N32" s="11">
        <v>0</v>
      </c>
      <c r="O32" s="11">
        <v>0</v>
      </c>
      <c r="P32" s="2" t="str">
        <v>Normal</v>
      </c>
      <c r="Q32" s="10" t="str">
        <v/>
      </c>
    </row>
    <row r="33" spans="2:17" x14ac:dyDescent="0.35">
      <c r="B33" s="2" t="str">
        <f>IF('POWDER COATING PROCESS MONITORI'!G32&lt;&gt;"",'POWDER COATING PROCESS MONITORI'!A32,"")</f>
        <v>DAS - 031</v>
      </c>
      <c r="C33" s="3" cm="1">
        <f t="array" ref="C33:Q33">IF(B33&lt;&gt;"",_xlfn.XLOOKUP(B33,pub?gid_1634773414_single_true_output_csv[Kode],pub?gid_1634773414_single_true_output_csv[[Time]:[Catatan/Trouble]],,0),"")</f>
        <v>45877</v>
      </c>
      <c r="D33" s="2" t="str">
        <v>Agustus</v>
      </c>
      <c r="E33" s="11">
        <v>8</v>
      </c>
      <c r="F33" s="11">
        <v>28</v>
      </c>
      <c r="G33" s="9" t="str">
        <v>Evening</v>
      </c>
      <c r="H33" s="9" t="str">
        <v>Infrared Oven A</v>
      </c>
      <c r="I33" s="9" t="str">
        <v>Panel B, Panel K, Pintu, Cover, Mounting, Kusen Pintu</v>
      </c>
      <c r="J33" s="9" t="str">
        <v>PT Empat Putra Utama</v>
      </c>
      <c r="K33" s="9" t="str">
        <v>RAL 7032 Grey Textured, RAL 7035 Light Grey Textured, RAL 6016 Turquoise Green</v>
      </c>
      <c r="L33" s="13">
        <v>1</v>
      </c>
      <c r="M33" s="11">
        <v>213</v>
      </c>
      <c r="N33" s="11">
        <v>25</v>
      </c>
      <c r="O33" s="11">
        <v>22</v>
      </c>
      <c r="P33" s="2" t="str">
        <v>Normal</v>
      </c>
      <c r="Q33" s="10" t="str">
        <v/>
      </c>
    </row>
    <row r="34" spans="2:17" x14ac:dyDescent="0.35">
      <c r="B34" s="2" t="str">
        <f>IF('POWDER COATING PROCESS MONITORI'!G33&lt;&gt;"",'POWDER COATING PROCESS MONITORI'!A33,"")</f>
        <v/>
      </c>
      <c r="C34" s="3" t="str" cm="1">
        <f t="array" ref="C34">IF(B34&lt;&gt;"",_xlfn.XLOOKUP(B34,pub?gid_1634773414_single_true_output_csv[Kode],pub?gid_1634773414_single_true_output_csv[[Time]:[Catatan/Trouble]],,0),"")</f>
        <v/>
      </c>
      <c r="D34" s="2"/>
      <c r="E34" s="11"/>
      <c r="F34" s="11"/>
      <c r="G34" s="9"/>
      <c r="H34" s="9"/>
      <c r="I34" s="9"/>
      <c r="J34" s="9"/>
      <c r="K34" s="9"/>
      <c r="L34" s="13"/>
      <c r="M34" s="11"/>
      <c r="N34" s="11"/>
      <c r="O34" s="11"/>
      <c r="P34" s="2"/>
      <c r="Q34" s="10"/>
    </row>
    <row r="35" spans="2:17" x14ac:dyDescent="0.35">
      <c r="B35" s="2" t="str">
        <f>IF('POWDER COATING PROCESS MONITORI'!G34&lt;&gt;"",'POWDER COATING PROCESS MONITORI'!A34,"")</f>
        <v/>
      </c>
      <c r="C35" s="3" t="str" cm="1">
        <f t="array" ref="C35">IF(B35&lt;&gt;"",_xlfn.XLOOKUP(B35,pub?gid_1634773414_single_true_output_csv[Kode],pub?gid_1634773414_single_true_output_csv[[Time]:[Catatan/Trouble]],,0),"")</f>
        <v/>
      </c>
      <c r="D35" s="2"/>
      <c r="E35" s="11"/>
      <c r="F35" s="11"/>
      <c r="G35" s="9"/>
      <c r="H35" s="9"/>
      <c r="I35" s="9"/>
      <c r="J35" s="9"/>
      <c r="K35" s="9"/>
      <c r="L35" s="13"/>
      <c r="M35" s="11"/>
      <c r="N35" s="11"/>
      <c r="O35" s="11"/>
      <c r="P35" s="2"/>
      <c r="Q35" s="10"/>
    </row>
    <row r="36" spans="2:17" x14ac:dyDescent="0.35">
      <c r="B36" s="2" t="str">
        <f>IF('POWDER COATING PROCESS MONITORI'!G35&lt;&gt;"",'POWDER COATING PROCESS MONITORI'!A35,"")</f>
        <v/>
      </c>
      <c r="C36" s="3" t="str" cm="1">
        <f t="array" ref="C36">IF(B36&lt;&gt;"",_xlfn.XLOOKUP(B36,pub?gid_1634773414_single_true_output_csv[Kode],pub?gid_1634773414_single_true_output_csv[[Time]:[Catatan/Trouble]],,0),"")</f>
        <v/>
      </c>
      <c r="D36" s="2"/>
      <c r="E36" s="11"/>
      <c r="F36" s="11"/>
      <c r="G36" s="9"/>
      <c r="H36" s="9"/>
      <c r="I36" s="9"/>
      <c r="J36" s="9"/>
      <c r="K36" s="9"/>
      <c r="L36" s="13"/>
      <c r="M36" s="11"/>
      <c r="N36" s="11"/>
      <c r="O36" s="11"/>
      <c r="P36" s="2"/>
      <c r="Q36" s="10"/>
    </row>
    <row r="37" spans="2:17" x14ac:dyDescent="0.35">
      <c r="B37" s="2" t="str">
        <f>IF('POWDER COATING PROCESS MONITORI'!G36&lt;&gt;"",'POWDER COATING PROCESS MONITORI'!A36,"")</f>
        <v/>
      </c>
      <c r="C37" s="3" t="str" cm="1">
        <f t="array" ref="C37">IF(B37&lt;&gt;"",_xlfn.XLOOKUP(B37,pub?gid_1634773414_single_true_output_csv[Kode],pub?gid_1634773414_single_true_output_csv[[Time]:[Catatan/Trouble]],,0),"")</f>
        <v/>
      </c>
      <c r="D37" s="2"/>
      <c r="E37" s="11"/>
      <c r="F37" s="11"/>
      <c r="G37" s="9"/>
      <c r="H37" s="9"/>
      <c r="I37" s="9"/>
      <c r="J37" s="9"/>
      <c r="K37" s="9"/>
      <c r="L37" s="13"/>
      <c r="M37" s="11"/>
      <c r="N37" s="11"/>
      <c r="O37" s="11"/>
      <c r="P37" s="2"/>
      <c r="Q37" s="10"/>
    </row>
    <row r="38" spans="2:17" x14ac:dyDescent="0.35">
      <c r="B38" s="2" t="str">
        <f>IF('POWDER COATING PROCESS MONITORI'!G37&lt;&gt;"",'POWDER COATING PROCESS MONITORI'!A37,"")</f>
        <v/>
      </c>
      <c r="C38" s="3"/>
      <c r="D38" s="2"/>
      <c r="E38" s="11"/>
      <c r="F38" s="11"/>
      <c r="G38" s="9"/>
      <c r="H38" s="9"/>
      <c r="I38" s="9"/>
      <c r="J38" s="9"/>
      <c r="K38" s="9"/>
      <c r="L38" s="13"/>
      <c r="M38" s="11"/>
      <c r="N38" s="11"/>
      <c r="O38" s="11"/>
      <c r="P38" s="2"/>
      <c r="Q38" s="10"/>
    </row>
    <row r="39" spans="2:17" x14ac:dyDescent="0.35">
      <c r="B39" s="2" t="str">
        <f>IF('POWDER COATING PROCESS MONITORI'!G38&lt;&gt;"",'POWDER COATING PROCESS MONITORI'!A38,"")</f>
        <v/>
      </c>
      <c r="C39" s="3"/>
      <c r="D39" s="2"/>
      <c r="E39" s="11"/>
      <c r="F39" s="11"/>
      <c r="G39" s="9"/>
      <c r="H39" s="9"/>
      <c r="I39" s="9"/>
      <c r="J39" s="9"/>
      <c r="K39" s="9"/>
      <c r="L39" s="13"/>
      <c r="M39" s="11"/>
      <c r="N39" s="11"/>
      <c r="O39" s="11"/>
      <c r="P39" s="2"/>
      <c r="Q39" s="10"/>
    </row>
    <row r="40" spans="2:17" x14ac:dyDescent="0.35">
      <c r="B40" s="2" t="str">
        <f>IF('POWDER COATING PROCESS MONITORI'!G39&lt;&gt;"",'POWDER COATING PROCESS MONITORI'!A39,"")</f>
        <v/>
      </c>
      <c r="C40" s="3"/>
      <c r="D40" s="2"/>
      <c r="E40" s="11"/>
      <c r="F40" s="11"/>
      <c r="G40" s="9"/>
      <c r="H40" s="9"/>
      <c r="I40" s="9"/>
      <c r="J40" s="9"/>
      <c r="K40" s="9"/>
      <c r="L40" s="13"/>
      <c r="M40" s="11"/>
      <c r="N40" s="11"/>
      <c r="O40" s="11"/>
      <c r="P40" s="2"/>
      <c r="Q40" s="10"/>
    </row>
    <row r="41" spans="2:17" x14ac:dyDescent="0.35">
      <c r="B41" s="2" t="str">
        <f>IF('POWDER COATING PROCESS MONITORI'!G40&lt;&gt;"",'POWDER COATING PROCESS MONITORI'!A40,"")</f>
        <v/>
      </c>
      <c r="C41" s="3"/>
      <c r="D41" s="2"/>
      <c r="E41" s="11"/>
      <c r="F41" s="11"/>
      <c r="G41" s="9"/>
      <c r="H41" s="9"/>
      <c r="I41" s="9"/>
      <c r="J41" s="9"/>
      <c r="K41" s="9"/>
      <c r="L41" s="13"/>
      <c r="M41" s="11"/>
      <c r="N41" s="11"/>
      <c r="O41" s="11"/>
      <c r="P41" s="2"/>
      <c r="Q41" s="10"/>
    </row>
    <row r="42" spans="2:17" x14ac:dyDescent="0.35">
      <c r="B42" s="2" t="str">
        <f>IF('POWDER COATING PROCESS MONITORI'!G41&lt;&gt;"",'POWDER COATING PROCESS MONITORI'!A41,"")</f>
        <v/>
      </c>
      <c r="C42" s="3"/>
      <c r="D42" s="2"/>
      <c r="E42" s="11"/>
      <c r="F42" s="11"/>
      <c r="G42" s="9"/>
      <c r="H42" s="9"/>
      <c r="I42" s="9"/>
      <c r="J42" s="9"/>
      <c r="K42" s="9"/>
      <c r="L42" s="13"/>
      <c r="M42" s="11"/>
      <c r="N42" s="11"/>
      <c r="O42" s="11"/>
      <c r="P42" s="2"/>
      <c r="Q42" s="10"/>
    </row>
    <row r="43" spans="2:17" x14ac:dyDescent="0.35">
      <c r="B43" s="2" t="str">
        <f>IF('POWDER COATING PROCESS MONITORI'!G42&lt;&gt;"",'POWDER COATING PROCESS MONITORI'!A42,"")</f>
        <v/>
      </c>
      <c r="C43" s="3"/>
      <c r="D43" s="2"/>
      <c r="E43" s="11"/>
      <c r="F43" s="11"/>
      <c r="G43" s="9"/>
      <c r="H43" s="9"/>
      <c r="I43" s="9"/>
      <c r="J43" s="9"/>
      <c r="K43" s="9"/>
      <c r="L43" s="13"/>
      <c r="M43" s="11"/>
      <c r="N43" s="11"/>
      <c r="O43" s="11"/>
      <c r="P43" s="2"/>
      <c r="Q43" s="10"/>
    </row>
    <row r="44" spans="2:17" x14ac:dyDescent="0.35">
      <c r="B44" s="2" t="str">
        <f>IF('POWDER COATING PROCESS MONITORI'!G43&lt;&gt;"",'POWDER COATING PROCESS MONITORI'!A43,"")</f>
        <v/>
      </c>
      <c r="C44" s="3"/>
      <c r="D44" s="2"/>
      <c r="E44" s="11"/>
      <c r="F44" s="11"/>
      <c r="G44" s="9"/>
      <c r="H44" s="9"/>
      <c r="I44" s="9"/>
      <c r="J44" s="9"/>
      <c r="K44" s="9"/>
      <c r="L44" s="13"/>
      <c r="M44" s="11"/>
      <c r="N44" s="11"/>
      <c r="O44" s="11"/>
      <c r="P44" s="2"/>
      <c r="Q44" s="10"/>
    </row>
    <row r="45" spans="2:17" x14ac:dyDescent="0.35">
      <c r="B45" s="2" t="str">
        <f>IF('POWDER COATING PROCESS MONITORI'!G44&lt;&gt;"",'POWDER COATING PROCESS MONITORI'!A44,"")</f>
        <v/>
      </c>
      <c r="C45" s="3"/>
      <c r="D45" s="2"/>
      <c r="E45" s="11"/>
      <c r="F45" s="11"/>
      <c r="G45" s="9"/>
      <c r="H45" s="9"/>
      <c r="I45" s="9"/>
      <c r="J45" s="9"/>
      <c r="K45" s="9"/>
      <c r="L45" s="13"/>
      <c r="M45" s="11"/>
      <c r="N45" s="11"/>
      <c r="O45" s="11"/>
      <c r="P45" s="2"/>
      <c r="Q45" s="10"/>
    </row>
    <row r="46" spans="2:17" x14ac:dyDescent="0.35">
      <c r="B46" s="2" t="str">
        <f>IF('POWDER COATING PROCESS MONITORI'!G45&lt;&gt;"",'POWDER COATING PROCESS MONITORI'!A45,"")</f>
        <v/>
      </c>
      <c r="C46" s="3"/>
      <c r="D46" s="2"/>
      <c r="E46" s="11"/>
      <c r="F46" s="11"/>
      <c r="G46" s="9"/>
      <c r="H46" s="9"/>
      <c r="I46" s="9"/>
      <c r="J46" s="9"/>
      <c r="K46" s="9"/>
      <c r="L46" s="13"/>
      <c r="M46" s="11"/>
      <c r="N46" s="11"/>
      <c r="O46" s="11"/>
      <c r="P46" s="2"/>
      <c r="Q46" s="10"/>
    </row>
    <row r="47" spans="2:17" x14ac:dyDescent="0.35">
      <c r="B47" s="2" t="str">
        <f>IF('POWDER COATING PROCESS MONITORI'!G46&lt;&gt;"",'POWDER COATING PROCESS MONITORI'!A46,"")</f>
        <v/>
      </c>
      <c r="C47" s="3"/>
      <c r="D47" s="2"/>
      <c r="E47" s="11"/>
      <c r="F47" s="11"/>
      <c r="G47" s="9"/>
      <c r="H47" s="9"/>
      <c r="I47" s="9"/>
      <c r="J47" s="9"/>
      <c r="K47" s="9"/>
      <c r="L47" s="13"/>
      <c r="M47" s="11"/>
      <c r="N47" s="11"/>
      <c r="O47" s="11"/>
      <c r="P47" s="2"/>
      <c r="Q47" s="10"/>
    </row>
    <row r="48" spans="2:17" x14ac:dyDescent="0.35">
      <c r="B48" s="2" t="str">
        <f>IF('POWDER COATING PROCESS MONITORI'!G47&lt;&gt;"",'POWDER COATING PROCESS MONITORI'!A47,"")</f>
        <v/>
      </c>
      <c r="C48" s="3"/>
      <c r="D48" s="2"/>
      <c r="E48" s="11"/>
      <c r="F48" s="11"/>
      <c r="G48" s="9"/>
      <c r="H48" s="9"/>
      <c r="I48" s="9"/>
      <c r="J48" s="9"/>
      <c r="K48" s="9"/>
      <c r="L48" s="13"/>
      <c r="M48" s="11"/>
      <c r="N48" s="11"/>
      <c r="O48" s="11"/>
      <c r="P48" s="2"/>
      <c r="Q48" s="10"/>
    </row>
    <row r="49" spans="2:17" x14ac:dyDescent="0.35">
      <c r="B49" s="2" t="str">
        <f>IF('POWDER COATING PROCESS MONITORI'!G48&lt;&gt;"",'POWDER COATING PROCESS MONITORI'!A48,"")</f>
        <v/>
      </c>
      <c r="C49" s="3"/>
      <c r="D49" s="2"/>
      <c r="E49" s="11"/>
      <c r="F49" s="11"/>
      <c r="G49" s="9"/>
      <c r="H49" s="9"/>
      <c r="I49" s="9"/>
      <c r="J49" s="9"/>
      <c r="K49" s="9"/>
      <c r="L49" s="13"/>
      <c r="M49" s="11"/>
      <c r="N49" s="11"/>
      <c r="O49" s="11"/>
      <c r="P49" s="2"/>
      <c r="Q49" s="10"/>
    </row>
    <row r="50" spans="2:17" x14ac:dyDescent="0.35">
      <c r="B50" s="2" t="str">
        <f>IF('POWDER COATING PROCESS MONITORI'!G49&lt;&gt;"",'POWDER COATING PROCESS MONITORI'!A49,"")</f>
        <v/>
      </c>
      <c r="C50" s="3"/>
      <c r="D50" s="2"/>
      <c r="E50" s="11"/>
      <c r="F50" s="11"/>
      <c r="G50" s="9"/>
      <c r="H50" s="9"/>
      <c r="I50" s="9"/>
      <c r="J50" s="9"/>
      <c r="K50" s="9"/>
      <c r="L50" s="13"/>
      <c r="M50" s="11"/>
      <c r="N50" s="11"/>
      <c r="O50" s="11"/>
      <c r="P50" s="2"/>
      <c r="Q50" s="10"/>
    </row>
    <row r="51" spans="2:17" x14ac:dyDescent="0.35">
      <c r="B51" s="2" t="str">
        <f>IF('POWDER COATING PROCESS MONITORI'!G50&lt;&gt;"",'POWDER COATING PROCESS MONITORI'!A50,"")</f>
        <v/>
      </c>
      <c r="C51" s="3"/>
      <c r="D51" s="2"/>
      <c r="E51" s="11"/>
      <c r="F51" s="11"/>
      <c r="G51" s="9"/>
      <c r="H51" s="9"/>
      <c r="I51" s="9"/>
      <c r="J51" s="9"/>
      <c r="K51" s="9"/>
      <c r="L51" s="13"/>
      <c r="M51" s="11"/>
      <c r="N51" s="11"/>
      <c r="O51" s="11"/>
      <c r="P51" s="2"/>
      <c r="Q51" s="10"/>
    </row>
    <row r="52" spans="2:17" x14ac:dyDescent="0.35">
      <c r="B52" s="2" t="str">
        <f>IF('POWDER COATING PROCESS MONITORI'!G51&lt;&gt;"",'POWDER COATING PROCESS MONITORI'!A51,"")</f>
        <v/>
      </c>
      <c r="C52" s="3"/>
      <c r="D52" s="2"/>
      <c r="E52" s="11"/>
      <c r="F52" s="11"/>
      <c r="G52" s="9"/>
      <c r="H52" s="9"/>
      <c r="I52" s="9"/>
      <c r="J52" s="9"/>
      <c r="K52" s="9"/>
      <c r="L52" s="13"/>
      <c r="M52" s="11"/>
      <c r="N52" s="11"/>
      <c r="O52" s="11"/>
      <c r="P52" s="2"/>
      <c r="Q52" s="10"/>
    </row>
    <row r="53" spans="2:17" x14ac:dyDescent="0.35">
      <c r="B53" s="2" t="str">
        <f>IF('POWDER COATING PROCESS MONITORI'!G52&lt;&gt;"",'POWDER COATING PROCESS MONITORI'!A52,"")</f>
        <v/>
      </c>
      <c r="C53" s="3"/>
      <c r="D53" s="2"/>
      <c r="E53" s="11"/>
      <c r="F53" s="11"/>
      <c r="G53" s="9"/>
      <c r="H53" s="9"/>
      <c r="I53" s="9"/>
      <c r="J53" s="9"/>
      <c r="K53" s="9"/>
      <c r="L53" s="13"/>
      <c r="M53" s="11"/>
      <c r="N53" s="11"/>
      <c r="O53" s="11"/>
      <c r="P53" s="2"/>
      <c r="Q53" s="10"/>
    </row>
    <row r="54" spans="2:17" x14ac:dyDescent="0.35">
      <c r="B54" s="2" t="str">
        <f>IF('POWDER COATING PROCESS MONITORI'!G53&lt;&gt;"",'POWDER COATING PROCESS MONITORI'!A53,"")</f>
        <v/>
      </c>
      <c r="C54" s="3"/>
      <c r="D54" s="2"/>
      <c r="E54" s="11"/>
      <c r="F54" s="11"/>
      <c r="G54" s="9"/>
      <c r="H54" s="9"/>
      <c r="I54" s="9"/>
      <c r="J54" s="9"/>
      <c r="K54" s="9"/>
      <c r="L54" s="13"/>
      <c r="M54" s="11"/>
      <c r="N54" s="11"/>
      <c r="O54" s="11"/>
      <c r="P54" s="2"/>
      <c r="Q54" s="10"/>
    </row>
    <row r="55" spans="2:17" x14ac:dyDescent="0.35">
      <c r="B55" s="2" t="str">
        <f>IF('POWDER COATING PROCESS MONITORI'!G54&lt;&gt;"",'POWDER COATING PROCESS MONITORI'!A54,"")</f>
        <v/>
      </c>
      <c r="C55" s="3"/>
      <c r="D55" s="2"/>
      <c r="E55" s="11"/>
      <c r="F55" s="11"/>
      <c r="G55" s="9"/>
      <c r="H55" s="9"/>
      <c r="I55" s="9"/>
      <c r="J55" s="9"/>
      <c r="K55" s="9"/>
      <c r="L55" s="13"/>
      <c r="M55" s="11"/>
      <c r="N55" s="11"/>
      <c r="O55" s="11"/>
      <c r="P55" s="2"/>
      <c r="Q55" s="10"/>
    </row>
    <row r="56" spans="2:17" x14ac:dyDescent="0.35">
      <c r="B56" s="2" t="str">
        <f>IF('POWDER COATING PROCESS MONITORI'!G55&lt;&gt;"",'POWDER COATING PROCESS MONITORI'!A55,"")</f>
        <v/>
      </c>
      <c r="C56" s="3"/>
      <c r="D56" s="2"/>
      <c r="E56" s="11"/>
      <c r="F56" s="11"/>
      <c r="G56" s="9"/>
      <c r="H56" s="9"/>
      <c r="I56" s="9"/>
      <c r="J56" s="9"/>
      <c r="K56" s="9"/>
      <c r="L56" s="13"/>
      <c r="M56" s="11"/>
      <c r="N56" s="11"/>
      <c r="O56" s="11"/>
      <c r="P56" s="2"/>
      <c r="Q56" s="10"/>
    </row>
    <row r="57" spans="2:17" x14ac:dyDescent="0.35">
      <c r="B57" s="2" t="str">
        <f>IF('POWDER COATING PROCESS MONITORI'!G56&lt;&gt;"",'POWDER COATING PROCESS MONITORI'!A56,"")</f>
        <v/>
      </c>
      <c r="C57" s="3"/>
      <c r="D57" s="2"/>
      <c r="E57" s="11"/>
      <c r="F57" s="11"/>
      <c r="G57" s="9"/>
      <c r="H57" s="9"/>
      <c r="I57" s="9"/>
      <c r="J57" s="9"/>
      <c r="K57" s="9"/>
      <c r="L57" s="13"/>
      <c r="M57" s="11"/>
      <c r="N57" s="11"/>
      <c r="O57" s="11"/>
      <c r="P57" s="2"/>
      <c r="Q57" s="10"/>
    </row>
    <row r="58" spans="2:17" x14ac:dyDescent="0.35">
      <c r="B58" s="2" t="str">
        <f>IF('POWDER COATING PROCESS MONITORI'!G57&lt;&gt;"",'POWDER COATING PROCESS MONITORI'!A57,"")</f>
        <v/>
      </c>
      <c r="C58" s="3"/>
      <c r="D58" s="2"/>
      <c r="E58" s="11"/>
      <c r="F58" s="11"/>
      <c r="G58" s="9"/>
      <c r="H58" s="9"/>
      <c r="I58" s="9"/>
      <c r="J58" s="9"/>
      <c r="K58" s="9"/>
      <c r="L58" s="13"/>
      <c r="M58" s="11"/>
      <c r="N58" s="11"/>
      <c r="O58" s="11"/>
      <c r="P58" s="2"/>
      <c r="Q58" s="10"/>
    </row>
    <row r="59" spans="2:17" x14ac:dyDescent="0.35">
      <c r="B59" s="2" t="str">
        <f>IF('POWDER COATING PROCESS MONITORI'!G58&lt;&gt;"",'POWDER COATING PROCESS MONITORI'!A58,"")</f>
        <v/>
      </c>
      <c r="C59" s="3"/>
      <c r="D59" s="2"/>
      <c r="E59" s="11"/>
      <c r="F59" s="11"/>
      <c r="G59" s="9"/>
      <c r="H59" s="9"/>
      <c r="I59" s="9"/>
      <c r="J59" s="9"/>
      <c r="K59" s="9"/>
      <c r="L59" s="13"/>
      <c r="M59" s="11"/>
      <c r="N59" s="11"/>
      <c r="O59" s="11"/>
      <c r="P59" s="2"/>
      <c r="Q59" s="10"/>
    </row>
    <row r="60" spans="2:17" x14ac:dyDescent="0.35">
      <c r="B60" s="2" t="str">
        <f>IF('POWDER COATING PROCESS MONITORI'!G59&lt;&gt;"",'POWDER COATING PROCESS MONITORI'!A59,"")</f>
        <v/>
      </c>
      <c r="C60" s="3"/>
      <c r="D60" s="2"/>
      <c r="E60" s="11"/>
      <c r="F60" s="11"/>
      <c r="G60" s="9"/>
      <c r="H60" s="9"/>
      <c r="I60" s="9"/>
      <c r="J60" s="9"/>
      <c r="K60" s="9"/>
      <c r="L60" s="13"/>
      <c r="M60" s="11"/>
      <c r="N60" s="11"/>
      <c r="O60" s="11"/>
      <c r="P60" s="2"/>
      <c r="Q60" s="10"/>
    </row>
    <row r="61" spans="2:17" x14ac:dyDescent="0.35">
      <c r="B61" s="2" t="str">
        <f>IF('POWDER COATING PROCESS MONITORI'!G60&lt;&gt;"",'POWDER COATING PROCESS MONITORI'!A60,"")</f>
        <v/>
      </c>
      <c r="C61" s="3"/>
      <c r="D61" s="2"/>
      <c r="E61" s="11"/>
      <c r="F61" s="11"/>
      <c r="G61" s="9"/>
      <c r="H61" s="9"/>
      <c r="I61" s="9"/>
      <c r="J61" s="9"/>
      <c r="K61" s="9"/>
      <c r="L61" s="13"/>
      <c r="M61" s="11"/>
      <c r="N61" s="11"/>
      <c r="O61" s="11"/>
      <c r="P61" s="2"/>
      <c r="Q61" s="10"/>
    </row>
    <row r="62" spans="2:17" x14ac:dyDescent="0.35">
      <c r="B62" s="2" t="str">
        <f>IF('POWDER COATING PROCESS MONITORI'!G61&lt;&gt;"",'POWDER COATING PROCESS MONITORI'!A61,"")</f>
        <v/>
      </c>
      <c r="C62" s="3"/>
      <c r="D62" s="2"/>
      <c r="E62" s="11"/>
      <c r="F62" s="11"/>
      <c r="G62" s="9"/>
      <c r="H62" s="9"/>
      <c r="I62" s="9"/>
      <c r="J62" s="9"/>
      <c r="K62" s="9"/>
      <c r="L62" s="13"/>
      <c r="M62" s="11"/>
      <c r="N62" s="11"/>
      <c r="O62" s="11"/>
      <c r="P62" s="2"/>
      <c r="Q62" s="10"/>
    </row>
    <row r="63" spans="2:17" x14ac:dyDescent="0.35">
      <c r="B63" s="2" t="str">
        <f>IF('POWDER COATING PROCESS MONITORI'!G62&lt;&gt;"",'POWDER COATING PROCESS MONITORI'!A62,"")</f>
        <v/>
      </c>
      <c r="C63" s="3"/>
      <c r="D63" s="2"/>
      <c r="E63" s="11"/>
      <c r="F63" s="11"/>
      <c r="G63" s="9"/>
      <c r="H63" s="9"/>
      <c r="I63" s="9"/>
      <c r="J63" s="9"/>
      <c r="K63" s="9"/>
      <c r="L63" s="13"/>
      <c r="M63" s="11"/>
      <c r="N63" s="11"/>
      <c r="O63" s="11"/>
      <c r="P63" s="2"/>
      <c r="Q63" s="10"/>
    </row>
    <row r="64" spans="2:17" x14ac:dyDescent="0.35">
      <c r="B64" s="2" t="str">
        <f>IF('POWDER COATING PROCESS MONITORI'!G63&lt;&gt;"",'POWDER COATING PROCESS MONITORI'!A63,"")</f>
        <v/>
      </c>
      <c r="C64" s="3"/>
      <c r="D64" s="2"/>
      <c r="E64" s="11"/>
      <c r="F64" s="11"/>
      <c r="G64" s="9"/>
      <c r="H64" s="9"/>
      <c r="I64" s="9"/>
      <c r="J64" s="9"/>
      <c r="K64" s="9"/>
      <c r="L64" s="13"/>
      <c r="M64" s="11"/>
      <c r="N64" s="11"/>
      <c r="O64" s="11"/>
      <c r="P64" s="2"/>
      <c r="Q64" s="10"/>
    </row>
    <row r="65" spans="2:17" x14ac:dyDescent="0.35">
      <c r="B65" s="2" t="str">
        <f>IF('POWDER COATING PROCESS MONITORI'!G64&lt;&gt;"",'POWDER COATING PROCESS MONITORI'!A64,"")</f>
        <v/>
      </c>
      <c r="C65" s="3"/>
      <c r="D65" s="2"/>
      <c r="E65" s="11"/>
      <c r="F65" s="11"/>
      <c r="G65" s="9"/>
      <c r="H65" s="9"/>
      <c r="I65" s="9"/>
      <c r="J65" s="9"/>
      <c r="K65" s="9"/>
      <c r="L65" s="13"/>
      <c r="M65" s="11"/>
      <c r="N65" s="11"/>
      <c r="O65" s="11"/>
      <c r="P65" s="2"/>
      <c r="Q65" s="10"/>
    </row>
    <row r="66" spans="2:17" x14ac:dyDescent="0.35">
      <c r="B66" s="2" t="str">
        <f>IF('POWDER COATING PROCESS MONITORI'!G65&lt;&gt;"",'POWDER COATING PROCESS MONITORI'!A65,"")</f>
        <v/>
      </c>
      <c r="C66" s="3"/>
      <c r="D66" s="2"/>
      <c r="E66" s="11"/>
      <c r="F66" s="11"/>
      <c r="G66" s="9"/>
      <c r="H66" s="9"/>
      <c r="I66" s="9"/>
      <c r="J66" s="9"/>
      <c r="K66" s="9"/>
      <c r="L66" s="13"/>
      <c r="M66" s="11"/>
      <c r="N66" s="11"/>
      <c r="O66" s="11"/>
      <c r="P66" s="2"/>
      <c r="Q66" s="10"/>
    </row>
    <row r="67" spans="2:17" x14ac:dyDescent="0.35">
      <c r="B67" s="2" t="str">
        <f>IF('POWDER COATING PROCESS MONITORI'!G66&lt;&gt;"",'POWDER COATING PROCESS MONITORI'!A66,"")</f>
        <v/>
      </c>
      <c r="C67" s="3"/>
      <c r="D67" s="2"/>
      <c r="E67" s="11"/>
      <c r="F67" s="11"/>
      <c r="G67" s="9"/>
      <c r="H67" s="9"/>
      <c r="I67" s="9"/>
      <c r="J67" s="9"/>
      <c r="K67" s="9"/>
      <c r="L67" s="13"/>
      <c r="M67" s="11"/>
      <c r="N67" s="11"/>
      <c r="O67" s="11"/>
      <c r="P67" s="2"/>
      <c r="Q67" s="10"/>
    </row>
    <row r="68" spans="2:17" x14ac:dyDescent="0.35">
      <c r="B68" s="2" t="str">
        <f>IF('POWDER COATING PROCESS MONITORI'!G67&lt;&gt;"",'POWDER COATING PROCESS MONITORI'!A67,"")</f>
        <v/>
      </c>
      <c r="C68" s="3"/>
      <c r="D68" s="2"/>
      <c r="E68" s="11"/>
      <c r="F68" s="11"/>
      <c r="G68" s="9"/>
      <c r="H68" s="9"/>
      <c r="I68" s="9"/>
      <c r="J68" s="9"/>
      <c r="K68" s="9"/>
      <c r="L68" s="13"/>
      <c r="M68" s="11"/>
      <c r="N68" s="11"/>
      <c r="O68" s="11"/>
      <c r="P68" s="2"/>
      <c r="Q68" s="10"/>
    </row>
    <row r="69" spans="2:17" x14ac:dyDescent="0.35">
      <c r="B69" s="2" t="str">
        <f>IF('POWDER COATING PROCESS MONITORI'!G68&lt;&gt;"",'POWDER COATING PROCESS MONITORI'!A68,"")</f>
        <v/>
      </c>
      <c r="C69" s="3"/>
      <c r="D69" s="2"/>
      <c r="E69" s="11"/>
      <c r="F69" s="11"/>
      <c r="G69" s="9"/>
      <c r="H69" s="9"/>
      <c r="I69" s="9"/>
      <c r="J69" s="9"/>
      <c r="K69" s="9"/>
      <c r="L69" s="13"/>
      <c r="M69" s="11"/>
      <c r="N69" s="11"/>
      <c r="O69" s="11"/>
      <c r="P69" s="2"/>
      <c r="Q69" s="10"/>
    </row>
    <row r="70" spans="2:17" x14ac:dyDescent="0.35">
      <c r="B70" s="2" t="str">
        <f>IF('POWDER COATING PROCESS MONITORI'!G69&lt;&gt;"",'POWDER COATING PROCESS MONITORI'!A69,"")</f>
        <v/>
      </c>
      <c r="C70" s="3"/>
      <c r="D70" s="2"/>
      <c r="E70" s="11"/>
      <c r="F70" s="11"/>
      <c r="G70" s="9"/>
      <c r="H70" s="9"/>
      <c r="I70" s="9"/>
      <c r="J70" s="9"/>
      <c r="K70" s="9"/>
      <c r="L70" s="13"/>
      <c r="M70" s="11"/>
      <c r="N70" s="11"/>
      <c r="O70" s="11"/>
      <c r="P70" s="2"/>
      <c r="Q70" s="10"/>
    </row>
    <row r="71" spans="2:17" x14ac:dyDescent="0.35">
      <c r="B71" s="2" t="str">
        <f>IF('POWDER COATING PROCESS MONITORI'!G70&lt;&gt;"",'POWDER COATING PROCESS MONITORI'!A70,"")</f>
        <v/>
      </c>
      <c r="C71" s="3"/>
      <c r="D71" s="2"/>
      <c r="E71" s="11"/>
      <c r="F71" s="11"/>
      <c r="G71" s="9"/>
      <c r="H71" s="9"/>
      <c r="I71" s="9"/>
      <c r="J71" s="9"/>
      <c r="K71" s="9"/>
      <c r="L71" s="13"/>
      <c r="M71" s="11"/>
      <c r="N71" s="11"/>
      <c r="O71" s="11"/>
      <c r="P71" s="2"/>
      <c r="Q71" s="10"/>
    </row>
    <row r="72" spans="2:17" x14ac:dyDescent="0.35">
      <c r="B72" s="2" t="str">
        <f>IF('POWDER COATING PROCESS MONITORI'!G71&lt;&gt;"",'POWDER COATING PROCESS MONITORI'!A71,"")</f>
        <v/>
      </c>
      <c r="C72" s="3"/>
      <c r="D72" s="2"/>
      <c r="E72" s="11"/>
      <c r="F72" s="11"/>
      <c r="G72" s="9"/>
      <c r="H72" s="9"/>
      <c r="I72" s="9"/>
      <c r="J72" s="9"/>
      <c r="K72" s="9"/>
      <c r="L72" s="13"/>
      <c r="M72" s="11"/>
      <c r="N72" s="11"/>
      <c r="O72" s="11"/>
      <c r="P72" s="2"/>
      <c r="Q72" s="10"/>
    </row>
    <row r="73" spans="2:17" x14ac:dyDescent="0.35">
      <c r="B73" s="2" t="str">
        <f>IF('POWDER COATING PROCESS MONITORI'!G72&lt;&gt;"",'POWDER COATING PROCESS MONITORI'!A72,"")</f>
        <v/>
      </c>
      <c r="C73" s="3"/>
      <c r="D73" s="2"/>
      <c r="E73" s="11"/>
      <c r="F73" s="11"/>
      <c r="G73" s="9"/>
      <c r="H73" s="9"/>
      <c r="I73" s="9"/>
      <c r="J73" s="9"/>
      <c r="K73" s="9"/>
      <c r="L73" s="13"/>
      <c r="M73" s="11"/>
      <c r="N73" s="11"/>
      <c r="O73" s="11"/>
      <c r="P73" s="2"/>
      <c r="Q73" s="10"/>
    </row>
    <row r="74" spans="2:17" x14ac:dyDescent="0.35">
      <c r="B74" s="2" t="str">
        <f>IF('POWDER COATING PROCESS MONITORI'!G73&lt;&gt;"",'POWDER COATING PROCESS MONITORI'!A73,"")</f>
        <v/>
      </c>
      <c r="C74" s="3"/>
      <c r="D74" s="2"/>
      <c r="E74" s="11"/>
      <c r="F74" s="11"/>
      <c r="G74" s="9"/>
      <c r="H74" s="9"/>
      <c r="I74" s="9"/>
      <c r="J74" s="9"/>
      <c r="K74" s="9"/>
      <c r="L74" s="13"/>
      <c r="M74" s="11"/>
      <c r="N74" s="11"/>
      <c r="O74" s="11"/>
      <c r="P74" s="2"/>
      <c r="Q74" s="10"/>
    </row>
    <row r="75" spans="2:17" x14ac:dyDescent="0.35">
      <c r="B75" s="2" t="str">
        <f>IF('POWDER COATING PROCESS MONITORI'!G74&lt;&gt;"",'POWDER COATING PROCESS MONITORI'!A74,"")</f>
        <v/>
      </c>
      <c r="C75" s="3"/>
      <c r="D75" s="2"/>
      <c r="E75" s="11"/>
      <c r="F75" s="11"/>
      <c r="G75" s="9"/>
      <c r="H75" s="9"/>
      <c r="I75" s="9"/>
      <c r="J75" s="9"/>
      <c r="K75" s="9"/>
      <c r="L75" s="13"/>
      <c r="M75" s="11"/>
      <c r="N75" s="11"/>
      <c r="O75" s="11"/>
      <c r="P75" s="2"/>
      <c r="Q75" s="10"/>
    </row>
    <row r="76" spans="2:17" x14ac:dyDescent="0.35">
      <c r="B76" s="2" t="str">
        <f>IF('POWDER COATING PROCESS MONITORI'!G75&lt;&gt;"",'POWDER COATING PROCESS MONITORI'!A75,"")</f>
        <v/>
      </c>
      <c r="C76" s="3"/>
      <c r="D76" s="2"/>
      <c r="E76" s="11"/>
      <c r="F76" s="11"/>
      <c r="G76" s="9"/>
      <c r="H76" s="9"/>
      <c r="I76" s="9"/>
      <c r="J76" s="9"/>
      <c r="K76" s="9"/>
      <c r="L76" s="13"/>
      <c r="M76" s="11"/>
      <c r="N76" s="11"/>
      <c r="O76" s="11"/>
      <c r="P76" s="2"/>
      <c r="Q76" s="10"/>
    </row>
    <row r="77" spans="2:17" x14ac:dyDescent="0.35">
      <c r="B77" s="2" t="str">
        <f>IF('POWDER COATING PROCESS MONITORI'!G76&lt;&gt;"",'POWDER COATING PROCESS MONITORI'!A76,"")</f>
        <v/>
      </c>
      <c r="C77" s="3"/>
      <c r="D77" s="2"/>
      <c r="E77" s="11"/>
      <c r="F77" s="11"/>
      <c r="G77" s="9"/>
      <c r="H77" s="9"/>
      <c r="I77" s="9"/>
      <c r="J77" s="9"/>
      <c r="K77" s="9"/>
      <c r="L77" s="13"/>
      <c r="M77" s="11"/>
      <c r="N77" s="11"/>
      <c r="O77" s="11"/>
      <c r="P77" s="2"/>
      <c r="Q77" s="10"/>
    </row>
    <row r="78" spans="2:17" x14ac:dyDescent="0.35">
      <c r="B78" s="2" t="str">
        <f>IF('POWDER COATING PROCESS MONITORI'!G77&lt;&gt;"",'POWDER COATING PROCESS MONITORI'!A77,"")</f>
        <v/>
      </c>
      <c r="C78" s="3"/>
      <c r="D78" s="2"/>
      <c r="E78" s="11"/>
      <c r="F78" s="11"/>
      <c r="G78" s="9"/>
      <c r="H78" s="9"/>
      <c r="I78" s="9"/>
      <c r="J78" s="9"/>
      <c r="K78" s="9"/>
      <c r="L78" s="13"/>
      <c r="M78" s="11"/>
      <c r="N78" s="11"/>
      <c r="O78" s="11"/>
      <c r="P78" s="2"/>
      <c r="Q78" s="10"/>
    </row>
    <row r="79" spans="2:17" x14ac:dyDescent="0.35">
      <c r="B79" s="2" t="str">
        <f>IF('POWDER COATING PROCESS MONITORI'!G78&lt;&gt;"",'POWDER COATING PROCESS MONITORI'!A78,"")</f>
        <v/>
      </c>
      <c r="C79" s="3"/>
      <c r="D79" s="2"/>
      <c r="E79" s="11"/>
      <c r="F79" s="11"/>
      <c r="G79" s="9"/>
      <c r="H79" s="9"/>
      <c r="I79" s="9"/>
      <c r="J79" s="9"/>
      <c r="K79" s="9"/>
      <c r="L79" s="13"/>
      <c r="M79" s="11"/>
      <c r="N79" s="11"/>
      <c r="O79" s="11"/>
      <c r="P79" s="2"/>
      <c r="Q79" s="10"/>
    </row>
    <row r="80" spans="2:17" x14ac:dyDescent="0.35">
      <c r="B80" s="2" t="str">
        <f>IF('POWDER COATING PROCESS MONITORI'!G79&lt;&gt;"",'POWDER COATING PROCESS MONITORI'!A79,"")</f>
        <v/>
      </c>
      <c r="C80" s="3"/>
      <c r="D80" s="2"/>
      <c r="E80" s="11"/>
      <c r="F80" s="11"/>
      <c r="G80" s="9"/>
      <c r="H80" s="9"/>
      <c r="I80" s="9"/>
      <c r="J80" s="9"/>
      <c r="K80" s="9"/>
      <c r="L80" s="13"/>
      <c r="M80" s="11"/>
      <c r="N80" s="11"/>
      <c r="O80" s="11"/>
      <c r="P80" s="2"/>
      <c r="Q80" s="10"/>
    </row>
    <row r="81" spans="2:17" x14ac:dyDescent="0.35">
      <c r="B81" s="2" t="str">
        <f>IF('POWDER COATING PROCESS MONITORI'!G80&lt;&gt;"",'POWDER COATING PROCESS MONITORI'!A80,"")</f>
        <v/>
      </c>
      <c r="C81" s="3"/>
      <c r="D81" s="2"/>
      <c r="E81" s="11"/>
      <c r="F81" s="11"/>
      <c r="G81" s="9"/>
      <c r="H81" s="9"/>
      <c r="I81" s="9"/>
      <c r="J81" s="9"/>
      <c r="K81" s="9"/>
      <c r="L81" s="13"/>
      <c r="M81" s="11"/>
      <c r="N81" s="11"/>
      <c r="O81" s="11"/>
      <c r="P81" s="2"/>
      <c r="Q81" s="10"/>
    </row>
    <row r="82" spans="2:17" x14ac:dyDescent="0.35">
      <c r="B82" s="2" t="str">
        <f>IF('POWDER COATING PROCESS MONITORI'!G81&lt;&gt;"",'POWDER COATING PROCESS MONITORI'!A81,"")</f>
        <v/>
      </c>
      <c r="C82" s="3"/>
      <c r="D82" s="2"/>
      <c r="E82" s="11"/>
      <c r="F82" s="11"/>
      <c r="G82" s="9"/>
      <c r="H82" s="9"/>
      <c r="I82" s="9"/>
      <c r="J82" s="9"/>
      <c r="K82" s="9"/>
      <c r="L82" s="13"/>
      <c r="M82" s="11"/>
      <c r="N82" s="11"/>
      <c r="O82" s="11"/>
      <c r="P82" s="2"/>
      <c r="Q82" s="10"/>
    </row>
    <row r="83" spans="2:17" x14ac:dyDescent="0.35">
      <c r="B83" s="2" t="str">
        <f>IF('POWDER COATING PROCESS MONITORI'!G82&lt;&gt;"",'POWDER COATING PROCESS MONITORI'!A82,"")</f>
        <v/>
      </c>
      <c r="C83" s="3"/>
      <c r="D83" s="2"/>
      <c r="E83" s="11"/>
      <c r="F83" s="11"/>
      <c r="G83" s="9"/>
      <c r="H83" s="9"/>
      <c r="I83" s="9"/>
      <c r="J83" s="9"/>
      <c r="K83" s="9"/>
      <c r="L83" s="13"/>
      <c r="M83" s="11"/>
      <c r="N83" s="11"/>
      <c r="O83" s="11"/>
      <c r="P83" s="2"/>
      <c r="Q83" s="10"/>
    </row>
    <row r="84" spans="2:17" x14ac:dyDescent="0.35">
      <c r="B84" s="2" t="str">
        <f>IF('POWDER COATING PROCESS MONITORI'!G83&lt;&gt;"",'POWDER COATING PROCESS MONITORI'!A83,"")</f>
        <v/>
      </c>
      <c r="C84" s="3"/>
      <c r="D84" s="2"/>
      <c r="E84" s="11"/>
      <c r="F84" s="11"/>
      <c r="G84" s="9"/>
      <c r="H84" s="9"/>
      <c r="I84" s="9"/>
      <c r="J84" s="9"/>
      <c r="K84" s="9"/>
      <c r="L84" s="13"/>
      <c r="M84" s="11"/>
      <c r="N84" s="11"/>
      <c r="O84" s="11"/>
      <c r="P84" s="2"/>
      <c r="Q84" s="10"/>
    </row>
    <row r="85" spans="2:17" x14ac:dyDescent="0.35">
      <c r="B85" s="2" t="str">
        <f>IF('POWDER COATING PROCESS MONITORI'!G84&lt;&gt;"",'POWDER COATING PROCESS MONITORI'!A84,"")</f>
        <v/>
      </c>
      <c r="C85" s="3"/>
      <c r="D85" s="2"/>
      <c r="E85" s="11"/>
      <c r="F85" s="11"/>
      <c r="G85" s="9"/>
      <c r="H85" s="9"/>
      <c r="I85" s="9"/>
      <c r="J85" s="9"/>
      <c r="K85" s="9"/>
      <c r="L85" s="13"/>
      <c r="M85" s="11"/>
      <c r="N85" s="11"/>
      <c r="O85" s="11"/>
      <c r="P85" s="2"/>
      <c r="Q85" s="10"/>
    </row>
    <row r="86" spans="2:17" x14ac:dyDescent="0.35">
      <c r="B86" s="2" t="str">
        <f>IF('POWDER COATING PROCESS MONITORI'!G85&lt;&gt;"",'POWDER COATING PROCESS MONITORI'!A85,"")</f>
        <v/>
      </c>
      <c r="C86" s="3"/>
      <c r="D86" s="2"/>
      <c r="E86" s="11"/>
      <c r="F86" s="11"/>
      <c r="G86" s="9"/>
      <c r="H86" s="9"/>
      <c r="I86" s="9"/>
      <c r="J86" s="9"/>
      <c r="K86" s="9"/>
      <c r="L86" s="13"/>
      <c r="M86" s="11"/>
      <c r="N86" s="11"/>
      <c r="O86" s="11"/>
      <c r="P86" s="2"/>
      <c r="Q86" s="10"/>
    </row>
    <row r="87" spans="2:17" x14ac:dyDescent="0.35">
      <c r="B87" s="2" t="str">
        <f>IF('POWDER COATING PROCESS MONITORI'!G86&lt;&gt;"",'POWDER COATING PROCESS MONITORI'!A86,"")</f>
        <v/>
      </c>
      <c r="C87" s="3"/>
      <c r="D87" s="2"/>
      <c r="E87" s="11"/>
      <c r="F87" s="11"/>
      <c r="G87" s="9"/>
      <c r="H87" s="9"/>
      <c r="I87" s="9"/>
      <c r="J87" s="9"/>
      <c r="K87" s="9"/>
      <c r="L87" s="13"/>
      <c r="M87" s="11"/>
      <c r="N87" s="11"/>
      <c r="O87" s="11"/>
      <c r="P87" s="2"/>
      <c r="Q87" s="10"/>
    </row>
    <row r="88" spans="2:17" x14ac:dyDescent="0.35">
      <c r="B88" s="2" t="str">
        <f>IF('POWDER COATING PROCESS MONITORI'!G87&lt;&gt;"",'POWDER COATING PROCESS MONITORI'!A87,"")</f>
        <v/>
      </c>
      <c r="C88" s="3"/>
      <c r="D88" s="2"/>
      <c r="E88" s="11"/>
      <c r="F88" s="11"/>
      <c r="G88" s="9"/>
      <c r="H88" s="9"/>
      <c r="I88" s="9"/>
      <c r="J88" s="9"/>
      <c r="K88" s="9"/>
      <c r="L88" s="13"/>
      <c r="M88" s="11"/>
      <c r="N88" s="11"/>
      <c r="O88" s="11"/>
      <c r="P88" s="2"/>
      <c r="Q88" s="10"/>
    </row>
    <row r="89" spans="2:17" x14ac:dyDescent="0.35">
      <c r="B89" s="2" t="str">
        <f>IF('POWDER COATING PROCESS MONITORI'!G88&lt;&gt;"",'POWDER COATING PROCESS MONITORI'!A88,"")</f>
        <v/>
      </c>
      <c r="C89" s="3"/>
      <c r="D89" s="2"/>
      <c r="E89" s="11"/>
      <c r="F89" s="11"/>
      <c r="G89" s="9"/>
      <c r="H89" s="9"/>
      <c r="I89" s="9"/>
      <c r="J89" s="9"/>
      <c r="K89" s="9"/>
      <c r="L89" s="13"/>
      <c r="M89" s="11"/>
      <c r="N89" s="11"/>
      <c r="O89" s="11"/>
      <c r="P89" s="2"/>
      <c r="Q89" s="10"/>
    </row>
    <row r="90" spans="2:17" x14ac:dyDescent="0.35">
      <c r="B90" s="2" t="str">
        <f>IF('POWDER COATING PROCESS MONITORI'!G89&lt;&gt;"",'POWDER COATING PROCESS MONITORI'!A89,"")</f>
        <v/>
      </c>
      <c r="C90" s="3"/>
      <c r="D90" s="2"/>
      <c r="E90" s="11"/>
      <c r="F90" s="11"/>
      <c r="G90" s="9"/>
      <c r="H90" s="9"/>
      <c r="I90" s="9"/>
      <c r="J90" s="9"/>
      <c r="K90" s="9"/>
      <c r="L90" s="13"/>
      <c r="M90" s="11"/>
      <c r="N90" s="11"/>
      <c r="O90" s="11"/>
      <c r="P90" s="2"/>
      <c r="Q90" s="10"/>
    </row>
    <row r="91" spans="2:17" x14ac:dyDescent="0.35">
      <c r="B91" s="2" t="str">
        <f>IF('POWDER COATING PROCESS MONITORI'!G90&lt;&gt;"",'POWDER COATING PROCESS MONITORI'!A90,"")</f>
        <v/>
      </c>
      <c r="C91" s="3"/>
      <c r="D91" s="2"/>
      <c r="E91" s="11"/>
      <c r="F91" s="11"/>
      <c r="G91" s="9"/>
      <c r="H91" s="9"/>
      <c r="I91" s="9"/>
      <c r="J91" s="9"/>
      <c r="K91" s="9"/>
      <c r="L91" s="13"/>
      <c r="M91" s="11"/>
      <c r="N91" s="11"/>
      <c r="O91" s="11"/>
      <c r="P91" s="2"/>
      <c r="Q91" s="10"/>
    </row>
    <row r="92" spans="2:17" x14ac:dyDescent="0.35">
      <c r="B92" s="2" t="str">
        <f>IF('POWDER COATING PROCESS MONITORI'!G91&lt;&gt;"",'POWDER COATING PROCESS MONITORI'!A91,"")</f>
        <v/>
      </c>
      <c r="C92" s="3"/>
      <c r="D92" s="2"/>
      <c r="E92" s="11"/>
      <c r="F92" s="11"/>
      <c r="G92" s="9"/>
      <c r="H92" s="9"/>
      <c r="I92" s="9"/>
      <c r="J92" s="9"/>
      <c r="K92" s="9"/>
      <c r="L92" s="13"/>
      <c r="M92" s="11"/>
      <c r="N92" s="11"/>
      <c r="O92" s="11"/>
      <c r="P92" s="2"/>
      <c r="Q92" s="10"/>
    </row>
    <row r="93" spans="2:17" x14ac:dyDescent="0.35">
      <c r="B93" s="2" t="str">
        <f>IF('POWDER COATING PROCESS MONITORI'!G92&lt;&gt;"",'POWDER COATING PROCESS MONITORI'!A92,"")</f>
        <v/>
      </c>
      <c r="C93" s="3"/>
      <c r="D93" s="2"/>
      <c r="E93" s="11"/>
      <c r="F93" s="11"/>
      <c r="G93" s="9"/>
      <c r="H93" s="9"/>
      <c r="I93" s="9"/>
      <c r="J93" s="9"/>
      <c r="K93" s="9"/>
      <c r="L93" s="13"/>
      <c r="M93" s="11"/>
      <c r="N93" s="11"/>
      <c r="O93" s="11"/>
      <c r="P93" s="2"/>
      <c r="Q93" s="10"/>
    </row>
    <row r="94" spans="2:17" x14ac:dyDescent="0.35">
      <c r="B94" s="2" t="str">
        <f>IF('POWDER COATING PROCESS MONITORI'!G93&lt;&gt;"",'POWDER COATING PROCESS MONITORI'!A93,"")</f>
        <v/>
      </c>
      <c r="C94" s="3"/>
      <c r="D94" s="2"/>
      <c r="E94" s="11"/>
      <c r="F94" s="11"/>
      <c r="G94" s="9"/>
      <c r="H94" s="9"/>
      <c r="I94" s="9"/>
      <c r="J94" s="9"/>
      <c r="K94" s="9"/>
      <c r="L94" s="13"/>
      <c r="M94" s="11"/>
      <c r="N94" s="11"/>
      <c r="O94" s="11"/>
      <c r="P94" s="2"/>
      <c r="Q94" s="10"/>
    </row>
    <row r="95" spans="2:17" x14ac:dyDescent="0.35">
      <c r="B95" s="2" t="str">
        <f>IF('POWDER COATING PROCESS MONITORI'!G94&lt;&gt;"",'POWDER COATING PROCESS MONITORI'!A94,"")</f>
        <v/>
      </c>
      <c r="C95" s="3"/>
      <c r="D95" s="2"/>
      <c r="E95" s="11"/>
      <c r="F95" s="11"/>
      <c r="G95" s="9"/>
      <c r="H95" s="9"/>
      <c r="I95" s="9"/>
      <c r="J95" s="9"/>
      <c r="K95" s="9"/>
      <c r="L95" s="13"/>
      <c r="M95" s="11"/>
      <c r="N95" s="11"/>
      <c r="O95" s="11"/>
      <c r="P95" s="2"/>
      <c r="Q95" s="10"/>
    </row>
    <row r="96" spans="2:17" x14ac:dyDescent="0.35">
      <c r="B96" s="2" t="str">
        <f>IF('POWDER COATING PROCESS MONITORI'!G95&lt;&gt;"",'POWDER COATING PROCESS MONITORI'!A95,"")</f>
        <v/>
      </c>
      <c r="C96" s="3"/>
      <c r="D96" s="2"/>
      <c r="E96" s="11"/>
      <c r="F96" s="11"/>
      <c r="G96" s="9"/>
      <c r="H96" s="9"/>
      <c r="I96" s="9"/>
      <c r="J96" s="9"/>
      <c r="K96" s="9"/>
      <c r="L96" s="13"/>
      <c r="M96" s="11"/>
      <c r="N96" s="11"/>
      <c r="O96" s="11"/>
      <c r="P96" s="2"/>
      <c r="Q96" s="10"/>
    </row>
    <row r="97" spans="2:17" x14ac:dyDescent="0.35">
      <c r="B97" s="2" t="str">
        <f>IF('POWDER COATING PROCESS MONITORI'!G96&lt;&gt;"",'POWDER COATING PROCESS MONITORI'!A96,"")</f>
        <v/>
      </c>
      <c r="C97" s="3"/>
      <c r="D97" s="2"/>
      <c r="E97" s="11"/>
      <c r="F97" s="11"/>
      <c r="G97" s="9"/>
      <c r="H97" s="9"/>
      <c r="I97" s="9"/>
      <c r="J97" s="9"/>
      <c r="K97" s="9"/>
      <c r="L97" s="13"/>
      <c r="M97" s="11"/>
      <c r="N97" s="11"/>
      <c r="O97" s="11"/>
      <c r="P97" s="2"/>
      <c r="Q97" s="10"/>
    </row>
    <row r="98" spans="2:17" x14ac:dyDescent="0.35">
      <c r="B98" s="2" t="str">
        <f>IF('POWDER COATING PROCESS MONITORI'!G97&lt;&gt;"",'POWDER COATING PROCESS MONITORI'!A97,"")</f>
        <v/>
      </c>
      <c r="C98" s="3"/>
      <c r="D98" s="2"/>
      <c r="E98" s="11"/>
      <c r="F98" s="11"/>
      <c r="G98" s="9"/>
      <c r="H98" s="9"/>
      <c r="I98" s="9"/>
      <c r="J98" s="9"/>
      <c r="K98" s="9"/>
      <c r="L98" s="13"/>
      <c r="M98" s="11"/>
      <c r="N98" s="11"/>
      <c r="O98" s="11"/>
      <c r="P98" s="2"/>
      <c r="Q98" s="10"/>
    </row>
    <row r="99" spans="2:17" x14ac:dyDescent="0.35">
      <c r="B99" s="2" t="str">
        <f>IF('POWDER COATING PROCESS MONITORI'!G98&lt;&gt;"",'POWDER COATING PROCESS MONITORI'!A98,"")</f>
        <v/>
      </c>
      <c r="C99" s="3"/>
      <c r="D99" s="2"/>
      <c r="E99" s="11"/>
      <c r="F99" s="11"/>
      <c r="G99" s="9"/>
      <c r="H99" s="9"/>
      <c r="I99" s="9"/>
      <c r="J99" s="9"/>
      <c r="K99" s="9"/>
      <c r="L99" s="13"/>
      <c r="M99" s="11"/>
      <c r="N99" s="11"/>
      <c r="O99" s="11"/>
      <c r="P99" s="2"/>
      <c r="Q99" s="10"/>
    </row>
    <row r="100" spans="2:17" x14ac:dyDescent="0.35">
      <c r="B100" s="2" t="str">
        <f>IF('POWDER COATING PROCESS MONITORI'!G99&lt;&gt;"",'POWDER COATING PROCESS MONITORI'!A99,"")</f>
        <v/>
      </c>
      <c r="C100" s="3"/>
      <c r="D100" s="2"/>
      <c r="E100" s="11"/>
      <c r="F100" s="11"/>
      <c r="G100" s="9"/>
      <c r="H100" s="9"/>
      <c r="I100" s="9"/>
      <c r="J100" s="9"/>
      <c r="K100" s="9"/>
      <c r="L100" s="13"/>
      <c r="M100" s="11"/>
      <c r="N100" s="11"/>
      <c r="O100" s="11"/>
      <c r="P100" s="2"/>
      <c r="Q100" s="10"/>
    </row>
    <row r="101" spans="2:17" x14ac:dyDescent="0.35">
      <c r="B101" s="2" t="str">
        <f>IF('POWDER COATING PROCESS MONITORI'!G100&lt;&gt;"",'POWDER COATING PROCESS MONITORI'!A100,"")</f>
        <v/>
      </c>
      <c r="C101" s="3"/>
      <c r="D101" s="2"/>
      <c r="E101" s="11"/>
      <c r="F101" s="11"/>
      <c r="G101" s="9"/>
      <c r="H101" s="9"/>
      <c r="I101" s="9"/>
      <c r="J101" s="9"/>
      <c r="K101" s="9"/>
      <c r="L101" s="13"/>
      <c r="M101" s="11"/>
      <c r="N101" s="11"/>
      <c r="O101" s="11"/>
      <c r="P101" s="2"/>
      <c r="Q101" s="10"/>
    </row>
    <row r="102" spans="2:17" x14ac:dyDescent="0.35">
      <c r="B102" s="2" t="str">
        <f>IF('POWDER COATING PROCESS MONITORI'!G101&lt;&gt;"",'POWDER COATING PROCESS MONITORI'!A101,"")</f>
        <v/>
      </c>
      <c r="C102" s="3"/>
      <c r="D102" s="2"/>
      <c r="E102" s="11"/>
      <c r="F102" s="11"/>
      <c r="G102" s="9"/>
      <c r="H102" s="9"/>
      <c r="I102" s="9"/>
      <c r="J102" s="9"/>
      <c r="K102" s="9"/>
      <c r="L102" s="13"/>
      <c r="M102" s="11"/>
      <c r="N102" s="11"/>
      <c r="O102" s="11"/>
      <c r="P102" s="2"/>
      <c r="Q102" s="10"/>
    </row>
    <row r="103" spans="2:17" x14ac:dyDescent="0.35">
      <c r="B103" s="2" t="str">
        <f>IF('POWDER COATING PROCESS MONITORI'!G102&lt;&gt;"",'POWDER COATING PROCESS MONITORI'!A102,"")</f>
        <v/>
      </c>
      <c r="C103" s="3"/>
      <c r="D103" s="2"/>
      <c r="E103" s="11"/>
      <c r="F103" s="11"/>
      <c r="G103" s="9"/>
      <c r="H103" s="9"/>
      <c r="I103" s="9"/>
      <c r="J103" s="9"/>
      <c r="K103" s="9"/>
      <c r="L103" s="13"/>
      <c r="M103" s="11"/>
      <c r="N103" s="11"/>
      <c r="O103" s="11"/>
      <c r="P103" s="2"/>
      <c r="Q103" s="10"/>
    </row>
    <row r="104" spans="2:17" x14ac:dyDescent="0.35">
      <c r="B104" s="2" t="str">
        <f>IF('POWDER COATING PROCESS MONITORI'!G103&lt;&gt;"",'POWDER COATING PROCESS MONITORI'!A103,"")</f>
        <v/>
      </c>
      <c r="C104" s="3"/>
      <c r="D104" s="2"/>
      <c r="E104" s="11"/>
      <c r="F104" s="11"/>
      <c r="G104" s="9"/>
      <c r="H104" s="9"/>
      <c r="I104" s="9"/>
      <c r="J104" s="9"/>
      <c r="K104" s="9"/>
      <c r="L104" s="13"/>
      <c r="M104" s="11"/>
      <c r="N104" s="11"/>
      <c r="O104" s="11"/>
      <c r="P104" s="2"/>
      <c r="Q104" s="10"/>
    </row>
    <row r="105" spans="2:17" x14ac:dyDescent="0.35">
      <c r="B105" s="2" t="str">
        <f>IF('POWDER COATING PROCESS MONITORI'!G104&lt;&gt;"",'POWDER COATING PROCESS MONITORI'!A104,"")</f>
        <v/>
      </c>
      <c r="C105" s="3"/>
      <c r="D105" s="2"/>
      <c r="E105" s="11"/>
      <c r="F105" s="11"/>
      <c r="G105" s="9"/>
      <c r="H105" s="9"/>
      <c r="I105" s="9"/>
      <c r="J105" s="9"/>
      <c r="K105" s="9"/>
      <c r="L105" s="13"/>
      <c r="M105" s="11"/>
      <c r="N105" s="11"/>
      <c r="O105" s="11"/>
      <c r="P105" s="2"/>
      <c r="Q105" s="10"/>
    </row>
    <row r="106" spans="2:17" x14ac:dyDescent="0.35">
      <c r="B106" s="2" t="str">
        <f>IF('POWDER COATING PROCESS MONITORI'!G105&lt;&gt;"",'POWDER COATING PROCESS MONITORI'!A105,"")</f>
        <v/>
      </c>
      <c r="C106" s="3"/>
      <c r="D106" s="2"/>
      <c r="E106" s="11"/>
      <c r="F106" s="11"/>
      <c r="G106" s="9"/>
      <c r="H106" s="9"/>
      <c r="I106" s="9"/>
      <c r="J106" s="9"/>
      <c r="K106" s="9"/>
      <c r="L106" s="13"/>
      <c r="M106" s="11"/>
      <c r="N106" s="11"/>
      <c r="O106" s="11"/>
      <c r="P106" s="2"/>
      <c r="Q106" s="10"/>
    </row>
    <row r="107" spans="2:17" x14ac:dyDescent="0.35">
      <c r="B107" s="2" t="str">
        <f>IF('POWDER COATING PROCESS MONITORI'!G106&lt;&gt;"",'POWDER COATING PROCESS MONITORI'!A106,"")</f>
        <v/>
      </c>
      <c r="C107" s="3"/>
      <c r="D107" s="2"/>
      <c r="E107" s="11"/>
      <c r="F107" s="11"/>
      <c r="G107" s="9"/>
      <c r="H107" s="9"/>
      <c r="I107" s="9"/>
      <c r="J107" s="9"/>
      <c r="K107" s="9"/>
      <c r="L107" s="13"/>
      <c r="M107" s="11"/>
      <c r="N107" s="11"/>
      <c r="O107" s="11"/>
      <c r="P107" s="2"/>
      <c r="Q107" s="10"/>
    </row>
    <row r="108" spans="2:17" x14ac:dyDescent="0.35">
      <c r="B108" s="2" t="str">
        <f>IF('POWDER COATING PROCESS MONITORI'!G107&lt;&gt;"",'POWDER COATING PROCESS MONITORI'!A107,"")</f>
        <v/>
      </c>
      <c r="C108" s="3"/>
      <c r="D108" s="2"/>
      <c r="E108" s="11"/>
      <c r="F108" s="11"/>
      <c r="G108" s="9"/>
      <c r="H108" s="9"/>
      <c r="I108" s="9"/>
      <c r="J108" s="9"/>
      <c r="K108" s="9"/>
      <c r="L108" s="13"/>
      <c r="M108" s="11"/>
      <c r="N108" s="11"/>
      <c r="O108" s="11"/>
      <c r="P108" s="2"/>
      <c r="Q108" s="10"/>
    </row>
    <row r="109" spans="2:17" x14ac:dyDescent="0.35">
      <c r="B109" s="2" t="str">
        <f>IF('POWDER COATING PROCESS MONITORI'!G108&lt;&gt;"",'POWDER COATING PROCESS MONITORI'!A108,"")</f>
        <v/>
      </c>
      <c r="C109" s="3"/>
      <c r="D109" s="2"/>
      <c r="E109" s="11"/>
      <c r="F109" s="11"/>
      <c r="G109" s="9"/>
      <c r="H109" s="9"/>
      <c r="I109" s="9"/>
      <c r="J109" s="9"/>
      <c r="K109" s="9"/>
      <c r="L109" s="13"/>
      <c r="M109" s="11"/>
      <c r="N109" s="11"/>
      <c r="O109" s="11"/>
      <c r="P109" s="2"/>
      <c r="Q109" s="10"/>
    </row>
    <row r="110" spans="2:17" x14ac:dyDescent="0.35">
      <c r="B110" s="2" t="str">
        <f>IF('POWDER COATING PROCESS MONITORI'!G109&lt;&gt;"",'POWDER COATING PROCESS MONITORI'!A109,"")</f>
        <v/>
      </c>
      <c r="C110" s="3"/>
      <c r="D110" s="2"/>
      <c r="E110" s="11"/>
      <c r="F110" s="11"/>
      <c r="G110" s="9"/>
      <c r="H110" s="9"/>
      <c r="I110" s="9"/>
      <c r="J110" s="9"/>
      <c r="K110" s="9"/>
      <c r="L110" s="13"/>
      <c r="M110" s="11"/>
      <c r="N110" s="11"/>
      <c r="O110" s="11"/>
      <c r="P110" s="2"/>
      <c r="Q110" s="10"/>
    </row>
    <row r="111" spans="2:17" x14ac:dyDescent="0.35">
      <c r="B111" s="2" t="str">
        <f>IF('POWDER COATING PROCESS MONITORI'!G110&lt;&gt;"",'POWDER COATING PROCESS MONITORI'!A110,"")</f>
        <v/>
      </c>
      <c r="C111" s="3"/>
      <c r="D111" s="2"/>
      <c r="E111" s="11"/>
      <c r="F111" s="11"/>
      <c r="G111" s="9"/>
      <c r="H111" s="9"/>
      <c r="I111" s="9"/>
      <c r="J111" s="9"/>
      <c r="K111" s="9"/>
      <c r="L111" s="13"/>
      <c r="M111" s="11"/>
      <c r="N111" s="11"/>
      <c r="O111" s="11"/>
      <c r="P111" s="2"/>
      <c r="Q111" s="10"/>
    </row>
    <row r="112" spans="2:17" x14ac:dyDescent="0.35">
      <c r="B112" s="2" t="str">
        <f>IF('POWDER COATING PROCESS MONITORI'!G111&lt;&gt;"",'POWDER COATING PROCESS MONITORI'!A111,"")</f>
        <v/>
      </c>
      <c r="C112" s="3"/>
      <c r="D112" s="2"/>
      <c r="E112" s="11"/>
      <c r="F112" s="11"/>
      <c r="G112" s="9"/>
      <c r="H112" s="9"/>
      <c r="I112" s="9"/>
      <c r="J112" s="9"/>
      <c r="K112" s="9"/>
      <c r="L112" s="13"/>
      <c r="M112" s="11"/>
      <c r="N112" s="11"/>
      <c r="O112" s="11"/>
      <c r="P112" s="2"/>
      <c r="Q112" s="10"/>
    </row>
    <row r="113" spans="2:17" x14ac:dyDescent="0.35">
      <c r="B113" s="2" t="str">
        <f>IF('POWDER COATING PROCESS MONITORI'!G112&lt;&gt;"",'POWDER COATING PROCESS MONITORI'!A112,"")</f>
        <v/>
      </c>
      <c r="C113" s="3"/>
      <c r="D113" s="2"/>
      <c r="E113" s="11"/>
      <c r="F113" s="11"/>
      <c r="G113" s="9"/>
      <c r="H113" s="9"/>
      <c r="I113" s="9"/>
      <c r="J113" s="9"/>
      <c r="K113" s="9"/>
      <c r="L113" s="13"/>
      <c r="M113" s="11"/>
      <c r="N113" s="11"/>
      <c r="O113" s="11"/>
      <c r="P113" s="2"/>
      <c r="Q113" s="10"/>
    </row>
    <row r="114" spans="2:17" x14ac:dyDescent="0.35">
      <c r="B114" s="2" t="str">
        <f>IF('POWDER COATING PROCESS MONITORI'!G113&lt;&gt;"",'POWDER COATING PROCESS MONITORI'!A113,"")</f>
        <v/>
      </c>
      <c r="C114" s="3"/>
      <c r="D114" s="2"/>
      <c r="E114" s="11"/>
      <c r="F114" s="11"/>
      <c r="G114" s="9"/>
      <c r="H114" s="9"/>
      <c r="I114" s="9"/>
      <c r="J114" s="9"/>
      <c r="K114" s="9"/>
      <c r="L114" s="13"/>
      <c r="M114" s="11"/>
      <c r="N114" s="11"/>
      <c r="O114" s="11"/>
      <c r="P114" s="2"/>
      <c r="Q114" s="10"/>
    </row>
    <row r="115" spans="2:17" x14ac:dyDescent="0.35">
      <c r="B115" s="2" t="str">
        <f>IF('POWDER COATING PROCESS MONITORI'!G114&lt;&gt;"",'POWDER COATING PROCESS MONITORI'!A114,"")</f>
        <v/>
      </c>
      <c r="C115" s="3"/>
      <c r="D115" s="2"/>
      <c r="E115" s="11"/>
      <c r="F115" s="11"/>
      <c r="G115" s="9"/>
      <c r="H115" s="9"/>
      <c r="I115" s="9"/>
      <c r="J115" s="9"/>
      <c r="K115" s="9"/>
      <c r="L115" s="13"/>
      <c r="M115" s="11"/>
      <c r="N115" s="11"/>
      <c r="O115" s="11"/>
      <c r="P115" s="2"/>
      <c r="Q115" s="10"/>
    </row>
    <row r="116" spans="2:17" x14ac:dyDescent="0.35">
      <c r="B116" s="2" t="str">
        <f>IF('POWDER COATING PROCESS MONITORI'!G115&lt;&gt;"",'POWDER COATING PROCESS MONITORI'!A115,"")</f>
        <v/>
      </c>
      <c r="C116" s="3"/>
      <c r="D116" s="2"/>
      <c r="E116" s="11"/>
      <c r="F116" s="11"/>
      <c r="G116" s="9"/>
      <c r="H116" s="9"/>
      <c r="I116" s="9"/>
      <c r="J116" s="9"/>
      <c r="K116" s="9"/>
      <c r="L116" s="13"/>
      <c r="M116" s="11"/>
      <c r="N116" s="11"/>
      <c r="O116" s="11"/>
      <c r="P116" s="2"/>
      <c r="Q116" s="10"/>
    </row>
    <row r="117" spans="2:17" x14ac:dyDescent="0.35">
      <c r="B117" s="2" t="str">
        <f>IF('POWDER COATING PROCESS MONITORI'!G116&lt;&gt;"",'POWDER COATING PROCESS MONITORI'!A116,"")</f>
        <v/>
      </c>
      <c r="C117" s="3"/>
      <c r="D117" s="2"/>
      <c r="E117" s="11"/>
      <c r="F117" s="11"/>
      <c r="G117" s="9"/>
      <c r="H117" s="9"/>
      <c r="I117" s="9"/>
      <c r="J117" s="9"/>
      <c r="K117" s="9"/>
      <c r="L117" s="13"/>
      <c r="M117" s="11"/>
      <c r="N117" s="11"/>
      <c r="O117" s="11"/>
      <c r="P117" s="2"/>
      <c r="Q117" s="10"/>
    </row>
    <row r="118" spans="2:17" x14ac:dyDescent="0.35">
      <c r="B118" s="2" t="str">
        <f>IF('POWDER COATING PROCESS MONITORI'!G117&lt;&gt;"",'POWDER COATING PROCESS MONITORI'!A117,"")</f>
        <v/>
      </c>
      <c r="C118" s="3"/>
      <c r="D118" s="2"/>
      <c r="E118" s="11"/>
      <c r="F118" s="11"/>
      <c r="G118" s="9"/>
      <c r="H118" s="9"/>
      <c r="I118" s="9"/>
      <c r="J118" s="9"/>
      <c r="K118" s="9"/>
      <c r="L118" s="13"/>
      <c r="M118" s="11"/>
      <c r="N118" s="11"/>
      <c r="O118" s="11"/>
      <c r="P118" s="2"/>
      <c r="Q118" s="10"/>
    </row>
    <row r="119" spans="2:17" x14ac:dyDescent="0.35">
      <c r="B119" s="2" t="str">
        <f>IF('POWDER COATING PROCESS MONITORI'!G118&lt;&gt;"",'POWDER COATING PROCESS MONITORI'!A118,"")</f>
        <v/>
      </c>
      <c r="C119" s="3"/>
      <c r="D119" s="2"/>
      <c r="E119" s="11"/>
      <c r="F119" s="11"/>
      <c r="G119" s="9"/>
      <c r="H119" s="9"/>
      <c r="I119" s="9"/>
      <c r="J119" s="9"/>
      <c r="K119" s="9"/>
      <c r="L119" s="13"/>
      <c r="M119" s="11"/>
      <c r="N119" s="11"/>
      <c r="O119" s="11"/>
      <c r="P119" s="2"/>
      <c r="Q119" s="10"/>
    </row>
    <row r="120" spans="2:17" x14ac:dyDescent="0.35">
      <c r="B120" s="2" t="str">
        <f>IF('POWDER COATING PROCESS MONITORI'!G119&lt;&gt;"",'POWDER COATING PROCESS MONITORI'!A119,"")</f>
        <v/>
      </c>
      <c r="C120" s="3"/>
      <c r="D120" s="2"/>
      <c r="E120" s="11"/>
      <c r="F120" s="11"/>
      <c r="G120" s="9"/>
      <c r="H120" s="9"/>
      <c r="I120" s="9"/>
      <c r="J120" s="9"/>
      <c r="K120" s="9"/>
      <c r="L120" s="13"/>
      <c r="M120" s="11"/>
      <c r="N120" s="11"/>
      <c r="O120" s="11"/>
      <c r="P120" s="2"/>
      <c r="Q120" s="10"/>
    </row>
    <row r="121" spans="2:17" x14ac:dyDescent="0.35">
      <c r="B121" s="2" t="str">
        <f>IF('POWDER COATING PROCESS MONITORI'!G120&lt;&gt;"",'POWDER COATING PROCESS MONITORI'!A120,"")</f>
        <v/>
      </c>
      <c r="C121" s="3"/>
      <c r="D121" s="2"/>
      <c r="E121" s="11"/>
      <c r="F121" s="11"/>
      <c r="G121" s="9"/>
      <c r="H121" s="9"/>
      <c r="I121" s="9"/>
      <c r="J121" s="9"/>
      <c r="K121" s="9"/>
      <c r="L121" s="13"/>
      <c r="M121" s="11"/>
      <c r="N121" s="11"/>
      <c r="O121" s="11"/>
      <c r="P121" s="2"/>
      <c r="Q121" s="10"/>
    </row>
    <row r="122" spans="2:17" x14ac:dyDescent="0.35">
      <c r="B122" s="2" t="str">
        <f>IF('POWDER COATING PROCESS MONITORI'!G121&lt;&gt;"",'POWDER COATING PROCESS MONITORI'!A121,"")</f>
        <v/>
      </c>
      <c r="C122" s="3"/>
      <c r="D122" s="2"/>
      <c r="E122" s="11"/>
      <c r="F122" s="11"/>
      <c r="G122" s="9"/>
      <c r="H122" s="9"/>
      <c r="I122" s="9"/>
      <c r="J122" s="9"/>
      <c r="K122" s="9"/>
      <c r="L122" s="13"/>
      <c r="M122" s="11"/>
      <c r="N122" s="11"/>
      <c r="O122" s="11"/>
      <c r="P122" s="2"/>
      <c r="Q122" s="10"/>
    </row>
    <row r="123" spans="2:17" x14ac:dyDescent="0.35">
      <c r="B123" s="2" t="str">
        <f>IF('POWDER COATING PROCESS MONITORI'!G122&lt;&gt;"",'POWDER COATING PROCESS MONITORI'!A122,"")</f>
        <v/>
      </c>
      <c r="C123" s="3"/>
      <c r="D123" s="2"/>
      <c r="E123" s="11"/>
      <c r="F123" s="11"/>
      <c r="G123" s="9"/>
      <c r="H123" s="9"/>
      <c r="I123" s="9"/>
      <c r="J123" s="9"/>
      <c r="K123" s="9"/>
      <c r="L123" s="13"/>
      <c r="M123" s="11"/>
      <c r="N123" s="11"/>
      <c r="O123" s="11"/>
      <c r="P123" s="2"/>
      <c r="Q123" s="10"/>
    </row>
    <row r="124" spans="2:17" x14ac:dyDescent="0.35">
      <c r="B124" s="2" t="str">
        <f>IF('POWDER COATING PROCESS MONITORI'!G123&lt;&gt;"",'POWDER COATING PROCESS MONITORI'!A123,"")</f>
        <v/>
      </c>
      <c r="C124" s="3"/>
      <c r="D124" s="2"/>
      <c r="E124" s="11"/>
      <c r="F124" s="11"/>
      <c r="G124" s="9"/>
      <c r="H124" s="9"/>
      <c r="I124" s="9"/>
      <c r="J124" s="9"/>
      <c r="K124" s="9"/>
      <c r="L124" s="13"/>
      <c r="M124" s="11"/>
      <c r="N124" s="11"/>
      <c r="O124" s="11"/>
      <c r="P124" s="2"/>
      <c r="Q124" s="10"/>
    </row>
    <row r="125" spans="2:17" x14ac:dyDescent="0.35">
      <c r="B125" s="2" t="str">
        <f>IF('POWDER COATING PROCESS MONITORI'!G124&lt;&gt;"",'POWDER COATING PROCESS MONITORI'!A124,"")</f>
        <v/>
      </c>
      <c r="C125" s="3"/>
      <c r="D125" s="2"/>
      <c r="E125" s="11"/>
      <c r="F125" s="11"/>
      <c r="G125" s="9"/>
      <c r="H125" s="9"/>
      <c r="I125" s="9"/>
      <c r="J125" s="9"/>
      <c r="K125" s="9"/>
      <c r="L125" s="13"/>
      <c r="M125" s="11"/>
      <c r="N125" s="11"/>
      <c r="O125" s="11"/>
      <c r="P125" s="2"/>
      <c r="Q125" s="10"/>
    </row>
    <row r="126" spans="2:17" x14ac:dyDescent="0.35">
      <c r="B126" s="2" t="str">
        <f>IF('POWDER COATING PROCESS MONITORI'!G125&lt;&gt;"",'POWDER COATING PROCESS MONITORI'!A125,"")</f>
        <v/>
      </c>
      <c r="C126" s="3"/>
      <c r="D126" s="2"/>
      <c r="E126" s="11"/>
      <c r="F126" s="11"/>
      <c r="G126" s="9"/>
      <c r="H126" s="9"/>
      <c r="I126" s="9"/>
      <c r="J126" s="9"/>
      <c r="K126" s="9"/>
      <c r="L126" s="13"/>
      <c r="M126" s="11"/>
      <c r="N126" s="11"/>
      <c r="O126" s="11"/>
      <c r="P126" s="2"/>
      <c r="Q126" s="10"/>
    </row>
    <row r="127" spans="2:17" x14ac:dyDescent="0.35">
      <c r="B127" s="2" t="str">
        <f>IF('POWDER COATING PROCESS MONITORI'!G126&lt;&gt;"",'POWDER COATING PROCESS MONITORI'!A126,"")</f>
        <v/>
      </c>
      <c r="C127" s="3"/>
      <c r="D127" s="2"/>
      <c r="E127" s="11"/>
      <c r="F127" s="11"/>
      <c r="G127" s="9"/>
      <c r="H127" s="9"/>
      <c r="I127" s="9"/>
      <c r="J127" s="9"/>
      <c r="K127" s="9"/>
      <c r="L127" s="13"/>
      <c r="M127" s="11"/>
      <c r="N127" s="11"/>
      <c r="O127" s="11"/>
      <c r="P127" s="2"/>
      <c r="Q127" s="10"/>
    </row>
    <row r="128" spans="2:17" x14ac:dyDescent="0.35">
      <c r="B128" s="2" t="str">
        <f>IF('POWDER COATING PROCESS MONITORI'!G127&lt;&gt;"",'POWDER COATING PROCESS MONITORI'!A127,"")</f>
        <v/>
      </c>
      <c r="C128" s="3"/>
      <c r="D128" s="2"/>
      <c r="E128" s="11"/>
      <c r="F128" s="11"/>
      <c r="G128" s="9"/>
      <c r="H128" s="9"/>
      <c r="I128" s="9"/>
      <c r="J128" s="9"/>
      <c r="K128" s="9"/>
      <c r="L128" s="13"/>
      <c r="M128" s="11"/>
      <c r="N128" s="11"/>
      <c r="O128" s="11"/>
      <c r="P128" s="2"/>
      <c r="Q128" s="10"/>
    </row>
    <row r="129" spans="2:17" x14ac:dyDescent="0.35">
      <c r="B129" s="2" t="str">
        <f>IF('POWDER COATING PROCESS MONITORI'!G128&lt;&gt;"",'POWDER COATING PROCESS MONITORI'!A128,"")</f>
        <v/>
      </c>
      <c r="C129" s="3"/>
      <c r="D129" s="2"/>
      <c r="E129" s="11"/>
      <c r="F129" s="11"/>
      <c r="G129" s="9"/>
      <c r="H129" s="9"/>
      <c r="I129" s="9"/>
      <c r="J129" s="9"/>
      <c r="K129" s="9"/>
      <c r="L129" s="13"/>
      <c r="M129" s="11"/>
      <c r="N129" s="11"/>
      <c r="O129" s="11"/>
      <c r="P129" s="2"/>
      <c r="Q129" s="10"/>
    </row>
    <row r="130" spans="2:17" x14ac:dyDescent="0.35">
      <c r="B130" s="2" t="str">
        <f>IF('POWDER COATING PROCESS MONITORI'!G129&lt;&gt;"",'POWDER COATING PROCESS MONITORI'!A129,"")</f>
        <v/>
      </c>
      <c r="C130" s="3"/>
      <c r="D130" s="2"/>
      <c r="E130" s="11"/>
      <c r="F130" s="11"/>
      <c r="G130" s="9"/>
      <c r="H130" s="9"/>
      <c r="I130" s="9"/>
      <c r="J130" s="9"/>
      <c r="K130" s="9"/>
      <c r="L130" s="13"/>
      <c r="M130" s="11"/>
      <c r="N130" s="11"/>
      <c r="O130" s="11"/>
      <c r="P130" s="2"/>
      <c r="Q130" s="10"/>
    </row>
    <row r="131" spans="2:17" x14ac:dyDescent="0.35">
      <c r="B131" s="2" t="str">
        <f>IF('POWDER COATING PROCESS MONITORI'!G130&lt;&gt;"",'POWDER COATING PROCESS MONITORI'!A130,"")</f>
        <v/>
      </c>
      <c r="C131" s="3"/>
      <c r="D131" s="2"/>
      <c r="E131" s="11"/>
      <c r="F131" s="11"/>
      <c r="G131" s="9"/>
      <c r="H131" s="9"/>
      <c r="I131" s="9"/>
      <c r="J131" s="9"/>
      <c r="K131" s="9"/>
      <c r="L131" s="13"/>
      <c r="M131" s="11"/>
      <c r="N131" s="11"/>
      <c r="O131" s="11"/>
      <c r="P131" s="2"/>
      <c r="Q131" s="10"/>
    </row>
    <row r="132" spans="2:17" x14ac:dyDescent="0.35">
      <c r="B132" s="2" t="str">
        <f>IF('POWDER COATING PROCESS MONITORI'!G131&lt;&gt;"",'POWDER COATING PROCESS MONITORI'!A131,"")</f>
        <v/>
      </c>
      <c r="C132" s="3"/>
      <c r="D132" s="2"/>
      <c r="E132" s="11"/>
      <c r="F132" s="11"/>
      <c r="G132" s="9"/>
      <c r="H132" s="9"/>
      <c r="I132" s="9"/>
      <c r="J132" s="9"/>
      <c r="K132" s="9"/>
      <c r="L132" s="13"/>
      <c r="M132" s="11"/>
      <c r="N132" s="11"/>
      <c r="O132" s="11"/>
      <c r="P132" s="2"/>
      <c r="Q132" s="10"/>
    </row>
    <row r="133" spans="2:17" x14ac:dyDescent="0.35">
      <c r="B133" s="2" t="str">
        <f>IF('POWDER COATING PROCESS MONITORI'!G132&lt;&gt;"",'POWDER COATING PROCESS MONITORI'!A132,"")</f>
        <v/>
      </c>
      <c r="C133" s="3"/>
      <c r="D133" s="2"/>
      <c r="E133" s="11"/>
      <c r="F133" s="11"/>
      <c r="G133" s="9"/>
      <c r="H133" s="9"/>
      <c r="I133" s="9"/>
      <c r="J133" s="9"/>
      <c r="K133" s="9"/>
      <c r="L133" s="13"/>
      <c r="M133" s="11"/>
      <c r="N133" s="11"/>
      <c r="O133" s="11"/>
      <c r="P133" s="2"/>
      <c r="Q133" s="10"/>
    </row>
    <row r="134" spans="2:17" x14ac:dyDescent="0.35">
      <c r="B134" s="2" t="str">
        <f>IF('POWDER COATING PROCESS MONITORI'!G133&lt;&gt;"",'POWDER COATING PROCESS MONITORI'!A133,"")</f>
        <v/>
      </c>
      <c r="C134" s="3"/>
      <c r="D134" s="2"/>
      <c r="E134" s="11"/>
      <c r="F134" s="11"/>
      <c r="G134" s="9"/>
      <c r="H134" s="9"/>
      <c r="I134" s="9"/>
      <c r="J134" s="9"/>
      <c r="K134" s="9"/>
      <c r="L134" s="13"/>
      <c r="M134" s="11"/>
      <c r="N134" s="11"/>
      <c r="O134" s="11"/>
      <c r="P134" s="2"/>
      <c r="Q134" s="10"/>
    </row>
    <row r="135" spans="2:17" x14ac:dyDescent="0.35">
      <c r="B135" s="2" t="str">
        <f>IF('POWDER COATING PROCESS MONITORI'!G134&lt;&gt;"",'POWDER COATING PROCESS MONITORI'!A134,"")</f>
        <v/>
      </c>
      <c r="C135" s="3"/>
      <c r="D135" s="2"/>
      <c r="E135" s="11"/>
      <c r="F135" s="11"/>
      <c r="G135" s="9"/>
      <c r="H135" s="9"/>
      <c r="I135" s="9"/>
      <c r="J135" s="9"/>
      <c r="K135" s="9"/>
      <c r="L135" s="13"/>
      <c r="M135" s="11"/>
      <c r="N135" s="11"/>
      <c r="O135" s="11"/>
      <c r="P135" s="2"/>
      <c r="Q135" s="10"/>
    </row>
    <row r="136" spans="2:17" x14ac:dyDescent="0.35">
      <c r="B136" s="2" t="str">
        <f>IF('POWDER COATING PROCESS MONITORI'!G135&lt;&gt;"",'POWDER COATING PROCESS MONITORI'!A135,"")</f>
        <v/>
      </c>
      <c r="C136" s="3"/>
      <c r="D136" s="2"/>
      <c r="E136" s="11"/>
      <c r="F136" s="11"/>
      <c r="G136" s="9"/>
      <c r="H136" s="9"/>
      <c r="I136" s="9"/>
      <c r="J136" s="9"/>
      <c r="K136" s="9"/>
      <c r="L136" s="13"/>
      <c r="M136" s="11"/>
      <c r="N136" s="11"/>
      <c r="O136" s="11"/>
      <c r="P136" s="2"/>
      <c r="Q136" s="10"/>
    </row>
    <row r="137" spans="2:17" x14ac:dyDescent="0.35">
      <c r="B137" s="2" t="str">
        <f>IF('POWDER COATING PROCESS MONITORI'!G136&lt;&gt;"",'POWDER COATING PROCESS MONITORI'!A136,"")</f>
        <v/>
      </c>
      <c r="C137" s="3"/>
      <c r="D137" s="2"/>
      <c r="E137" s="11"/>
      <c r="F137" s="11"/>
      <c r="G137" s="9"/>
      <c r="H137" s="9"/>
      <c r="I137" s="9"/>
      <c r="J137" s="9"/>
      <c r="K137" s="9"/>
      <c r="L137" s="13"/>
      <c r="M137" s="11"/>
      <c r="N137" s="11"/>
      <c r="O137" s="11"/>
      <c r="P137" s="2"/>
      <c r="Q137" s="10"/>
    </row>
    <row r="138" spans="2:17" x14ac:dyDescent="0.35">
      <c r="B138" s="2" t="str">
        <f>IF('POWDER COATING PROCESS MONITORI'!G137&lt;&gt;"",'POWDER COATING PROCESS MONITORI'!A137,"")</f>
        <v/>
      </c>
      <c r="C138" s="3"/>
      <c r="D138" s="2"/>
      <c r="E138" s="11"/>
      <c r="F138" s="11"/>
      <c r="G138" s="9"/>
      <c r="H138" s="9"/>
      <c r="I138" s="9"/>
      <c r="J138" s="9"/>
      <c r="K138" s="9"/>
      <c r="L138" s="13"/>
      <c r="M138" s="11"/>
      <c r="N138" s="11"/>
      <c r="O138" s="11"/>
      <c r="P138" s="2"/>
      <c r="Q138" s="10"/>
    </row>
    <row r="139" spans="2:17" x14ac:dyDescent="0.35">
      <c r="B139" s="2" t="str">
        <f>IF('POWDER COATING PROCESS MONITORI'!G138&lt;&gt;"",'POWDER COATING PROCESS MONITORI'!A138,"")</f>
        <v/>
      </c>
      <c r="C139" s="3"/>
      <c r="D139" s="2"/>
      <c r="E139" s="11"/>
      <c r="F139" s="11"/>
      <c r="G139" s="9"/>
      <c r="H139" s="9"/>
      <c r="I139" s="9"/>
      <c r="J139" s="9"/>
      <c r="K139" s="9"/>
      <c r="L139" s="13"/>
      <c r="M139" s="11"/>
      <c r="N139" s="11"/>
      <c r="O139" s="11"/>
      <c r="P139" s="2"/>
      <c r="Q139" s="10"/>
    </row>
    <row r="140" spans="2:17" x14ac:dyDescent="0.35">
      <c r="B140" s="2" t="str">
        <f>IF('POWDER COATING PROCESS MONITORI'!G139&lt;&gt;"",'POWDER COATING PROCESS MONITORI'!A139,"")</f>
        <v/>
      </c>
      <c r="C140" s="3"/>
      <c r="D140" s="2"/>
      <c r="E140" s="11"/>
      <c r="F140" s="11"/>
      <c r="G140" s="9"/>
      <c r="H140" s="9"/>
      <c r="I140" s="9"/>
      <c r="J140" s="9"/>
      <c r="K140" s="9"/>
      <c r="L140" s="13"/>
      <c r="M140" s="11"/>
      <c r="N140" s="11"/>
      <c r="O140" s="11"/>
      <c r="P140" s="2"/>
      <c r="Q140" s="10"/>
    </row>
    <row r="141" spans="2:17" x14ac:dyDescent="0.35">
      <c r="B141" s="2" t="str">
        <f>IF('POWDER COATING PROCESS MONITORI'!G140&lt;&gt;"",'POWDER COATING PROCESS MONITORI'!A140,"")</f>
        <v/>
      </c>
      <c r="C141" s="3"/>
      <c r="D141" s="2"/>
      <c r="E141" s="11"/>
      <c r="F141" s="11"/>
      <c r="G141" s="9"/>
      <c r="H141" s="9"/>
      <c r="I141" s="9"/>
      <c r="J141" s="9"/>
      <c r="K141" s="9"/>
      <c r="L141" s="13"/>
      <c r="M141" s="11"/>
      <c r="N141" s="11"/>
      <c r="O141" s="11"/>
      <c r="P141" s="2"/>
      <c r="Q141" s="10"/>
    </row>
    <row r="142" spans="2:17" x14ac:dyDescent="0.35">
      <c r="B142" s="2" t="str">
        <f>IF('POWDER COATING PROCESS MONITORI'!G141&lt;&gt;"",'POWDER COATING PROCESS MONITORI'!A141,"")</f>
        <v/>
      </c>
      <c r="C142" s="3"/>
      <c r="D142" s="2"/>
      <c r="E142" s="11"/>
      <c r="F142" s="11"/>
      <c r="G142" s="9"/>
      <c r="H142" s="9"/>
      <c r="I142" s="9"/>
      <c r="J142" s="9"/>
      <c r="K142" s="9"/>
      <c r="L142" s="13"/>
      <c r="M142" s="11"/>
      <c r="N142" s="11"/>
      <c r="O142" s="11"/>
      <c r="P142" s="2"/>
      <c r="Q142" s="10"/>
    </row>
    <row r="143" spans="2:17" x14ac:dyDescent="0.35">
      <c r="B143" s="2" t="str">
        <f>IF('POWDER COATING PROCESS MONITORI'!G142&lt;&gt;"",'POWDER COATING PROCESS MONITORI'!A142,"")</f>
        <v/>
      </c>
      <c r="C143" s="3"/>
      <c r="D143" s="2"/>
      <c r="E143" s="11"/>
      <c r="F143" s="11"/>
      <c r="G143" s="9"/>
      <c r="H143" s="9"/>
      <c r="I143" s="9"/>
      <c r="J143" s="9"/>
      <c r="K143" s="9"/>
      <c r="L143" s="13"/>
      <c r="M143" s="11"/>
      <c r="N143" s="11"/>
      <c r="O143" s="11"/>
      <c r="P143" s="2"/>
      <c r="Q143" s="10"/>
    </row>
    <row r="144" spans="2:17" x14ac:dyDescent="0.35">
      <c r="B144" s="2" t="str">
        <f>IF('POWDER COATING PROCESS MONITORI'!G143&lt;&gt;"",'POWDER COATING PROCESS MONITORI'!A143,"")</f>
        <v/>
      </c>
      <c r="C144" s="3"/>
      <c r="D144" s="2"/>
      <c r="E144" s="11"/>
      <c r="F144" s="11"/>
      <c r="G144" s="9"/>
      <c r="H144" s="9"/>
      <c r="I144" s="9"/>
      <c r="J144" s="9"/>
      <c r="K144" s="9"/>
      <c r="L144" s="13"/>
      <c r="M144" s="11"/>
      <c r="N144" s="11"/>
      <c r="O144" s="11"/>
      <c r="P144" s="2"/>
      <c r="Q144" s="10"/>
    </row>
    <row r="145" spans="2:17" x14ac:dyDescent="0.35">
      <c r="B145" s="2" t="str">
        <f>IF('POWDER COATING PROCESS MONITORI'!G144&lt;&gt;"",'POWDER COATING PROCESS MONITORI'!A144,"")</f>
        <v/>
      </c>
      <c r="C145" s="3"/>
      <c r="D145" s="2"/>
      <c r="E145" s="11"/>
      <c r="F145" s="11"/>
      <c r="G145" s="9"/>
      <c r="H145" s="9"/>
      <c r="I145" s="9"/>
      <c r="J145" s="9"/>
      <c r="K145" s="9"/>
      <c r="L145" s="13"/>
      <c r="M145" s="11"/>
      <c r="N145" s="11"/>
      <c r="O145" s="11"/>
      <c r="P145" s="2"/>
      <c r="Q145" s="10"/>
    </row>
    <row r="146" spans="2:17" x14ac:dyDescent="0.35">
      <c r="B146" s="2" t="str">
        <f>IF('POWDER COATING PROCESS MONITORI'!G145&lt;&gt;"",'POWDER COATING PROCESS MONITORI'!A145,"")</f>
        <v/>
      </c>
      <c r="C146" s="3"/>
      <c r="D146" s="2"/>
      <c r="E146" s="11"/>
      <c r="F146" s="11"/>
      <c r="G146" s="9"/>
      <c r="H146" s="9"/>
      <c r="I146" s="9"/>
      <c r="J146" s="9"/>
      <c r="K146" s="9"/>
      <c r="L146" s="13"/>
      <c r="M146" s="11"/>
      <c r="N146" s="11"/>
      <c r="O146" s="11"/>
      <c r="P146" s="2"/>
      <c r="Q146" s="10"/>
    </row>
    <row r="147" spans="2:17" x14ac:dyDescent="0.35">
      <c r="B147" s="2" t="str">
        <f>IF('POWDER COATING PROCESS MONITORI'!G146&lt;&gt;"",'POWDER COATING PROCESS MONITORI'!A146,"")</f>
        <v/>
      </c>
      <c r="C147" s="3"/>
      <c r="D147" s="2"/>
      <c r="E147" s="11"/>
      <c r="F147" s="11"/>
      <c r="G147" s="9"/>
      <c r="H147" s="9"/>
      <c r="I147" s="9"/>
      <c r="J147" s="9"/>
      <c r="K147" s="9"/>
      <c r="L147" s="13"/>
      <c r="M147" s="11"/>
      <c r="N147" s="11"/>
      <c r="O147" s="11"/>
      <c r="P147" s="2"/>
      <c r="Q147" s="10"/>
    </row>
    <row r="148" spans="2:17" x14ac:dyDescent="0.35">
      <c r="B148" s="2" t="str">
        <f>IF('POWDER COATING PROCESS MONITORI'!G147&lt;&gt;"",'POWDER COATING PROCESS MONITORI'!A147,"")</f>
        <v/>
      </c>
      <c r="C148" s="3"/>
      <c r="D148" s="2"/>
      <c r="E148" s="11"/>
      <c r="F148" s="11"/>
      <c r="G148" s="9"/>
      <c r="H148" s="9"/>
      <c r="I148" s="9"/>
      <c r="J148" s="9"/>
      <c r="K148" s="9"/>
      <c r="L148" s="13"/>
      <c r="M148" s="11"/>
      <c r="N148" s="11"/>
      <c r="O148" s="11"/>
      <c r="P148" s="2"/>
      <c r="Q148" s="10"/>
    </row>
    <row r="149" spans="2:17" x14ac:dyDescent="0.35">
      <c r="B149" s="2" t="str">
        <f>IF('POWDER COATING PROCESS MONITORI'!G148&lt;&gt;"",'POWDER COATING PROCESS MONITORI'!A148,"")</f>
        <v/>
      </c>
      <c r="C149" s="3"/>
      <c r="D149" s="2"/>
      <c r="E149" s="11"/>
      <c r="F149" s="11"/>
      <c r="G149" s="9"/>
      <c r="H149" s="9"/>
      <c r="I149" s="9"/>
      <c r="J149" s="9"/>
      <c r="K149" s="9"/>
      <c r="L149" s="13"/>
      <c r="M149" s="11"/>
      <c r="N149" s="11"/>
      <c r="O149" s="11"/>
      <c r="P149" s="2"/>
      <c r="Q149" s="10"/>
    </row>
    <row r="150" spans="2:17" x14ac:dyDescent="0.35">
      <c r="B150" s="2" t="str">
        <f>IF('POWDER COATING PROCESS MONITORI'!G149&lt;&gt;"",'POWDER COATING PROCESS MONITORI'!A149,"")</f>
        <v/>
      </c>
      <c r="C150" s="3"/>
      <c r="D150" s="2"/>
      <c r="E150" s="11"/>
      <c r="F150" s="11"/>
      <c r="G150" s="9"/>
      <c r="H150" s="9"/>
      <c r="I150" s="9"/>
      <c r="J150" s="9"/>
      <c r="K150" s="9"/>
      <c r="L150" s="13"/>
      <c r="M150" s="11"/>
      <c r="N150" s="11"/>
      <c r="O150" s="11"/>
      <c r="P150" s="2"/>
      <c r="Q150" s="10"/>
    </row>
    <row r="151" spans="2:17" x14ac:dyDescent="0.35">
      <c r="B151" s="2" t="str">
        <f>IF('POWDER COATING PROCESS MONITORI'!G150&lt;&gt;"",'POWDER COATING PROCESS MONITORI'!A150,"")</f>
        <v/>
      </c>
      <c r="C151" s="3"/>
      <c r="D151" s="2"/>
      <c r="E151" s="11"/>
      <c r="F151" s="11"/>
      <c r="G151" s="9"/>
      <c r="H151" s="9"/>
      <c r="I151" s="9"/>
      <c r="J151" s="9"/>
      <c r="K151" s="9"/>
      <c r="L151" s="13"/>
      <c r="M151" s="11"/>
      <c r="N151" s="11"/>
      <c r="O151" s="11"/>
      <c r="P151" s="2"/>
      <c r="Q151" s="10"/>
    </row>
    <row r="152" spans="2:17" x14ac:dyDescent="0.35">
      <c r="B152" s="2" t="str">
        <f>IF('POWDER COATING PROCESS MONITORI'!G151&lt;&gt;"",'POWDER COATING PROCESS MONITORI'!A151,"")</f>
        <v/>
      </c>
      <c r="C152" s="3"/>
      <c r="D152" s="2"/>
      <c r="E152" s="11"/>
      <c r="F152" s="11"/>
      <c r="G152" s="9"/>
      <c r="H152" s="9"/>
      <c r="I152" s="9"/>
      <c r="J152" s="9"/>
      <c r="K152" s="9"/>
      <c r="L152" s="13"/>
      <c r="M152" s="11"/>
      <c r="N152" s="11"/>
      <c r="O152" s="11"/>
      <c r="P152" s="2"/>
      <c r="Q152" s="10"/>
    </row>
    <row r="153" spans="2:17" x14ac:dyDescent="0.35">
      <c r="B153" s="2" t="str">
        <f>IF('POWDER COATING PROCESS MONITORI'!G152&lt;&gt;"",'POWDER COATING PROCESS MONITORI'!A152,"")</f>
        <v/>
      </c>
      <c r="C153" s="3"/>
      <c r="D153" s="2"/>
      <c r="E153" s="11"/>
      <c r="F153" s="11"/>
      <c r="G153" s="9"/>
      <c r="H153" s="9"/>
      <c r="I153" s="9"/>
      <c r="J153" s="9"/>
      <c r="K153" s="9"/>
      <c r="L153" s="13"/>
      <c r="M153" s="11"/>
      <c r="N153" s="11"/>
      <c r="O153" s="11"/>
      <c r="P153" s="2"/>
      <c r="Q153" s="10"/>
    </row>
    <row r="154" spans="2:17" x14ac:dyDescent="0.35">
      <c r="B154" s="2" t="str">
        <f>IF('POWDER COATING PROCESS MONITORI'!G153&lt;&gt;"",'POWDER COATING PROCESS MONITORI'!A153,"")</f>
        <v/>
      </c>
      <c r="C154" s="3"/>
      <c r="D154" s="2"/>
      <c r="E154" s="11"/>
      <c r="F154" s="11"/>
      <c r="G154" s="9"/>
      <c r="H154" s="9"/>
      <c r="I154" s="9"/>
      <c r="J154" s="9"/>
      <c r="K154" s="9"/>
      <c r="L154" s="13"/>
      <c r="M154" s="11"/>
      <c r="N154" s="11"/>
      <c r="O154" s="11"/>
      <c r="P154" s="2"/>
      <c r="Q154" s="10"/>
    </row>
    <row r="155" spans="2:17" x14ac:dyDescent="0.35">
      <c r="B155" s="2" t="str">
        <f>IF('POWDER COATING PROCESS MONITORI'!G154&lt;&gt;"",'POWDER COATING PROCESS MONITORI'!A154,"")</f>
        <v/>
      </c>
      <c r="C155" s="3"/>
      <c r="D155" s="2"/>
      <c r="E155" s="11"/>
      <c r="F155" s="11"/>
      <c r="G155" s="9"/>
      <c r="H155" s="9"/>
      <c r="I155" s="9"/>
      <c r="J155" s="9"/>
      <c r="K155" s="9"/>
      <c r="L155" s="13"/>
      <c r="M155" s="11"/>
      <c r="N155" s="11"/>
      <c r="O155" s="11"/>
      <c r="P155" s="2"/>
      <c r="Q155" s="10"/>
    </row>
    <row r="156" spans="2:17" x14ac:dyDescent="0.35">
      <c r="B156" s="2" t="str">
        <f>IF('POWDER COATING PROCESS MONITORI'!G155&lt;&gt;"",'POWDER COATING PROCESS MONITORI'!A155,"")</f>
        <v/>
      </c>
      <c r="C156" s="3"/>
      <c r="D156" s="2"/>
      <c r="E156" s="11"/>
      <c r="F156" s="11"/>
      <c r="G156" s="9"/>
      <c r="H156" s="9"/>
      <c r="I156" s="9"/>
      <c r="J156" s="9"/>
      <c r="K156" s="9"/>
      <c r="L156" s="13"/>
      <c r="M156" s="11"/>
      <c r="N156" s="11"/>
      <c r="O156" s="11"/>
      <c r="P156" s="2"/>
      <c r="Q156" s="10"/>
    </row>
    <row r="157" spans="2:17" x14ac:dyDescent="0.35">
      <c r="B157" s="2" t="str">
        <f>IF('POWDER COATING PROCESS MONITORI'!G156&lt;&gt;"",'POWDER COATING PROCESS MONITORI'!A156,"")</f>
        <v/>
      </c>
      <c r="C157" s="3"/>
      <c r="D157" s="2"/>
      <c r="E157" s="11"/>
      <c r="F157" s="11"/>
      <c r="G157" s="9"/>
      <c r="H157" s="9"/>
      <c r="I157" s="9"/>
      <c r="J157" s="9"/>
      <c r="K157" s="9"/>
      <c r="L157" s="13"/>
      <c r="M157" s="11"/>
      <c r="N157" s="11"/>
      <c r="O157" s="11"/>
      <c r="P157" s="2"/>
      <c r="Q157" s="10"/>
    </row>
    <row r="158" spans="2:17" x14ac:dyDescent="0.35">
      <c r="B158" s="2" t="str">
        <f>IF('POWDER COATING PROCESS MONITORI'!G157&lt;&gt;"",'POWDER COATING PROCESS MONITORI'!A157,"")</f>
        <v/>
      </c>
      <c r="C158" s="3"/>
      <c r="D158" s="2"/>
      <c r="E158" s="11"/>
      <c r="F158" s="11"/>
      <c r="G158" s="9"/>
      <c r="H158" s="9"/>
      <c r="I158" s="9"/>
      <c r="J158" s="9"/>
      <c r="K158" s="9"/>
      <c r="L158" s="13"/>
      <c r="M158" s="11"/>
      <c r="N158" s="11"/>
      <c r="O158" s="11"/>
      <c r="P158" s="2"/>
      <c r="Q158" s="10"/>
    </row>
    <row r="159" spans="2:17" x14ac:dyDescent="0.35">
      <c r="B159" s="2" t="str">
        <f>IF('POWDER COATING PROCESS MONITORI'!G158&lt;&gt;"",'POWDER COATING PROCESS MONITORI'!A158,"")</f>
        <v/>
      </c>
      <c r="C159" s="3"/>
      <c r="D159" s="2"/>
      <c r="E159" s="11"/>
      <c r="F159" s="11"/>
      <c r="G159" s="9"/>
      <c r="H159" s="9"/>
      <c r="I159" s="9"/>
      <c r="J159" s="9"/>
      <c r="K159" s="9"/>
      <c r="L159" s="13"/>
      <c r="M159" s="11"/>
      <c r="N159" s="11"/>
      <c r="O159" s="11"/>
      <c r="P159" s="2"/>
      <c r="Q159" s="10"/>
    </row>
    <row r="160" spans="2:17" x14ac:dyDescent="0.35">
      <c r="B160" s="2" t="str">
        <f>IF('POWDER COATING PROCESS MONITORI'!G159&lt;&gt;"",'POWDER COATING PROCESS MONITORI'!A159,"")</f>
        <v/>
      </c>
      <c r="C160" s="3"/>
      <c r="D160" s="2"/>
      <c r="E160" s="11"/>
      <c r="F160" s="11"/>
      <c r="G160" s="9"/>
      <c r="H160" s="9"/>
      <c r="I160" s="9"/>
      <c r="J160" s="9"/>
      <c r="K160" s="9"/>
      <c r="L160" s="13"/>
      <c r="M160" s="11"/>
      <c r="N160" s="11"/>
      <c r="O160" s="11"/>
      <c r="P160" s="2"/>
      <c r="Q160" s="10"/>
    </row>
    <row r="161" spans="2:17" x14ac:dyDescent="0.35">
      <c r="B161" s="2" t="str">
        <f>IF('POWDER COATING PROCESS MONITORI'!G160&lt;&gt;"",'POWDER COATING PROCESS MONITORI'!A160,"")</f>
        <v/>
      </c>
      <c r="C161" s="3"/>
      <c r="D161" s="2"/>
      <c r="E161" s="11"/>
      <c r="F161" s="11"/>
      <c r="G161" s="9"/>
      <c r="H161" s="9"/>
      <c r="I161" s="9"/>
      <c r="J161" s="9"/>
      <c r="K161" s="9"/>
      <c r="L161" s="13"/>
      <c r="M161" s="11"/>
      <c r="N161" s="11"/>
      <c r="O161" s="11"/>
      <c r="P161" s="2"/>
      <c r="Q161" s="10"/>
    </row>
    <row r="162" spans="2:17" x14ac:dyDescent="0.35">
      <c r="B162" s="2" t="str">
        <f>IF('POWDER COATING PROCESS MONITORI'!G161&lt;&gt;"",'POWDER COATING PROCESS MONITORI'!A161,"")</f>
        <v/>
      </c>
      <c r="C162" s="3"/>
      <c r="D162" s="2"/>
      <c r="E162" s="11"/>
      <c r="F162" s="11"/>
      <c r="G162" s="9"/>
      <c r="H162" s="9"/>
      <c r="I162" s="9"/>
      <c r="J162" s="9"/>
      <c r="K162" s="9"/>
      <c r="L162" s="13"/>
      <c r="M162" s="11"/>
      <c r="N162" s="11"/>
      <c r="O162" s="11"/>
      <c r="P162" s="2"/>
      <c r="Q162" s="10"/>
    </row>
    <row r="163" spans="2:17" x14ac:dyDescent="0.35">
      <c r="B163" s="2" t="str">
        <f>IF('POWDER COATING PROCESS MONITORI'!G162&lt;&gt;"",'POWDER COATING PROCESS MONITORI'!A162,"")</f>
        <v/>
      </c>
      <c r="C163" s="3"/>
      <c r="D163" s="2"/>
      <c r="E163" s="11"/>
      <c r="F163" s="11"/>
      <c r="G163" s="9"/>
      <c r="H163" s="9"/>
      <c r="I163" s="9"/>
      <c r="J163" s="9"/>
      <c r="K163" s="9"/>
      <c r="L163" s="13"/>
      <c r="M163" s="11"/>
      <c r="N163" s="11"/>
      <c r="O163" s="11"/>
      <c r="P163" s="2"/>
      <c r="Q163" s="10"/>
    </row>
    <row r="164" spans="2:17" x14ac:dyDescent="0.35">
      <c r="B164" s="2" t="str">
        <f>IF('POWDER COATING PROCESS MONITORI'!G163&lt;&gt;"",'POWDER COATING PROCESS MONITORI'!A163,"")</f>
        <v/>
      </c>
      <c r="C164" s="3"/>
      <c r="D164" s="2"/>
      <c r="E164" s="11"/>
      <c r="F164" s="11"/>
      <c r="G164" s="9"/>
      <c r="H164" s="9"/>
      <c r="I164" s="9"/>
      <c r="J164" s="9"/>
      <c r="K164" s="9"/>
      <c r="L164" s="13"/>
      <c r="M164" s="11"/>
      <c r="N164" s="11"/>
      <c r="O164" s="11"/>
      <c r="P164" s="2"/>
      <c r="Q164" s="10"/>
    </row>
    <row r="165" spans="2:17" x14ac:dyDescent="0.35">
      <c r="B165" s="2" t="str">
        <f>IF('POWDER COATING PROCESS MONITORI'!G164&lt;&gt;"",'POWDER COATING PROCESS MONITORI'!A164,"")</f>
        <v/>
      </c>
      <c r="C165" s="3"/>
      <c r="D165" s="2"/>
      <c r="E165" s="11"/>
      <c r="F165" s="11"/>
      <c r="G165" s="9"/>
      <c r="H165" s="9"/>
      <c r="I165" s="9"/>
      <c r="J165" s="9"/>
      <c r="K165" s="9"/>
      <c r="L165" s="13"/>
      <c r="M165" s="11"/>
      <c r="N165" s="11"/>
      <c r="O165" s="11"/>
      <c r="P165" s="2"/>
      <c r="Q165" s="10"/>
    </row>
    <row r="166" spans="2:17" x14ac:dyDescent="0.35">
      <c r="B166" s="2" t="str">
        <f>IF('POWDER COATING PROCESS MONITORI'!G165&lt;&gt;"",'POWDER COATING PROCESS MONITORI'!A165,"")</f>
        <v/>
      </c>
      <c r="C166" s="3"/>
      <c r="D166" s="2"/>
      <c r="E166" s="11"/>
      <c r="F166" s="11"/>
      <c r="G166" s="9"/>
      <c r="H166" s="9"/>
      <c r="I166" s="9"/>
      <c r="J166" s="9"/>
      <c r="K166" s="9"/>
      <c r="L166" s="13"/>
      <c r="M166" s="11"/>
      <c r="N166" s="11"/>
      <c r="O166" s="11"/>
      <c r="P166" s="2"/>
      <c r="Q166" s="10"/>
    </row>
    <row r="167" spans="2:17" x14ac:dyDescent="0.35">
      <c r="B167" s="2" t="str">
        <f>IF('POWDER COATING PROCESS MONITORI'!G166&lt;&gt;"",'POWDER COATING PROCESS MONITORI'!A166,"")</f>
        <v/>
      </c>
      <c r="C167" s="3"/>
      <c r="D167" s="2"/>
      <c r="E167" s="11"/>
      <c r="F167" s="11"/>
      <c r="G167" s="9"/>
      <c r="H167" s="9"/>
      <c r="I167" s="9"/>
      <c r="J167" s="9"/>
      <c r="K167" s="9"/>
      <c r="L167" s="13"/>
      <c r="M167" s="11"/>
      <c r="N167" s="11"/>
      <c r="O167" s="11"/>
      <c r="P167" s="2"/>
      <c r="Q167" s="10"/>
    </row>
    <row r="168" spans="2:17" x14ac:dyDescent="0.35">
      <c r="B168" s="2" t="str">
        <f>IF('POWDER COATING PROCESS MONITORI'!G167&lt;&gt;"",'POWDER COATING PROCESS MONITORI'!A167,"")</f>
        <v/>
      </c>
      <c r="C168" s="3"/>
      <c r="D168" s="2"/>
      <c r="E168" s="11"/>
      <c r="F168" s="11"/>
      <c r="G168" s="9"/>
      <c r="H168" s="9"/>
      <c r="I168" s="9"/>
      <c r="J168" s="9"/>
      <c r="K168" s="9"/>
      <c r="L168" s="13"/>
      <c r="M168" s="11"/>
      <c r="N168" s="11"/>
      <c r="O168" s="11"/>
      <c r="P168" s="2"/>
      <c r="Q168" s="10"/>
    </row>
    <row r="169" spans="2:17" x14ac:dyDescent="0.35">
      <c r="B169" s="2" t="str">
        <f>IF('POWDER COATING PROCESS MONITORI'!G168&lt;&gt;"",'POWDER COATING PROCESS MONITORI'!A168,"")</f>
        <v/>
      </c>
      <c r="C169" s="3"/>
      <c r="D169" s="2"/>
      <c r="E169" s="11"/>
      <c r="F169" s="11"/>
      <c r="G169" s="9"/>
      <c r="H169" s="9"/>
      <c r="I169" s="9"/>
      <c r="J169" s="9"/>
      <c r="K169" s="9"/>
      <c r="L169" s="13"/>
      <c r="M169" s="11"/>
      <c r="N169" s="11"/>
      <c r="O169" s="11"/>
      <c r="P169" s="2"/>
      <c r="Q169" s="10"/>
    </row>
    <row r="170" spans="2:17" x14ac:dyDescent="0.35">
      <c r="B170" s="2" t="str">
        <f>IF('POWDER COATING PROCESS MONITORI'!G169&lt;&gt;"",'POWDER COATING PROCESS MONITORI'!A169,"")</f>
        <v/>
      </c>
      <c r="C170" s="3"/>
      <c r="D170" s="2"/>
      <c r="E170" s="11"/>
      <c r="F170" s="11"/>
      <c r="G170" s="9"/>
      <c r="H170" s="9"/>
      <c r="I170" s="9"/>
      <c r="J170" s="9"/>
      <c r="K170" s="9"/>
      <c r="L170" s="13"/>
      <c r="M170" s="11"/>
      <c r="N170" s="11"/>
      <c r="O170" s="11"/>
      <c r="P170" s="2"/>
      <c r="Q170" s="10"/>
    </row>
    <row r="171" spans="2:17" x14ac:dyDescent="0.35">
      <c r="B171" s="2" t="str">
        <f>IF('POWDER COATING PROCESS MONITORI'!G170&lt;&gt;"",'POWDER COATING PROCESS MONITORI'!A170,"")</f>
        <v/>
      </c>
      <c r="C171" s="3"/>
      <c r="D171" s="2"/>
      <c r="E171" s="11"/>
      <c r="F171" s="11"/>
      <c r="G171" s="9"/>
      <c r="H171" s="9"/>
      <c r="I171" s="9"/>
      <c r="J171" s="9"/>
      <c r="K171" s="9"/>
      <c r="L171" s="13"/>
      <c r="M171" s="11"/>
      <c r="N171" s="11"/>
      <c r="O171" s="11"/>
      <c r="P171" s="2"/>
      <c r="Q171" s="10"/>
    </row>
    <row r="172" spans="2:17" x14ac:dyDescent="0.35">
      <c r="B172" s="2" t="str">
        <f>IF('POWDER COATING PROCESS MONITORI'!G171&lt;&gt;"",'POWDER COATING PROCESS MONITORI'!A171,"")</f>
        <v/>
      </c>
      <c r="C172" s="3"/>
      <c r="D172" s="2"/>
      <c r="E172" s="11"/>
      <c r="F172" s="11"/>
      <c r="G172" s="9"/>
      <c r="H172" s="9"/>
      <c r="I172" s="9"/>
      <c r="J172" s="9"/>
      <c r="K172" s="9"/>
      <c r="L172" s="13"/>
      <c r="M172" s="11"/>
      <c r="N172" s="11"/>
      <c r="O172" s="11"/>
      <c r="P172" s="2"/>
      <c r="Q172" s="10"/>
    </row>
    <row r="173" spans="2:17" x14ac:dyDescent="0.35">
      <c r="B173" s="2" t="str">
        <f>IF('POWDER COATING PROCESS MONITORI'!G172&lt;&gt;"",'POWDER COATING PROCESS MONITORI'!A172,"")</f>
        <v/>
      </c>
      <c r="C173" s="3"/>
      <c r="D173" s="2"/>
      <c r="E173" s="11"/>
      <c r="F173" s="11"/>
      <c r="G173" s="9"/>
      <c r="H173" s="9"/>
      <c r="I173" s="9"/>
      <c r="J173" s="9"/>
      <c r="K173" s="9"/>
      <c r="L173" s="13"/>
      <c r="M173" s="11"/>
      <c r="N173" s="11"/>
      <c r="O173" s="11"/>
      <c r="P173" s="2"/>
      <c r="Q173" s="10"/>
    </row>
    <row r="174" spans="2:17" x14ac:dyDescent="0.35">
      <c r="B174" s="2" t="str">
        <f>IF('POWDER COATING PROCESS MONITORI'!G173&lt;&gt;"",'POWDER COATING PROCESS MONITORI'!A173,"")</f>
        <v/>
      </c>
      <c r="C174" s="3"/>
      <c r="D174" s="2"/>
      <c r="E174" s="11"/>
      <c r="F174" s="11"/>
      <c r="G174" s="9"/>
      <c r="H174" s="9"/>
      <c r="I174" s="9"/>
      <c r="J174" s="9"/>
      <c r="K174" s="9"/>
      <c r="L174" s="13"/>
      <c r="M174" s="11"/>
      <c r="N174" s="11"/>
      <c r="O174" s="11"/>
      <c r="P174" s="2"/>
      <c r="Q174" s="10"/>
    </row>
    <row r="175" spans="2:17" x14ac:dyDescent="0.35">
      <c r="B175" s="2" t="str">
        <f>IF('POWDER COATING PROCESS MONITORI'!G174&lt;&gt;"",'POWDER COATING PROCESS MONITORI'!A174,"")</f>
        <v/>
      </c>
      <c r="C175" s="3"/>
      <c r="D175" s="2"/>
      <c r="E175" s="11"/>
      <c r="F175" s="11"/>
      <c r="G175" s="9"/>
      <c r="H175" s="9"/>
      <c r="I175" s="9"/>
      <c r="J175" s="9"/>
      <c r="K175" s="9"/>
      <c r="L175" s="13"/>
      <c r="M175" s="11"/>
      <c r="N175" s="11"/>
      <c r="O175" s="11"/>
      <c r="P175" s="2"/>
      <c r="Q175" s="10"/>
    </row>
    <row r="176" spans="2:17" x14ac:dyDescent="0.35">
      <c r="B176" s="2" t="str">
        <f>IF('POWDER COATING PROCESS MONITORI'!G175&lt;&gt;"",'POWDER COATING PROCESS MONITORI'!A175,"")</f>
        <v/>
      </c>
      <c r="C176" s="3"/>
      <c r="D176" s="2"/>
      <c r="E176" s="11"/>
      <c r="F176" s="11"/>
      <c r="G176" s="9"/>
      <c r="H176" s="9"/>
      <c r="I176" s="9"/>
      <c r="J176" s="9"/>
      <c r="K176" s="9"/>
      <c r="L176" s="13"/>
      <c r="M176" s="11"/>
      <c r="N176" s="11"/>
      <c r="O176" s="11"/>
      <c r="P176" s="2"/>
      <c r="Q176" s="10"/>
    </row>
    <row r="177" spans="2:17" x14ac:dyDescent="0.35">
      <c r="B177" s="2" t="str">
        <f>IF('POWDER COATING PROCESS MONITORI'!G176&lt;&gt;"",'POWDER COATING PROCESS MONITORI'!A176,"")</f>
        <v/>
      </c>
      <c r="C177" s="3"/>
      <c r="D177" s="2"/>
      <c r="E177" s="11"/>
      <c r="F177" s="11"/>
      <c r="G177" s="9"/>
      <c r="H177" s="9"/>
      <c r="I177" s="9"/>
      <c r="J177" s="9"/>
      <c r="K177" s="9"/>
      <c r="L177" s="13"/>
      <c r="M177" s="11"/>
      <c r="N177" s="11"/>
      <c r="O177" s="11"/>
      <c r="P177" s="2"/>
      <c r="Q177" s="10"/>
    </row>
    <row r="178" spans="2:17" x14ac:dyDescent="0.35">
      <c r="B178" s="2" t="str">
        <f>IF('POWDER COATING PROCESS MONITORI'!G177&lt;&gt;"",'POWDER COATING PROCESS MONITORI'!A177,"")</f>
        <v/>
      </c>
      <c r="C178" s="3"/>
      <c r="D178" s="2"/>
      <c r="E178" s="11"/>
      <c r="F178" s="11"/>
      <c r="G178" s="9"/>
      <c r="H178" s="9"/>
      <c r="I178" s="9"/>
      <c r="J178" s="9"/>
      <c r="K178" s="9"/>
      <c r="L178" s="13"/>
      <c r="M178" s="11"/>
      <c r="N178" s="11"/>
      <c r="O178" s="11"/>
      <c r="P178" s="2"/>
      <c r="Q178" s="10"/>
    </row>
    <row r="179" spans="2:17" x14ac:dyDescent="0.35">
      <c r="B179" s="2" t="str">
        <f>IF('POWDER COATING PROCESS MONITORI'!G178&lt;&gt;"",'POWDER COATING PROCESS MONITORI'!A178,"")</f>
        <v/>
      </c>
      <c r="C179" s="3"/>
      <c r="D179" s="2"/>
      <c r="E179" s="11"/>
      <c r="F179" s="11"/>
      <c r="G179" s="9"/>
      <c r="H179" s="9"/>
      <c r="I179" s="9"/>
      <c r="J179" s="9"/>
      <c r="K179" s="9"/>
      <c r="L179" s="13"/>
      <c r="M179" s="11"/>
      <c r="N179" s="11"/>
      <c r="O179" s="11"/>
      <c r="P179" s="2"/>
      <c r="Q179" s="10"/>
    </row>
    <row r="180" spans="2:17" x14ac:dyDescent="0.35">
      <c r="B180" s="2" t="str">
        <f>IF('POWDER COATING PROCESS MONITORI'!G179&lt;&gt;"",'POWDER COATING PROCESS MONITORI'!A179,"")</f>
        <v/>
      </c>
      <c r="C180" s="3"/>
      <c r="D180" s="2"/>
      <c r="E180" s="11"/>
      <c r="F180" s="11"/>
      <c r="G180" s="9"/>
      <c r="H180" s="9"/>
      <c r="I180" s="9"/>
      <c r="J180" s="9"/>
      <c r="K180" s="9"/>
      <c r="L180" s="13"/>
      <c r="M180" s="11"/>
      <c r="N180" s="11"/>
      <c r="O180" s="11"/>
      <c r="P180" s="2"/>
      <c r="Q180" s="10"/>
    </row>
    <row r="181" spans="2:17" x14ac:dyDescent="0.35">
      <c r="B181" s="2" t="str">
        <f>IF('POWDER COATING PROCESS MONITORI'!G180&lt;&gt;"",'POWDER COATING PROCESS MONITORI'!A180,"")</f>
        <v/>
      </c>
      <c r="C181" s="3"/>
      <c r="D181" s="2"/>
      <c r="E181" s="11"/>
      <c r="F181" s="11"/>
      <c r="G181" s="9"/>
      <c r="H181" s="9"/>
      <c r="I181" s="9"/>
      <c r="J181" s="9"/>
      <c r="K181" s="9"/>
      <c r="L181" s="13"/>
      <c r="M181" s="11"/>
      <c r="N181" s="11"/>
      <c r="O181" s="11"/>
      <c r="P181" s="2"/>
      <c r="Q181" s="10"/>
    </row>
    <row r="182" spans="2:17" x14ac:dyDescent="0.35">
      <c r="B182" s="2" t="str">
        <f>IF('POWDER COATING PROCESS MONITORI'!G181&lt;&gt;"",'POWDER COATING PROCESS MONITORI'!A181,"")</f>
        <v/>
      </c>
      <c r="C182" s="3"/>
      <c r="D182" s="2"/>
      <c r="E182" s="11"/>
      <c r="F182" s="11"/>
      <c r="G182" s="9"/>
      <c r="H182" s="9"/>
      <c r="I182" s="9"/>
      <c r="J182" s="9"/>
      <c r="K182" s="9"/>
      <c r="L182" s="13"/>
      <c r="M182" s="11"/>
      <c r="N182" s="11"/>
      <c r="O182" s="11"/>
      <c r="P182" s="2"/>
      <c r="Q182" s="10"/>
    </row>
    <row r="183" spans="2:17" x14ac:dyDescent="0.35">
      <c r="B183" s="2" t="str">
        <f>IF('POWDER COATING PROCESS MONITORI'!G182&lt;&gt;"",'POWDER COATING PROCESS MONITORI'!A182,"")</f>
        <v/>
      </c>
      <c r="C183" s="3"/>
      <c r="D183" s="2"/>
      <c r="E183" s="11"/>
      <c r="F183" s="11"/>
      <c r="G183" s="9"/>
      <c r="H183" s="9"/>
      <c r="I183" s="9"/>
      <c r="J183" s="9"/>
      <c r="K183" s="9"/>
      <c r="L183" s="13"/>
      <c r="M183" s="11"/>
      <c r="N183" s="11"/>
      <c r="O183" s="11"/>
      <c r="P183" s="2"/>
      <c r="Q183" s="10"/>
    </row>
    <row r="184" spans="2:17" x14ac:dyDescent="0.35">
      <c r="B184" s="2" t="str">
        <f>IF('POWDER COATING PROCESS MONITORI'!G183&lt;&gt;"",'POWDER COATING PROCESS MONITORI'!A183,"")</f>
        <v/>
      </c>
      <c r="C184" s="3"/>
      <c r="D184" s="2"/>
      <c r="E184" s="11"/>
      <c r="F184" s="11"/>
      <c r="G184" s="9"/>
      <c r="H184" s="9"/>
      <c r="I184" s="9"/>
      <c r="J184" s="9"/>
      <c r="K184" s="9"/>
      <c r="L184" s="13"/>
      <c r="M184" s="11"/>
      <c r="N184" s="11"/>
      <c r="O184" s="11"/>
      <c r="P184" s="2"/>
      <c r="Q184" s="10"/>
    </row>
    <row r="185" spans="2:17" x14ac:dyDescent="0.35">
      <c r="B185" s="2" t="str">
        <f>IF('POWDER COATING PROCESS MONITORI'!G184&lt;&gt;"",'POWDER COATING PROCESS MONITORI'!A184,"")</f>
        <v/>
      </c>
      <c r="C185" s="3"/>
      <c r="D185" s="2"/>
      <c r="E185" s="11"/>
      <c r="F185" s="11"/>
      <c r="G185" s="9"/>
      <c r="H185" s="9"/>
      <c r="I185" s="9"/>
      <c r="J185" s="9"/>
      <c r="K185" s="9"/>
      <c r="L185" s="13"/>
      <c r="M185" s="11"/>
      <c r="N185" s="11"/>
      <c r="O185" s="11"/>
      <c r="P185" s="2"/>
      <c r="Q185" s="10"/>
    </row>
    <row r="186" spans="2:17" x14ac:dyDescent="0.35">
      <c r="B186" s="2" t="str">
        <f>IF('POWDER COATING PROCESS MONITORI'!G185&lt;&gt;"",'POWDER COATING PROCESS MONITORI'!A185,"")</f>
        <v/>
      </c>
      <c r="C186" s="3"/>
      <c r="D186" s="2"/>
      <c r="E186" s="11"/>
      <c r="F186" s="11"/>
      <c r="G186" s="9"/>
      <c r="H186" s="9"/>
      <c r="I186" s="9"/>
      <c r="J186" s="9"/>
      <c r="K186" s="9"/>
      <c r="L186" s="13"/>
      <c r="M186" s="11"/>
      <c r="N186" s="11"/>
      <c r="O186" s="11"/>
      <c r="P186" s="2"/>
      <c r="Q186" s="10"/>
    </row>
    <row r="187" spans="2:17" x14ac:dyDescent="0.35">
      <c r="B187" s="2" t="str">
        <f>IF('POWDER COATING PROCESS MONITORI'!G186&lt;&gt;"",'POWDER COATING PROCESS MONITORI'!A186,"")</f>
        <v/>
      </c>
      <c r="C187" s="3"/>
      <c r="D187" s="2"/>
      <c r="E187" s="11"/>
      <c r="F187" s="11"/>
      <c r="G187" s="9"/>
      <c r="H187" s="9"/>
      <c r="I187" s="9"/>
      <c r="J187" s="9"/>
      <c r="K187" s="9"/>
      <c r="L187" s="13"/>
      <c r="M187" s="11"/>
      <c r="N187" s="11"/>
      <c r="O187" s="11"/>
      <c r="P187" s="2"/>
      <c r="Q187" s="10"/>
    </row>
    <row r="188" spans="2:17" x14ac:dyDescent="0.35">
      <c r="B188" s="2" t="str">
        <f>IF('POWDER COATING PROCESS MONITORI'!G187&lt;&gt;"",'POWDER COATING PROCESS MONITORI'!A187,"")</f>
        <v/>
      </c>
      <c r="C188" s="3"/>
      <c r="D188" s="2"/>
      <c r="E188" s="11"/>
      <c r="F188" s="11"/>
      <c r="G188" s="9"/>
      <c r="H188" s="9"/>
      <c r="I188" s="9"/>
      <c r="J188" s="9"/>
      <c r="K188" s="9"/>
      <c r="L188" s="13"/>
      <c r="M188" s="11"/>
      <c r="N188" s="11"/>
      <c r="O188" s="11"/>
      <c r="P188" s="2"/>
      <c r="Q188" s="10"/>
    </row>
    <row r="189" spans="2:17" x14ac:dyDescent="0.35">
      <c r="B189" s="2" t="str">
        <f>IF('POWDER COATING PROCESS MONITORI'!G188&lt;&gt;"",'POWDER COATING PROCESS MONITORI'!A188,"")</f>
        <v/>
      </c>
      <c r="C189" s="3"/>
      <c r="D189" s="2"/>
      <c r="E189" s="11"/>
      <c r="F189" s="11"/>
      <c r="G189" s="9"/>
      <c r="H189" s="9"/>
      <c r="I189" s="9"/>
      <c r="J189" s="9"/>
      <c r="K189" s="9"/>
      <c r="L189" s="13"/>
      <c r="M189" s="11"/>
      <c r="N189" s="11"/>
      <c r="O189" s="11"/>
      <c r="P189" s="2"/>
      <c r="Q189" s="10"/>
    </row>
    <row r="190" spans="2:17" x14ac:dyDescent="0.35">
      <c r="B190" s="2" t="str">
        <f>IF('POWDER COATING PROCESS MONITORI'!G189&lt;&gt;"",'POWDER COATING PROCESS MONITORI'!A189,"")</f>
        <v/>
      </c>
      <c r="C190" s="3"/>
      <c r="D190" s="2"/>
      <c r="E190" s="11"/>
      <c r="F190" s="11"/>
      <c r="G190" s="9"/>
      <c r="H190" s="9"/>
      <c r="I190" s="9"/>
      <c r="J190" s="9"/>
      <c r="K190" s="9"/>
      <c r="L190" s="13"/>
      <c r="M190" s="11"/>
      <c r="N190" s="11"/>
      <c r="O190" s="11"/>
      <c r="P190" s="2"/>
      <c r="Q190" s="10"/>
    </row>
    <row r="191" spans="2:17" x14ac:dyDescent="0.35">
      <c r="B191" s="2" t="str">
        <f>IF('POWDER COATING PROCESS MONITORI'!G190&lt;&gt;"",'POWDER COATING PROCESS MONITORI'!A190,"")</f>
        <v/>
      </c>
      <c r="C191" s="3"/>
      <c r="D191" s="2"/>
      <c r="E191" s="11"/>
      <c r="F191" s="11"/>
      <c r="G191" s="9"/>
      <c r="H191" s="9"/>
      <c r="I191" s="9"/>
      <c r="J191" s="9"/>
      <c r="K191" s="9"/>
      <c r="L191" s="13"/>
      <c r="M191" s="11"/>
      <c r="N191" s="11"/>
      <c r="O191" s="11"/>
      <c r="P191" s="2"/>
      <c r="Q191" s="10"/>
    </row>
    <row r="192" spans="2:17" x14ac:dyDescent="0.35">
      <c r="B192" s="2" t="str">
        <f>IF('POWDER COATING PROCESS MONITORI'!G191&lt;&gt;"",'POWDER COATING PROCESS MONITORI'!A191,"")</f>
        <v/>
      </c>
      <c r="C192" s="3"/>
      <c r="D192" s="2"/>
      <c r="E192" s="11"/>
      <c r="F192" s="11"/>
      <c r="G192" s="9"/>
      <c r="H192" s="9"/>
      <c r="I192" s="9"/>
      <c r="J192" s="9"/>
      <c r="K192" s="9"/>
      <c r="L192" s="13"/>
      <c r="M192" s="11"/>
      <c r="N192" s="11"/>
      <c r="O192" s="11"/>
      <c r="P192" s="2"/>
      <c r="Q192" s="10"/>
    </row>
    <row r="193" spans="2:17" x14ac:dyDescent="0.35">
      <c r="B193" s="2" t="str">
        <f>IF('POWDER COATING PROCESS MONITORI'!G192&lt;&gt;"",'POWDER COATING PROCESS MONITORI'!A192,"")</f>
        <v/>
      </c>
      <c r="C193" s="3"/>
      <c r="D193" s="2"/>
      <c r="E193" s="11"/>
      <c r="F193" s="11"/>
      <c r="G193" s="9"/>
      <c r="H193" s="9"/>
      <c r="I193" s="9"/>
      <c r="J193" s="9"/>
      <c r="K193" s="9"/>
      <c r="L193" s="13"/>
      <c r="M193" s="11"/>
      <c r="N193" s="11"/>
      <c r="O193" s="11"/>
      <c r="P193" s="2"/>
      <c r="Q193" s="10"/>
    </row>
    <row r="194" spans="2:17" x14ac:dyDescent="0.35">
      <c r="B194" s="2" t="str">
        <f>IF('POWDER COATING PROCESS MONITORI'!G193&lt;&gt;"",'POWDER COATING PROCESS MONITORI'!A193,"")</f>
        <v/>
      </c>
      <c r="C194" s="3"/>
      <c r="D194" s="2"/>
      <c r="E194" s="11"/>
      <c r="F194" s="11"/>
      <c r="G194" s="9"/>
      <c r="H194" s="9"/>
      <c r="I194" s="9"/>
      <c r="J194" s="9"/>
      <c r="K194" s="9"/>
      <c r="L194" s="13"/>
      <c r="M194" s="11"/>
      <c r="N194" s="11"/>
      <c r="O194" s="11"/>
      <c r="P194" s="2"/>
      <c r="Q194" s="10"/>
    </row>
    <row r="195" spans="2:17" x14ac:dyDescent="0.35">
      <c r="B195" s="2" t="str">
        <f>IF('POWDER COATING PROCESS MONITORI'!G194&lt;&gt;"",'POWDER COATING PROCESS MONITORI'!A194,"")</f>
        <v/>
      </c>
      <c r="C195" s="3"/>
      <c r="D195" s="2"/>
      <c r="E195" s="11"/>
      <c r="F195" s="11"/>
      <c r="G195" s="9"/>
      <c r="H195" s="9"/>
      <c r="I195" s="9"/>
      <c r="J195" s="9"/>
      <c r="K195" s="9"/>
      <c r="L195" s="13"/>
      <c r="M195" s="11"/>
      <c r="N195" s="11"/>
      <c r="O195" s="11"/>
      <c r="P195" s="2"/>
      <c r="Q195" s="10"/>
    </row>
    <row r="196" spans="2:17" x14ac:dyDescent="0.35">
      <c r="B196" s="2" t="str">
        <f>IF('POWDER COATING PROCESS MONITORI'!G195&lt;&gt;"",'POWDER COATING PROCESS MONITORI'!A195,"")</f>
        <v/>
      </c>
      <c r="C196" s="3"/>
      <c r="D196" s="2"/>
      <c r="E196" s="11"/>
      <c r="F196" s="11"/>
      <c r="G196" s="9"/>
      <c r="H196" s="9"/>
      <c r="I196" s="9"/>
      <c r="J196" s="9"/>
      <c r="K196" s="9"/>
      <c r="L196" s="13"/>
      <c r="M196" s="11"/>
      <c r="N196" s="11"/>
      <c r="O196" s="11"/>
      <c r="P196" s="2"/>
      <c r="Q196" s="10"/>
    </row>
    <row r="197" spans="2:17" x14ac:dyDescent="0.35">
      <c r="B197" s="2" t="str">
        <f>IF('POWDER COATING PROCESS MONITORI'!G196&lt;&gt;"",'POWDER COATING PROCESS MONITORI'!A196,"")</f>
        <v/>
      </c>
      <c r="C197" s="3"/>
      <c r="D197" s="2"/>
      <c r="E197" s="11"/>
      <c r="F197" s="11"/>
      <c r="G197" s="9"/>
      <c r="H197" s="9"/>
      <c r="I197" s="9"/>
      <c r="J197" s="9"/>
      <c r="K197" s="9"/>
      <c r="L197" s="13"/>
      <c r="M197" s="11"/>
      <c r="N197" s="11"/>
      <c r="O197" s="11"/>
      <c r="P197" s="2"/>
      <c r="Q197" s="10"/>
    </row>
    <row r="198" spans="2:17" x14ac:dyDescent="0.35">
      <c r="B198" s="2" t="str">
        <f>IF('POWDER COATING PROCESS MONITORI'!G197&lt;&gt;"",'POWDER COATING PROCESS MONITORI'!A197,"")</f>
        <v/>
      </c>
      <c r="C198" s="3"/>
      <c r="D198" s="2"/>
      <c r="E198" s="11"/>
      <c r="F198" s="11"/>
      <c r="G198" s="9"/>
      <c r="H198" s="9"/>
      <c r="I198" s="9"/>
      <c r="J198" s="9"/>
      <c r="K198" s="9"/>
      <c r="L198" s="13"/>
      <c r="M198" s="11"/>
      <c r="N198" s="11"/>
      <c r="O198" s="11"/>
      <c r="P198" s="2"/>
      <c r="Q198" s="10"/>
    </row>
    <row r="199" spans="2:17" x14ac:dyDescent="0.35">
      <c r="B199" s="2" t="str">
        <f>IF('POWDER COATING PROCESS MONITORI'!G198&lt;&gt;"",'POWDER COATING PROCESS MONITORI'!A198,"")</f>
        <v/>
      </c>
      <c r="C199" s="3"/>
      <c r="D199" s="2"/>
      <c r="E199" s="11"/>
      <c r="F199" s="11"/>
      <c r="G199" s="9"/>
      <c r="H199" s="9"/>
      <c r="I199" s="9"/>
      <c r="J199" s="9"/>
      <c r="K199" s="9"/>
      <c r="L199" s="13"/>
      <c r="M199" s="11"/>
      <c r="N199" s="11"/>
      <c r="O199" s="11"/>
      <c r="P199" s="2"/>
      <c r="Q199" s="10"/>
    </row>
    <row r="200" spans="2:17" x14ac:dyDescent="0.35">
      <c r="B200" s="2" t="str">
        <f>IF('POWDER COATING PROCESS MONITORI'!G199&lt;&gt;"",'POWDER COATING PROCESS MONITORI'!A199,"")</f>
        <v/>
      </c>
      <c r="C200" s="3"/>
      <c r="D200" s="2"/>
      <c r="E200" s="11"/>
      <c r="F200" s="11"/>
      <c r="G200" s="9"/>
      <c r="H200" s="9"/>
      <c r="I200" s="9"/>
      <c r="J200" s="9"/>
      <c r="K200" s="9"/>
      <c r="L200" s="13"/>
      <c r="M200" s="11"/>
      <c r="N200" s="11"/>
      <c r="O200" s="11"/>
      <c r="P200" s="2"/>
      <c r="Q200" s="10"/>
    </row>
    <row r="201" spans="2:17" x14ac:dyDescent="0.35">
      <c r="B201" s="2"/>
      <c r="C201" s="3"/>
      <c r="D201" s="2"/>
      <c r="E201" s="11"/>
      <c r="F201" s="11"/>
      <c r="G201" s="9"/>
      <c r="H201" s="9"/>
      <c r="I201" s="9"/>
      <c r="J201" s="9"/>
      <c r="K201" s="9"/>
      <c r="L201" s="2"/>
      <c r="M201" s="2"/>
      <c r="N201" s="2"/>
      <c r="O201" s="2"/>
      <c r="P201" s="2"/>
      <c r="Q201" s="10"/>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AA133F-E24A-4C31-B27F-E46BDDADA03A}">
  <dimension ref="A1:Q168"/>
  <sheetViews>
    <sheetView tabSelected="1" topLeftCell="A4" zoomScale="74" zoomScaleNormal="74" workbookViewId="0">
      <selection activeCell="L28" sqref="L28"/>
    </sheetView>
  </sheetViews>
  <sheetFormatPr defaultRowHeight="16" x14ac:dyDescent="0.35"/>
  <cols>
    <col min="2" max="2" width="11" customWidth="1"/>
    <col min="3" max="3" width="10.36328125" customWidth="1"/>
    <col min="9" max="9" width="11.81640625" style="4" customWidth="1"/>
    <col min="10" max="10" width="17.36328125" customWidth="1"/>
    <col min="11" max="11" width="16.7265625" customWidth="1"/>
    <col min="12" max="12" width="15.36328125" customWidth="1"/>
    <col min="15" max="15" width="5.6328125" customWidth="1"/>
    <col min="16" max="16" width="18.81640625" customWidth="1"/>
    <col min="17" max="17" width="19.08984375" customWidth="1"/>
    <col min="18" max="18" width="7.08984375" customWidth="1"/>
  </cols>
  <sheetData>
    <row r="1" spans="1:17" ht="14.5" x14ac:dyDescent="0.35">
      <c r="I1"/>
    </row>
    <row r="2" spans="1:17" ht="14.5" x14ac:dyDescent="0.35">
      <c r="I2"/>
    </row>
    <row r="3" spans="1:17" ht="14.5" x14ac:dyDescent="0.35">
      <c r="I3"/>
    </row>
    <row r="4" spans="1:17" ht="14.5" x14ac:dyDescent="0.35">
      <c r="I4"/>
    </row>
    <row r="5" spans="1:17" ht="14.5" x14ac:dyDescent="0.35">
      <c r="I5"/>
    </row>
    <row r="6" spans="1:17" ht="14.5" x14ac:dyDescent="0.35">
      <c r="I6"/>
    </row>
    <row r="7" spans="1:17" ht="14.5" x14ac:dyDescent="0.35">
      <c r="I7"/>
    </row>
    <row r="8" spans="1:17" ht="8" customHeight="1" x14ac:dyDescent="0.35">
      <c r="I8"/>
      <c r="M8" s="17"/>
    </row>
    <row r="9" spans="1:17" ht="14.5" x14ac:dyDescent="0.35">
      <c r="I9"/>
    </row>
    <row r="10" spans="1:17" s="18" customFormat="1" ht="15" customHeight="1" x14ac:dyDescent="0.35">
      <c r="I10"/>
      <c r="J10"/>
      <c r="K10"/>
      <c r="L10"/>
    </row>
    <row r="11" spans="1:17" s="18" customFormat="1" ht="15" customHeight="1" x14ac:dyDescent="0.35">
      <c r="I11"/>
      <c r="J11"/>
      <c r="K11"/>
      <c r="L11"/>
    </row>
    <row r="12" spans="1:17" ht="14.5" x14ac:dyDescent="0.35">
      <c r="I12"/>
    </row>
    <row r="13" spans="1:17" ht="28" customHeight="1" x14ac:dyDescent="0.35">
      <c r="A13" s="20" t="s">
        <v>281</v>
      </c>
      <c r="H13" s="20" t="s">
        <v>281</v>
      </c>
      <c r="I13"/>
      <c r="N13" s="20" t="s">
        <v>281</v>
      </c>
    </row>
    <row r="14" spans="1:17" ht="20" customHeight="1" thickBot="1" x14ac:dyDescent="0.4">
      <c r="B14" s="39" t="s">
        <v>6</v>
      </c>
      <c r="C14" s="39"/>
      <c r="D14" s="39"/>
      <c r="E14" s="36" t="s">
        <v>280</v>
      </c>
      <c r="F14" s="36"/>
      <c r="I14" s="26" t="s">
        <v>4</v>
      </c>
      <c r="J14" s="26" t="s">
        <v>19</v>
      </c>
      <c r="K14" s="25" t="s">
        <v>27</v>
      </c>
      <c r="L14" s="25" t="s">
        <v>280</v>
      </c>
      <c r="O14" s="29" t="s">
        <v>291</v>
      </c>
      <c r="P14" s="28" t="s">
        <v>289</v>
      </c>
      <c r="Q14" s="28" t="s">
        <v>290</v>
      </c>
    </row>
    <row r="15" spans="1:17" ht="20" customHeight="1" x14ac:dyDescent="0.45">
      <c r="B15" s="35" t="s">
        <v>19</v>
      </c>
      <c r="C15" s="35"/>
      <c r="D15" s="35"/>
      <c r="E15" s="37">
        <f>COUNTIFS(XLOOKUP!C3:$C$200,"&gt;=04/08/2025",XLOOKUP!C3:$C$200,"&lt;=09/08/2025",XLOOKUP!H3:$H$200,"Infrared Oven A")</f>
        <v>12</v>
      </c>
      <c r="F15" s="37"/>
      <c r="I15" s="30" cm="1">
        <f t="array" ref="I15:I17">_xlfn.UNIQUE(_xlfn._xlws.FILTER(ID_GAS,(TANGGAL&gt;=DATE(2025,8,4))*(TANGGAL&lt;=DATE(2025,8,9))))</f>
        <v>26</v>
      </c>
      <c r="J15" s="31">
        <f t="shared" ref="J15:J25" si="0">IF(COUNTIFS(TANGGAL,"&gt;=04/08/2025",TANGGAL,"&lt;=09/08/2025",OVEN_LOCATIONS,"Infrared Oven A",ID_GAS,I15)=0,"",COUNTIFS(TANGGAL,"&gt;=04/08/2025",TANGGAL,"&lt;=09/08/2025",OVEN_LOCATIONS,"Infrared Oven A",ID_GAS,I15))</f>
        <v>2</v>
      </c>
      <c r="K15" s="31">
        <f t="shared" ref="K15:K24" si="1">IF(COUNTIFS(TANGGAL,"&gt;=04/08/2025",TANGGAL,"&lt;=09/08/2025",OVEN_LOCATIONS,"Infrared Oven B",ID_GAS,I15)=0,"",COUNTIFS(TANGGAL,"&gt;=04/08/2025",TANGGAL,"&lt;=09/08/2025",OVEN_LOCATIONS,"Infrared Oven B",ID_GAS,I15))</f>
        <v>1</v>
      </c>
      <c r="L15" s="31">
        <f>J15+K15</f>
        <v>3</v>
      </c>
      <c r="O15" s="32">
        <v>1</v>
      </c>
      <c r="P15" s="33" t="str" cm="1">
        <f t="array" ref="P15:Q33">_xlfn._xlws.SORT(_xlfn._xlws.FILTER(HELPER!$D$16:$E$50,HELPER!$E$16:$E$50&lt;&gt;""),2,-1)</f>
        <v>Pintu</v>
      </c>
      <c r="Q15" s="4">
        <v>10</v>
      </c>
    </row>
    <row r="16" spans="1:17" ht="20" customHeight="1" x14ac:dyDescent="0.45">
      <c r="B16" s="35" t="s">
        <v>27</v>
      </c>
      <c r="C16" s="35"/>
      <c r="D16" s="35"/>
      <c r="E16" s="38">
        <f>COUNTIFS(XLOOKUP!C3:$C$200,"&gt;=04/08/2025",XLOOKUP!C3:$C$200,"&lt;=09/08/2025",XLOOKUP!H3:$H$200,"Infrared Oven B")</f>
        <v>3</v>
      </c>
      <c r="F16" s="38"/>
      <c r="I16" s="30">
        <v>27</v>
      </c>
      <c r="J16" s="31">
        <f t="shared" si="0"/>
        <v>8</v>
      </c>
      <c r="K16" s="31">
        <f t="shared" si="1"/>
        <v>2</v>
      </c>
      <c r="L16" s="31">
        <f>J16+K16</f>
        <v>10</v>
      </c>
      <c r="O16" s="32">
        <v>2</v>
      </c>
      <c r="P16" s="33" t="str">
        <v>Panel</v>
      </c>
      <c r="Q16" s="4">
        <v>9</v>
      </c>
    </row>
    <row r="17" spans="9:17" ht="18.5" x14ac:dyDescent="0.45">
      <c r="I17" s="22">
        <v>28</v>
      </c>
      <c r="J17" s="24">
        <f t="shared" si="0"/>
        <v>2</v>
      </c>
      <c r="K17" s="31" t="str">
        <f t="shared" si="1"/>
        <v/>
      </c>
      <c r="L17" s="23"/>
      <c r="O17" s="32">
        <v>3</v>
      </c>
      <c r="P17" s="33" t="str">
        <v>Cover</v>
      </c>
      <c r="Q17" s="4">
        <v>7</v>
      </c>
    </row>
    <row r="18" spans="9:17" ht="18.5" x14ac:dyDescent="0.45">
      <c r="I18" s="22"/>
      <c r="J18" s="24" t="str">
        <f t="shared" si="0"/>
        <v/>
      </c>
      <c r="K18" s="24" t="str">
        <f t="shared" si="1"/>
        <v/>
      </c>
      <c r="L18" s="23"/>
      <c r="O18" s="32">
        <v>4</v>
      </c>
      <c r="P18" s="33" t="str">
        <v>Mounting</v>
      </c>
      <c r="Q18" s="4">
        <v>7</v>
      </c>
    </row>
    <row r="19" spans="9:17" ht="18.5" x14ac:dyDescent="0.45">
      <c r="I19" s="22"/>
      <c r="J19" s="24" t="str">
        <f t="shared" si="0"/>
        <v/>
      </c>
      <c r="K19" s="24" t="str">
        <f t="shared" si="1"/>
        <v/>
      </c>
      <c r="L19" s="23"/>
      <c r="O19" s="32">
        <v>5</v>
      </c>
      <c r="P19" s="33" t="str">
        <v>Pagar</v>
      </c>
      <c r="Q19" s="4">
        <v>5</v>
      </c>
    </row>
    <row r="20" spans="9:17" ht="18.5" x14ac:dyDescent="0.45">
      <c r="I20" s="22"/>
      <c r="J20" s="24" t="str">
        <f t="shared" si="0"/>
        <v/>
      </c>
      <c r="K20" s="24" t="str">
        <f t="shared" si="1"/>
        <v/>
      </c>
      <c r="L20" s="23"/>
      <c r="O20" s="32">
        <v>6</v>
      </c>
      <c r="P20" s="33" t="str">
        <v>DLL</v>
      </c>
      <c r="Q20" s="4">
        <v>4</v>
      </c>
    </row>
    <row r="21" spans="9:17" ht="18.5" x14ac:dyDescent="0.45">
      <c r="I21" s="22"/>
      <c r="J21" s="24" t="str">
        <f t="shared" si="0"/>
        <v/>
      </c>
      <c r="K21" s="24" t="str">
        <f t="shared" si="1"/>
        <v/>
      </c>
      <c r="L21" s="23"/>
      <c r="O21" s="32">
        <v>7</v>
      </c>
      <c r="P21" s="33" t="str">
        <v>Aki</v>
      </c>
      <c r="Q21" s="4">
        <v>3</v>
      </c>
    </row>
    <row r="22" spans="9:17" ht="18.5" x14ac:dyDescent="0.45">
      <c r="I22" s="22"/>
      <c r="J22" s="24" t="str">
        <f t="shared" si="0"/>
        <v/>
      </c>
      <c r="K22" s="24" t="str">
        <f t="shared" si="1"/>
        <v/>
      </c>
      <c r="L22" s="21"/>
      <c r="O22" s="32">
        <v>8</v>
      </c>
      <c r="P22" s="33" t="str">
        <v>Canopy</v>
      </c>
      <c r="Q22" s="4">
        <v>3</v>
      </c>
    </row>
    <row r="23" spans="9:17" ht="18.5" x14ac:dyDescent="0.45">
      <c r="J23" s="24" t="str">
        <f t="shared" si="0"/>
        <v/>
      </c>
      <c r="K23" s="24" t="str">
        <f t="shared" si="1"/>
        <v/>
      </c>
      <c r="L23" s="21"/>
      <c r="O23" s="32">
        <v>9</v>
      </c>
      <c r="P23" s="33" t="str">
        <v>Kaki</v>
      </c>
      <c r="Q23" s="4">
        <v>3</v>
      </c>
    </row>
    <row r="24" spans="9:17" ht="18.5" x14ac:dyDescent="0.45">
      <c r="J24" s="23" t="str">
        <f t="shared" si="0"/>
        <v/>
      </c>
      <c r="K24" s="23" t="str">
        <f t="shared" si="1"/>
        <v/>
      </c>
      <c r="O24" s="32">
        <v>10</v>
      </c>
      <c r="P24" s="33" t="str">
        <v>Componen Loose</v>
      </c>
      <c r="Q24" s="4">
        <v>3</v>
      </c>
    </row>
    <row r="25" spans="9:17" ht="18.5" x14ac:dyDescent="0.45">
      <c r="J25" s="23" t="str">
        <f t="shared" si="0"/>
        <v/>
      </c>
      <c r="O25" s="32">
        <v>11</v>
      </c>
      <c r="P25" s="33" t="str">
        <v>Rangka</v>
      </c>
      <c r="Q25" s="4">
        <v>3</v>
      </c>
    </row>
    <row r="26" spans="9:17" x14ac:dyDescent="0.4">
      <c r="O26" s="32">
        <v>12</v>
      </c>
      <c r="P26" s="33" t="str">
        <v>Tiang</v>
      </c>
      <c r="Q26" s="4">
        <v>2</v>
      </c>
    </row>
    <row r="27" spans="9:17" x14ac:dyDescent="0.4">
      <c r="O27" s="32">
        <v>13</v>
      </c>
      <c r="P27" s="33" t="str">
        <v>Small Part Funiture</v>
      </c>
      <c r="Q27" s="4">
        <v>2</v>
      </c>
    </row>
    <row r="28" spans="9:17" x14ac:dyDescent="0.4">
      <c r="O28" s="32">
        <v>14</v>
      </c>
      <c r="P28" s="33" t="str">
        <v>List Rangka</v>
      </c>
      <c r="Q28" s="4">
        <v>1</v>
      </c>
    </row>
    <row r="29" spans="9:17" x14ac:dyDescent="0.4">
      <c r="O29" s="32">
        <v>15</v>
      </c>
      <c r="P29" s="33" t="str">
        <v>Tangga</v>
      </c>
      <c r="Q29" s="4">
        <v>1</v>
      </c>
    </row>
    <row r="30" spans="9:17" x14ac:dyDescent="0.4">
      <c r="O30" s="32">
        <v>16</v>
      </c>
      <c r="P30" s="33" t="str">
        <v>Rangka Kotak Cabinet</v>
      </c>
      <c r="Q30" s="4">
        <v>1</v>
      </c>
    </row>
    <row r="31" spans="9:17" x14ac:dyDescent="0.4">
      <c r="O31" s="32">
        <v>17</v>
      </c>
      <c r="P31" s="33" t="str">
        <v>Panel B</v>
      </c>
      <c r="Q31" s="4">
        <v>1</v>
      </c>
    </row>
    <row r="32" spans="9:17" x14ac:dyDescent="0.4">
      <c r="O32" s="32">
        <v>18</v>
      </c>
      <c r="P32" s="33" t="str">
        <v>Panel K</v>
      </c>
      <c r="Q32" s="4">
        <v>1</v>
      </c>
    </row>
    <row r="33" spans="15:17" x14ac:dyDescent="0.4">
      <c r="O33" s="32">
        <v>19</v>
      </c>
      <c r="P33" s="33" t="str">
        <v>Kusen Pintu</v>
      </c>
      <c r="Q33" s="4">
        <v>1</v>
      </c>
    </row>
    <row r="34" spans="15:17" x14ac:dyDescent="0.4">
      <c r="O34" s="33"/>
      <c r="P34" s="33"/>
      <c r="Q34" s="4"/>
    </row>
    <row r="35" spans="15:17" x14ac:dyDescent="0.4">
      <c r="O35" s="33"/>
      <c r="P35" s="33"/>
      <c r="Q35" s="4"/>
    </row>
    <row r="36" spans="15:17" x14ac:dyDescent="0.4">
      <c r="O36" s="33"/>
      <c r="P36" s="33"/>
      <c r="Q36" s="4"/>
    </row>
    <row r="37" spans="15:17" x14ac:dyDescent="0.4">
      <c r="O37" s="33"/>
      <c r="P37" s="33"/>
      <c r="Q37" s="4"/>
    </row>
    <row r="38" spans="15:17" x14ac:dyDescent="0.4">
      <c r="O38" s="33"/>
      <c r="P38" s="33"/>
      <c r="Q38" s="4"/>
    </row>
    <row r="39" spans="15:17" x14ac:dyDescent="0.4">
      <c r="O39" s="33"/>
      <c r="P39" s="33"/>
      <c r="Q39" s="4"/>
    </row>
    <row r="40" spans="15:17" x14ac:dyDescent="0.4">
      <c r="O40" s="33"/>
      <c r="P40" s="33"/>
      <c r="Q40" s="4"/>
    </row>
    <row r="41" spans="15:17" x14ac:dyDescent="0.4">
      <c r="O41" s="33"/>
      <c r="P41" s="33"/>
      <c r="Q41" s="4"/>
    </row>
    <row r="42" spans="15:17" x14ac:dyDescent="0.4">
      <c r="O42" s="33"/>
      <c r="P42" s="33"/>
      <c r="Q42" s="4"/>
    </row>
    <row r="43" spans="15:17" x14ac:dyDescent="0.4">
      <c r="O43" s="33"/>
      <c r="P43" s="33"/>
      <c r="Q43" s="4"/>
    </row>
    <row r="44" spans="15:17" x14ac:dyDescent="0.4">
      <c r="O44" s="33"/>
      <c r="P44" s="33"/>
      <c r="Q44" s="4"/>
    </row>
    <row r="45" spans="15:17" x14ac:dyDescent="0.4">
      <c r="O45" s="33"/>
      <c r="P45" s="33"/>
      <c r="Q45" s="4"/>
    </row>
    <row r="46" spans="15:17" x14ac:dyDescent="0.4">
      <c r="O46" s="33"/>
      <c r="P46" s="33"/>
      <c r="Q46" s="4"/>
    </row>
    <row r="47" spans="15:17" x14ac:dyDescent="0.4">
      <c r="O47" s="33"/>
      <c r="P47" s="33"/>
      <c r="Q47" s="4"/>
    </row>
    <row r="48" spans="15:17" x14ac:dyDescent="0.4">
      <c r="O48" s="33"/>
      <c r="P48" s="33"/>
      <c r="Q48" s="4"/>
    </row>
    <row r="49" spans="15:17" x14ac:dyDescent="0.4">
      <c r="O49" s="33"/>
      <c r="P49" s="33"/>
      <c r="Q49" s="4"/>
    </row>
    <row r="50" spans="15:17" x14ac:dyDescent="0.4">
      <c r="O50" s="33"/>
      <c r="P50" s="33"/>
      <c r="Q50" s="4"/>
    </row>
    <row r="51" spans="15:17" x14ac:dyDescent="0.4">
      <c r="O51" s="33"/>
      <c r="P51" s="33"/>
      <c r="Q51" s="4"/>
    </row>
    <row r="52" spans="15:17" x14ac:dyDescent="0.4">
      <c r="O52" s="33"/>
      <c r="P52" s="33"/>
      <c r="Q52" s="4"/>
    </row>
    <row r="53" spans="15:17" x14ac:dyDescent="0.4">
      <c r="O53" s="33"/>
      <c r="P53" s="33"/>
      <c r="Q53" s="4"/>
    </row>
    <row r="54" spans="15:17" x14ac:dyDescent="0.4">
      <c r="O54" s="33"/>
      <c r="P54" s="33"/>
      <c r="Q54" s="4"/>
    </row>
    <row r="55" spans="15:17" x14ac:dyDescent="0.4">
      <c r="O55" s="33"/>
      <c r="P55" s="33"/>
      <c r="Q55" s="4"/>
    </row>
    <row r="56" spans="15:17" x14ac:dyDescent="0.4">
      <c r="O56" s="33"/>
      <c r="P56" s="33"/>
      <c r="Q56" s="4"/>
    </row>
    <row r="57" spans="15:17" x14ac:dyDescent="0.4">
      <c r="O57" s="33"/>
      <c r="P57" s="33"/>
      <c r="Q57" s="4"/>
    </row>
    <row r="58" spans="15:17" x14ac:dyDescent="0.4">
      <c r="O58" s="33"/>
      <c r="P58" s="33"/>
      <c r="Q58" s="4"/>
    </row>
    <row r="59" spans="15:17" x14ac:dyDescent="0.4">
      <c r="O59" s="33"/>
      <c r="P59" s="33"/>
      <c r="Q59" s="4"/>
    </row>
    <row r="60" spans="15:17" x14ac:dyDescent="0.4">
      <c r="O60" s="33"/>
      <c r="P60" s="33"/>
      <c r="Q60" s="4"/>
    </row>
    <row r="61" spans="15:17" x14ac:dyDescent="0.4">
      <c r="O61" s="33"/>
      <c r="P61" s="33"/>
      <c r="Q61" s="4"/>
    </row>
    <row r="62" spans="15:17" x14ac:dyDescent="0.4">
      <c r="O62" s="33"/>
      <c r="P62" s="33"/>
      <c r="Q62" s="4"/>
    </row>
    <row r="63" spans="15:17" x14ac:dyDescent="0.4">
      <c r="O63" s="33"/>
      <c r="P63" s="33"/>
      <c r="Q63" s="4"/>
    </row>
    <row r="64" spans="15:17" x14ac:dyDescent="0.4">
      <c r="O64" s="33"/>
      <c r="P64" s="33"/>
      <c r="Q64" s="4"/>
    </row>
    <row r="65" spans="15:17" x14ac:dyDescent="0.4">
      <c r="O65" s="33"/>
      <c r="P65" s="33"/>
      <c r="Q65" s="4"/>
    </row>
    <row r="66" spans="15:17" x14ac:dyDescent="0.4">
      <c r="O66" s="33"/>
      <c r="P66" s="33"/>
      <c r="Q66" s="4"/>
    </row>
    <row r="67" spans="15:17" x14ac:dyDescent="0.4">
      <c r="O67" s="33"/>
      <c r="P67" s="33"/>
      <c r="Q67" s="4"/>
    </row>
    <row r="68" spans="15:17" x14ac:dyDescent="0.4">
      <c r="O68" s="33"/>
      <c r="P68" s="33"/>
      <c r="Q68" s="4"/>
    </row>
    <row r="69" spans="15:17" x14ac:dyDescent="0.4">
      <c r="O69" s="33"/>
      <c r="P69" s="33"/>
      <c r="Q69" s="4"/>
    </row>
    <row r="70" spans="15:17" x14ac:dyDescent="0.4">
      <c r="O70" s="33"/>
      <c r="P70" s="33"/>
      <c r="Q70" s="4"/>
    </row>
    <row r="71" spans="15:17" x14ac:dyDescent="0.4">
      <c r="O71" s="33"/>
      <c r="P71" s="33"/>
      <c r="Q71" s="4"/>
    </row>
    <row r="72" spans="15:17" x14ac:dyDescent="0.4">
      <c r="O72" s="33"/>
      <c r="P72" s="33"/>
      <c r="Q72" s="4"/>
    </row>
    <row r="73" spans="15:17" x14ac:dyDescent="0.4">
      <c r="O73" s="33"/>
      <c r="P73" s="33"/>
      <c r="Q73" s="4"/>
    </row>
    <row r="74" spans="15:17" x14ac:dyDescent="0.4">
      <c r="O74" s="33"/>
      <c r="P74" s="33"/>
      <c r="Q74" s="4"/>
    </row>
    <row r="75" spans="15:17" x14ac:dyDescent="0.4">
      <c r="O75" s="33"/>
      <c r="P75" s="33"/>
      <c r="Q75" s="4"/>
    </row>
    <row r="76" spans="15:17" x14ac:dyDescent="0.4">
      <c r="O76" s="33"/>
      <c r="P76" s="33"/>
      <c r="Q76" s="4"/>
    </row>
    <row r="77" spans="15:17" ht="93" x14ac:dyDescent="0.35">
      <c r="O77" s="6"/>
      <c r="P77" s="6"/>
      <c r="Q77" s="34"/>
    </row>
    <row r="78" spans="15:17" ht="93" x14ac:dyDescent="0.35">
      <c r="O78" s="6"/>
      <c r="P78" s="6"/>
      <c r="Q78" s="34"/>
    </row>
    <row r="79" spans="15:17" ht="93" x14ac:dyDescent="0.35">
      <c r="O79" s="6"/>
      <c r="P79" s="6"/>
      <c r="Q79" s="34"/>
    </row>
    <row r="80" spans="15:17" ht="93" x14ac:dyDescent="0.35">
      <c r="O80" s="6"/>
      <c r="P80" s="6"/>
      <c r="Q80" s="34"/>
    </row>
    <row r="81" spans="15:17" ht="93" x14ac:dyDescent="0.35">
      <c r="O81" s="6"/>
      <c r="P81" s="6"/>
      <c r="Q81" s="34"/>
    </row>
    <row r="82" spans="15:17" ht="93" x14ac:dyDescent="0.35">
      <c r="O82" s="6"/>
      <c r="P82" s="6"/>
      <c r="Q82" s="34"/>
    </row>
    <row r="83" spans="15:17" ht="93" x14ac:dyDescent="0.35">
      <c r="O83" s="6"/>
      <c r="P83" s="6"/>
      <c r="Q83" s="34"/>
    </row>
    <row r="84" spans="15:17" ht="93" x14ac:dyDescent="0.35">
      <c r="O84" s="6"/>
      <c r="P84" s="6"/>
      <c r="Q84" s="34"/>
    </row>
    <row r="85" spans="15:17" ht="93" x14ac:dyDescent="0.35">
      <c r="O85" s="6"/>
      <c r="P85" s="6"/>
      <c r="Q85" s="34"/>
    </row>
    <row r="86" spans="15:17" ht="93" x14ac:dyDescent="0.35">
      <c r="O86" s="6"/>
      <c r="P86" s="6"/>
      <c r="Q86" s="34"/>
    </row>
    <row r="87" spans="15:17" ht="93" x14ac:dyDescent="0.35">
      <c r="O87" s="6"/>
      <c r="P87" s="6"/>
      <c r="Q87" s="34"/>
    </row>
    <row r="88" spans="15:17" ht="93" x14ac:dyDescent="0.35">
      <c r="O88" s="6"/>
      <c r="P88" s="6"/>
      <c r="Q88" s="34"/>
    </row>
    <row r="89" spans="15:17" ht="93" x14ac:dyDescent="0.35">
      <c r="O89" s="6"/>
      <c r="P89" s="6"/>
      <c r="Q89" s="34"/>
    </row>
    <row r="90" spans="15:17" ht="93" x14ac:dyDescent="0.35">
      <c r="O90" s="6"/>
      <c r="P90" s="6"/>
      <c r="Q90" s="34"/>
    </row>
    <row r="91" spans="15:17" ht="93" x14ac:dyDescent="0.35">
      <c r="O91" s="6"/>
      <c r="P91" s="6"/>
      <c r="Q91" s="34"/>
    </row>
    <row r="92" spans="15:17" ht="93" x14ac:dyDescent="0.35">
      <c r="O92" s="6"/>
      <c r="P92" s="6"/>
      <c r="Q92" s="34"/>
    </row>
    <row r="93" spans="15:17" ht="93" x14ac:dyDescent="0.35">
      <c r="O93" s="6"/>
      <c r="P93" s="6"/>
      <c r="Q93" s="34"/>
    </row>
    <row r="94" spans="15:17" ht="93" x14ac:dyDescent="0.35">
      <c r="O94" s="6"/>
      <c r="P94" s="6"/>
      <c r="Q94" s="34"/>
    </row>
    <row r="95" spans="15:17" ht="93" x14ac:dyDescent="0.35">
      <c r="O95" s="6"/>
      <c r="P95" s="6"/>
      <c r="Q95" s="34"/>
    </row>
    <row r="96" spans="15:17" ht="93" x14ac:dyDescent="0.35">
      <c r="O96" s="6"/>
      <c r="P96" s="6"/>
      <c r="Q96" s="34"/>
    </row>
    <row r="97" spans="15:17" ht="93" x14ac:dyDescent="0.35">
      <c r="O97" s="6"/>
      <c r="P97" s="6"/>
      <c r="Q97" s="34"/>
    </row>
    <row r="98" spans="15:17" ht="93" x14ac:dyDescent="0.35">
      <c r="O98" s="6"/>
      <c r="P98" s="6"/>
      <c r="Q98" s="34"/>
    </row>
    <row r="99" spans="15:17" ht="93" x14ac:dyDescent="0.35">
      <c r="O99" s="6"/>
      <c r="P99" s="6"/>
      <c r="Q99" s="34"/>
    </row>
    <row r="100" spans="15:17" ht="85.5" x14ac:dyDescent="0.35">
      <c r="Q100" s="27"/>
    </row>
    <row r="101" spans="15:17" ht="85.5" x14ac:dyDescent="0.35">
      <c r="Q101" s="27"/>
    </row>
    <row r="102" spans="15:17" ht="85.5" x14ac:dyDescent="0.35">
      <c r="Q102" s="27"/>
    </row>
    <row r="103" spans="15:17" ht="85.5" x14ac:dyDescent="0.35">
      <c r="Q103" s="27"/>
    </row>
    <row r="104" spans="15:17" ht="85.5" x14ac:dyDescent="0.35">
      <c r="Q104" s="27"/>
    </row>
    <row r="105" spans="15:17" ht="85.5" x14ac:dyDescent="0.35">
      <c r="Q105" s="27"/>
    </row>
    <row r="106" spans="15:17" ht="85.5" x14ac:dyDescent="0.35">
      <c r="Q106" s="27"/>
    </row>
    <row r="107" spans="15:17" ht="85.5" x14ac:dyDescent="0.35">
      <c r="Q107" s="27"/>
    </row>
    <row r="108" spans="15:17" ht="85.5" x14ac:dyDescent="0.35">
      <c r="Q108" s="27"/>
    </row>
    <row r="109" spans="15:17" ht="85.5" x14ac:dyDescent="0.35">
      <c r="Q109" s="27"/>
    </row>
    <row r="110" spans="15:17" ht="85.5" x14ac:dyDescent="0.35">
      <c r="Q110" s="27"/>
    </row>
    <row r="111" spans="15:17" ht="85.5" x14ac:dyDescent="0.35">
      <c r="Q111" s="27"/>
    </row>
    <row r="112" spans="15:17" ht="85.5" x14ac:dyDescent="0.35">
      <c r="Q112" s="27"/>
    </row>
    <row r="113" spans="17:17" ht="85.5" x14ac:dyDescent="0.35">
      <c r="Q113" s="27"/>
    </row>
    <row r="114" spans="17:17" ht="85.5" x14ac:dyDescent="0.35">
      <c r="Q114" s="27"/>
    </row>
    <row r="115" spans="17:17" ht="85.5" x14ac:dyDescent="0.35">
      <c r="Q115" s="27"/>
    </row>
    <row r="116" spans="17:17" ht="85.5" x14ac:dyDescent="0.35">
      <c r="Q116" s="27"/>
    </row>
    <row r="117" spans="17:17" ht="85.5" x14ac:dyDescent="0.35">
      <c r="Q117" s="27"/>
    </row>
    <row r="118" spans="17:17" ht="85.5" x14ac:dyDescent="0.35">
      <c r="Q118" s="27"/>
    </row>
    <row r="119" spans="17:17" ht="85.5" x14ac:dyDescent="0.35">
      <c r="Q119" s="27"/>
    </row>
    <row r="120" spans="17:17" ht="85.5" x14ac:dyDescent="0.35">
      <c r="Q120" s="27"/>
    </row>
    <row r="121" spans="17:17" ht="85.5" x14ac:dyDescent="0.35">
      <c r="Q121" s="27"/>
    </row>
    <row r="122" spans="17:17" ht="85.5" x14ac:dyDescent="0.35">
      <c r="Q122" s="27"/>
    </row>
    <row r="123" spans="17:17" ht="85.5" x14ac:dyDescent="0.35">
      <c r="Q123" s="27"/>
    </row>
    <row r="124" spans="17:17" ht="85.5" x14ac:dyDescent="0.35">
      <c r="Q124" s="27"/>
    </row>
    <row r="125" spans="17:17" ht="85.5" x14ac:dyDescent="0.35">
      <c r="Q125" s="27"/>
    </row>
    <row r="126" spans="17:17" ht="85.5" x14ac:dyDescent="0.35">
      <c r="Q126" s="27"/>
    </row>
    <row r="127" spans="17:17" ht="85.5" x14ac:dyDescent="0.35">
      <c r="Q127" s="27"/>
    </row>
    <row r="128" spans="17:17" ht="85.5" x14ac:dyDescent="0.35">
      <c r="Q128" s="27"/>
    </row>
    <row r="129" spans="17:17" ht="85.5" x14ac:dyDescent="0.35">
      <c r="Q129" s="27"/>
    </row>
    <row r="130" spans="17:17" ht="85.5" x14ac:dyDescent="0.35">
      <c r="Q130" s="27"/>
    </row>
    <row r="131" spans="17:17" ht="85.5" x14ac:dyDescent="0.35">
      <c r="Q131" s="27"/>
    </row>
    <row r="132" spans="17:17" ht="85.5" x14ac:dyDescent="0.35">
      <c r="Q132" s="27"/>
    </row>
    <row r="133" spans="17:17" ht="85.5" x14ac:dyDescent="0.35">
      <c r="Q133" s="27"/>
    </row>
    <row r="134" spans="17:17" ht="85.5" x14ac:dyDescent="0.35">
      <c r="Q134" s="27"/>
    </row>
    <row r="135" spans="17:17" ht="85.5" x14ac:dyDescent="0.35">
      <c r="Q135" s="27"/>
    </row>
    <row r="136" spans="17:17" ht="85.5" x14ac:dyDescent="0.35">
      <c r="Q136" s="27"/>
    </row>
    <row r="137" spans="17:17" ht="85.5" x14ac:dyDescent="0.35">
      <c r="Q137" s="27"/>
    </row>
    <row r="138" spans="17:17" ht="85.5" x14ac:dyDescent="0.35">
      <c r="Q138" s="27"/>
    </row>
    <row r="139" spans="17:17" ht="85.5" x14ac:dyDescent="0.35">
      <c r="Q139" s="27"/>
    </row>
    <row r="140" spans="17:17" ht="85.5" x14ac:dyDescent="0.35">
      <c r="Q140" s="27"/>
    </row>
    <row r="141" spans="17:17" ht="85.5" x14ac:dyDescent="0.35">
      <c r="Q141" s="27"/>
    </row>
    <row r="142" spans="17:17" ht="85.5" x14ac:dyDescent="0.35">
      <c r="Q142" s="27"/>
    </row>
    <row r="143" spans="17:17" ht="85.5" x14ac:dyDescent="0.35">
      <c r="Q143" s="27"/>
    </row>
    <row r="144" spans="17:17" ht="85.5" x14ac:dyDescent="0.35">
      <c r="Q144" s="27"/>
    </row>
    <row r="145" spans="17:17" ht="85.5" x14ac:dyDescent="0.35">
      <c r="Q145" s="27"/>
    </row>
    <row r="146" spans="17:17" ht="85.5" x14ac:dyDescent="0.35">
      <c r="Q146" s="27"/>
    </row>
    <row r="147" spans="17:17" ht="85.5" x14ac:dyDescent="0.35">
      <c r="Q147" s="27"/>
    </row>
    <row r="148" spans="17:17" ht="85.5" x14ac:dyDescent="0.35">
      <c r="Q148" s="27"/>
    </row>
    <row r="149" spans="17:17" ht="85.5" x14ac:dyDescent="0.35">
      <c r="Q149" s="27"/>
    </row>
    <row r="150" spans="17:17" ht="85.5" x14ac:dyDescent="0.35">
      <c r="Q150" s="27"/>
    </row>
    <row r="151" spans="17:17" ht="85.5" x14ac:dyDescent="0.35">
      <c r="Q151" s="27"/>
    </row>
    <row r="152" spans="17:17" ht="85.5" x14ac:dyDescent="0.35">
      <c r="Q152" s="27"/>
    </row>
    <row r="153" spans="17:17" ht="85.5" x14ac:dyDescent="0.35">
      <c r="Q153" s="27"/>
    </row>
    <row r="154" spans="17:17" ht="85.5" x14ac:dyDescent="0.35">
      <c r="Q154" s="27"/>
    </row>
    <row r="155" spans="17:17" ht="85.5" x14ac:dyDescent="0.35">
      <c r="Q155" s="27"/>
    </row>
    <row r="156" spans="17:17" ht="85.5" x14ac:dyDescent="0.35">
      <c r="Q156" s="27"/>
    </row>
    <row r="157" spans="17:17" ht="85.5" x14ac:dyDescent="0.35">
      <c r="Q157" s="27"/>
    </row>
    <row r="158" spans="17:17" ht="85.5" x14ac:dyDescent="0.35">
      <c r="Q158" s="27"/>
    </row>
    <row r="159" spans="17:17" ht="85.5" x14ac:dyDescent="0.35">
      <c r="Q159" s="27"/>
    </row>
    <row r="160" spans="17:17" ht="85.5" x14ac:dyDescent="0.35">
      <c r="Q160" s="27"/>
    </row>
    <row r="161" spans="17:17" ht="85.5" x14ac:dyDescent="0.35">
      <c r="Q161" s="27"/>
    </row>
    <row r="162" spans="17:17" ht="85.5" x14ac:dyDescent="0.35">
      <c r="Q162" s="27"/>
    </row>
    <row r="163" spans="17:17" ht="85.5" x14ac:dyDescent="0.35">
      <c r="Q163" s="27"/>
    </row>
    <row r="164" spans="17:17" ht="85.5" x14ac:dyDescent="0.35">
      <c r="Q164" s="27"/>
    </row>
    <row r="165" spans="17:17" ht="85.5" x14ac:dyDescent="0.35">
      <c r="Q165" s="27"/>
    </row>
    <row r="166" spans="17:17" ht="85.5" x14ac:dyDescent="0.35">
      <c r="Q166" s="27"/>
    </row>
    <row r="167" spans="17:17" ht="85.5" x14ac:dyDescent="0.35">
      <c r="Q167" s="27"/>
    </row>
    <row r="168" spans="17:17" ht="85.5" x14ac:dyDescent="0.35">
      <c r="Q168" s="27"/>
    </row>
  </sheetData>
  <mergeCells count="6">
    <mergeCell ref="B15:D15"/>
    <mergeCell ref="B16:D16"/>
    <mergeCell ref="E14:F14"/>
    <mergeCell ref="E15:F15"/>
    <mergeCell ref="E16:F16"/>
    <mergeCell ref="B14:D14"/>
  </mergeCells>
  <conditionalFormatting sqref="O15:Q90">
    <cfRule type="expression" dxfId="17" priority="2">
      <formula>$P15&lt;&gt;""</formula>
    </cfRule>
  </conditionalFormatting>
  <conditionalFormatting sqref="I15:L29">
    <cfRule type="expression" dxfId="16" priority="1">
      <formula>$J15&lt;&gt;""</formula>
    </cfRule>
  </conditionalFormatting>
  <pageMargins left="0.7" right="0.7" top="0.75" bottom="0.75" header="0.3" footer="0.3"/>
  <drawing r:id="rId1"/>
  <extLst>
    <ext xmlns:x14="http://schemas.microsoft.com/office/spreadsheetml/2009/9/main" uri="{CCE6A557-97BC-4b89-ADB6-D9C93CAAB3DF}">
      <x14:dataValidations xmlns:xm="http://schemas.microsoft.com/office/excel/2006/main" count="1">
        <x14:dataValidation type="list" allowBlank="1" showInputMessage="1" showErrorMessage="1" xr:uid="{86EF96BF-C195-4963-8CEC-C4BEC4D0AC67}">
          <x14:formula1>
            <xm:f>HELPER!$B$3:$B$18</xm:f>
          </x14:formula1>
          <xm:sqref>C3</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23F427-5F75-44FF-9503-BB73B5CD53E3}">
  <dimension ref="B3:BM36"/>
  <sheetViews>
    <sheetView topLeftCell="A10" zoomScale="72" zoomScaleNormal="72" workbookViewId="0">
      <selection activeCell="L31" sqref="L31"/>
    </sheetView>
  </sheetViews>
  <sheetFormatPr defaultRowHeight="14.5" x14ac:dyDescent="0.35"/>
  <cols>
    <col min="4" max="4" width="17.1796875" bestFit="1" customWidth="1"/>
    <col min="5" max="5" width="11.90625" bestFit="1" customWidth="1"/>
    <col min="7" max="7" width="32.6328125" customWidth="1"/>
    <col min="8" max="8" width="19.7265625" style="1" customWidth="1"/>
    <col min="9" max="9" width="8.7265625" style="1"/>
  </cols>
  <sheetData>
    <row r="3" spans="2:65" x14ac:dyDescent="0.35">
      <c r="B3" t="str" cm="1">
        <f t="array" ref="B3:B5">_xlfn.UNIQUE(XLOOKUP!D3:D1048576)</f>
        <v>Juli</v>
      </c>
      <c r="G3" t="str" cm="1">
        <f t="array" ref="G3">_xlfn.TEXTJOIN(",",TRUE,_xlfn._xlws.FILTER(Highest_Quantity_Item, (TANGGAL &gt;= DATE(2025,8,4)) * (TANGGAL &lt;= DATE(2025,8,9))))</f>
        <v>Aki,Aki,Panel, Pintu, Cover, Canopy, Kaki, Mounting, DLL,Panel, Pintu, Componen Loose, DLL,Panel, Pintu, Cover, Canopy, Kaki, Mounting, Tiang, Componen Loose, DLL,Pagar, Aki,Mounting, Pagar,Panel, Pintu, Cover, Mounting, Small Part Funiture, Componen Loose, DLL, Rangka,Panel, Pintu, Cover, Mounting, Small Part Funiture, Pagar,Pagar, List Rangka,Panel, Pintu, Pagar, Tangga,Pintu, Cover, Tiang,Panel, Pintu, Cover, Canopy, Kaki, Mounting,Rangka Kotak Cabinet,Panel B, Panel K, Pintu, Cover, Mounting, Kusen Pintu</v>
      </c>
    </row>
    <row r="4" spans="2:65" x14ac:dyDescent="0.35">
      <c r="B4" t="str">
        <v>Agustus</v>
      </c>
    </row>
    <row r="5" spans="2:65" x14ac:dyDescent="0.35">
      <c r="B5">
        <v>0</v>
      </c>
    </row>
    <row r="6" spans="2:65" x14ac:dyDescent="0.35">
      <c r="D6" t="str" cm="1">
        <f t="array" ref="D6:BM6">TRANSPOSE(_xlfn.FILTERXML("&lt;t&gt;&lt;s&gt;" &amp; SUBSTITUTE(G3, ",", "&lt;/s&gt;&lt;s&gt;") &amp; "&lt;/s&gt;&lt;/t&gt;", "//s"))</f>
        <v>Aki</v>
      </c>
      <c r="E6" t="str">
        <v>Aki</v>
      </c>
      <c r="F6" t="str">
        <v>Panel</v>
      </c>
      <c r="G6" t="str">
        <v>Pintu</v>
      </c>
      <c r="H6" s="1" t="str">
        <v>Cover</v>
      </c>
      <c r="I6" s="1" t="str">
        <v>Canopy</v>
      </c>
      <c r="J6" t="str">
        <v>Kaki</v>
      </c>
      <c r="K6" t="str">
        <v>Mounting</v>
      </c>
      <c r="L6" t="str">
        <v>DLL</v>
      </c>
      <c r="M6" t="str">
        <v>Panel</v>
      </c>
      <c r="N6" t="str">
        <v>Pintu</v>
      </c>
      <c r="O6" t="str">
        <v>Componen Loose</v>
      </c>
      <c r="P6" t="str">
        <v>DLL</v>
      </c>
      <c r="Q6" t="str">
        <v>Panel</v>
      </c>
      <c r="R6" t="str">
        <v>Pintu</v>
      </c>
      <c r="S6" t="str">
        <v>Cover</v>
      </c>
      <c r="T6" t="str">
        <v>Canopy</v>
      </c>
      <c r="U6" t="str">
        <v>Kaki</v>
      </c>
      <c r="V6" t="str">
        <v>Mounting</v>
      </c>
      <c r="W6" t="str">
        <v>Tiang</v>
      </c>
      <c r="X6" t="str">
        <v>Componen Loose</v>
      </c>
      <c r="Y6" t="str">
        <v>DLL</v>
      </c>
      <c r="Z6" t="str">
        <v>Pagar</v>
      </c>
      <c r="AA6" t="str">
        <v>Aki</v>
      </c>
      <c r="AB6" t="str">
        <v>Mounting</v>
      </c>
      <c r="AC6" t="str">
        <v>Pagar</v>
      </c>
      <c r="AD6" t="str">
        <v>Panel</v>
      </c>
      <c r="AE6" t="str">
        <v>Pintu</v>
      </c>
      <c r="AF6" t="str">
        <v>Cover</v>
      </c>
      <c r="AG6" t="str">
        <v>Mounting</v>
      </c>
      <c r="AH6" t="str">
        <v>Small Part Funiture</v>
      </c>
      <c r="AI6" t="str">
        <v>Componen Loose</v>
      </c>
      <c r="AJ6" t="str">
        <v>DLL</v>
      </c>
      <c r="AK6" t="str">
        <v>Rangka</v>
      </c>
      <c r="AL6" t="str">
        <v>Panel</v>
      </c>
      <c r="AM6" t="str">
        <v>Pintu</v>
      </c>
      <c r="AN6" t="str">
        <v>Cover</v>
      </c>
      <c r="AO6" t="str">
        <v>Mounting</v>
      </c>
      <c r="AP6" t="str">
        <v>Small Part Funiture</v>
      </c>
      <c r="AQ6" t="str">
        <v>Pagar</v>
      </c>
      <c r="AR6" t="str">
        <v>Pagar</v>
      </c>
      <c r="AS6" t="str">
        <v>List Rangka</v>
      </c>
      <c r="AT6" t="str">
        <v>Panel</v>
      </c>
      <c r="AU6" t="str">
        <v>Pintu</v>
      </c>
      <c r="AV6" t="str">
        <v>Pagar</v>
      </c>
      <c r="AW6" t="str">
        <v>Tangga</v>
      </c>
      <c r="AX6" t="str">
        <v>Pintu</v>
      </c>
      <c r="AY6" t="str">
        <v>Cover</v>
      </c>
      <c r="AZ6" t="str">
        <v>Tiang</v>
      </c>
      <c r="BA6" t="str">
        <v>Panel</v>
      </c>
      <c r="BB6" t="str">
        <v>Pintu</v>
      </c>
      <c r="BC6" t="str">
        <v>Cover</v>
      </c>
      <c r="BD6" t="str">
        <v>Canopy</v>
      </c>
      <c r="BE6" t="str">
        <v>Kaki</v>
      </c>
      <c r="BF6" t="str">
        <v>Mounting</v>
      </c>
      <c r="BG6" t="str">
        <v>Rangka Kotak Cabinet</v>
      </c>
      <c r="BH6" t="str">
        <v>Panel B</v>
      </c>
      <c r="BI6" t="str">
        <v>Panel K</v>
      </c>
      <c r="BJ6" t="str">
        <v>Pintu</v>
      </c>
      <c r="BK6" t="str">
        <v>Cover</v>
      </c>
      <c r="BL6" t="str">
        <v>Mounting</v>
      </c>
      <c r="BM6" t="str">
        <v>Kusen Pintu</v>
      </c>
    </row>
    <row r="7" spans="2:65" x14ac:dyDescent="0.35">
      <c r="K7" s="19"/>
    </row>
    <row r="8" spans="2:65" x14ac:dyDescent="0.35">
      <c r="G8" t="str" cm="1">
        <f t="array" ref="G8">_xlfn.TEXTJOIN(",",TRUE,_xlfn._xlws.FILTER(POWDER, (TANGGAL &gt;= DATE(2025,8,4)) * (TANGGAL &lt;= DATE(2025,8,9))))</f>
        <v>RAL 1007 Daffodil yellow Glosy,RAL 1007 Daffodil yellow Glosy,RAL 7032 Pebble Grey Textured, RAL 9016 Traffic white Textured,RAL 7032 Pebble Grey Textured, RAL 7035 Light Grey Textured,RAL 7032 Pebble Grey Textured, RAL 7035 Light Grey Textured,RAL 1007 Daffodil yellow Glosy, RAL 9005 Jet Black Textured,RAL 9005 Black Textured, RAL 9016 White Textured,RAL 7032 Grey Textured, RAL 7035 Light Grey Textured, RAL 9005 Black Doff, White Philips,RAL 3000 Red Glosy, RAL 3000 Red Texured, RAL 7038 Grey Textured, RAL 9005 Black Glosy,RAL 9005 Black Glosy,RAL 9005 Black Doff, RAL 9016 White Textured, RAL 5005 Blue Glosy,RAL 5005,RAL 7032 Grey Textured, RAL 9005 Black Textured, RAL 9005 Black Glosy, RAL 9016 White Textured,RAL 5005 ,RAL 7032 Grey Textured, RAL 7035 Light Grey Textured, RAL 6016 Turquoise Green</v>
      </c>
    </row>
    <row r="9" spans="2:65" x14ac:dyDescent="0.35">
      <c r="AW9" s="41" t="s">
        <v>274</v>
      </c>
      <c r="AX9" s="41"/>
      <c r="AY9" s="41"/>
      <c r="AZ9" s="41"/>
      <c r="BA9" s="41"/>
      <c r="BB9" s="41"/>
      <c r="BC9" s="41"/>
      <c r="BD9" s="41"/>
    </row>
    <row r="10" spans="2:65" x14ac:dyDescent="0.35">
      <c r="G10" t="str" cm="1">
        <f t="array" ref="G10:AM10">TRANSPOSE(_xlfn.FILTERXML("&lt;t&gt;&lt;s&gt;" &amp; SUBSTITUTE(G8, ",", "&lt;/s&gt;&lt;s&gt;") &amp; "&lt;/s&gt;&lt;/t&gt;", "//s"))</f>
        <v>RAL 1007 Daffodil yellow Glosy</v>
      </c>
      <c r="H10" s="1" t="str">
        <v>RAL 1007 Daffodil yellow Glosy</v>
      </c>
      <c r="I10" s="1" t="str">
        <v>RAL 7032 Pebble Grey Textured</v>
      </c>
      <c r="J10" t="str">
        <v>RAL 9016 Traffic white Textured</v>
      </c>
      <c r="K10" t="str">
        <v>RAL 7032 Pebble Grey Textured</v>
      </c>
      <c r="L10" t="str">
        <v>RAL 7035 Light Grey Textured</v>
      </c>
      <c r="M10" t="str">
        <v>RAL 7032 Pebble Grey Textured</v>
      </c>
      <c r="N10" t="str">
        <v>RAL 7035 Light Grey Textured</v>
      </c>
      <c r="O10" t="str">
        <v>RAL 1007 Daffodil yellow Glosy</v>
      </c>
      <c r="P10" t="str">
        <v>RAL 9005 Jet Black Textured</v>
      </c>
      <c r="Q10" t="str">
        <v>RAL 9005 Black Textured</v>
      </c>
      <c r="R10" t="str">
        <v>RAL 9016 White Textured</v>
      </c>
      <c r="S10" t="str">
        <v>RAL 7032 Grey Textured</v>
      </c>
      <c r="T10" t="str">
        <v>RAL 7035 Light Grey Textured</v>
      </c>
      <c r="U10" t="str">
        <v>RAL 9005 Black Doff</v>
      </c>
      <c r="V10" t="str">
        <v>White Philips</v>
      </c>
      <c r="W10" t="str">
        <v>RAL 3000 Red Glosy</v>
      </c>
      <c r="X10" t="str">
        <v>RAL 3000 Red Texured</v>
      </c>
      <c r="Y10" t="str">
        <v>RAL 7038 Grey Textured</v>
      </c>
      <c r="Z10" t="str">
        <v>RAL 9005 Black Glosy</v>
      </c>
      <c r="AA10" t="str">
        <v>RAL 9005 Black Glosy</v>
      </c>
      <c r="AB10" t="str">
        <v>RAL 9005 Black Doff</v>
      </c>
      <c r="AC10" t="str">
        <v>RAL 9016 White Textured</v>
      </c>
      <c r="AD10" t="str">
        <v>RAL 5005 Blue Glosy</v>
      </c>
      <c r="AE10" t="str">
        <v>RAL 5005</v>
      </c>
      <c r="AF10" t="str">
        <v>RAL 7032 Grey Textured</v>
      </c>
      <c r="AG10" t="str">
        <v>RAL 9005 Black Textured</v>
      </c>
      <c r="AH10" t="str">
        <v>RAL 9005 Black Glosy</v>
      </c>
      <c r="AI10" t="str">
        <v>RAL 9016 White Textured</v>
      </c>
      <c r="AJ10" t="str">
        <v>RAL 5005</v>
      </c>
      <c r="AK10" t="str">
        <v>RAL 7032 Grey Textured</v>
      </c>
      <c r="AL10" t="str">
        <v>RAL 7035 Light Grey Textured</v>
      </c>
      <c r="AM10" t="str">
        <v>RAL 6016 Turquoise Green</v>
      </c>
      <c r="AW10" s="40" t="s">
        <v>279</v>
      </c>
      <c r="AX10" s="40"/>
      <c r="AY10" s="40"/>
      <c r="AZ10" s="40"/>
      <c r="BA10" s="40"/>
      <c r="BB10" s="40"/>
      <c r="BC10" s="40"/>
      <c r="BD10" s="40"/>
    </row>
    <row r="11" spans="2:65" x14ac:dyDescent="0.35">
      <c r="AW11" s="40" t="s">
        <v>275</v>
      </c>
      <c r="AX11" s="40"/>
      <c r="AY11" s="40"/>
      <c r="AZ11" s="40"/>
      <c r="BA11" s="40"/>
      <c r="BB11" s="40"/>
      <c r="BC11" s="40"/>
      <c r="BD11" s="40"/>
    </row>
    <row r="12" spans="2:65" x14ac:dyDescent="0.35">
      <c r="AW12" s="40" t="s">
        <v>276</v>
      </c>
      <c r="AX12" s="40"/>
      <c r="AY12" s="40"/>
      <c r="AZ12" s="40"/>
      <c r="BA12" s="40"/>
      <c r="BB12" s="40"/>
      <c r="BC12" s="40"/>
      <c r="BD12" s="40"/>
    </row>
    <row r="13" spans="2:65" x14ac:dyDescent="0.35">
      <c r="AW13" s="40" t="s">
        <v>277</v>
      </c>
      <c r="AX13" s="40"/>
      <c r="AY13" s="40"/>
      <c r="AZ13" s="40"/>
      <c r="BA13" s="40"/>
      <c r="BB13" s="40"/>
      <c r="BC13" s="40"/>
      <c r="BD13" s="40"/>
    </row>
    <row r="14" spans="2:65" x14ac:dyDescent="0.35">
      <c r="AW14" s="40" t="s">
        <v>278</v>
      </c>
      <c r="AX14" s="40"/>
      <c r="AY14" s="40"/>
      <c r="AZ14" s="40"/>
      <c r="BA14" s="40"/>
      <c r="BB14" s="40"/>
      <c r="BC14" s="40"/>
      <c r="BD14" s="40"/>
    </row>
    <row r="15" spans="2:65" x14ac:dyDescent="0.35">
      <c r="AW15" s="40" t="s">
        <v>282</v>
      </c>
      <c r="AX15" s="40"/>
      <c r="AY15" s="40"/>
      <c r="AZ15" s="40"/>
      <c r="BA15" s="40"/>
      <c r="BB15" s="40"/>
      <c r="BC15" s="40"/>
      <c r="BD15" s="40"/>
    </row>
    <row r="16" spans="2:65" x14ac:dyDescent="0.35">
      <c r="D16" t="str" cm="1">
        <f t="array" ref="D16:D34">_xlfn.UNIQUE(TRANSPOSE(TRIM(_xlfn.ANCHORARRAY(D6))))</f>
        <v>Aki</v>
      </c>
      <c r="E16" s="1" cm="1">
        <f t="array" ref="E16">SUMPRODUCT(((TANGGAL &gt;= DATE(2025,8,4)) * (TANGGAL &lt;= DATE(2025,8,9))) * ((LEN(Highest_Quantity_Item) - LEN(SUBSTITUTE(Highest_Quantity_Item, D16, ""))) / LEN(D16)))</f>
        <v>3</v>
      </c>
      <c r="G16" t="str" cm="1">
        <f t="array" ref="G16:G33">_xlfn.UNIQUE(TRANSPOSE(TRIM(G10:AO10)))</f>
        <v>RAL 1007 Daffodil yellow Glosy</v>
      </c>
      <c r="H16" s="1" cm="1">
        <f t="array" ref="H16">SUMPRODUCT(((TANGGAL &gt;= DATE(2025,8,4)) * (TANGGAL &lt;= DATE(2025,8,9))) * ((LEN(POWDER) - LEN(SUBSTITUTE(POWDER, G16, ""))) / LEN(G16)))</f>
        <v>3</v>
      </c>
    </row>
    <row r="17" spans="4:8" x14ac:dyDescent="0.35">
      <c r="D17" t="str">
        <v>Panel</v>
      </c>
      <c r="E17" s="1" cm="1">
        <f t="array" ref="E17">SUMPRODUCT(((TANGGAL &gt;= DATE(2025,8,4)) * (TANGGAL &lt;= DATE(2025,8,9))) * ((LEN(Highest_Quantity_Item) - LEN(SUBSTITUTE(Highest_Quantity_Item, D17, ""))) / LEN(D17)))</f>
        <v>9</v>
      </c>
      <c r="G17" t="str">
        <v>RAL 7032 Pebble Grey Textured</v>
      </c>
      <c r="H17" s="1" cm="1">
        <f t="array" ref="H17">SUMPRODUCT(((TANGGAL &gt;= DATE(2025,8,4)) * (TANGGAL &lt;= DATE(2025,8,9))) * ((LEN(POWDER) - LEN(SUBSTITUTE(POWDER, G17, ""))) / LEN(G17)))</f>
        <v>3</v>
      </c>
    </row>
    <row r="18" spans="4:8" x14ac:dyDescent="0.35">
      <c r="D18" t="str">
        <v>Pintu</v>
      </c>
      <c r="E18" s="1" cm="1">
        <f t="array" ref="E18">SUMPRODUCT(((TANGGAL &gt;= DATE(2025,8,4)) * (TANGGAL &lt;= DATE(2025,8,9))) * ((LEN(Highest_Quantity_Item) - LEN(SUBSTITUTE(Highest_Quantity_Item, D18, ""))) / LEN(D18)))</f>
        <v>10</v>
      </c>
      <c r="G18" t="str">
        <v>RAL 9016 Traffic white Textured</v>
      </c>
      <c r="H18" s="1" cm="1">
        <f t="array" ref="H18">SUMPRODUCT(((TANGGAL &gt;= DATE(2025,8,4)) * (TANGGAL &lt;= DATE(2025,8,9))) * ((LEN(POWDER) - LEN(SUBSTITUTE(POWDER, G18, ""))) / LEN(G18)))</f>
        <v>1</v>
      </c>
    </row>
    <row r="19" spans="4:8" x14ac:dyDescent="0.35">
      <c r="D19" t="str">
        <v>Cover</v>
      </c>
      <c r="E19" s="1" cm="1">
        <f t="array" ref="E19">SUMPRODUCT(((TANGGAL &gt;= DATE(2025,8,4)) * (TANGGAL &lt;= DATE(2025,8,9))) * ((LEN(Highest_Quantity_Item) - LEN(SUBSTITUTE(Highest_Quantity_Item, D19, ""))) / LEN(D19)))</f>
        <v>7</v>
      </c>
      <c r="G19" t="str">
        <v>RAL 7035 Light Grey Textured</v>
      </c>
      <c r="H19" s="1" cm="1">
        <f t="array" ref="H19">SUMPRODUCT(((TANGGAL &gt;= DATE(2025,8,4)) * (TANGGAL &lt;= DATE(2025,8,9))) * ((LEN(POWDER) - LEN(SUBSTITUTE(POWDER, G19, ""))) / LEN(G19)))</f>
        <v>4</v>
      </c>
    </row>
    <row r="20" spans="4:8" x14ac:dyDescent="0.35">
      <c r="D20" t="str">
        <v>Canopy</v>
      </c>
      <c r="E20" s="1" cm="1">
        <f t="array" ref="E20">SUMPRODUCT(((TANGGAL &gt;= DATE(2025,8,4)) * (TANGGAL &lt;= DATE(2025,8,9))) * ((LEN(Highest_Quantity_Item) - LEN(SUBSTITUTE(Highest_Quantity_Item, D20, ""))) / LEN(D20)))</f>
        <v>3</v>
      </c>
      <c r="G20" t="str">
        <v>RAL 9005 Jet Black Textured</v>
      </c>
      <c r="H20" s="1" cm="1">
        <f t="array" ref="H20">SUMPRODUCT(((TANGGAL &gt;= DATE(2025,8,4)) * (TANGGAL &lt;= DATE(2025,8,9))) * ((LEN(POWDER) - LEN(SUBSTITUTE(POWDER, G20, ""))) / LEN(G20)))</f>
        <v>1</v>
      </c>
    </row>
    <row r="21" spans="4:8" x14ac:dyDescent="0.35">
      <c r="D21" t="str">
        <v>Kaki</v>
      </c>
      <c r="E21" s="1" cm="1">
        <f t="array" ref="E21">SUMPRODUCT(((TANGGAL &gt;= DATE(2025,8,4)) * (TANGGAL &lt;= DATE(2025,8,9))) * ((LEN(Highest_Quantity_Item) - LEN(SUBSTITUTE(Highest_Quantity_Item, D21, ""))) / LEN(D21)))</f>
        <v>3</v>
      </c>
      <c r="G21" t="str">
        <v>RAL 9005 Black Textured</v>
      </c>
      <c r="H21" s="1" cm="1">
        <f t="array" ref="H21">SUMPRODUCT(((TANGGAL &gt;= DATE(2025,8,4)) * (TANGGAL &lt;= DATE(2025,8,9))) * ((LEN(POWDER) - LEN(SUBSTITUTE(POWDER, G21, ""))) / LEN(G21)))</f>
        <v>2</v>
      </c>
    </row>
    <row r="22" spans="4:8" x14ac:dyDescent="0.35">
      <c r="D22" t="str">
        <v>Mounting</v>
      </c>
      <c r="E22" s="1" cm="1">
        <f t="array" ref="E22">SUMPRODUCT(((TANGGAL &gt;= DATE(2025,8,4)) * (TANGGAL &lt;= DATE(2025,8,9))) * ((LEN(Highest_Quantity_Item) - LEN(SUBSTITUTE(Highest_Quantity_Item, D22, ""))) / LEN(D22)))</f>
        <v>7</v>
      </c>
      <c r="G22" t="str">
        <v>RAL 9016 White Textured</v>
      </c>
      <c r="H22" s="1" cm="1">
        <f t="array" ref="H22">SUMPRODUCT(((TANGGAL &gt;= DATE(2025,8,4)) * (TANGGAL &lt;= DATE(2025,8,9))) * ((LEN(POWDER) - LEN(SUBSTITUTE(POWDER, G22, ""))) / LEN(G22)))</f>
        <v>3</v>
      </c>
    </row>
    <row r="23" spans="4:8" x14ac:dyDescent="0.35">
      <c r="D23" t="str">
        <v>DLL</v>
      </c>
      <c r="E23" s="1" cm="1">
        <f t="array" ref="E23">SUMPRODUCT(((TANGGAL &gt;= DATE(2025,8,4)) * (TANGGAL &lt;= DATE(2025,8,9))) * ((LEN(Highest_Quantity_Item) - LEN(SUBSTITUTE(Highest_Quantity_Item, D23, ""))) / LEN(D23)))</f>
        <v>4</v>
      </c>
      <c r="G23" t="str">
        <v>RAL 7032 Grey Textured</v>
      </c>
      <c r="H23" s="1" cm="1">
        <f t="array" ref="H23">SUMPRODUCT(((TANGGAL &gt;= DATE(2025,8,4)) * (TANGGAL &lt;= DATE(2025,8,9))) * ((LEN(POWDER) - LEN(SUBSTITUTE(POWDER, G23, ""))) / LEN(G23)))</f>
        <v>3</v>
      </c>
    </row>
    <row r="24" spans="4:8" x14ac:dyDescent="0.35">
      <c r="D24" t="str">
        <v>Componen Loose</v>
      </c>
      <c r="E24" s="1" cm="1">
        <f t="array" ref="E24">SUMPRODUCT(((TANGGAL &gt;= DATE(2025,8,4)) * (TANGGAL &lt;= DATE(2025,8,9))) * ((LEN(Highest_Quantity_Item) - LEN(SUBSTITUTE(Highest_Quantity_Item, D24, ""))) / LEN(D24)))</f>
        <v>3</v>
      </c>
      <c r="G24" t="str">
        <v>RAL 9005 Black Doff</v>
      </c>
      <c r="H24" s="1" cm="1">
        <f t="array" ref="H24">SUMPRODUCT(((TANGGAL &gt;= DATE(2025,8,4)) * (TANGGAL &lt;= DATE(2025,8,9))) * ((LEN(POWDER) - LEN(SUBSTITUTE(POWDER, G24, ""))) / LEN(G24)))</f>
        <v>2</v>
      </c>
    </row>
    <row r="25" spans="4:8" x14ac:dyDescent="0.35">
      <c r="D25" t="str">
        <v>Tiang</v>
      </c>
      <c r="E25" s="1" cm="1">
        <f t="array" ref="E25">SUMPRODUCT(((TANGGAL &gt;= DATE(2025,8,4)) * (TANGGAL &lt;= DATE(2025,8,9))) * ((LEN(Highest_Quantity_Item) - LEN(SUBSTITUTE(Highest_Quantity_Item, D25, ""))) / LEN(D25)))</f>
        <v>2</v>
      </c>
      <c r="G25" t="str">
        <v>White Philips</v>
      </c>
      <c r="H25" s="1" cm="1">
        <f t="array" ref="H25">SUMPRODUCT(((TANGGAL &gt;= DATE(2025,8,4)) * (TANGGAL &lt;= DATE(2025,8,9))) * ((LEN(POWDER) - LEN(SUBSTITUTE(POWDER, G25, ""))) / LEN(G25)))</f>
        <v>1</v>
      </c>
    </row>
    <row r="26" spans="4:8" x14ac:dyDescent="0.35">
      <c r="D26" t="str">
        <v>Pagar</v>
      </c>
      <c r="E26" s="1" cm="1">
        <f t="array" ref="E26">SUMPRODUCT(((TANGGAL &gt;= DATE(2025,8,4)) * (TANGGAL &lt;= DATE(2025,8,9))) * ((LEN(Highest_Quantity_Item) - LEN(SUBSTITUTE(Highest_Quantity_Item, D26, ""))) / LEN(D26)))</f>
        <v>5</v>
      </c>
      <c r="G26" t="str">
        <v>RAL 3000 Red Glosy</v>
      </c>
      <c r="H26" s="1" cm="1">
        <f t="array" ref="H26">SUMPRODUCT(((TANGGAL &gt;= DATE(2025,8,4)) * (TANGGAL &lt;= DATE(2025,8,9))) * ((LEN(POWDER) - LEN(SUBSTITUTE(POWDER, G26, ""))) / LEN(G26)))</f>
        <v>1</v>
      </c>
    </row>
    <row r="27" spans="4:8" x14ac:dyDescent="0.35">
      <c r="D27" t="str">
        <v>Small Part Funiture</v>
      </c>
      <c r="E27" s="1" cm="1">
        <f t="array" ref="E27">SUMPRODUCT(((TANGGAL &gt;= DATE(2025,8,4)) * (TANGGAL &lt;= DATE(2025,8,9))) * ((LEN(Highest_Quantity_Item) - LEN(SUBSTITUTE(Highest_Quantity_Item, D27, ""))) / LEN(D27)))</f>
        <v>2</v>
      </c>
      <c r="G27" t="str">
        <v>RAL 3000 Red Texured</v>
      </c>
      <c r="H27" s="1" cm="1">
        <f t="array" ref="H27">SUMPRODUCT(((TANGGAL &gt;= DATE(2025,8,4)) * (TANGGAL &lt;= DATE(2025,8,9))) * ((LEN(POWDER) - LEN(SUBSTITUTE(POWDER, G27, ""))) / LEN(G27)))</f>
        <v>1</v>
      </c>
    </row>
    <row r="28" spans="4:8" x14ac:dyDescent="0.35">
      <c r="D28" t="str">
        <v>Rangka</v>
      </c>
      <c r="E28" s="1" cm="1">
        <f t="array" ref="E28">SUMPRODUCT(((TANGGAL &gt;= DATE(2025,8,4)) * (TANGGAL &lt;= DATE(2025,8,9))) * ((LEN(Highest_Quantity_Item) - LEN(SUBSTITUTE(Highest_Quantity_Item, D28, ""))) / LEN(D28)))</f>
        <v>3</v>
      </c>
      <c r="G28" t="str">
        <v>RAL 7038 Grey Textured</v>
      </c>
      <c r="H28" s="1" cm="1">
        <f t="array" ref="H28">SUMPRODUCT(((TANGGAL &gt;= DATE(2025,8,4)) * (TANGGAL &lt;= DATE(2025,8,9))) * ((LEN(POWDER) - LEN(SUBSTITUTE(POWDER, G28, ""))) / LEN(G28)))</f>
        <v>1</v>
      </c>
    </row>
    <row r="29" spans="4:8" x14ac:dyDescent="0.35">
      <c r="D29" t="str">
        <v>List Rangka</v>
      </c>
      <c r="E29" s="1" cm="1">
        <f t="array" ref="E29">SUMPRODUCT(((TANGGAL &gt;= DATE(2025,8,4)) * (TANGGAL &lt;= DATE(2025,8,9))) * ((LEN(Highest_Quantity_Item) - LEN(SUBSTITUTE(Highest_Quantity_Item, D29, ""))) / LEN(D29)))</f>
        <v>1</v>
      </c>
      <c r="G29" t="str">
        <v>RAL 9005 Black Glosy</v>
      </c>
      <c r="H29" s="1" cm="1">
        <f t="array" ref="H29">SUMPRODUCT(((TANGGAL &gt;= DATE(2025,8,4)) * (TANGGAL &lt;= DATE(2025,8,9))) * ((LEN(POWDER) - LEN(SUBSTITUTE(POWDER, G29, ""))) / LEN(G29)))</f>
        <v>3</v>
      </c>
    </row>
    <row r="30" spans="4:8" x14ac:dyDescent="0.35">
      <c r="D30" t="str">
        <v>Tangga</v>
      </c>
      <c r="E30" s="1" cm="1">
        <f t="array" ref="E30">SUMPRODUCT(((TANGGAL &gt;= DATE(2025,8,4)) * (TANGGAL &lt;= DATE(2025,8,9))) * ((LEN(Highest_Quantity_Item) - LEN(SUBSTITUTE(Highest_Quantity_Item, D30, ""))) / LEN(D30)))</f>
        <v>1</v>
      </c>
      <c r="G30" t="str">
        <v>RAL 5005 Blue Glosy</v>
      </c>
      <c r="H30" s="1" cm="1">
        <f t="array" ref="H30">SUMPRODUCT(((TANGGAL &gt;= DATE(2025,8,4)) * (TANGGAL &lt;= DATE(2025,8,9))) * ((LEN(POWDER) - LEN(SUBSTITUTE(POWDER, G30, ""))) / LEN(G30)))</f>
        <v>1</v>
      </c>
    </row>
    <row r="31" spans="4:8" x14ac:dyDescent="0.35">
      <c r="D31" t="str">
        <v>Rangka Kotak Cabinet</v>
      </c>
      <c r="E31" s="1" cm="1">
        <f t="array" ref="E31">SUMPRODUCT(((TANGGAL &gt;= DATE(2025,8,4)) * (TANGGAL &lt;= DATE(2025,8,9))) * ((LEN(Highest_Quantity_Item) - LEN(SUBSTITUTE(Highest_Quantity_Item, D31, ""))) / LEN(D31)))</f>
        <v>1</v>
      </c>
      <c r="G31" t="str">
        <v>RAL 5005</v>
      </c>
      <c r="H31" s="1" cm="1">
        <f t="array" ref="H31">SUMPRODUCT(((TANGGAL &gt;= DATE(2025,8,4)) * (TANGGAL &lt;= DATE(2025,8,9))) * ((LEN(POWDER) - LEN(SUBSTITUTE(POWDER, G31, ""))) / LEN(G31)))</f>
        <v>3</v>
      </c>
    </row>
    <row r="32" spans="4:8" x14ac:dyDescent="0.35">
      <c r="D32" t="str">
        <v>Panel B</v>
      </c>
      <c r="E32" s="1" cm="1">
        <f t="array" ref="E32">SUMPRODUCT(((TANGGAL &gt;= DATE(2025,8,4)) * (TANGGAL &lt;= DATE(2025,8,9))) * ((LEN(Highest_Quantity_Item) - LEN(SUBSTITUTE(Highest_Quantity_Item, D32, ""))) / LEN(D32)))</f>
        <v>1</v>
      </c>
      <c r="G32" t="str">
        <v>RAL 6016 Turquoise Green</v>
      </c>
      <c r="H32" s="1" cm="1">
        <f t="array" ref="H32">SUMPRODUCT(((TANGGAL &gt;= DATE(2025,8,4)) * (TANGGAL &lt;= DATE(2025,8,9))) * ((LEN(POWDER) - LEN(SUBSTITUTE(POWDER, G32, ""))) / LEN(G32)))</f>
        <v>1</v>
      </c>
    </row>
    <row r="33" spans="4:8" x14ac:dyDescent="0.35">
      <c r="D33" t="str">
        <v>Panel K</v>
      </c>
      <c r="E33" s="1" cm="1">
        <f t="array" ref="E33">SUMPRODUCT(((TANGGAL &gt;= DATE(2025,8,4)) * (TANGGAL &lt;= DATE(2025,8,9))) * ((LEN(Highest_Quantity_Item) - LEN(SUBSTITUTE(Highest_Quantity_Item, D33, ""))) / LEN(D33)))</f>
        <v>1</v>
      </c>
      <c r="G33" t="str">
        <v/>
      </c>
      <c r="H33" s="18"/>
    </row>
    <row r="34" spans="4:8" x14ac:dyDescent="0.35">
      <c r="D34" t="str">
        <v>Kusen Pintu</v>
      </c>
      <c r="E34" s="1" cm="1">
        <f t="array" ref="E34">SUMPRODUCT(((TANGGAL &gt;= DATE(2025,8,4)) * (TANGGAL &lt;= DATE(2025,8,9))) * ((LEN(Highest_Quantity_Item) - LEN(SUBSTITUTE(Highest_Quantity_Item, D34, ""))) / LEN(D34)))</f>
        <v>1</v>
      </c>
      <c r="H34" s="18"/>
    </row>
    <row r="35" spans="4:8" x14ac:dyDescent="0.35">
      <c r="H35" s="18"/>
    </row>
    <row r="36" spans="4:8" x14ac:dyDescent="0.35">
      <c r="H36" s="18"/>
    </row>
  </sheetData>
  <mergeCells count="7">
    <mergeCell ref="AW14:BD14"/>
    <mergeCell ref="AW15:BD15"/>
    <mergeCell ref="AW9:BD9"/>
    <mergeCell ref="AW10:BD10"/>
    <mergeCell ref="AW11:BD11"/>
    <mergeCell ref="AW12:BD12"/>
    <mergeCell ref="AW13:BD13"/>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2A9E87CD-E8C3-453C-A513-AC5167C03F78}">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6</vt:i4>
      </vt:variant>
    </vt:vector>
  </HeadingPairs>
  <TitlesOfParts>
    <vt:vector size="10" baseType="lpstr">
      <vt:lpstr>POWDER COATING PROCESS MONITORI</vt:lpstr>
      <vt:lpstr>XLOOKUP</vt:lpstr>
      <vt:lpstr>LAPORAN</vt:lpstr>
      <vt:lpstr>HELPER</vt:lpstr>
      <vt:lpstr>Highest_Quantity_Item</vt:lpstr>
      <vt:lpstr>ID_GAS</vt:lpstr>
      <vt:lpstr>'POWDER COATING PROCESS MONITORI'!Kode</vt:lpstr>
      <vt:lpstr>OVEN_LOCATIONS</vt:lpstr>
      <vt:lpstr>POWDER</vt:lpstr>
      <vt:lpstr>TANGGAL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Ramji Ramadhan</dc:creator>
  <cp:lastModifiedBy>Ramji Ramadhan</cp:lastModifiedBy>
  <dcterms:created xsi:type="dcterms:W3CDTF">2025-08-03T13:15:06Z</dcterms:created>
  <dcterms:modified xsi:type="dcterms:W3CDTF">2025-08-08T14:34:10Z</dcterms:modified>
</cp:coreProperties>
</file>