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0040B32B-BDD5-4CB4-946E-033013860C6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udget Assign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R3" i="1" s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2" i="1"/>
  <c r="R2" i="1" s="1"/>
  <c r="M3" i="1"/>
  <c r="M4" i="1"/>
  <c r="M5" i="1"/>
  <c r="M6" i="1"/>
  <c r="M7" i="1"/>
  <c r="M8" i="1"/>
  <c r="M9" i="1"/>
  <c r="M10" i="1"/>
  <c r="M11" i="1"/>
  <c r="M12" i="1"/>
  <c r="M13" i="1"/>
  <c r="O3" i="1"/>
  <c r="O4" i="1"/>
  <c r="O5" i="1"/>
  <c r="O6" i="1"/>
  <c r="O7" i="1"/>
  <c r="O8" i="1"/>
  <c r="O9" i="1"/>
  <c r="O10" i="1"/>
  <c r="O11" i="1"/>
  <c r="O12" i="1"/>
  <c r="O13" i="1"/>
  <c r="K3" i="1"/>
  <c r="K4" i="1"/>
  <c r="K5" i="1"/>
  <c r="K6" i="1"/>
  <c r="K7" i="1"/>
  <c r="K8" i="1"/>
  <c r="K9" i="1"/>
  <c r="K10" i="1"/>
  <c r="K11" i="1"/>
  <c r="K12" i="1"/>
  <c r="K13" i="1"/>
  <c r="I3" i="1"/>
  <c r="I4" i="1"/>
  <c r="I5" i="1"/>
  <c r="I6" i="1"/>
  <c r="I7" i="1"/>
  <c r="I8" i="1"/>
  <c r="I9" i="1"/>
  <c r="I10" i="1"/>
  <c r="I11" i="1"/>
  <c r="I12" i="1"/>
  <c r="I13" i="1"/>
  <c r="C3" i="1"/>
  <c r="C4" i="1"/>
  <c r="C5" i="1"/>
  <c r="C6" i="1"/>
  <c r="C7" i="1"/>
  <c r="C8" i="1"/>
  <c r="C9" i="1"/>
  <c r="C10" i="1"/>
  <c r="C11" i="1"/>
  <c r="C12" i="1"/>
  <c r="C13" i="1"/>
  <c r="G3" i="1"/>
  <c r="G4" i="1"/>
  <c r="G5" i="1"/>
  <c r="G6" i="1"/>
  <c r="G7" i="1"/>
  <c r="G8" i="1"/>
  <c r="G9" i="1"/>
  <c r="G10" i="1"/>
  <c r="G11" i="1"/>
  <c r="G12" i="1"/>
  <c r="G13" i="1"/>
  <c r="G2" i="1"/>
  <c r="I2" i="1"/>
  <c r="C2" i="1"/>
  <c r="K2" i="1"/>
  <c r="O2" i="1"/>
  <c r="M2" i="1"/>
</calcChain>
</file>

<file path=xl/sharedStrings.xml><?xml version="1.0" encoding="utf-8"?>
<sst xmlns="http://schemas.openxmlformats.org/spreadsheetml/2006/main" count="30" uniqueCount="30">
  <si>
    <t>Month</t>
  </si>
  <si>
    <t>Income</t>
  </si>
  <si>
    <t>Trips - Budgeted</t>
  </si>
  <si>
    <t>Trips - Spent</t>
  </si>
  <si>
    <t>Food - Budgeted</t>
  </si>
  <si>
    <t>Food - Spent</t>
  </si>
  <si>
    <t>Housing - Budgeted</t>
  </si>
  <si>
    <t>Housing Spent</t>
  </si>
  <si>
    <t>Utilities - Budgeted</t>
  </si>
  <si>
    <t>Utilities - Spent</t>
  </si>
  <si>
    <t>Misc - Budgeted</t>
  </si>
  <si>
    <t>Misc - Spent</t>
  </si>
  <si>
    <t>Savings - Goal</t>
  </si>
  <si>
    <t>Savings - Actual</t>
  </si>
  <si>
    <t>Investments - Goal</t>
  </si>
  <si>
    <t>Investments - Actual</t>
  </si>
  <si>
    <t>Column1</t>
  </si>
  <si>
    <t>Total Spent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</si>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</sst>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_([$$-409]* #,##0.00_);_([$$-409]* \(#,##0.00\);_([$$-409]* &quot;-&quot;??_);_(@_)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6" fontId="0" fillId="0" borderId="0" xfId="0" applyNumberFormat="1"/>
    <xf numFmtId="0" fontId="0" fillId="0" borderId="0" xfId="0" applyAlignment="1">
      <alignment textRotation="90"/>
    </xf>
  </cellXfs>
  <cellStyles count="1">
    <cellStyle name="Normal" xfId="0" builtinId="0"/>
  </cellStyles>
  <dxfs count="13">
    <dxf>
      <numFmt numFmtId="165" formatCode="_([$$-409]* #,##0.00_);_([$$-409]* \(#,##0.00\);_([$$-409]* &quot;-&quot;??_);_(@_)"/>
    </dxf>
    <dxf>
      <numFmt numFmtId="10" formatCode="&quot;$&quot;#,##0_);[Red]\(&quot;$&quot;#,##0\)"/>
    </dxf>
    <dxf>
      <numFmt numFmtId="164" formatCode="&quot;$&quot;#,##0.00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3" formatCode="#,##0"/>
    </dxf>
    <dxf>
      <alignment horizontal="general" vertical="bottom" textRotation="9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'Budget Assignment'!$N$2:$N$13</c:f>
              <c:numCache>
                <c:formatCode>_([$$-409]* #,##0.00_);_([$$-409]* \(#,##0.00\);_([$$-409]* "-"??_);_(@_)</c:formatCode>
                <c:ptCount val="12"/>
                <c:pt idx="0">
                  <c:v>1225</c:v>
                </c:pt>
                <c:pt idx="1">
                  <c:v>900</c:v>
                </c:pt>
                <c:pt idx="2">
                  <c:v>1675</c:v>
                </c:pt>
                <c:pt idx="3">
                  <c:v>256</c:v>
                </c:pt>
                <c:pt idx="4">
                  <c:v>1261</c:v>
                </c:pt>
                <c:pt idx="5">
                  <c:v>1308</c:v>
                </c:pt>
                <c:pt idx="6">
                  <c:v>867</c:v>
                </c:pt>
                <c:pt idx="7">
                  <c:v>1675</c:v>
                </c:pt>
                <c:pt idx="8">
                  <c:v>1558</c:v>
                </c:pt>
                <c:pt idx="9">
                  <c:v>1501</c:v>
                </c:pt>
                <c:pt idx="10">
                  <c:v>1273</c:v>
                </c:pt>
                <c:pt idx="11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C82-A03B-874D5C3A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30120"/>
        <c:axId val="2047140360"/>
      </c:lineChart>
      <c:catAx>
        <c:axId val="204713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40360"/>
        <c:crosses val="autoZero"/>
        <c:auto val="1"/>
        <c:lblAlgn val="ctr"/>
        <c:lblOffset val="100"/>
        <c:noMultiLvlLbl val="0"/>
      </c:catAx>
      <c:valAx>
        <c:axId val="20471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 Assignment'!$D$1</c:f>
              <c:strCache>
                <c:ptCount val="1"/>
                <c:pt idx="0">
                  <c:v>Trips - 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 Assignment'!$D$2:$D$13</c:f>
              <c:numCache>
                <c:formatCode>General</c:formatCode>
                <c:ptCount val="12"/>
                <c:pt idx="0">
                  <c:v>450</c:v>
                </c:pt>
                <c:pt idx="1">
                  <c:v>1000</c:v>
                </c:pt>
                <c:pt idx="2">
                  <c:v>0</c:v>
                </c:pt>
                <c:pt idx="3">
                  <c:v>1200</c:v>
                </c:pt>
                <c:pt idx="4">
                  <c:v>300</c:v>
                </c:pt>
                <c:pt idx="5">
                  <c:v>250</c:v>
                </c:pt>
                <c:pt idx="6">
                  <c:v>600</c:v>
                </c:pt>
                <c:pt idx="7">
                  <c:v>0</c:v>
                </c:pt>
                <c:pt idx="8">
                  <c:v>150</c:v>
                </c:pt>
                <c:pt idx="9">
                  <c:v>0</c:v>
                </c:pt>
                <c:pt idx="10">
                  <c:v>300</c:v>
                </c:pt>
                <c:pt idx="1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4-4F0F-B8A4-E3B8495C86BD}"/>
            </c:ext>
          </c:extLst>
        </c:ser>
        <c:ser>
          <c:idx val="1"/>
          <c:order val="1"/>
          <c:tx>
            <c:strRef>
              <c:f>'Budget Assignment'!$F$1</c:f>
              <c:strCache>
                <c:ptCount val="1"/>
                <c:pt idx="0">
                  <c:v>Food - 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 Assignment'!$F$2:$F$13</c:f>
              <c:numCache>
                <c:formatCode>General</c:formatCode>
                <c:ptCount val="12"/>
                <c:pt idx="0">
                  <c:v>300</c:v>
                </c:pt>
                <c:pt idx="1">
                  <c:v>350</c:v>
                </c:pt>
                <c:pt idx="2">
                  <c:v>450</c:v>
                </c:pt>
                <c:pt idx="3">
                  <c:v>544</c:v>
                </c:pt>
                <c:pt idx="4">
                  <c:v>489</c:v>
                </c:pt>
                <c:pt idx="5">
                  <c:v>512</c:v>
                </c:pt>
                <c:pt idx="6">
                  <c:v>493</c:v>
                </c:pt>
                <c:pt idx="7">
                  <c:v>480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4-4F0F-B8A4-E3B8495C86BD}"/>
            </c:ext>
          </c:extLst>
        </c:ser>
        <c:ser>
          <c:idx val="2"/>
          <c:order val="2"/>
          <c:tx>
            <c:strRef>
              <c:f>'Budget Assignment'!$H$1</c:f>
              <c:strCache>
                <c:ptCount val="1"/>
                <c:pt idx="0">
                  <c:v>Housing Spent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 Assignment'!$H$2:$H$13</c:f>
              <c:numCache>
                <c:formatCode>_([$$-409]* #,##0.00_);_([$$-409]* \(#,##0.00\);_([$$-409]* "-"??_);_(@_)</c:formatCode>
                <c:ptCount val="12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44-4F0F-B8A4-E3B8495C86BD}"/>
            </c:ext>
          </c:extLst>
        </c:ser>
        <c:ser>
          <c:idx val="3"/>
          <c:order val="3"/>
          <c:tx>
            <c:strRef>
              <c:f>'Budget Assignment'!$J$1</c:f>
              <c:strCache>
                <c:ptCount val="1"/>
                <c:pt idx="0">
                  <c:v>Utilities - Spent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 Assignment'!$J$2:$J$13</c:f>
              <c:numCache>
                <c:formatCode>General</c:formatCode>
                <c:ptCount val="12"/>
                <c:pt idx="0">
                  <c:v>225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44-4F0F-B8A4-E3B8495C86BD}"/>
            </c:ext>
          </c:extLst>
        </c:ser>
        <c:ser>
          <c:idx val="4"/>
          <c:order val="4"/>
          <c:tx>
            <c:strRef>
              <c:f>'Budget Assignment'!$L$1</c:f>
              <c:strCache>
                <c:ptCount val="1"/>
                <c:pt idx="0">
                  <c:v>Misc - Spent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 Assignment'!$L$2:$L$13</c:f>
              <c:numCache>
                <c:formatCode>General</c:formatCode>
                <c:ptCount val="12"/>
                <c:pt idx="0">
                  <c:v>550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450</c:v>
                </c:pt>
                <c:pt idx="5">
                  <c:v>430</c:v>
                </c:pt>
                <c:pt idx="6">
                  <c:v>540</c:v>
                </c:pt>
                <c:pt idx="7">
                  <c:v>345</c:v>
                </c:pt>
                <c:pt idx="8">
                  <c:v>342</c:v>
                </c:pt>
                <c:pt idx="9">
                  <c:v>524</c:v>
                </c:pt>
                <c:pt idx="10">
                  <c:v>427</c:v>
                </c:pt>
                <c:pt idx="1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44-4F0F-B8A4-E3B8495C86BD}"/>
            </c:ext>
          </c:extLst>
        </c:ser>
        <c:ser>
          <c:idx val="5"/>
          <c:order val="5"/>
          <c:tx>
            <c:strRef>
              <c:f>'Budget Assignment'!$N$1</c:f>
              <c:strCache>
                <c:ptCount val="1"/>
                <c:pt idx="0">
                  <c:v>Savings - Actual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 Assignment'!$N$2:$N$13</c:f>
              <c:numCache>
                <c:formatCode>_([$$-409]* #,##0.00_);_([$$-409]* \(#,##0.00\);_([$$-409]* "-"??_);_(@_)</c:formatCode>
                <c:ptCount val="12"/>
                <c:pt idx="0">
                  <c:v>1225</c:v>
                </c:pt>
                <c:pt idx="1">
                  <c:v>900</c:v>
                </c:pt>
                <c:pt idx="2">
                  <c:v>1675</c:v>
                </c:pt>
                <c:pt idx="3">
                  <c:v>256</c:v>
                </c:pt>
                <c:pt idx="4">
                  <c:v>1261</c:v>
                </c:pt>
                <c:pt idx="5">
                  <c:v>1308</c:v>
                </c:pt>
                <c:pt idx="6">
                  <c:v>867</c:v>
                </c:pt>
                <c:pt idx="7">
                  <c:v>1675</c:v>
                </c:pt>
                <c:pt idx="8">
                  <c:v>1558</c:v>
                </c:pt>
                <c:pt idx="9">
                  <c:v>1501</c:v>
                </c:pt>
                <c:pt idx="10">
                  <c:v>1273</c:v>
                </c:pt>
                <c:pt idx="11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44-4F0F-B8A4-E3B8495C86BD}"/>
            </c:ext>
          </c:extLst>
        </c:ser>
        <c:ser>
          <c:idx val="6"/>
          <c:order val="6"/>
          <c:tx>
            <c:strRef>
              <c:f>'Budget Assignment'!$P$1</c:f>
              <c:strCache>
                <c:ptCount val="1"/>
                <c:pt idx="0">
                  <c:v>Investments - Actual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 Assignment'!$P$2:$P$13</c:f>
              <c:numCache>
                <c:formatCode>"$"#,##0_);[Red]\("$"#,##0\)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44-4F0F-B8A4-E3B8495C8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908807"/>
        <c:axId val="592409096"/>
      </c:barChart>
      <c:catAx>
        <c:axId val="304908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09096"/>
        <c:crosses val="autoZero"/>
        <c:auto val="1"/>
        <c:lblAlgn val="ctr"/>
        <c:lblOffset val="100"/>
        <c:noMultiLvlLbl val="0"/>
      </c:catAx>
      <c:valAx>
        <c:axId val="5924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08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66675</xdr:rowOff>
    </xdr:from>
    <xdr:to>
      <xdr:col>13</xdr:col>
      <xdr:colOff>95250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F4D1B2-1AB2-98D9-EC51-19A997D25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20</xdr:row>
      <xdr:rowOff>66675</xdr:rowOff>
    </xdr:from>
    <xdr:to>
      <xdr:col>25</xdr:col>
      <xdr:colOff>0</xdr:colOff>
      <xdr:row>40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8F510B-AD50-AA41-EF98-C8A8A428CEC6}"/>
            </a:ext>
            <a:ext uri="{147F2762-F138-4A5C-976F-8EAC2B608ADB}">
              <a16:predDERef xmlns:a16="http://schemas.microsoft.com/office/drawing/2014/main" pred="{15F4D1B2-1AB2-98D9-EC51-19A997D25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C24C11-79C3-4505-82A6-A0C5AA0C42C0}" name="Table1" displayName="Table1" ref="A1:R13" totalsRowShown="0" headerRowDxfId="8">
  <autoFilter ref="A1:R13" xr:uid="{5BC24C11-79C3-4505-82A6-A0C5AA0C42C0}"/>
  <tableColumns count="18">
    <tableColumn id="1" xr3:uid="{E1DC7885-6E0E-452B-9AFC-8147B2812417}" name="Month"/>
    <tableColumn id="2" xr3:uid="{F92CB99F-01F8-4529-B371-1FF2241B58E2}" name="Income" dataDxfId="7"/>
    <tableColumn id="3" xr3:uid="{085C909A-0650-4DD3-9E08-8FA9483A7A2E}" name="Trips - Budgeted">
      <calculatedColumnFormula>B2*0.1</calculatedColumnFormula>
    </tableColumn>
    <tableColumn id="4" xr3:uid="{A0954F87-C3C5-4307-90EE-57255CEA22F7}" name="Trips - Spent"/>
    <tableColumn id="5" xr3:uid="{4007F9F1-E3C8-4989-9B28-A5CB8EDB799A}" name="Food - Budgeted"/>
    <tableColumn id="6" xr3:uid="{F0A6DBF5-17C4-4BEF-A08E-F24FDD45A3A2}" name="Food - Spent"/>
    <tableColumn id="7" xr3:uid="{7672BE67-4504-457B-AEB4-B0510D152B47}" name="Housing - Budgeted" dataDxfId="6">
      <calculatedColumnFormula>B2*0.35</calculatedColumnFormula>
    </tableColumn>
    <tableColumn id="8" xr3:uid="{11D4AFEA-C1BF-4E10-987A-CD884E9A5856}" name="Housing Spent" dataDxfId="5"/>
    <tableColumn id="9" xr3:uid="{EBC27E5E-3D9C-4304-93BE-6B910873ED31}" name="Utilities - Budgeted">
      <calculatedColumnFormula>B2*0.05</calculatedColumnFormula>
    </tableColumn>
    <tableColumn id="10" xr3:uid="{1E5F3680-EFE4-4932-B091-576CB2277475}" name="Utilities - Spent"/>
    <tableColumn id="11" xr3:uid="{F341D423-D7FF-4E0D-B266-321482A01003}" name="Misc - Budgeted">
      <calculatedColumnFormula>B2*0.1</calculatedColumnFormula>
    </tableColumn>
    <tableColumn id="12" xr3:uid="{5AC45BF0-FCCA-494D-8E52-6B2962AD9759}" name="Misc - Spent"/>
    <tableColumn id="13" xr3:uid="{BA68128D-8F71-48BC-967F-CF0820C44E80}" name="Savings - Goal" dataDxfId="4">
      <calculatedColumnFormula>B2*0.2</calculatedColumnFormula>
    </tableColumn>
    <tableColumn id="14" xr3:uid="{95E08A0F-F224-4208-B1E7-B0101F2AA4B4}" name="Savings - Actual" dataDxfId="3">
      <calculatedColumnFormula>5000-SUM(D2,F2,H2,J2,L2,P2)</calculatedColumnFormula>
    </tableColumn>
    <tableColumn id="15" xr3:uid="{1CAF185C-AE6C-4D2A-BC5A-631E9CB7C704}" name="Investments - Goal" dataDxfId="2">
      <calculatedColumnFormula>B2*0.1</calculatedColumnFormula>
    </tableColumn>
    <tableColumn id="16" xr3:uid="{41B4F565-553A-4263-A727-05A8BAAEB832}" name="Investments - Actual" dataDxfId="1"/>
    <tableColumn id="17" xr3:uid="{CC14D82E-41FA-485B-9CBD-0ECF0BC6EA4B}" name="Column1"/>
    <tableColumn id="18" xr3:uid="{AD9340A2-F179-46B9-B4E4-4C54AECF8A96}" name="Total Spent" dataDxfId="0">
      <calculatedColumnFormula>SUM(D2,F2,H2,J2,L2,N2,P2)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C16" sqref="C16"/>
    </sheetView>
  </sheetViews>
  <sheetFormatPr defaultRowHeight="15"/>
  <cols>
    <col min="1" max="1" width="10.5703125" bestFit="1" customWidth="1"/>
    <col min="2" max="2" width="6.7109375" customWidth="1"/>
    <col min="3" max="3" width="5.28515625" bestFit="1" customWidth="1"/>
    <col min="4" max="4" width="5.42578125" bestFit="1" customWidth="1"/>
    <col min="5" max="6" width="5.28515625" bestFit="1" customWidth="1"/>
    <col min="7" max="8" width="10.7109375" bestFit="1" customWidth="1"/>
    <col min="9" max="12" width="5.28515625" bestFit="1" customWidth="1"/>
    <col min="13" max="14" width="10.7109375" bestFit="1" customWidth="1"/>
    <col min="15" max="15" width="8.28515625" bestFit="1" customWidth="1"/>
    <col min="16" max="16" width="5.85546875" bestFit="1" customWidth="1"/>
    <col min="18" max="18" width="11.42578125" customWidth="1"/>
  </cols>
  <sheetData>
    <row r="1" spans="1:18" s="5" customFormat="1" ht="95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>
      <c r="A2" t="s">
        <v>18</v>
      </c>
      <c r="B2" s="1">
        <v>5000</v>
      </c>
      <c r="C2">
        <f>B2*0.1</f>
        <v>500</v>
      </c>
      <c r="D2">
        <v>450</v>
      </c>
      <c r="E2">
        <v>500</v>
      </c>
      <c r="F2">
        <v>300</v>
      </c>
      <c r="G2" s="3">
        <f>B2*0.35</f>
        <v>1750</v>
      </c>
      <c r="H2" s="3">
        <v>1750</v>
      </c>
      <c r="I2">
        <f>B2*0.05</f>
        <v>250</v>
      </c>
      <c r="J2">
        <v>225</v>
      </c>
      <c r="K2">
        <f>B2*0.1</f>
        <v>500</v>
      </c>
      <c r="L2">
        <v>550</v>
      </c>
      <c r="M2" s="3">
        <f>B2*0.2</f>
        <v>1000</v>
      </c>
      <c r="N2" s="3">
        <f>5000-SUM(D2,F2,H2,J2,L2,P2)</f>
        <v>1225</v>
      </c>
      <c r="O2" s="2">
        <f>B2*0.1</f>
        <v>500</v>
      </c>
      <c r="P2" s="4">
        <v>500</v>
      </c>
      <c r="R2" s="3">
        <f>SUM(D2,F2,H2,J2,L2,N2,P2)</f>
        <v>5000</v>
      </c>
    </row>
    <row r="3" spans="1:18">
      <c r="A3" t="s">
        <v>19</v>
      </c>
      <c r="B3" s="1">
        <v>5000</v>
      </c>
      <c r="C3">
        <f t="shared" ref="C3:C13" si="0">B3*0.1</f>
        <v>500</v>
      </c>
      <c r="D3">
        <v>1000</v>
      </c>
      <c r="E3">
        <v>500</v>
      </c>
      <c r="F3">
        <v>350</v>
      </c>
      <c r="G3" s="3">
        <f t="shared" ref="G3:H13" si="1">B3*0.35</f>
        <v>1750</v>
      </c>
      <c r="H3" s="3">
        <v>1750</v>
      </c>
      <c r="I3">
        <f t="shared" ref="I3:I13" si="2">B3*0.05</f>
        <v>250</v>
      </c>
      <c r="J3">
        <v>200</v>
      </c>
      <c r="K3">
        <f t="shared" ref="K3:K13" si="3">B3*0.1</f>
        <v>500</v>
      </c>
      <c r="L3">
        <v>300</v>
      </c>
      <c r="M3" s="3">
        <f t="shared" ref="M3:M13" si="4">B3*0.2</f>
        <v>1000</v>
      </c>
      <c r="N3" s="3">
        <f t="shared" ref="N3:N13" si="5">5000-SUM(D3,F3,H3,J3,L3,P3)</f>
        <v>900</v>
      </c>
      <c r="O3" s="2">
        <f t="shared" ref="O3:O13" si="6">B3*0.1</f>
        <v>500</v>
      </c>
      <c r="P3" s="4">
        <v>500</v>
      </c>
      <c r="R3" s="3">
        <f t="shared" ref="R3:R13" si="7">SUM(D3,F3,H3,J3,L3,N3,P3)</f>
        <v>5000</v>
      </c>
    </row>
    <row r="4" spans="1:18">
      <c r="A4" t="s">
        <v>20</v>
      </c>
      <c r="B4" s="1">
        <v>5000</v>
      </c>
      <c r="C4">
        <f t="shared" si="0"/>
        <v>500</v>
      </c>
      <c r="D4">
        <v>0</v>
      </c>
      <c r="E4">
        <v>500</v>
      </c>
      <c r="F4">
        <v>450</v>
      </c>
      <c r="G4" s="3">
        <f t="shared" si="1"/>
        <v>1750</v>
      </c>
      <c r="H4" s="3">
        <v>1750</v>
      </c>
      <c r="I4">
        <f t="shared" si="2"/>
        <v>250</v>
      </c>
      <c r="J4">
        <v>225</v>
      </c>
      <c r="K4">
        <f t="shared" si="3"/>
        <v>500</v>
      </c>
      <c r="L4">
        <v>400</v>
      </c>
      <c r="M4" s="3">
        <f t="shared" si="4"/>
        <v>1000</v>
      </c>
      <c r="N4" s="3">
        <f t="shared" si="5"/>
        <v>1675</v>
      </c>
      <c r="O4" s="2">
        <f t="shared" si="6"/>
        <v>500</v>
      </c>
      <c r="P4" s="4">
        <v>500</v>
      </c>
      <c r="R4" s="3">
        <f t="shared" si="7"/>
        <v>5000</v>
      </c>
    </row>
    <row r="5" spans="1:18">
      <c r="A5" t="s">
        <v>21</v>
      </c>
      <c r="B5" s="1">
        <v>5000</v>
      </c>
      <c r="C5">
        <f t="shared" si="0"/>
        <v>500</v>
      </c>
      <c r="D5">
        <v>1200</v>
      </c>
      <c r="E5">
        <v>500</v>
      </c>
      <c r="F5">
        <v>544</v>
      </c>
      <c r="G5" s="3">
        <f t="shared" si="1"/>
        <v>1750</v>
      </c>
      <c r="H5" s="3">
        <v>1750</v>
      </c>
      <c r="I5">
        <f t="shared" si="2"/>
        <v>250</v>
      </c>
      <c r="J5">
        <v>250</v>
      </c>
      <c r="K5">
        <f t="shared" si="3"/>
        <v>500</v>
      </c>
      <c r="L5">
        <v>500</v>
      </c>
      <c r="M5" s="3">
        <f t="shared" si="4"/>
        <v>1000</v>
      </c>
      <c r="N5" s="3">
        <f t="shared" si="5"/>
        <v>256</v>
      </c>
      <c r="O5" s="2">
        <f t="shared" si="6"/>
        <v>500</v>
      </c>
      <c r="P5" s="4">
        <v>500</v>
      </c>
      <c r="R5" s="3">
        <f t="shared" si="7"/>
        <v>5000</v>
      </c>
    </row>
    <row r="6" spans="1:18">
      <c r="A6" t="s">
        <v>22</v>
      </c>
      <c r="B6" s="1">
        <v>5000</v>
      </c>
      <c r="C6">
        <f t="shared" si="0"/>
        <v>500</v>
      </c>
      <c r="D6">
        <v>300</v>
      </c>
      <c r="E6">
        <v>500</v>
      </c>
      <c r="F6">
        <v>489</v>
      </c>
      <c r="G6" s="3">
        <f t="shared" si="1"/>
        <v>1750</v>
      </c>
      <c r="H6" s="3">
        <v>1750</v>
      </c>
      <c r="I6">
        <f t="shared" si="2"/>
        <v>250</v>
      </c>
      <c r="J6">
        <v>250</v>
      </c>
      <c r="K6">
        <f t="shared" si="3"/>
        <v>500</v>
      </c>
      <c r="L6">
        <v>450</v>
      </c>
      <c r="M6" s="3">
        <f t="shared" si="4"/>
        <v>1000</v>
      </c>
      <c r="N6" s="3">
        <f t="shared" si="5"/>
        <v>1261</v>
      </c>
      <c r="O6" s="2">
        <f t="shared" si="6"/>
        <v>500</v>
      </c>
      <c r="P6" s="4">
        <v>500</v>
      </c>
      <c r="R6" s="3">
        <f t="shared" si="7"/>
        <v>5000</v>
      </c>
    </row>
    <row r="7" spans="1:18">
      <c r="A7" t="s">
        <v>23</v>
      </c>
      <c r="B7" s="1">
        <v>5000</v>
      </c>
      <c r="C7">
        <f t="shared" si="0"/>
        <v>500</v>
      </c>
      <c r="D7">
        <v>250</v>
      </c>
      <c r="E7">
        <v>500</v>
      </c>
      <c r="F7">
        <v>512</v>
      </c>
      <c r="G7" s="3">
        <f t="shared" si="1"/>
        <v>1750</v>
      </c>
      <c r="H7" s="3">
        <v>1750</v>
      </c>
      <c r="I7">
        <f t="shared" si="2"/>
        <v>250</v>
      </c>
      <c r="J7">
        <v>250</v>
      </c>
      <c r="K7">
        <f t="shared" si="3"/>
        <v>500</v>
      </c>
      <c r="L7">
        <v>430</v>
      </c>
      <c r="M7" s="3">
        <f t="shared" si="4"/>
        <v>1000</v>
      </c>
      <c r="N7" s="3">
        <f t="shared" si="5"/>
        <v>1308</v>
      </c>
      <c r="O7" s="2">
        <f t="shared" si="6"/>
        <v>500</v>
      </c>
      <c r="P7" s="4">
        <v>500</v>
      </c>
      <c r="R7" s="3">
        <f t="shared" si="7"/>
        <v>5000</v>
      </c>
    </row>
    <row r="8" spans="1:18">
      <c r="A8" t="s">
        <v>24</v>
      </c>
      <c r="B8" s="1">
        <v>5000</v>
      </c>
      <c r="C8">
        <f t="shared" si="0"/>
        <v>500</v>
      </c>
      <c r="D8">
        <v>600</v>
      </c>
      <c r="E8">
        <v>500</v>
      </c>
      <c r="F8">
        <v>493</v>
      </c>
      <c r="G8" s="3">
        <f t="shared" si="1"/>
        <v>1750</v>
      </c>
      <c r="H8" s="3">
        <v>1750</v>
      </c>
      <c r="I8">
        <f t="shared" si="2"/>
        <v>250</v>
      </c>
      <c r="J8">
        <v>250</v>
      </c>
      <c r="K8">
        <f t="shared" si="3"/>
        <v>500</v>
      </c>
      <c r="L8">
        <v>540</v>
      </c>
      <c r="M8" s="3">
        <f t="shared" si="4"/>
        <v>1000</v>
      </c>
      <c r="N8" s="3">
        <f t="shared" si="5"/>
        <v>867</v>
      </c>
      <c r="O8" s="2">
        <f t="shared" si="6"/>
        <v>500</v>
      </c>
      <c r="P8" s="4">
        <v>500</v>
      </c>
      <c r="R8" s="3">
        <f t="shared" si="7"/>
        <v>5000</v>
      </c>
    </row>
    <row r="9" spans="1:18">
      <c r="A9" t="s">
        <v>25</v>
      </c>
      <c r="B9" s="1">
        <v>5000</v>
      </c>
      <c r="C9">
        <f t="shared" si="0"/>
        <v>500</v>
      </c>
      <c r="D9">
        <v>0</v>
      </c>
      <c r="E9">
        <v>500</v>
      </c>
      <c r="F9">
        <v>480</v>
      </c>
      <c r="G9" s="3">
        <f t="shared" si="1"/>
        <v>1750</v>
      </c>
      <c r="H9" s="3">
        <v>1750</v>
      </c>
      <c r="I9">
        <f t="shared" si="2"/>
        <v>250</v>
      </c>
      <c r="J9">
        <v>250</v>
      </c>
      <c r="K9">
        <f t="shared" si="3"/>
        <v>500</v>
      </c>
      <c r="L9">
        <v>345</v>
      </c>
      <c r="M9" s="3">
        <f t="shared" si="4"/>
        <v>1000</v>
      </c>
      <c r="N9" s="3">
        <f t="shared" si="5"/>
        <v>1675</v>
      </c>
      <c r="O9" s="2">
        <f t="shared" si="6"/>
        <v>500</v>
      </c>
      <c r="P9" s="4">
        <v>500</v>
      </c>
      <c r="R9" s="3">
        <f t="shared" si="7"/>
        <v>5000</v>
      </c>
    </row>
    <row r="10" spans="1:18">
      <c r="A10" t="s">
        <v>26</v>
      </c>
      <c r="B10" s="1">
        <v>5000</v>
      </c>
      <c r="C10">
        <f t="shared" si="0"/>
        <v>500</v>
      </c>
      <c r="D10">
        <v>150</v>
      </c>
      <c r="E10">
        <v>500</v>
      </c>
      <c r="F10">
        <v>450</v>
      </c>
      <c r="G10" s="3">
        <f t="shared" si="1"/>
        <v>1750</v>
      </c>
      <c r="H10" s="3">
        <v>1750</v>
      </c>
      <c r="I10">
        <f t="shared" si="2"/>
        <v>250</v>
      </c>
      <c r="J10">
        <v>250</v>
      </c>
      <c r="K10">
        <f t="shared" si="3"/>
        <v>500</v>
      </c>
      <c r="L10">
        <v>342</v>
      </c>
      <c r="M10" s="3">
        <f t="shared" si="4"/>
        <v>1000</v>
      </c>
      <c r="N10" s="3">
        <f t="shared" si="5"/>
        <v>1558</v>
      </c>
      <c r="O10" s="2">
        <f t="shared" si="6"/>
        <v>500</v>
      </c>
      <c r="P10" s="4">
        <v>500</v>
      </c>
      <c r="R10" s="3">
        <f t="shared" si="7"/>
        <v>5000</v>
      </c>
    </row>
    <row r="11" spans="1:18">
      <c r="A11" t="s">
        <v>27</v>
      </c>
      <c r="B11" s="1">
        <v>5000</v>
      </c>
      <c r="C11">
        <f t="shared" si="0"/>
        <v>500</v>
      </c>
      <c r="D11">
        <v>0</v>
      </c>
      <c r="E11">
        <v>500</v>
      </c>
      <c r="F11">
        <v>475</v>
      </c>
      <c r="G11" s="3">
        <f t="shared" si="1"/>
        <v>1750</v>
      </c>
      <c r="H11" s="3">
        <v>1750</v>
      </c>
      <c r="I11">
        <f t="shared" si="2"/>
        <v>250</v>
      </c>
      <c r="J11">
        <v>250</v>
      </c>
      <c r="K11">
        <f t="shared" si="3"/>
        <v>500</v>
      </c>
      <c r="L11">
        <v>524</v>
      </c>
      <c r="M11" s="3">
        <f t="shared" si="4"/>
        <v>1000</v>
      </c>
      <c r="N11" s="3">
        <f t="shared" si="5"/>
        <v>1501</v>
      </c>
      <c r="O11" s="2">
        <f t="shared" si="6"/>
        <v>500</v>
      </c>
      <c r="P11" s="4">
        <v>500</v>
      </c>
      <c r="R11" s="3">
        <f t="shared" si="7"/>
        <v>5000</v>
      </c>
    </row>
    <row r="12" spans="1:18">
      <c r="A12" t="s">
        <v>28</v>
      </c>
      <c r="B12" s="1">
        <v>5000</v>
      </c>
      <c r="C12">
        <f t="shared" si="0"/>
        <v>500</v>
      </c>
      <c r="D12">
        <v>300</v>
      </c>
      <c r="E12">
        <v>500</v>
      </c>
      <c r="F12">
        <v>500</v>
      </c>
      <c r="G12" s="3">
        <f t="shared" si="1"/>
        <v>1750</v>
      </c>
      <c r="H12" s="3">
        <v>1750</v>
      </c>
      <c r="I12">
        <f t="shared" si="2"/>
        <v>250</v>
      </c>
      <c r="J12">
        <v>250</v>
      </c>
      <c r="K12">
        <f t="shared" si="3"/>
        <v>500</v>
      </c>
      <c r="L12">
        <v>427</v>
      </c>
      <c r="M12" s="3">
        <f t="shared" si="4"/>
        <v>1000</v>
      </c>
      <c r="N12" s="3">
        <f t="shared" si="5"/>
        <v>1273</v>
      </c>
      <c r="O12" s="2">
        <f t="shared" si="6"/>
        <v>500</v>
      </c>
      <c r="P12" s="4">
        <v>500</v>
      </c>
      <c r="R12" s="3">
        <f t="shared" si="7"/>
        <v>5000</v>
      </c>
    </row>
    <row r="13" spans="1:18">
      <c r="A13" t="s">
        <v>29</v>
      </c>
      <c r="B13" s="1">
        <v>5000</v>
      </c>
      <c r="C13">
        <f t="shared" si="0"/>
        <v>500</v>
      </c>
      <c r="D13">
        <v>650</v>
      </c>
      <c r="E13">
        <v>500</v>
      </c>
      <c r="F13">
        <v>750</v>
      </c>
      <c r="G13" s="3">
        <f t="shared" si="1"/>
        <v>1750</v>
      </c>
      <c r="H13" s="3">
        <v>1750</v>
      </c>
      <c r="I13">
        <f t="shared" si="2"/>
        <v>250</v>
      </c>
      <c r="J13">
        <v>250</v>
      </c>
      <c r="K13">
        <f t="shared" si="3"/>
        <v>500</v>
      </c>
      <c r="L13">
        <v>234</v>
      </c>
      <c r="M13" s="3">
        <f t="shared" si="4"/>
        <v>1000</v>
      </c>
      <c r="N13" s="3">
        <f t="shared" si="5"/>
        <v>866</v>
      </c>
      <c r="O13" s="2">
        <f t="shared" si="6"/>
        <v>500</v>
      </c>
      <c r="P13" s="4">
        <v>500</v>
      </c>
      <c r="R13" s="3">
        <f t="shared" si="7"/>
        <v>5000</v>
      </c>
    </row>
  </sheetData>
  <conditionalFormatting sqref="F2:F13">
    <cfRule type="cellIs" dxfId="12" priority="4" operator="greaterThan">
      <formula>$E$13</formula>
    </cfRule>
  </conditionalFormatting>
  <conditionalFormatting sqref="D2:D13">
    <cfRule type="cellIs" dxfId="11" priority="3" operator="greaterThan">
      <formula>$C$12</formula>
    </cfRule>
  </conditionalFormatting>
  <conditionalFormatting sqref="L2:L13">
    <cfRule type="cellIs" dxfId="10" priority="2" operator="greaterThan">
      <formula>$K$3</formula>
    </cfRule>
  </conditionalFormatting>
  <conditionalFormatting sqref="N2:N13">
    <cfRule type="cellIs" dxfId="9" priority="1" operator="greaterThan">
      <formula>$M$7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2024-05-31T01:52:04Z</dcterms:created>
  <dcterms:modified xsi:type="dcterms:W3CDTF">2024-06-09T17:07:59Z</dcterms:modified>
  <cp:category/>
  <cp:contentStatus/>
</cp:coreProperties>
</file>