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yan.morse\Documents\GitHub\NEhabitat\"/>
    </mc:Choice>
  </mc:AlternateContent>
  <bookViews>
    <workbookView xWindow="0" yWindow="0" windowWidth="16380" windowHeight="8196" tabRatio="662" activeTab="3"/>
  </bookViews>
  <sheets>
    <sheet name="GS testing removals" sheetId="5" r:id="rId1"/>
    <sheet name="Model Selection" sheetId="4" r:id="rId2"/>
    <sheet name="HGAM_tables" sheetId="1" r:id="rId3"/>
    <sheet name="model_perf" sheetId="2" r:id="rId4"/>
    <sheet name="comlands_foss_landings (1)" sheetId="3" r:id="rId5"/>
  </sheets>
  <calcPr calcId="162913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S24" i="3" l="1"/>
  <c r="P24" i="3"/>
  <c r="O24" i="3"/>
  <c r="T24" i="3" s="1"/>
  <c r="S23" i="3"/>
  <c r="T23" i="3" s="1"/>
  <c r="O23" i="3"/>
  <c r="P23" i="3" s="1"/>
  <c r="S22" i="3"/>
  <c r="O22" i="3"/>
  <c r="P22" i="3" s="1"/>
  <c r="S21" i="3"/>
  <c r="T21" i="3" s="1"/>
  <c r="O21" i="3"/>
  <c r="P21" i="3" s="1"/>
  <c r="S20" i="3"/>
  <c r="O20" i="3"/>
  <c r="P20" i="3" s="1"/>
  <c r="S19" i="3"/>
  <c r="T19" i="3" s="1"/>
  <c r="O19" i="3"/>
  <c r="P19" i="3" s="1"/>
  <c r="S13" i="3"/>
  <c r="O13" i="3"/>
  <c r="P13" i="3" s="1"/>
  <c r="S12" i="3"/>
  <c r="T12" i="3" s="1"/>
  <c r="O12" i="3"/>
  <c r="P12" i="3" s="1"/>
  <c r="S11" i="3"/>
  <c r="O11" i="3"/>
  <c r="P11" i="3" s="1"/>
  <c r="S10" i="3"/>
  <c r="T10" i="3" s="1"/>
  <c r="O10" i="3"/>
  <c r="P10" i="3" s="1"/>
  <c r="S9" i="3"/>
  <c r="O9" i="3"/>
  <c r="P9" i="3" s="1"/>
  <c r="S8" i="3"/>
  <c r="T8" i="3" s="1"/>
  <c r="O8" i="3"/>
  <c r="P8" i="3" s="1"/>
  <c r="Z51" i="1"/>
  <c r="X51" i="1"/>
  <c r="Z50" i="1"/>
  <c r="X50" i="1"/>
  <c r="Z49" i="1"/>
  <c r="X49" i="1"/>
  <c r="Z48" i="1"/>
  <c r="X48" i="1"/>
  <c r="Z47" i="1"/>
  <c r="X47" i="1"/>
  <c r="Z46" i="1"/>
  <c r="X46" i="1"/>
  <c r="Z45" i="1"/>
  <c r="X45" i="1"/>
  <c r="Z44" i="1"/>
  <c r="X44" i="1"/>
  <c r="Z43" i="1"/>
  <c r="X43" i="1"/>
  <c r="Z42" i="1"/>
  <c r="X42" i="1"/>
  <c r="Z38" i="1"/>
  <c r="X38" i="1"/>
  <c r="Z37" i="1"/>
  <c r="X37" i="1"/>
  <c r="Z36" i="1"/>
  <c r="X36" i="1"/>
  <c r="Z35" i="1"/>
  <c r="X35" i="1"/>
  <c r="Z34" i="1"/>
  <c r="X34" i="1"/>
  <c r="Z33" i="1"/>
  <c r="X33" i="1"/>
  <c r="Z32" i="1"/>
  <c r="X32" i="1"/>
  <c r="Z31" i="1"/>
  <c r="X31" i="1"/>
  <c r="Z30" i="1"/>
  <c r="X30" i="1"/>
  <c r="Z29" i="1"/>
  <c r="X29" i="1"/>
  <c r="T9" i="3" l="1"/>
  <c r="T11" i="3"/>
  <c r="T13" i="3"/>
  <c r="T20" i="3"/>
  <c r="T22" i="3"/>
</calcChain>
</file>

<file path=xl/sharedStrings.xml><?xml version="1.0" encoding="utf-8"?>
<sst xmlns="http://schemas.openxmlformats.org/spreadsheetml/2006/main" count="954" uniqueCount="240">
  <si>
    <t>Species</t>
  </si>
  <si>
    <t>Season</t>
  </si>
  <si>
    <t>Stage</t>
  </si>
  <si>
    <t>V1</t>
  </si>
  <si>
    <t>V2</t>
  </si>
  <si>
    <t>V3</t>
  </si>
  <si>
    <t>V4</t>
  </si>
  <si>
    <t>V5</t>
  </si>
  <si>
    <t>V6</t>
  </si>
  <si>
    <t>V7</t>
  </si>
  <si>
    <t>V8</t>
  </si>
  <si>
    <t>V9</t>
  </si>
  <si>
    <t>cod</t>
  </si>
  <si>
    <t>fall</t>
  </si>
  <si>
    <t>Adt</t>
  </si>
  <si>
    <t>BOTTEMP</t>
  </si>
  <si>
    <t>chl2</t>
  </si>
  <si>
    <t>chl4</t>
  </si>
  <si>
    <t>DEPTH</t>
  </si>
  <si>
    <t>grnszmm</t>
  </si>
  <si>
    <t>sand_pct</t>
  </si>
  <si>
    <t>SURFTEMP</t>
  </si>
  <si>
    <t>Stg</t>
  </si>
  <si>
    <t>NA</t>
  </si>
  <si>
    <t>ORIGINAL VARS</t>
  </si>
  <si>
    <t>REMOVE COLLINEAR</t>
  </si>
  <si>
    <t>Juv</t>
  </si>
  <si>
    <t>chl10</t>
  </si>
  <si>
    <t>ctyp_100m3</t>
  </si>
  <si>
    <t>T</t>
  </si>
  <si>
    <t>Spring Survey Cod</t>
  </si>
  <si>
    <t>Fall Survey Cod</t>
  </si>
  <si>
    <t>Spring Survey Haddock</t>
  </si>
  <si>
    <t>Fall Survey Haddock</t>
  </si>
  <si>
    <t>spring</t>
  </si>
  <si>
    <t>P</t>
  </si>
  <si>
    <t>Ich</t>
  </si>
  <si>
    <t>calfin_100m3</t>
  </si>
  <si>
    <t>chaeto_100m3</t>
  </si>
  <si>
    <t>cham_100m3</t>
  </si>
  <si>
    <t>larvaceans_100m3</t>
  </si>
  <si>
    <t>para_100m3</t>
  </si>
  <si>
    <t>pseudo_100m3</t>
  </si>
  <si>
    <t>volume_100m3</t>
  </si>
  <si>
    <t>Z</t>
  </si>
  <si>
    <t>haddock</t>
  </si>
  <si>
    <t>Tows</t>
  </si>
  <si>
    <t>Lm</t>
  </si>
  <si>
    <t>43 cm</t>
  </si>
  <si>
    <t>36 cm</t>
  </si>
  <si>
    <t>Tows with positive abundance for adults (Adt), juveniles (juv), and ichthyoplankton (Ich) in spring and fall for cod and haddock, and the total number of tows per season from 1977-2019. Also shoen is the length at maturity  (Lm) used to distinguish adult from juveniles</t>
  </si>
  <si>
    <t>tlong_100m3</t>
  </si>
  <si>
    <t>gas_100m3</t>
  </si>
  <si>
    <t>mlucens_100m3</t>
  </si>
  <si>
    <t>oithspp_100m3</t>
  </si>
  <si>
    <t>Variable</t>
  </si>
  <si>
    <t>Description</t>
  </si>
  <si>
    <t>Unit</t>
  </si>
  <si>
    <t>Dynamic</t>
  </si>
  <si>
    <t>Variable selection</t>
  </si>
  <si>
    <t>Training Source (measured)</t>
  </si>
  <si>
    <t>Hindcast source</t>
  </si>
  <si>
    <t>Data source</t>
  </si>
  <si>
    <t>Bottom water temperature</t>
  </si>
  <si>
    <t>degrees C</t>
  </si>
  <si>
    <t>Y</t>
  </si>
  <si>
    <t>NEFSC Bottom trawl / EcoMon survey in situ</t>
  </si>
  <si>
    <t>Friedland et al. 2020</t>
  </si>
  <si>
    <t>February chlorophyll climatology</t>
  </si>
  <si>
    <t>mg chl m-3</t>
  </si>
  <si>
    <t>N</t>
  </si>
  <si>
    <t>Hermes merged chlorophyll product</t>
  </si>
  <si>
    <t>same</t>
  </si>
  <si>
    <t>mud_pct</t>
  </si>
  <si>
    <t>April chlorophyll climatology</t>
  </si>
  <si>
    <t>rug</t>
  </si>
  <si>
    <t>October chlorophyll climatology</t>
  </si>
  <si>
    <t>C</t>
  </si>
  <si>
    <r>
      <rPr>
        <i/>
        <sz val="8"/>
        <rFont val="Arial"/>
        <family val="2"/>
        <charset val="1"/>
      </rPr>
      <t>Centropages typicus</t>
    </r>
    <r>
      <rPr>
        <sz val="8"/>
        <rFont val="Arial"/>
        <family val="2"/>
        <charset val="1"/>
      </rPr>
      <t xml:space="preserve"> log abundance per 100m3</t>
    </r>
  </si>
  <si>
    <t>log number per 100m3</t>
  </si>
  <si>
    <t>NEFSC MARMAP / EcoMon survey</t>
  </si>
  <si>
    <t>Friedland et al. 2021</t>
  </si>
  <si>
    <t>chl1</t>
  </si>
  <si>
    <t>Water column depth</t>
  </si>
  <si>
    <t>m</t>
  </si>
  <si>
    <t>GEBCO bathymetry</t>
  </si>
  <si>
    <t>https://www.gebco.net/data_and_products/gridded_bathymetry_data/</t>
  </si>
  <si>
    <t>Sediment grain size</t>
  </si>
  <si>
    <t>mm</t>
  </si>
  <si>
    <t>USGS usSEABED interpolated product</t>
  </si>
  <si>
    <t>https://pubs.usgs.gov/ds/2005/118/</t>
  </si>
  <si>
    <t>chl3</t>
  </si>
  <si>
    <t>***</t>
  </si>
  <si>
    <t>**</t>
  </si>
  <si>
    <t>*</t>
  </si>
  <si>
    <t>Sediment composition – sand percentage</t>
  </si>
  <si>
    <t>%</t>
  </si>
  <si>
    <t>Surface water temperature</t>
  </si>
  <si>
    <t>NOAA OISST</t>
  </si>
  <si>
    <t>https://www.ncdc.noaa.gov/oisst/optimum-interpolation-sea-surface-temperature-oisst-v21</t>
  </si>
  <si>
    <t>chl5</t>
  </si>
  <si>
    <t>Bottom temperature dynamic variable extracted for high HSI</t>
  </si>
  <si>
    <t>chl6</t>
  </si>
  <si>
    <t>chl7</t>
  </si>
  <si>
    <t>slope</t>
  </si>
  <si>
    <t>43 year change</t>
  </si>
  <si>
    <t>std error</t>
  </si>
  <si>
    <t>p value</t>
  </si>
  <si>
    <t>chl8</t>
  </si>
  <si>
    <t>Ad cod spring</t>
  </si>
  <si>
    <t>chl9</t>
  </si>
  <si>
    <t>Jv cod spring</t>
  </si>
  <si>
    <t>chl11</t>
  </si>
  <si>
    <t>Ic cod spring</t>
  </si>
  <si>
    <t>chl12</t>
  </si>
  <si>
    <t>Ad had spring</t>
  </si>
  <si>
    <t>Jv had spring</t>
  </si>
  <si>
    <t>Ic had spring</t>
  </si>
  <si>
    <t>Ad cod fall</t>
  </si>
  <si>
    <t>Jv cod fall</t>
  </si>
  <si>
    <t>Ad had fall</t>
  </si>
  <si>
    <t>Jv had fall</t>
  </si>
  <si>
    <t>Surface temperature dynamic variable extracted for high HSI</t>
  </si>
  <si>
    <t>ns</t>
  </si>
  <si>
    <t>Bottom Temperature</t>
  </si>
  <si>
    <t>Surface Temperature</t>
  </si>
  <si>
    <t>Significance</t>
  </si>
  <si>
    <t>Std error</t>
  </si>
  <si>
    <t>&lt; 0.001</t>
  </si>
  <si>
    <t>Spr Cod Ad</t>
  </si>
  <si>
    <t>&lt; 0.01</t>
  </si>
  <si>
    <t>Spr Cod Jv</t>
  </si>
  <si>
    <t>Spr Cod Ic</t>
  </si>
  <si>
    <t>&lt; 0.05</t>
  </si>
  <si>
    <t>Spr Had Ad</t>
  </si>
  <si>
    <t>Spr Had Jv</t>
  </si>
  <si>
    <t>n.s.</t>
  </si>
  <si>
    <t>Spr Had Ic</t>
  </si>
  <si>
    <t>Fall Cod Ad</t>
  </si>
  <si>
    <t>Fall Cod Jv</t>
  </si>
  <si>
    <t>Fall Had Ad</t>
  </si>
  <si>
    <t>Fall Had Jv</t>
  </si>
  <si>
    <t>model</t>
  </si>
  <si>
    <t>PA.dev.exp</t>
  </si>
  <si>
    <t>BIO.dev.exp</t>
  </si>
  <si>
    <t>PA.aic</t>
  </si>
  <si>
    <t>BIO.aic</t>
  </si>
  <si>
    <t>PA.edf</t>
  </si>
  <si>
    <t>BIO.edf</t>
  </si>
  <si>
    <t>PA.res.df</t>
  </si>
  <si>
    <t>BIO.res.df</t>
  </si>
  <si>
    <t>PA.corr.res.df</t>
  </si>
  <si>
    <t>BIO.corr.res.df</t>
  </si>
  <si>
    <t>Ich.AUC</t>
  </si>
  <si>
    <t>Adt.AUC</t>
  </si>
  <si>
    <t>Juv.AUC</t>
  </si>
  <si>
    <t>fish_modG4_pa_Spr_Cod_20210313.Rdata</t>
  </si>
  <si>
    <t>fish_modGI_pa_Spr_Cod_20210313.Rdata</t>
  </si>
  <si>
    <t>fish_modG_pa_Spr_Cod_20210313.Rdata</t>
  </si>
  <si>
    <t>fish_modGSe3_pa_Spr_Cod_20210313.Rdata</t>
  </si>
  <si>
    <t>fish_modI_pa_Spr_Cod_20210313.Rdata</t>
  </si>
  <si>
    <t>fish_modS_pa_Spr_Cod_20210313.Rdata</t>
  </si>
  <si>
    <t>fish_modG4_pa_Spr_Haddock_20210312.Rdata</t>
  </si>
  <si>
    <t>fish_modGI_pa_Spr_Haddock_20210312.Rdata</t>
  </si>
  <si>
    <t>fish_modG_pa_Spr_Haddock_20210312.Rdata</t>
  </si>
  <si>
    <t>fish_modGSe3_pa_Spr_Haddock_20210312.Rdata</t>
  </si>
  <si>
    <t>fish_modGSe3_pa_Spr_Haddock_20210421.Rdata</t>
  </si>
  <si>
    <t>fish_modI_pa_Spr_Haddock_20210316.Rdata</t>
  </si>
  <si>
    <t>fish_modS_pa_Spr_Haddock_20210316.Rdata</t>
  </si>
  <si>
    <t>fish_modG4_pa_Fall_Cod_20210313.Rdata</t>
  </si>
  <si>
    <t>fish_modGI_pa_Fall_Cod_20210313.Rdata</t>
  </si>
  <si>
    <t>fish_modG_pa_Fall_Cod_20210313.Rdata</t>
  </si>
  <si>
    <t>fish_modGSe_pa_Fall_Cod_20210313.Rdata</t>
  </si>
  <si>
    <t>fish_modI_pa_Fall_Cod_20210313.Rdata</t>
  </si>
  <si>
    <t>fish_modS_pa_Fall_Cod_20210313.Rdata</t>
  </si>
  <si>
    <t>fish_modG4_pa_Fall_Haddock_20210312.Rdata</t>
  </si>
  <si>
    <t>fish_modGI_pa_Fall_Haddock_20210312.Rdata</t>
  </si>
  <si>
    <t>fish_modG_pa_Fall_Haddock_20210312.Rdata</t>
  </si>
  <si>
    <t>fish_modGSe_pa_Fall_Haddock_20210312.Rdata</t>
  </si>
  <si>
    <t>fish_modI_pa_Fall_Haddock_20210312.Rdata</t>
  </si>
  <si>
    <t>fish_modS_pa_Fall_Haddock_20210312.Rdata</t>
  </si>
  <si>
    <t>Note: all models built before 2021/04/21 were built using survdat that did not have corrections applied to Bigelow catch for haddock, so these validation scores are not valid comparisons</t>
  </si>
  <si>
    <t>Year</t>
  </si>
  <si>
    <t>Region Name</t>
  </si>
  <si>
    <t>NMFS Name</t>
  </si>
  <si>
    <t>Pounds</t>
  </si>
  <si>
    <t>Dollars</t>
  </si>
  <si>
    <t>Collection</t>
  </si>
  <si>
    <t>Confidentiality</t>
  </si>
  <si>
    <t>Source</t>
  </si>
  <si>
    <t>Scientific Name</t>
  </si>
  <si>
    <t>Tsn</t>
  </si>
  <si>
    <t>https://www.fisheries.noaa.gov/foss/f?p=215:200:3445549958587::NO:::</t>
  </si>
  <si>
    <t>Middle Atlantic</t>
  </si>
  <si>
    <t>COD, ATLANTIC</t>
  </si>
  <si>
    <t>Commercial</t>
  </si>
  <si>
    <t>Confidential</t>
  </si>
  <si>
    <t>ACCSP</t>
  </si>
  <si>
    <t>GADUS MORHUA</t>
  </si>
  <si>
    <t>NOAA Fisheries commercial fishing landings database.</t>
  </si>
  <si>
    <t>sum</t>
  </si>
  <si>
    <t>New England</t>
  </si>
  <si>
    <t>Tonnes</t>
  </si>
  <si>
    <t>dollars/lb</t>
  </si>
  <si>
    <t>Public</t>
  </si>
  <si>
    <t>HADDOCK</t>
  </si>
  <si>
    <t>MELANOGRAMMUS AEGLEFINUS</t>
  </si>
  <si>
    <t>fish_modG_pa_Spr_Haddock_20220722.Rdata</t>
  </si>
  <si>
    <t>fish_modG4_pa_Spr_Haddock_20220722.Rdata</t>
  </si>
  <si>
    <t>fish_modGI_pa_Spr_Haddock_20220722.Rdata</t>
  </si>
  <si>
    <t>fish_modGS_pa_Spr_Haddock_20220722.Rdata</t>
  </si>
  <si>
    <t>fish_modI_pa_Spr_Haddock_20220722.Rdata</t>
  </si>
  <si>
    <t>fish_modS_pa_Spr_Haddock_20220722.Rdata</t>
  </si>
  <si>
    <t>fish_modG_pa_Fall_Haddock_20220722.Rdata</t>
  </si>
  <si>
    <t>fish_modG4_pa_Fall_Haddock_20220722.Rdata</t>
  </si>
  <si>
    <t>fish_modGI_pa_Fall_Haddock_20220722.Rdata</t>
  </si>
  <si>
    <t>fish_modGSe_pa_Fall_Haddock_20220722.Rdata</t>
  </si>
  <si>
    <t>fish_modI_pa_Fall_Haddock_20220722.Rdata</t>
  </si>
  <si>
    <t>fish_modS_pa_Fall_Haddock_20220722.Rdata</t>
  </si>
  <si>
    <t>fish_modGSe3_pa_Spr_Cod_20210518.Rdata</t>
  </si>
  <si>
    <t>fish_modGSe_pa_Fall_Cod_20210518.Rdata</t>
  </si>
  <si>
    <t>cod updated with new GI model 20220815</t>
  </si>
  <si>
    <t>fish_modGI_pa_Fall_Cod_20220815.Rdata</t>
  </si>
  <si>
    <t>No Chl</t>
  </si>
  <si>
    <t>fish_modGS_pa1_Spr_Haddock_20220815.Rdata</t>
  </si>
  <si>
    <t>No sand</t>
  </si>
  <si>
    <t>fish_modGS_pa2_Spr_Haddock_20220815.Rdata</t>
  </si>
  <si>
    <t>BT, ST, sand, depth</t>
  </si>
  <si>
    <t>fish_modGS_pa3_Spr_Haddock_20220815.Rdata</t>
  </si>
  <si>
    <t>BT, ST, Ctyp, grnszmm, Depth</t>
  </si>
  <si>
    <t>fish_modGS_pa4_Spr_Haddock_20220815.Rdata</t>
  </si>
  <si>
    <t>full model</t>
  </si>
  <si>
    <t>Full model</t>
  </si>
  <si>
    <t>BOTTEMP, SURFTEMP, sand_pct, DEPTH</t>
  </si>
  <si>
    <t>BOTTEMP, SURFTEMP, ctyp_100m3, grnszmm, DEPTH</t>
  </si>
  <si>
    <t>Full model - [Chl2, Chl4, Chl10]</t>
  </si>
  <si>
    <t>Full model - [sand_pct]</t>
  </si>
  <si>
    <t>Full model - [Chl2, Chl4, Chl10, ctyp_100m3, grnszmm]</t>
  </si>
  <si>
    <t>Full model - [Chl2, Chl4, Chl10, sand_pct]</t>
  </si>
  <si>
    <t>see tab 'Model Selection' for updated 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</si>
</sst>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9" x14ac:knownFonts="1">
    <font>
      <sz val="10"/>
      <name val="Arial"/>
      <family val="2"/>
      <charset val="1"/>
    </font>
    <font>
      <sz val="11"/>
      <color theme="1"/>
      <name val="Calibri"/>
      <family val="2"/>
      <scheme val="minor"/>
    </font>
    <font>
      <b/>
      <sz val="10"/>
      <name val="Arial"/>
      <family val="2"/>
      <charset val="1"/>
    </font>
    <font>
      <b/>
      <u/>
      <sz val="10"/>
      <name val="Arial"/>
      <family val="2"/>
      <charset val="1"/>
    </font>
    <font>
      <i/>
      <sz val="10"/>
      <name val="Arial"/>
      <family val="2"/>
      <charset val="1"/>
    </font>
    <font>
      <sz val="8"/>
      <name val="Arial"/>
      <family val="2"/>
      <charset val="1"/>
    </font>
    <font>
      <i/>
      <sz val="8"/>
      <name val="Arial"/>
      <family val="2"/>
      <charset val="1"/>
    </font>
    <font>
      <sz val="10"/>
      <color rgb="FF000000"/>
      <name val="Arial"/>
      <family val="2"/>
      <charset val="1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A6"/>
        <bgColor rgb="FFFFFFCC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74">
    <xf numFmtId="0" fontId="0" fillId="0" borderId="0" xfId="0"/>
    <xf numFmtId="0" fontId="0" fillId="0" borderId="0" xfId="0" applyFont="1"/>
    <xf numFmtId="0" fontId="2" fillId="0" borderId="0" xfId="0" applyFont="1"/>
    <xf numFmtId="0" fontId="0" fillId="0" borderId="1" xfId="0" applyBorder="1"/>
    <xf numFmtId="0" fontId="3" fillId="0" borderId="2" xfId="0" applyFont="1" applyBorder="1" applyAlignment="1">
      <alignment horizontal="center" vertical="top" wrapText="1"/>
    </xf>
    <xf numFmtId="0" fontId="3" fillId="0" borderId="3" xfId="0" applyFont="1" applyBorder="1" applyAlignment="1">
      <alignment horizontal="center" vertical="top" wrapText="1"/>
    </xf>
    <xf numFmtId="0" fontId="2" fillId="0" borderId="4" xfId="0" applyFont="1" applyBorder="1"/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5" xfId="0" applyFont="1" applyBorder="1" applyAlignment="1">
      <alignment horizontal="center"/>
    </xf>
    <xf numFmtId="0" fontId="2" fillId="0" borderId="6" xfId="0" applyFont="1" applyBorder="1"/>
    <xf numFmtId="0" fontId="0" fillId="0" borderId="7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11" fontId="0" fillId="0" borderId="0" xfId="0" applyNumberFormat="1"/>
    <xf numFmtId="0" fontId="0" fillId="0" borderId="0" xfId="0" applyFont="1" applyAlignment="1">
      <alignment vertical="top"/>
    </xf>
    <xf numFmtId="0" fontId="3" fillId="0" borderId="1" xfId="0" applyFont="1" applyBorder="1" applyAlignment="1">
      <alignment horizontal="center" vertical="top"/>
    </xf>
    <xf numFmtId="0" fontId="3" fillId="0" borderId="2" xfId="0" applyFont="1" applyBorder="1" applyAlignment="1">
      <alignment horizontal="center" vertical="top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0" fontId="5" fillId="0" borderId="4" xfId="0" applyFont="1" applyBorder="1" applyAlignment="1">
      <alignment vertical="center"/>
    </xf>
    <xf numFmtId="0" fontId="5" fillId="0" borderId="0" xfId="0" applyFont="1" applyAlignment="1">
      <alignment vertical="top" wrapText="1"/>
    </xf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top" wrapText="1"/>
    </xf>
    <xf numFmtId="0" fontId="5" fillId="0" borderId="5" xfId="0" applyFont="1" applyBorder="1" applyAlignment="1">
      <alignment horizontal="center" vertical="center"/>
    </xf>
    <xf numFmtId="0" fontId="6" fillId="0" borderId="0" xfId="0" applyFont="1" applyAlignment="1">
      <alignment vertical="top" wrapText="1"/>
    </xf>
    <xf numFmtId="0" fontId="7" fillId="0" borderId="0" xfId="0" applyFont="1"/>
    <xf numFmtId="0" fontId="5" fillId="0" borderId="6" xfId="0" applyFont="1" applyBorder="1" applyAlignment="1">
      <alignment vertical="center"/>
    </xf>
    <xf numFmtId="0" fontId="5" fillId="0" borderId="7" xfId="0" applyFont="1" applyBorder="1" applyAlignment="1">
      <alignment vertical="top" wrapText="1"/>
    </xf>
    <xf numFmtId="0" fontId="5" fillId="0" borderId="7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center" vertical="center"/>
    </xf>
    <xf numFmtId="0" fontId="5" fillId="0" borderId="7" xfId="0" applyFont="1" applyBorder="1" applyAlignment="1">
      <alignment horizontal="left" vertical="top" wrapText="1"/>
    </xf>
    <xf numFmtId="0" fontId="5" fillId="0" borderId="8" xfId="0" applyFont="1" applyBorder="1" applyAlignment="1">
      <alignment horizontal="center" vertical="center"/>
    </xf>
    <xf numFmtId="0" fontId="0" fillId="0" borderId="0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0" fillId="0" borderId="9" xfId="0" applyBorder="1"/>
    <xf numFmtId="0" fontId="2" fillId="0" borderId="10" xfId="0" applyFont="1" applyBorder="1"/>
    <xf numFmtId="0" fontId="0" fillId="0" borderId="10" xfId="0" applyBorder="1"/>
    <xf numFmtId="0" fontId="0" fillId="0" borderId="11" xfId="0" applyBorder="1"/>
    <xf numFmtId="0" fontId="0" fillId="0" borderId="6" xfId="0" applyBorder="1"/>
    <xf numFmtId="0" fontId="2" fillId="0" borderId="7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0" fontId="0" fillId="0" borderId="0" xfId="0" applyFont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2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0" fillId="2" borderId="0" xfId="0" applyFill="1"/>
    <xf numFmtId="0" fontId="0" fillId="3" borderId="0" xfId="0" applyFill="1"/>
    <xf numFmtId="0" fontId="1" fillId="0" borderId="0" xfId="1"/>
    <xf numFmtId="2" fontId="1" fillId="0" borderId="0" xfId="1" applyNumberFormat="1"/>
    <xf numFmtId="0" fontId="1" fillId="4" borderId="0" xfId="1" applyFill="1"/>
    <xf numFmtId="0" fontId="1" fillId="5" borderId="0" xfId="1" applyFill="1"/>
    <xf numFmtId="0" fontId="1" fillId="6" borderId="0" xfId="1" applyFill="1"/>
    <xf numFmtId="0" fontId="1" fillId="0" borderId="0" xfId="1" applyFill="1"/>
    <xf numFmtId="0" fontId="1" fillId="7" borderId="0" xfId="1" applyFill="1"/>
    <xf numFmtId="0" fontId="1" fillId="0" borderId="0" xfId="1" applyFill="1" applyAlignment="1">
      <alignment horizontal="center"/>
    </xf>
    <xf numFmtId="2" fontId="1" fillId="0" borderId="0" xfId="1" applyNumberFormat="1" applyFill="1" applyAlignment="1">
      <alignment horizontal="center"/>
    </xf>
    <xf numFmtId="49" fontId="1" fillId="0" borderId="0" xfId="1" applyNumberFormat="1"/>
    <xf numFmtId="0" fontId="8" fillId="0" borderId="0" xfId="1" applyFont="1" applyAlignment="1">
      <alignment horizontal="left"/>
    </xf>
    <xf numFmtId="0" fontId="1" fillId="0" borderId="0" xfId="1" applyAlignment="1">
      <alignment horizontal="left"/>
    </xf>
    <xf numFmtId="0" fontId="1" fillId="0" borderId="12" xfId="1" applyBorder="1"/>
    <xf numFmtId="49" fontId="1" fillId="0" borderId="13" xfId="1" applyNumberFormat="1" applyBorder="1"/>
    <xf numFmtId="0" fontId="1" fillId="0" borderId="0" xfId="1" applyFill="1" applyBorder="1" applyAlignment="1">
      <alignment horizontal="center"/>
    </xf>
    <xf numFmtId="2" fontId="1" fillId="0" borderId="0" xfId="1" applyNumberFormat="1" applyFill="1" applyBorder="1" applyAlignment="1">
      <alignment horizontal="center"/>
    </xf>
    <xf numFmtId="2" fontId="1" fillId="0" borderId="14" xfId="1" applyNumberFormat="1" applyFill="1" applyBorder="1" applyAlignment="1">
      <alignment horizontal="center"/>
    </xf>
    <xf numFmtId="49" fontId="1" fillId="0" borderId="15" xfId="1" applyNumberFormat="1" applyBorder="1"/>
    <xf numFmtId="0" fontId="1" fillId="0" borderId="16" xfId="1" applyFill="1" applyBorder="1" applyAlignment="1">
      <alignment horizontal="center"/>
    </xf>
    <xf numFmtId="2" fontId="1" fillId="0" borderId="16" xfId="1" applyNumberFormat="1" applyFill="1" applyBorder="1" applyAlignment="1">
      <alignment horizontal="center"/>
    </xf>
    <xf numFmtId="2" fontId="1" fillId="0" borderId="17" xfId="1" applyNumberFormat="1" applyFill="1" applyBorder="1" applyAlignment="1">
      <alignment horizontal="center"/>
    </xf>
    <xf numFmtId="0" fontId="8" fillId="0" borderId="18" xfId="1" applyFont="1" applyBorder="1" applyAlignment="1">
      <alignment horizontal="left"/>
    </xf>
    <xf numFmtId="0" fontId="8" fillId="0" borderId="19" xfId="1" applyFont="1" applyBorder="1" applyAlignment="1">
      <alignment horizontal="left"/>
    </xf>
    <xf numFmtId="0" fontId="8" fillId="0" borderId="20" xfId="1" applyFont="1" applyBorder="1" applyAlignment="1">
      <alignment horizontal="left"/>
    </xf>
  </cellXfs>
  <cellStyles count="2">
    <cellStyle name="Normal" xfId="0" builtinId="0"/>
    <cellStyle name="Normal 2" xfId="1"/>
  </cellStyles>
  <dxfs count="5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A6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"/>
  <sheetViews>
    <sheetView topLeftCell="A10" workbookViewId="0">
      <selection activeCell="A17" sqref="A17:I22"/>
    </sheetView>
  </sheetViews>
  <sheetFormatPr defaultRowHeight="14.4" x14ac:dyDescent="0.3"/>
  <cols>
    <col min="1" max="1" width="45.109375" style="50" bestFit="1" customWidth="1"/>
    <col min="2" max="2" width="10.33203125" style="50" customWidth="1"/>
    <col min="3" max="3" width="6.5546875" style="50" customWidth="1"/>
    <col min="4" max="4" width="7.109375" style="50" customWidth="1"/>
    <col min="5" max="5" width="8.109375" style="50" customWidth="1"/>
    <col min="6" max="6" width="12.77734375" style="50" customWidth="1"/>
    <col min="7" max="16384" width="8.88671875" style="50"/>
  </cols>
  <sheetData>
    <row r="1" spans="1:16" x14ac:dyDescent="0.3">
      <c r="A1" s="50" t="s">
        <v>56</v>
      </c>
      <c r="B1" s="50" t="s">
        <v>142</v>
      </c>
      <c r="C1" s="50" t="s">
        <v>143</v>
      </c>
      <c r="D1" s="50" t="s">
        <v>144</v>
      </c>
      <c r="E1" s="50" t="s">
        <v>145</v>
      </c>
      <c r="F1" s="50" t="s">
        <v>146</v>
      </c>
      <c r="G1" s="50" t="s">
        <v>147</v>
      </c>
      <c r="H1" s="50" t="s">
        <v>148</v>
      </c>
      <c r="I1" s="50" t="s">
        <v>149</v>
      </c>
      <c r="J1" s="50" t="s">
        <v>150</v>
      </c>
      <c r="K1" s="50" t="s">
        <v>151</v>
      </c>
      <c r="L1" s="50" t="s">
        <v>152</v>
      </c>
      <c r="N1" s="50" t="s">
        <v>154</v>
      </c>
      <c r="O1" s="50" t="s">
        <v>155</v>
      </c>
      <c r="P1" s="50" t="s">
        <v>153</v>
      </c>
    </row>
    <row r="2" spans="1:16" x14ac:dyDescent="0.3">
      <c r="A2" s="50" t="s">
        <v>223</v>
      </c>
      <c r="B2" s="50" t="s">
        <v>224</v>
      </c>
      <c r="C2" s="50">
        <v>0.32</v>
      </c>
      <c r="D2" s="50">
        <v>0.23</v>
      </c>
      <c r="E2" s="50">
        <v>12142</v>
      </c>
      <c r="F2" s="50">
        <v>8115</v>
      </c>
      <c r="G2" s="50">
        <v>103</v>
      </c>
      <c r="H2" s="50">
        <v>51</v>
      </c>
      <c r="I2" s="50">
        <v>16169</v>
      </c>
      <c r="J2" s="50">
        <v>3656</v>
      </c>
      <c r="K2" s="50">
        <v>5321</v>
      </c>
      <c r="L2" s="50">
        <v>1185</v>
      </c>
      <c r="N2" s="50">
        <v>0.88735390834963301</v>
      </c>
      <c r="O2" s="50">
        <v>0.87152732489891105</v>
      </c>
      <c r="P2" s="50">
        <v>0.80190203646560299</v>
      </c>
    </row>
    <row r="3" spans="1:16" x14ac:dyDescent="0.3">
      <c r="A3" s="50" t="s">
        <v>225</v>
      </c>
      <c r="B3" s="50" t="s">
        <v>226</v>
      </c>
      <c r="C3" s="50">
        <v>0.37</v>
      </c>
      <c r="D3" s="50">
        <v>0.26</v>
      </c>
      <c r="E3" s="50">
        <v>11174</v>
      </c>
      <c r="F3" s="50">
        <v>8051</v>
      </c>
      <c r="G3" s="50">
        <v>122</v>
      </c>
      <c r="H3" s="50">
        <v>74</v>
      </c>
      <c r="I3" s="50">
        <v>16150</v>
      </c>
      <c r="J3" s="50">
        <v>3633</v>
      </c>
      <c r="K3" s="50">
        <v>5302</v>
      </c>
      <c r="L3" s="50">
        <v>1162</v>
      </c>
      <c r="N3" s="52">
        <v>0.91379653788505</v>
      </c>
      <c r="O3" s="52">
        <v>0.90981385902476497</v>
      </c>
      <c r="P3" s="50">
        <v>0.827577661679888</v>
      </c>
    </row>
    <row r="4" spans="1:16" x14ac:dyDescent="0.3">
      <c r="A4" s="50" t="s">
        <v>227</v>
      </c>
      <c r="B4" s="50" t="s">
        <v>228</v>
      </c>
      <c r="C4" s="50">
        <v>0.22</v>
      </c>
      <c r="D4" s="50">
        <v>0.21</v>
      </c>
      <c r="E4" s="50">
        <v>13688</v>
      </c>
      <c r="F4" s="50">
        <v>8210</v>
      </c>
      <c r="G4" s="50">
        <v>67</v>
      </c>
      <c r="H4" s="50">
        <v>40</v>
      </c>
      <c r="I4" s="52">
        <v>16205</v>
      </c>
      <c r="J4" s="52">
        <v>3667</v>
      </c>
      <c r="K4" s="52">
        <v>5357</v>
      </c>
      <c r="L4" s="52">
        <v>1196</v>
      </c>
      <c r="N4" s="50">
        <v>0.81599881134706298</v>
      </c>
      <c r="O4" s="50">
        <v>0.83135888501742194</v>
      </c>
      <c r="P4" s="50">
        <v>0.75617915737374597</v>
      </c>
    </row>
    <row r="5" spans="1:16" x14ac:dyDescent="0.3">
      <c r="A5" s="50" t="s">
        <v>229</v>
      </c>
      <c r="B5" s="50" t="s">
        <v>230</v>
      </c>
      <c r="C5" s="50">
        <v>0.31</v>
      </c>
      <c r="D5" s="50">
        <v>0.23</v>
      </c>
      <c r="E5" s="50">
        <v>12320</v>
      </c>
      <c r="F5" s="50">
        <v>8169</v>
      </c>
      <c r="G5" s="50">
        <v>92</v>
      </c>
      <c r="H5" s="50">
        <v>58</v>
      </c>
      <c r="I5" s="50">
        <v>16180</v>
      </c>
      <c r="J5" s="50">
        <v>3649</v>
      </c>
      <c r="K5" s="50">
        <v>5332</v>
      </c>
      <c r="L5" s="50">
        <v>1178</v>
      </c>
      <c r="N5" s="50">
        <v>0.88440350195441997</v>
      </c>
      <c r="O5" s="50">
        <v>0.87004043302464695</v>
      </c>
      <c r="P5" s="50">
        <v>0.79725302889886496</v>
      </c>
    </row>
    <row r="6" spans="1:16" x14ac:dyDescent="0.3">
      <c r="A6" s="50" t="s">
        <v>231</v>
      </c>
      <c r="B6" s="50" t="s">
        <v>210</v>
      </c>
      <c r="C6" s="52">
        <v>0.39</v>
      </c>
      <c r="D6" s="52">
        <v>0.27</v>
      </c>
      <c r="E6" s="52">
        <v>10986</v>
      </c>
      <c r="F6" s="52">
        <v>7995</v>
      </c>
      <c r="G6" s="52">
        <v>132</v>
      </c>
      <c r="H6" s="52">
        <v>77</v>
      </c>
      <c r="I6" s="50">
        <v>16140</v>
      </c>
      <c r="J6" s="50">
        <v>3630</v>
      </c>
      <c r="K6" s="50">
        <v>5292</v>
      </c>
      <c r="L6" s="50">
        <v>1159</v>
      </c>
      <c r="N6" s="52">
        <v>0.91362836308775697</v>
      </c>
      <c r="O6" s="52">
        <v>0.90972069537349598</v>
      </c>
      <c r="P6" s="52">
        <v>0.83455881104899798</v>
      </c>
    </row>
    <row r="11" spans="1:16" s="61" customFormat="1" x14ac:dyDescent="0.3">
      <c r="A11" s="60" t="s">
        <v>56</v>
      </c>
      <c r="B11" s="60" t="s">
        <v>143</v>
      </c>
      <c r="C11" s="60" t="s">
        <v>145</v>
      </c>
      <c r="D11" s="60" t="s">
        <v>147</v>
      </c>
      <c r="E11" s="60" t="s">
        <v>149</v>
      </c>
      <c r="F11" s="60" t="s">
        <v>151</v>
      </c>
      <c r="G11" s="60" t="s">
        <v>154</v>
      </c>
      <c r="H11" s="60" t="s">
        <v>155</v>
      </c>
      <c r="I11" s="60" t="s">
        <v>153</v>
      </c>
    </row>
    <row r="12" spans="1:16" x14ac:dyDescent="0.3">
      <c r="A12" s="59" t="s">
        <v>235</v>
      </c>
      <c r="B12" s="57">
        <v>0.32</v>
      </c>
      <c r="C12" s="57">
        <v>12142</v>
      </c>
      <c r="D12" s="57">
        <v>103</v>
      </c>
      <c r="E12" s="57">
        <v>16169</v>
      </c>
      <c r="F12" s="57">
        <v>5321</v>
      </c>
      <c r="G12" s="58">
        <v>0.88735390834963301</v>
      </c>
      <c r="H12" s="58">
        <v>0.87152732489891105</v>
      </c>
      <c r="I12" s="58">
        <v>0.80190203646560299</v>
      </c>
    </row>
    <row r="13" spans="1:16" x14ac:dyDescent="0.3">
      <c r="A13" s="59" t="s">
        <v>236</v>
      </c>
      <c r="B13" s="57">
        <v>0.37</v>
      </c>
      <c r="C13" s="57">
        <v>11174</v>
      </c>
      <c r="D13" s="57">
        <v>122</v>
      </c>
      <c r="E13" s="57">
        <v>16150</v>
      </c>
      <c r="F13" s="57">
        <v>5302</v>
      </c>
      <c r="G13" s="58">
        <v>0.91379653788505</v>
      </c>
      <c r="H13" s="58">
        <v>0.90981385902476497</v>
      </c>
      <c r="I13" s="58">
        <v>0.827577661679888</v>
      </c>
    </row>
    <row r="14" spans="1:16" x14ac:dyDescent="0.3">
      <c r="A14" s="59" t="s">
        <v>233</v>
      </c>
      <c r="B14" s="57">
        <v>0.22</v>
      </c>
      <c r="C14" s="57">
        <v>13688</v>
      </c>
      <c r="D14" s="57">
        <v>67</v>
      </c>
      <c r="E14" s="57">
        <v>16205</v>
      </c>
      <c r="F14" s="57">
        <v>5357</v>
      </c>
      <c r="G14" s="58">
        <v>0.81599881134706298</v>
      </c>
      <c r="H14" s="58">
        <v>0.83135888501742194</v>
      </c>
      <c r="I14" s="58">
        <v>0.75617915737374597</v>
      </c>
    </row>
    <row r="15" spans="1:16" x14ac:dyDescent="0.3">
      <c r="A15" s="59" t="s">
        <v>234</v>
      </c>
      <c r="B15" s="57">
        <v>0.31</v>
      </c>
      <c r="C15" s="57">
        <v>12320</v>
      </c>
      <c r="D15" s="57">
        <v>92</v>
      </c>
      <c r="E15" s="57">
        <v>16180</v>
      </c>
      <c r="F15" s="57">
        <v>5332</v>
      </c>
      <c r="G15" s="58">
        <v>0.88440350195441997</v>
      </c>
      <c r="H15" s="58">
        <v>0.87004043302464695</v>
      </c>
      <c r="I15" s="58">
        <v>0.79725302889886496</v>
      </c>
    </row>
    <row r="16" spans="1:16" ht="15" thickBot="1" x14ac:dyDescent="0.35">
      <c r="A16" s="59" t="s">
        <v>232</v>
      </c>
      <c r="B16" s="57">
        <v>0.39</v>
      </c>
      <c r="C16" s="57">
        <v>10986</v>
      </c>
      <c r="D16" s="57">
        <v>132</v>
      </c>
      <c r="E16" s="57">
        <v>16140</v>
      </c>
      <c r="F16" s="57">
        <v>5292</v>
      </c>
      <c r="G16" s="58">
        <v>0.91362836308775697</v>
      </c>
      <c r="H16" s="58">
        <v>0.90972069537349598</v>
      </c>
      <c r="I16" s="58">
        <v>0.83455881104899798</v>
      </c>
    </row>
    <row r="17" spans="1:10" x14ac:dyDescent="0.3">
      <c r="A17" s="71" t="s">
        <v>56</v>
      </c>
      <c r="B17" s="72" t="s">
        <v>143</v>
      </c>
      <c r="C17" s="72" t="s">
        <v>145</v>
      </c>
      <c r="D17" s="72" t="s">
        <v>147</v>
      </c>
      <c r="E17" s="72" t="s">
        <v>149</v>
      </c>
      <c r="F17" s="72" t="s">
        <v>151</v>
      </c>
      <c r="G17" s="72" t="s">
        <v>154</v>
      </c>
      <c r="H17" s="72" t="s">
        <v>155</v>
      </c>
      <c r="I17" s="73" t="s">
        <v>153</v>
      </c>
    </row>
    <row r="18" spans="1:10" x14ac:dyDescent="0.3">
      <c r="A18" s="63" t="s">
        <v>232</v>
      </c>
      <c r="B18" s="64">
        <v>0.39</v>
      </c>
      <c r="C18" s="64">
        <v>10986</v>
      </c>
      <c r="D18" s="64">
        <v>132</v>
      </c>
      <c r="E18" s="64">
        <v>16140</v>
      </c>
      <c r="F18" s="64">
        <v>5292</v>
      </c>
      <c r="G18" s="65">
        <v>0.91362836308775697</v>
      </c>
      <c r="H18" s="65">
        <v>0.90972069537349598</v>
      </c>
      <c r="I18" s="66">
        <v>0.83455881104899798</v>
      </c>
      <c r="J18" s="50">
        <v>1</v>
      </c>
    </row>
    <row r="19" spans="1:10" x14ac:dyDescent="0.3">
      <c r="A19" s="63" t="s">
        <v>236</v>
      </c>
      <c r="B19" s="64">
        <v>0.37</v>
      </c>
      <c r="C19" s="64">
        <v>11174</v>
      </c>
      <c r="D19" s="64">
        <v>122</v>
      </c>
      <c r="E19" s="64">
        <v>16150</v>
      </c>
      <c r="F19" s="64">
        <v>5302</v>
      </c>
      <c r="G19" s="65">
        <v>0.91379653788505</v>
      </c>
      <c r="H19" s="65">
        <v>0.90981385902476497</v>
      </c>
      <c r="I19" s="66">
        <v>0.827577661679888</v>
      </c>
      <c r="J19" s="50">
        <v>2</v>
      </c>
    </row>
    <row r="20" spans="1:10" x14ac:dyDescent="0.3">
      <c r="A20" s="63" t="s">
        <v>235</v>
      </c>
      <c r="B20" s="64">
        <v>0.32</v>
      </c>
      <c r="C20" s="64">
        <v>12142</v>
      </c>
      <c r="D20" s="64">
        <v>103</v>
      </c>
      <c r="E20" s="64">
        <v>16169</v>
      </c>
      <c r="F20" s="64">
        <v>5321</v>
      </c>
      <c r="G20" s="65">
        <v>0.88735390834963301</v>
      </c>
      <c r="H20" s="65">
        <v>0.87152732489891105</v>
      </c>
      <c r="I20" s="66">
        <v>0.80190203646560299</v>
      </c>
      <c r="J20" s="50">
        <v>3</v>
      </c>
    </row>
    <row r="21" spans="1:10" x14ac:dyDescent="0.3">
      <c r="A21" s="63" t="s">
        <v>238</v>
      </c>
      <c r="B21" s="64">
        <v>0.31</v>
      </c>
      <c r="C21" s="64">
        <v>12320</v>
      </c>
      <c r="D21" s="64">
        <v>92</v>
      </c>
      <c r="E21" s="64">
        <v>16180</v>
      </c>
      <c r="F21" s="64">
        <v>5332</v>
      </c>
      <c r="G21" s="65">
        <v>0.88440350195441997</v>
      </c>
      <c r="H21" s="65">
        <v>0.87004043302464695</v>
      </c>
      <c r="I21" s="66">
        <v>0.79725302889886496</v>
      </c>
      <c r="J21" s="50">
        <v>4</v>
      </c>
    </row>
    <row r="22" spans="1:10" ht="15" thickBot="1" x14ac:dyDescent="0.35">
      <c r="A22" s="67" t="s">
        <v>237</v>
      </c>
      <c r="B22" s="68">
        <v>0.22</v>
      </c>
      <c r="C22" s="68">
        <v>13688</v>
      </c>
      <c r="D22" s="68">
        <v>67</v>
      </c>
      <c r="E22" s="68">
        <v>16205</v>
      </c>
      <c r="F22" s="68">
        <v>5357</v>
      </c>
      <c r="G22" s="69">
        <v>0.81599881134706298</v>
      </c>
      <c r="H22" s="69">
        <v>0.83135888501742194</v>
      </c>
      <c r="I22" s="70">
        <v>0.75617915737374597</v>
      </c>
      <c r="J22" s="50">
        <v>5</v>
      </c>
    </row>
    <row r="25" spans="1:10" ht="15" thickBot="1" x14ac:dyDescent="0.35"/>
    <row r="26" spans="1:10" ht="15" thickBot="1" x14ac:dyDescent="0.35">
      <c r="D26" s="62"/>
    </row>
  </sheetData>
  <sortState ref="A18:J22">
    <sortCondition ref="J18:J22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3"/>
  <sheetViews>
    <sheetView workbookViewId="0">
      <selection activeCell="A34" sqref="A34:XFD34"/>
    </sheetView>
  </sheetViews>
  <sheetFormatPr defaultRowHeight="14.4" x14ac:dyDescent="0.3"/>
  <cols>
    <col min="1" max="1" width="41.6640625" style="50" bestFit="1" customWidth="1"/>
    <col min="2" max="2" width="10" style="50" bestFit="1" customWidth="1"/>
    <col min="3" max="3" width="10.88671875" style="50" bestFit="1" customWidth="1"/>
    <col min="4" max="4" width="6" style="50" bestFit="1" customWidth="1"/>
    <col min="5" max="5" width="6.88671875" style="50" bestFit="1" customWidth="1"/>
    <col min="6" max="6" width="6.33203125" style="50" bestFit="1" customWidth="1"/>
    <col min="7" max="7" width="7.21875" style="50" bestFit="1" customWidth="1"/>
    <col min="8" max="8" width="8.33203125" style="50" bestFit="1" customWidth="1"/>
    <col min="9" max="9" width="9.21875" style="50" bestFit="1" customWidth="1"/>
    <col min="10" max="10" width="12.21875" style="50" bestFit="1" customWidth="1"/>
    <col min="11" max="11" width="13.21875" style="50" bestFit="1" customWidth="1"/>
    <col min="12" max="12" width="8.88671875" style="50"/>
    <col min="13" max="15" width="12" style="51" bestFit="1" customWidth="1"/>
    <col min="16" max="16384" width="8.88671875" style="50"/>
  </cols>
  <sheetData>
    <row r="1" spans="1:15" x14ac:dyDescent="0.3">
      <c r="A1" s="50" t="s">
        <v>142</v>
      </c>
      <c r="B1" s="50" t="s">
        <v>143</v>
      </c>
      <c r="C1" s="50" t="s">
        <v>144</v>
      </c>
      <c r="D1" s="50" t="s">
        <v>145</v>
      </c>
      <c r="E1" s="50" t="s">
        <v>146</v>
      </c>
      <c r="F1" s="50" t="s">
        <v>147</v>
      </c>
      <c r="G1" s="50" t="s">
        <v>148</v>
      </c>
      <c r="H1" s="50" t="s">
        <v>149</v>
      </c>
      <c r="I1" s="50" t="s">
        <v>150</v>
      </c>
      <c r="J1" s="50" t="s">
        <v>151</v>
      </c>
      <c r="K1" s="50" t="s">
        <v>152</v>
      </c>
      <c r="M1" s="51" t="s">
        <v>154</v>
      </c>
      <c r="N1" s="51" t="s">
        <v>155</v>
      </c>
      <c r="O1" s="51" t="s">
        <v>153</v>
      </c>
    </row>
    <row r="2" spans="1:15" x14ac:dyDescent="0.3">
      <c r="A2" s="50" t="s">
        <v>207</v>
      </c>
      <c r="B2" s="50">
        <v>0.31</v>
      </c>
      <c r="C2" s="50">
        <v>0.2</v>
      </c>
      <c r="D2" s="50">
        <v>12169</v>
      </c>
      <c r="E2" s="50">
        <v>8255</v>
      </c>
      <c r="F2" s="50">
        <v>50</v>
      </c>
      <c r="G2" s="50">
        <v>32</v>
      </c>
      <c r="H2" s="50">
        <v>16222</v>
      </c>
      <c r="I2" s="50">
        <v>3675</v>
      </c>
      <c r="J2" s="50">
        <v>5374</v>
      </c>
      <c r="K2" s="50">
        <v>1204</v>
      </c>
      <c r="M2" s="51">
        <v>0.89221791500000003</v>
      </c>
      <c r="N2" s="51">
        <v>0.892925152</v>
      </c>
      <c r="O2" s="51">
        <v>0.80783762599999998</v>
      </c>
    </row>
    <row r="3" spans="1:15" x14ac:dyDescent="0.3">
      <c r="A3" s="50" t="s">
        <v>208</v>
      </c>
      <c r="B3" s="50">
        <v>0.34</v>
      </c>
      <c r="C3" s="50">
        <v>0.22</v>
      </c>
      <c r="D3" s="50">
        <v>11580</v>
      </c>
      <c r="E3" s="50">
        <v>8130</v>
      </c>
      <c r="F3" s="50">
        <v>51</v>
      </c>
      <c r="G3" s="50">
        <v>34</v>
      </c>
      <c r="H3" s="50">
        <v>16221</v>
      </c>
      <c r="I3" s="50">
        <v>3673</v>
      </c>
      <c r="J3" s="50">
        <v>5373</v>
      </c>
      <c r="K3" s="50">
        <v>1202</v>
      </c>
      <c r="M3" s="51">
        <v>0.90099239499999995</v>
      </c>
      <c r="N3" s="51">
        <v>0.90880955500000005</v>
      </c>
      <c r="O3" s="51">
        <v>0.84103754900000005</v>
      </c>
    </row>
    <row r="4" spans="1:15" x14ac:dyDescent="0.3">
      <c r="A4" s="50" t="s">
        <v>209</v>
      </c>
      <c r="B4" s="52">
        <v>0.4</v>
      </c>
      <c r="C4" s="52">
        <v>0.3</v>
      </c>
      <c r="D4" s="52">
        <v>10921</v>
      </c>
      <c r="E4" s="50">
        <v>7938</v>
      </c>
      <c r="F4" s="52">
        <v>199</v>
      </c>
      <c r="G4" s="53">
        <v>120</v>
      </c>
      <c r="H4" s="50">
        <v>16073</v>
      </c>
      <c r="I4" s="50">
        <v>3587</v>
      </c>
      <c r="J4" s="50">
        <v>5225</v>
      </c>
      <c r="K4" s="50">
        <v>1115</v>
      </c>
      <c r="M4" s="51">
        <v>0.916554278</v>
      </c>
      <c r="N4" s="51">
        <v>0.90979895300000002</v>
      </c>
      <c r="O4" s="51">
        <v>0.84140587099999997</v>
      </c>
    </row>
    <row r="5" spans="1:15" x14ac:dyDescent="0.3">
      <c r="A5" s="54" t="s">
        <v>210</v>
      </c>
      <c r="B5" s="50">
        <v>0.39</v>
      </c>
      <c r="C5" s="50">
        <v>0.27</v>
      </c>
      <c r="D5" s="50">
        <v>10986</v>
      </c>
      <c r="E5" s="50">
        <v>7995</v>
      </c>
      <c r="F5" s="50">
        <v>132</v>
      </c>
      <c r="G5" s="50">
        <v>77</v>
      </c>
      <c r="H5" s="50">
        <v>16140</v>
      </c>
      <c r="I5" s="50">
        <v>3630</v>
      </c>
      <c r="J5" s="50">
        <v>5292</v>
      </c>
      <c r="K5" s="50">
        <v>1159</v>
      </c>
      <c r="M5" s="51">
        <v>0.91362836300000005</v>
      </c>
      <c r="N5" s="51">
        <v>0.90972069499999997</v>
      </c>
      <c r="O5" s="51">
        <v>0.83455881099999996</v>
      </c>
    </row>
    <row r="6" spans="1:15" x14ac:dyDescent="0.3">
      <c r="A6" s="50" t="s">
        <v>211</v>
      </c>
      <c r="B6" s="50">
        <v>0.38</v>
      </c>
      <c r="C6" s="50">
        <v>0.25</v>
      </c>
      <c r="D6" s="50">
        <v>11012</v>
      </c>
      <c r="E6" s="50">
        <v>8027</v>
      </c>
      <c r="F6" s="50">
        <v>128</v>
      </c>
      <c r="G6" s="50">
        <v>50</v>
      </c>
      <c r="H6" s="50">
        <v>16144</v>
      </c>
      <c r="I6" s="50">
        <v>3657</v>
      </c>
      <c r="J6" s="50">
        <v>5296</v>
      </c>
      <c r="K6" s="50">
        <v>1186</v>
      </c>
      <c r="M6" s="51">
        <v>0.91280381700000002</v>
      </c>
      <c r="N6" s="51">
        <v>0.90991261199999995</v>
      </c>
      <c r="O6" s="51">
        <v>0.83278169899999999</v>
      </c>
    </row>
    <row r="7" spans="1:15" x14ac:dyDescent="0.3">
      <c r="A7" s="50" t="s">
        <v>212</v>
      </c>
      <c r="B7" s="50">
        <v>0.39</v>
      </c>
      <c r="C7" s="50">
        <v>0.27</v>
      </c>
      <c r="D7" s="50">
        <v>10996</v>
      </c>
      <c r="E7" s="50">
        <v>8017</v>
      </c>
      <c r="F7" s="50">
        <v>153</v>
      </c>
      <c r="G7" s="50">
        <v>78</v>
      </c>
      <c r="H7" s="50">
        <v>16119</v>
      </c>
      <c r="I7" s="50">
        <v>3629</v>
      </c>
      <c r="J7" s="50">
        <v>5271</v>
      </c>
      <c r="K7" s="50">
        <v>1157</v>
      </c>
      <c r="M7" s="51">
        <v>0.9139043</v>
      </c>
      <c r="N7" s="51">
        <v>0.91034489200000002</v>
      </c>
      <c r="O7" s="51">
        <v>0.835860669</v>
      </c>
    </row>
    <row r="9" spans="1:15" x14ac:dyDescent="0.3">
      <c r="A9" s="50" t="s">
        <v>142</v>
      </c>
      <c r="B9" s="50" t="s">
        <v>143</v>
      </c>
      <c r="C9" s="50" t="s">
        <v>144</v>
      </c>
      <c r="D9" s="50" t="s">
        <v>145</v>
      </c>
      <c r="E9" s="50" t="s">
        <v>146</v>
      </c>
      <c r="F9" s="50" t="s">
        <v>147</v>
      </c>
      <c r="G9" s="50" t="s">
        <v>148</v>
      </c>
      <c r="H9" s="50" t="s">
        <v>149</v>
      </c>
      <c r="I9" s="50" t="s">
        <v>150</v>
      </c>
      <c r="J9" s="50" t="s">
        <v>151</v>
      </c>
      <c r="K9" s="50" t="s">
        <v>152</v>
      </c>
      <c r="M9" s="51" t="s">
        <v>154</v>
      </c>
      <c r="N9" s="51" t="s">
        <v>155</v>
      </c>
    </row>
    <row r="10" spans="1:15" x14ac:dyDescent="0.3">
      <c r="A10" s="50" t="s">
        <v>213</v>
      </c>
      <c r="B10" s="50">
        <v>0.35</v>
      </c>
      <c r="C10" s="50">
        <v>0.15</v>
      </c>
      <c r="D10" s="50">
        <v>7641</v>
      </c>
      <c r="E10" s="50">
        <v>5808</v>
      </c>
      <c r="F10" s="50">
        <v>54</v>
      </c>
      <c r="G10" s="50">
        <v>25</v>
      </c>
      <c r="H10" s="50">
        <v>11068</v>
      </c>
      <c r="I10" s="50">
        <v>2355</v>
      </c>
      <c r="J10" s="50">
        <v>3653</v>
      </c>
      <c r="K10" s="50">
        <v>768</v>
      </c>
      <c r="M10" s="51">
        <v>0.93448094800000003</v>
      </c>
      <c r="N10" s="51">
        <v>0.80129818500000005</v>
      </c>
    </row>
    <row r="11" spans="1:15" x14ac:dyDescent="0.3">
      <c r="A11" s="50" t="s">
        <v>214</v>
      </c>
      <c r="B11" s="50">
        <v>0.36</v>
      </c>
      <c r="C11" s="50">
        <v>0.15</v>
      </c>
      <c r="D11" s="50">
        <v>7456</v>
      </c>
      <c r="E11" s="50">
        <v>5809</v>
      </c>
      <c r="F11" s="50">
        <v>57</v>
      </c>
      <c r="G11" s="50">
        <v>30</v>
      </c>
      <c r="H11" s="50">
        <v>11065</v>
      </c>
      <c r="I11" s="50">
        <v>2350</v>
      </c>
      <c r="J11" s="50">
        <v>3650</v>
      </c>
      <c r="K11" s="50">
        <v>763</v>
      </c>
      <c r="M11" s="51">
        <v>0.93235468200000005</v>
      </c>
      <c r="N11" s="51">
        <v>0.81227759700000002</v>
      </c>
    </row>
    <row r="12" spans="1:15" x14ac:dyDescent="0.3">
      <c r="A12" s="50" t="s">
        <v>215</v>
      </c>
      <c r="B12" s="50">
        <v>0.42</v>
      </c>
      <c r="C12" s="50">
        <v>0.18</v>
      </c>
      <c r="D12" s="50">
        <v>6939</v>
      </c>
      <c r="E12" s="50">
        <v>5781</v>
      </c>
      <c r="F12" s="50">
        <v>117</v>
      </c>
      <c r="G12" s="50">
        <v>56</v>
      </c>
      <c r="H12" s="50">
        <v>11005</v>
      </c>
      <c r="I12" s="50">
        <v>2324</v>
      </c>
      <c r="J12" s="50">
        <v>3590</v>
      </c>
      <c r="K12" s="50">
        <v>738</v>
      </c>
      <c r="M12" s="51">
        <v>0.94215294599999999</v>
      </c>
      <c r="N12" s="51">
        <v>0.83097721300000005</v>
      </c>
    </row>
    <row r="13" spans="1:15" x14ac:dyDescent="0.3">
      <c r="A13" s="54" t="s">
        <v>216</v>
      </c>
      <c r="B13" s="50">
        <v>0.41</v>
      </c>
      <c r="C13" s="50">
        <v>0.17</v>
      </c>
      <c r="D13" s="50">
        <v>6958</v>
      </c>
      <c r="E13" s="50">
        <v>5773</v>
      </c>
      <c r="F13" s="50">
        <v>78</v>
      </c>
      <c r="G13" s="50">
        <v>39</v>
      </c>
      <c r="H13" s="50">
        <v>11044</v>
      </c>
      <c r="I13" s="50">
        <v>2341</v>
      </c>
      <c r="J13" s="50">
        <v>3629</v>
      </c>
      <c r="K13" s="50">
        <v>755</v>
      </c>
      <c r="M13" s="51">
        <v>0.94419943100000003</v>
      </c>
      <c r="N13" s="51">
        <v>0.82946002299999999</v>
      </c>
    </row>
    <row r="14" spans="1:15" x14ac:dyDescent="0.3">
      <c r="A14" s="50" t="s">
        <v>217</v>
      </c>
      <c r="B14" s="50">
        <v>0.41</v>
      </c>
      <c r="C14" s="50">
        <v>0.15</v>
      </c>
      <c r="D14" s="50">
        <v>6981</v>
      </c>
      <c r="E14" s="50">
        <v>5821</v>
      </c>
      <c r="F14" s="50">
        <v>73</v>
      </c>
      <c r="G14" s="50">
        <v>26</v>
      </c>
      <c r="H14" s="50">
        <v>11049</v>
      </c>
      <c r="I14" s="50">
        <v>2354</v>
      </c>
      <c r="J14" s="50">
        <v>3634</v>
      </c>
      <c r="K14" s="50">
        <v>767</v>
      </c>
      <c r="M14" s="51">
        <v>0.94209913999999995</v>
      </c>
      <c r="N14" s="51">
        <v>0.833274026</v>
      </c>
    </row>
    <row r="15" spans="1:15" x14ac:dyDescent="0.3">
      <c r="A15" s="50" t="s">
        <v>218</v>
      </c>
      <c r="B15" s="50">
        <v>0.41</v>
      </c>
      <c r="C15" s="50">
        <v>0.17</v>
      </c>
      <c r="D15" s="50">
        <v>6975</v>
      </c>
      <c r="E15" s="50">
        <v>5798</v>
      </c>
      <c r="F15" s="50">
        <v>95</v>
      </c>
      <c r="G15" s="50">
        <v>45</v>
      </c>
      <c r="H15" s="50">
        <v>11027</v>
      </c>
      <c r="I15" s="50">
        <v>2335</v>
      </c>
      <c r="J15" s="50">
        <v>3613</v>
      </c>
      <c r="K15" s="50">
        <v>749</v>
      </c>
      <c r="M15" s="51">
        <v>0.94270028400000005</v>
      </c>
      <c r="N15" s="51">
        <v>0.831866824</v>
      </c>
    </row>
    <row r="17" spans="1:15" x14ac:dyDescent="0.3">
      <c r="A17" s="50" t="s">
        <v>142</v>
      </c>
      <c r="B17" s="50" t="s">
        <v>143</v>
      </c>
      <c r="C17" s="50" t="s">
        <v>144</v>
      </c>
      <c r="D17" s="50" t="s">
        <v>145</v>
      </c>
      <c r="E17" s="50" t="s">
        <v>146</v>
      </c>
      <c r="F17" s="50" t="s">
        <v>147</v>
      </c>
      <c r="G17" s="50" t="s">
        <v>148</v>
      </c>
      <c r="H17" s="50" t="s">
        <v>149</v>
      </c>
      <c r="I17" s="50" t="s">
        <v>150</v>
      </c>
      <c r="J17" s="50" t="s">
        <v>151</v>
      </c>
      <c r="K17" s="50" t="s">
        <v>152</v>
      </c>
      <c r="M17" s="51" t="s">
        <v>154</v>
      </c>
      <c r="N17" s="51" t="s">
        <v>155</v>
      </c>
      <c r="O17" s="51" t="s">
        <v>153</v>
      </c>
    </row>
    <row r="18" spans="1:15" x14ac:dyDescent="0.3">
      <c r="A18" s="50" t="s">
        <v>158</v>
      </c>
      <c r="B18" s="50">
        <v>0.23</v>
      </c>
      <c r="C18" s="50">
        <v>0.14000000000000001</v>
      </c>
      <c r="D18" s="50">
        <v>12085</v>
      </c>
      <c r="E18" s="50">
        <v>4899</v>
      </c>
      <c r="F18" s="50">
        <v>38</v>
      </c>
      <c r="G18" s="50">
        <v>25</v>
      </c>
      <c r="H18" s="50">
        <v>13678</v>
      </c>
      <c r="I18" s="50">
        <v>3440</v>
      </c>
      <c r="J18" s="50">
        <v>4534</v>
      </c>
      <c r="K18" s="50">
        <v>1130</v>
      </c>
      <c r="M18" s="51">
        <v>0.86554554185258303</v>
      </c>
      <c r="N18" s="51">
        <v>0.84549146330894098</v>
      </c>
      <c r="O18" s="51">
        <v>0.72079663911509295</v>
      </c>
    </row>
    <row r="19" spans="1:15" x14ac:dyDescent="0.3">
      <c r="A19" s="50" t="s">
        <v>156</v>
      </c>
      <c r="B19" s="50">
        <v>0.25</v>
      </c>
      <c r="C19" s="50">
        <v>0.2</v>
      </c>
      <c r="D19" s="50">
        <v>11702</v>
      </c>
      <c r="E19" s="50">
        <v>4643</v>
      </c>
      <c r="F19" s="50">
        <v>40</v>
      </c>
      <c r="G19" s="50">
        <v>41</v>
      </c>
      <c r="H19" s="50">
        <v>13676</v>
      </c>
      <c r="I19" s="50">
        <v>3424</v>
      </c>
      <c r="J19" s="50">
        <v>4532</v>
      </c>
      <c r="K19" s="50">
        <v>1114</v>
      </c>
      <c r="M19" s="51">
        <v>0.86566412517713898</v>
      </c>
      <c r="N19" s="51">
        <v>0.85450894939064903</v>
      </c>
      <c r="O19" s="51">
        <v>0.75900372106284297</v>
      </c>
    </row>
    <row r="20" spans="1:15" x14ac:dyDescent="0.3">
      <c r="A20" s="50" t="s">
        <v>157</v>
      </c>
      <c r="B20" s="50">
        <v>0.33</v>
      </c>
      <c r="C20" s="50">
        <v>0.28999999999999998</v>
      </c>
      <c r="D20" s="50">
        <v>10751</v>
      </c>
      <c r="E20" s="50">
        <v>4424</v>
      </c>
      <c r="F20" s="50">
        <v>175</v>
      </c>
      <c r="G20" s="50">
        <v>131</v>
      </c>
      <c r="H20" s="50">
        <v>13541</v>
      </c>
      <c r="I20" s="50">
        <v>3334</v>
      </c>
      <c r="J20" s="50">
        <v>4397</v>
      </c>
      <c r="K20" s="50">
        <v>1024</v>
      </c>
      <c r="M20" s="51">
        <v>0.88104774955200604</v>
      </c>
      <c r="N20" s="51">
        <v>0.88650348524804501</v>
      </c>
      <c r="O20" s="51">
        <v>0.79235945641643402</v>
      </c>
    </row>
    <row r="21" spans="1:15" x14ac:dyDescent="0.3">
      <c r="A21" s="50" t="s">
        <v>159</v>
      </c>
      <c r="B21" s="50">
        <v>0.32</v>
      </c>
      <c r="C21" s="50">
        <v>0.25</v>
      </c>
      <c r="D21" s="50">
        <v>10819</v>
      </c>
      <c r="E21" s="50">
        <v>4523</v>
      </c>
      <c r="F21" s="50">
        <v>109</v>
      </c>
      <c r="G21" s="50">
        <v>73</v>
      </c>
      <c r="H21" s="50">
        <v>13607</v>
      </c>
      <c r="I21" s="50">
        <v>3392</v>
      </c>
      <c r="J21" s="50">
        <v>4463</v>
      </c>
      <c r="K21" s="50">
        <v>1082</v>
      </c>
      <c r="M21" s="51">
        <v>0.88064515184520298</v>
      </c>
      <c r="N21" s="51">
        <v>0.88396744625619605</v>
      </c>
      <c r="O21" s="51">
        <v>0.782039980332776</v>
      </c>
    </row>
    <row r="22" spans="1:15" x14ac:dyDescent="0.3">
      <c r="A22" s="54" t="s">
        <v>219</v>
      </c>
      <c r="B22" s="50">
        <v>0.32</v>
      </c>
      <c r="C22" s="50">
        <v>0.25</v>
      </c>
      <c r="D22" s="50">
        <v>12678</v>
      </c>
      <c r="E22" s="50">
        <v>5300</v>
      </c>
      <c r="F22" s="50">
        <v>122</v>
      </c>
      <c r="G22" s="50">
        <v>75</v>
      </c>
      <c r="H22" s="50">
        <v>16150</v>
      </c>
      <c r="I22" s="50">
        <v>3969</v>
      </c>
      <c r="J22" s="50">
        <v>5302</v>
      </c>
      <c r="K22" s="50">
        <v>1273</v>
      </c>
      <c r="M22" s="51">
        <v>0.88427731515641395</v>
      </c>
      <c r="N22" s="51">
        <v>0.88851333226032003</v>
      </c>
      <c r="O22" s="51">
        <v>0.78525190635373499</v>
      </c>
    </row>
    <row r="23" spans="1:15" x14ac:dyDescent="0.3">
      <c r="A23" s="50" t="s">
        <v>160</v>
      </c>
      <c r="B23" s="50">
        <v>0.31</v>
      </c>
      <c r="C23" s="50">
        <v>0.25</v>
      </c>
      <c r="D23" s="50">
        <v>10846</v>
      </c>
      <c r="E23" s="50">
        <v>4482</v>
      </c>
      <c r="F23" s="50">
        <v>100</v>
      </c>
      <c r="G23" s="50">
        <v>67</v>
      </c>
      <c r="H23" s="50">
        <v>13616</v>
      </c>
      <c r="I23" s="50">
        <v>3398</v>
      </c>
      <c r="J23" s="50">
        <v>4472</v>
      </c>
      <c r="K23" s="50">
        <v>1088</v>
      </c>
      <c r="M23" s="51">
        <v>0.88165969806635103</v>
      </c>
      <c r="N23" s="51">
        <v>0.88151394718271303</v>
      </c>
      <c r="O23" s="51">
        <v>0.77905061983771695</v>
      </c>
    </row>
    <row r="24" spans="1:15" x14ac:dyDescent="0.3">
      <c r="A24" s="50" t="s">
        <v>161</v>
      </c>
      <c r="B24" s="50">
        <v>0.32</v>
      </c>
      <c r="C24" s="50">
        <v>0.25</v>
      </c>
      <c r="D24" s="50">
        <v>10836</v>
      </c>
      <c r="E24" s="50">
        <v>4510</v>
      </c>
      <c r="F24" s="50">
        <v>118</v>
      </c>
      <c r="G24" s="50">
        <v>86</v>
      </c>
      <c r="H24" s="50">
        <v>13598</v>
      </c>
      <c r="I24" s="50">
        <v>3379</v>
      </c>
      <c r="J24" s="50">
        <v>4454</v>
      </c>
      <c r="K24" s="50">
        <v>1069</v>
      </c>
      <c r="M24" s="51">
        <v>0.88112826909336694</v>
      </c>
      <c r="N24" s="51">
        <v>0.88420681201946705</v>
      </c>
      <c r="O24" s="51">
        <v>0.78064785478835996</v>
      </c>
    </row>
    <row r="26" spans="1:15" x14ac:dyDescent="0.3">
      <c r="A26" s="50" t="s">
        <v>142</v>
      </c>
      <c r="B26" s="50" t="s">
        <v>143</v>
      </c>
      <c r="C26" s="50" t="s">
        <v>144</v>
      </c>
      <c r="D26" s="50" t="s">
        <v>145</v>
      </c>
      <c r="E26" s="50" t="s">
        <v>146</v>
      </c>
      <c r="F26" s="50" t="s">
        <v>147</v>
      </c>
      <c r="G26" s="50" t="s">
        <v>148</v>
      </c>
      <c r="H26" s="50" t="s">
        <v>149</v>
      </c>
      <c r="I26" s="50" t="s">
        <v>150</v>
      </c>
      <c r="J26" s="50" t="s">
        <v>151</v>
      </c>
      <c r="K26" s="50" t="s">
        <v>152</v>
      </c>
      <c r="M26" s="51" t="s">
        <v>154</v>
      </c>
      <c r="N26" s="51" t="s">
        <v>155</v>
      </c>
    </row>
    <row r="27" spans="1:15" x14ac:dyDescent="0.3">
      <c r="A27" s="50" t="s">
        <v>171</v>
      </c>
      <c r="B27" s="50">
        <v>0.45</v>
      </c>
      <c r="C27" s="50">
        <v>0.22</v>
      </c>
      <c r="D27" s="50">
        <v>4265</v>
      </c>
      <c r="E27" s="50">
        <v>1689</v>
      </c>
      <c r="F27" s="50">
        <v>36</v>
      </c>
      <c r="G27" s="50">
        <v>18</v>
      </c>
      <c r="H27" s="50">
        <v>8996</v>
      </c>
      <c r="I27" s="50">
        <v>1349</v>
      </c>
      <c r="J27" s="50">
        <v>2975</v>
      </c>
      <c r="K27" s="50">
        <v>438</v>
      </c>
      <c r="M27" s="51">
        <v>0.92498097323097905</v>
      </c>
      <c r="N27" s="51">
        <v>0.920894450595516</v>
      </c>
    </row>
    <row r="28" spans="1:15" x14ac:dyDescent="0.3">
      <c r="A28" s="50" t="s">
        <v>169</v>
      </c>
      <c r="B28" s="50">
        <v>0.47</v>
      </c>
      <c r="C28" s="50">
        <v>0.26</v>
      </c>
      <c r="D28" s="50">
        <v>4163</v>
      </c>
      <c r="E28" s="50">
        <v>1655</v>
      </c>
      <c r="F28" s="50">
        <v>41</v>
      </c>
      <c r="G28" s="50">
        <v>35</v>
      </c>
      <c r="H28" s="50">
        <v>8991</v>
      </c>
      <c r="I28" s="50">
        <v>1332</v>
      </c>
      <c r="J28" s="50">
        <v>2970</v>
      </c>
      <c r="K28" s="50">
        <v>421</v>
      </c>
      <c r="M28" s="51">
        <v>0.93059222580311696</v>
      </c>
      <c r="N28" s="51">
        <v>0.93405486749462296</v>
      </c>
    </row>
    <row r="29" spans="1:15" x14ac:dyDescent="0.3">
      <c r="A29" s="50" t="s">
        <v>170</v>
      </c>
      <c r="B29" s="50">
        <v>0.48</v>
      </c>
      <c r="C29" s="50">
        <v>0.28999999999999998</v>
      </c>
      <c r="D29" s="50">
        <v>4132</v>
      </c>
      <c r="E29" s="50">
        <v>1645</v>
      </c>
      <c r="F29" s="50">
        <v>71</v>
      </c>
      <c r="G29" s="50">
        <v>60</v>
      </c>
      <c r="H29" s="50">
        <v>8961</v>
      </c>
      <c r="I29" s="50">
        <v>1307</v>
      </c>
      <c r="J29" s="50">
        <v>2940</v>
      </c>
      <c r="K29" s="50">
        <v>396</v>
      </c>
      <c r="M29" s="51">
        <v>0.929977731633293</v>
      </c>
      <c r="N29" s="51">
        <v>0.92786088867146199</v>
      </c>
    </row>
    <row r="30" spans="1:15" x14ac:dyDescent="0.3">
      <c r="A30" s="50" t="s">
        <v>172</v>
      </c>
      <c r="B30" s="50">
        <v>0.47</v>
      </c>
      <c r="C30" s="50">
        <v>0.25</v>
      </c>
      <c r="D30" s="50">
        <v>4148</v>
      </c>
      <c r="E30" s="50">
        <v>1659</v>
      </c>
      <c r="F30" s="50">
        <v>46</v>
      </c>
      <c r="G30" s="50">
        <v>27</v>
      </c>
      <c r="H30" s="50">
        <v>8986</v>
      </c>
      <c r="I30" s="50">
        <v>1340</v>
      </c>
      <c r="J30" s="50">
        <v>2964</v>
      </c>
      <c r="K30" s="50">
        <v>428</v>
      </c>
      <c r="M30" s="51">
        <v>0.92891411175525196</v>
      </c>
      <c r="N30" s="51">
        <v>0.92636460648923402</v>
      </c>
    </row>
    <row r="31" spans="1:15" x14ac:dyDescent="0.3">
      <c r="A31" s="54" t="s">
        <v>220</v>
      </c>
      <c r="B31" s="50">
        <v>0.48</v>
      </c>
      <c r="C31" s="50">
        <v>0.23</v>
      </c>
      <c r="D31" s="50">
        <v>4926</v>
      </c>
      <c r="E31" s="50">
        <v>1965</v>
      </c>
      <c r="F31" s="50">
        <v>54</v>
      </c>
      <c r="G31" s="50">
        <v>24</v>
      </c>
      <c r="H31" s="50">
        <v>11068</v>
      </c>
      <c r="I31" s="50">
        <v>1619</v>
      </c>
      <c r="J31" s="50">
        <v>3653</v>
      </c>
      <c r="K31" s="50">
        <v>524</v>
      </c>
      <c r="M31" s="51">
        <v>0.92996457732384796</v>
      </c>
      <c r="N31" s="51">
        <v>0.92929136876919205</v>
      </c>
    </row>
    <row r="32" spans="1:15" x14ac:dyDescent="0.3">
      <c r="A32" s="50" t="s">
        <v>173</v>
      </c>
      <c r="B32" s="50">
        <v>0.47</v>
      </c>
      <c r="C32" s="50">
        <v>0.25</v>
      </c>
      <c r="D32" s="50">
        <v>4167</v>
      </c>
      <c r="E32" s="50">
        <v>1675</v>
      </c>
      <c r="F32" s="50">
        <v>54</v>
      </c>
      <c r="G32" s="50">
        <v>31</v>
      </c>
      <c r="H32" s="50">
        <v>8978</v>
      </c>
      <c r="I32" s="50">
        <v>1336</v>
      </c>
      <c r="J32" s="50">
        <v>2957</v>
      </c>
      <c r="K32" s="50">
        <v>425</v>
      </c>
      <c r="M32" s="51">
        <v>0.92795760553984097</v>
      </c>
      <c r="N32" s="51">
        <v>0.92769209201992997</v>
      </c>
    </row>
    <row r="33" spans="1:14" x14ac:dyDescent="0.3">
      <c r="A33" s="50" t="s">
        <v>174</v>
      </c>
      <c r="B33" s="50">
        <v>0.47</v>
      </c>
      <c r="C33" s="50">
        <v>0.23</v>
      </c>
      <c r="D33" s="50">
        <v>4166</v>
      </c>
      <c r="E33" s="50">
        <v>1694</v>
      </c>
      <c r="F33" s="50">
        <v>60</v>
      </c>
      <c r="G33" s="50">
        <v>27</v>
      </c>
      <c r="H33" s="50">
        <v>8972</v>
      </c>
      <c r="I33" s="50">
        <v>1340</v>
      </c>
      <c r="J33" s="50">
        <v>2950</v>
      </c>
      <c r="K33" s="50">
        <v>429</v>
      </c>
      <c r="M33" s="51">
        <v>0.92870928036531197</v>
      </c>
      <c r="N33" s="51">
        <v>0.92864479176501902</v>
      </c>
    </row>
    <row r="35" spans="1:14" x14ac:dyDescent="0.3">
      <c r="A35" s="50" t="s">
        <v>221</v>
      </c>
    </row>
    <row r="36" spans="1:14" x14ac:dyDescent="0.3">
      <c r="A36" s="50" t="s">
        <v>171</v>
      </c>
      <c r="B36" s="50">
        <v>0.45</v>
      </c>
      <c r="C36" s="50">
        <v>0.22</v>
      </c>
      <c r="D36" s="50">
        <v>4265</v>
      </c>
      <c r="E36" s="50">
        <v>1689</v>
      </c>
      <c r="F36" s="50">
        <v>36</v>
      </c>
      <c r="G36" s="50">
        <v>18</v>
      </c>
      <c r="H36" s="50">
        <v>8996</v>
      </c>
      <c r="I36" s="50">
        <v>1349</v>
      </c>
      <c r="J36" s="50">
        <v>2975</v>
      </c>
      <c r="K36" s="50">
        <v>438</v>
      </c>
    </row>
    <row r="37" spans="1:14" x14ac:dyDescent="0.3">
      <c r="A37" s="50" t="s">
        <v>169</v>
      </c>
      <c r="B37" s="50">
        <v>0.47</v>
      </c>
      <c r="C37" s="50">
        <v>0.26</v>
      </c>
      <c r="D37" s="50">
        <v>4163</v>
      </c>
      <c r="E37" s="50">
        <v>1655</v>
      </c>
      <c r="F37" s="50">
        <v>41</v>
      </c>
      <c r="G37" s="50">
        <v>35</v>
      </c>
      <c r="H37" s="50">
        <v>8991</v>
      </c>
      <c r="I37" s="50">
        <v>1332</v>
      </c>
      <c r="J37" s="50">
        <v>2970</v>
      </c>
      <c r="K37" s="50">
        <v>421</v>
      </c>
    </row>
    <row r="38" spans="1:14" x14ac:dyDescent="0.3">
      <c r="A38" s="50" t="s">
        <v>170</v>
      </c>
      <c r="B38" s="50">
        <v>0.48</v>
      </c>
      <c r="C38" s="50">
        <v>0.28999999999999998</v>
      </c>
      <c r="D38" s="50">
        <v>4132</v>
      </c>
      <c r="E38" s="50">
        <v>1645</v>
      </c>
      <c r="F38" s="50">
        <v>71</v>
      </c>
      <c r="G38" s="50">
        <v>60</v>
      </c>
      <c r="H38" s="50">
        <v>8961</v>
      </c>
      <c r="I38" s="50">
        <v>1307</v>
      </c>
      <c r="J38" s="50">
        <v>2940</v>
      </c>
      <c r="K38" s="50">
        <v>396</v>
      </c>
    </row>
    <row r="39" spans="1:14" x14ac:dyDescent="0.3">
      <c r="A39" s="52" t="s">
        <v>222</v>
      </c>
      <c r="B39" s="50">
        <v>0.49</v>
      </c>
      <c r="C39" s="50">
        <v>0.27</v>
      </c>
      <c r="D39" s="50">
        <v>4930</v>
      </c>
      <c r="E39" s="50">
        <v>1955</v>
      </c>
      <c r="F39" s="50">
        <v>99</v>
      </c>
      <c r="G39" s="50">
        <v>53</v>
      </c>
      <c r="H39" s="50">
        <v>11023</v>
      </c>
      <c r="I39" s="50">
        <v>1603</v>
      </c>
      <c r="J39" s="50">
        <v>3608</v>
      </c>
      <c r="K39" s="50">
        <v>499</v>
      </c>
    </row>
    <row r="40" spans="1:14" x14ac:dyDescent="0.3">
      <c r="A40" s="55" t="s">
        <v>172</v>
      </c>
      <c r="B40" s="50">
        <v>0.47</v>
      </c>
      <c r="C40" s="50">
        <v>0.25</v>
      </c>
      <c r="D40" s="50">
        <v>4148</v>
      </c>
      <c r="E40" s="50">
        <v>1659</v>
      </c>
      <c r="F40" s="50">
        <v>46</v>
      </c>
      <c r="G40" s="50">
        <v>27</v>
      </c>
      <c r="H40" s="50">
        <v>8986</v>
      </c>
      <c r="I40" s="50">
        <v>1340</v>
      </c>
      <c r="J40" s="50">
        <v>2964</v>
      </c>
      <c r="K40" s="50">
        <v>428</v>
      </c>
    </row>
    <row r="41" spans="1:14" x14ac:dyDescent="0.3">
      <c r="A41" s="56" t="s">
        <v>220</v>
      </c>
      <c r="B41" s="50">
        <v>0.48</v>
      </c>
      <c r="C41" s="50">
        <v>0.23</v>
      </c>
      <c r="D41" s="50">
        <v>4926</v>
      </c>
      <c r="E41" s="50">
        <v>1965</v>
      </c>
      <c r="F41" s="50">
        <v>54</v>
      </c>
      <c r="G41" s="50">
        <v>24</v>
      </c>
      <c r="H41" s="50">
        <v>11068</v>
      </c>
      <c r="I41" s="50">
        <v>1619</v>
      </c>
      <c r="J41" s="50">
        <v>3653</v>
      </c>
      <c r="K41" s="50">
        <v>524</v>
      </c>
    </row>
    <row r="42" spans="1:14" x14ac:dyDescent="0.3">
      <c r="A42" s="50" t="s">
        <v>173</v>
      </c>
      <c r="B42" s="50">
        <v>0.47</v>
      </c>
      <c r="C42" s="50">
        <v>0.25</v>
      </c>
      <c r="D42" s="50">
        <v>4167</v>
      </c>
      <c r="E42" s="50">
        <v>1675</v>
      </c>
      <c r="F42" s="50">
        <v>54</v>
      </c>
      <c r="G42" s="50">
        <v>31</v>
      </c>
      <c r="H42" s="50">
        <v>8978</v>
      </c>
      <c r="I42" s="50">
        <v>1336</v>
      </c>
      <c r="J42" s="50">
        <v>2957</v>
      </c>
      <c r="K42" s="50">
        <v>425</v>
      </c>
    </row>
    <row r="43" spans="1:14" x14ac:dyDescent="0.3">
      <c r="A43" s="50" t="s">
        <v>174</v>
      </c>
      <c r="B43" s="50">
        <v>0.47</v>
      </c>
      <c r="C43" s="50">
        <v>0.23</v>
      </c>
      <c r="D43" s="50">
        <v>4166</v>
      </c>
      <c r="E43" s="50">
        <v>1694</v>
      </c>
      <c r="F43" s="50">
        <v>60</v>
      </c>
      <c r="G43" s="50">
        <v>27</v>
      </c>
      <c r="H43" s="50">
        <v>8972</v>
      </c>
      <c r="I43" s="50">
        <v>1340</v>
      </c>
      <c r="J43" s="50">
        <v>2950</v>
      </c>
      <c r="K43" s="50">
        <v>429</v>
      </c>
    </row>
  </sheetData>
  <conditionalFormatting sqref="B2:B8">
    <cfRule type="top10" dxfId="49" priority="50" percent="1" rank="10"/>
  </conditionalFormatting>
  <conditionalFormatting sqref="B10:B15">
    <cfRule type="top10" dxfId="48" priority="49" percent="1" rank="10"/>
  </conditionalFormatting>
  <conditionalFormatting sqref="C2:C8">
    <cfRule type="top10" dxfId="47" priority="48" percent="1" rank="10"/>
  </conditionalFormatting>
  <conditionalFormatting sqref="C10:C15">
    <cfRule type="top10" dxfId="46" priority="47" percent="1" rank="10"/>
  </conditionalFormatting>
  <conditionalFormatting sqref="J10:J15">
    <cfRule type="top10" dxfId="45" priority="46" percent="1" rank="10"/>
  </conditionalFormatting>
  <conditionalFormatting sqref="O2:O8">
    <cfRule type="top10" dxfId="44" priority="45" percent="1" rank="10"/>
  </conditionalFormatting>
  <conditionalFormatting sqref="N2:N8">
    <cfRule type="top10" dxfId="43" priority="44" percent="1" rank="10"/>
  </conditionalFormatting>
  <conditionalFormatting sqref="M2:M8">
    <cfRule type="top10" dxfId="42" priority="43" percent="1" rank="10"/>
  </conditionalFormatting>
  <conditionalFormatting sqref="M10:M15">
    <cfRule type="top10" dxfId="41" priority="42" percent="1" rank="10"/>
  </conditionalFormatting>
  <conditionalFormatting sqref="N10:N15">
    <cfRule type="top10" dxfId="40" priority="41" percent="1" rank="10"/>
  </conditionalFormatting>
  <conditionalFormatting sqref="J2:J8">
    <cfRule type="top10" dxfId="39" priority="40" percent="1" rank="10"/>
  </conditionalFormatting>
  <conditionalFormatting sqref="D2:D8">
    <cfRule type="top10" dxfId="38" priority="39" percent="1" bottom="1" rank="10"/>
  </conditionalFormatting>
  <conditionalFormatting sqref="D10:D15">
    <cfRule type="top10" dxfId="37" priority="38" percent="1" bottom="1" rank="10"/>
  </conditionalFormatting>
  <conditionalFormatting sqref="F2:F8">
    <cfRule type="top10" dxfId="36" priority="37" percent="1" rank="10"/>
  </conditionalFormatting>
  <conditionalFormatting sqref="F10:F15">
    <cfRule type="top10" dxfId="35" priority="36" percent="1" rank="10"/>
  </conditionalFormatting>
  <conditionalFormatting sqref="H2:H8">
    <cfRule type="top10" dxfId="34" priority="35" percent="1" rank="10"/>
  </conditionalFormatting>
  <conditionalFormatting sqref="H10:H15">
    <cfRule type="top10" dxfId="33" priority="34" percent="1" rank="10"/>
  </conditionalFormatting>
  <conditionalFormatting sqref="B18:B24">
    <cfRule type="top10" dxfId="32" priority="33" percent="1" rank="10"/>
  </conditionalFormatting>
  <conditionalFormatting sqref="C18:C24">
    <cfRule type="top10" dxfId="31" priority="32" percent="1" rank="10"/>
  </conditionalFormatting>
  <conditionalFormatting sqref="D18:D24">
    <cfRule type="top10" dxfId="30" priority="31" percent="1" bottom="1" rank="10"/>
  </conditionalFormatting>
  <conditionalFormatting sqref="E18:E24">
    <cfRule type="top10" dxfId="29" priority="30" percent="1" bottom="1" rank="10"/>
  </conditionalFormatting>
  <conditionalFormatting sqref="J18:J24">
    <cfRule type="top10" dxfId="28" priority="29" percent="1" rank="10"/>
  </conditionalFormatting>
  <conditionalFormatting sqref="K18:K24">
    <cfRule type="top10" dxfId="27" priority="28" percent="1" rank="10"/>
  </conditionalFormatting>
  <conditionalFormatting sqref="M18:M24">
    <cfRule type="top10" dxfId="26" priority="27" percent="1" rank="10"/>
  </conditionalFormatting>
  <conditionalFormatting sqref="N18:N24">
    <cfRule type="top10" dxfId="25" priority="26" percent="1" rank="10"/>
  </conditionalFormatting>
  <conditionalFormatting sqref="O18:O24">
    <cfRule type="top10" dxfId="24" priority="25" percent="1" rank="10"/>
  </conditionalFormatting>
  <conditionalFormatting sqref="B27:B34">
    <cfRule type="top10" dxfId="23" priority="24" percent="1" rank="10"/>
  </conditionalFormatting>
  <conditionalFormatting sqref="C27:C34">
    <cfRule type="top10" dxfId="22" priority="23" percent="1" rank="10"/>
  </conditionalFormatting>
  <conditionalFormatting sqref="D27:D34">
    <cfRule type="top10" dxfId="21" priority="22" percent="1" bottom="1" rank="10"/>
  </conditionalFormatting>
  <conditionalFormatting sqref="E27:E34">
    <cfRule type="top10" dxfId="20" priority="21" percent="1" bottom="1" rank="10"/>
  </conditionalFormatting>
  <conditionalFormatting sqref="J27:J34">
    <cfRule type="top10" dxfId="19" priority="20" percent="1" rank="10"/>
  </conditionalFormatting>
  <conditionalFormatting sqref="K27:K34">
    <cfRule type="top10" dxfId="18" priority="19" percent="1" rank="10"/>
  </conditionalFormatting>
  <conditionalFormatting sqref="M27:M34">
    <cfRule type="top10" dxfId="17" priority="18" percent="1" rank="10"/>
  </conditionalFormatting>
  <conditionalFormatting sqref="N27:N34">
    <cfRule type="top10" dxfId="16" priority="17" percent="1" rank="10"/>
  </conditionalFormatting>
  <conditionalFormatting sqref="E10:E15">
    <cfRule type="top10" dxfId="15" priority="16" percent="1" bottom="1" rank="10"/>
  </conditionalFormatting>
  <conditionalFormatting sqref="E2:E7">
    <cfRule type="top10" dxfId="14" priority="15" percent="1" bottom="1" rank="10"/>
  </conditionalFormatting>
  <conditionalFormatting sqref="F27:F34">
    <cfRule type="top10" dxfId="13" priority="14" percent="1" rank="10"/>
  </conditionalFormatting>
  <conditionalFormatting sqref="F18:F24">
    <cfRule type="top10" dxfId="12" priority="13" percent="1" rank="10"/>
  </conditionalFormatting>
  <conditionalFormatting sqref="K10:K15">
    <cfRule type="top10" dxfId="11" priority="12" percent="1" rank="10"/>
  </conditionalFormatting>
  <conditionalFormatting sqref="K2:K7">
    <cfRule type="top10" dxfId="10" priority="11" percent="1" rank="10"/>
  </conditionalFormatting>
  <conditionalFormatting sqref="B36:B43">
    <cfRule type="top10" dxfId="9" priority="10" percent="1" rank="10"/>
  </conditionalFormatting>
  <conditionalFormatting sqref="C36:C43">
    <cfRule type="top10" dxfId="8" priority="9" percent="1" rank="10"/>
  </conditionalFormatting>
  <conditionalFormatting sqref="D36:D43">
    <cfRule type="top10" dxfId="7" priority="8" percent="1" bottom="1" rank="10"/>
  </conditionalFormatting>
  <conditionalFormatting sqref="E36:E43">
    <cfRule type="top10" dxfId="6" priority="7" percent="1" bottom="1" rank="10"/>
  </conditionalFormatting>
  <conditionalFormatting sqref="F36:F43">
    <cfRule type="top10" dxfId="5" priority="6" percent="1" rank="10"/>
  </conditionalFormatting>
  <conditionalFormatting sqref="G36:G43">
    <cfRule type="top10" dxfId="4" priority="5" percent="1" rank="10"/>
  </conditionalFormatting>
  <conditionalFormatting sqref="H36:H43">
    <cfRule type="top10" dxfId="3" priority="4" percent="1" rank="10"/>
  </conditionalFormatting>
  <conditionalFormatting sqref="I36:I43">
    <cfRule type="top10" dxfId="2" priority="3" percent="1" rank="10"/>
  </conditionalFormatting>
  <conditionalFormatting sqref="J36:J43">
    <cfRule type="top10" dxfId="1" priority="2" percent="1" rank="10"/>
  </conditionalFormatting>
  <conditionalFormatting sqref="K36:K43">
    <cfRule type="top10" dxfId="0" priority="1" percent="1" rank="10"/>
  </conditionalFormatting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79"/>
  <sheetViews>
    <sheetView topLeftCell="S43" zoomScaleNormal="100" workbookViewId="0">
      <selection activeCell="T21" sqref="T21"/>
    </sheetView>
  </sheetViews>
  <sheetFormatPr defaultRowHeight="13.2" x14ac:dyDescent="0.25"/>
  <cols>
    <col min="2" max="2" width="9.5546875" customWidth="1"/>
    <col min="3" max="3" width="17.5546875" customWidth="1"/>
    <col min="4" max="4" width="9" customWidth="1"/>
    <col min="5" max="5" width="8.77734375" customWidth="1"/>
    <col min="6" max="6" width="9.33203125" customWidth="1"/>
    <col min="7" max="7" width="16.33203125" customWidth="1"/>
    <col min="8" max="8" width="18.88671875" customWidth="1"/>
    <col min="10" max="10" width="19.5546875" customWidth="1"/>
    <col min="22" max="22" width="13.33203125" customWidth="1"/>
    <col min="23" max="23" width="13.88671875" customWidth="1"/>
    <col min="24" max="24" width="15" customWidth="1"/>
    <col min="25" max="25" width="11.109375" customWidth="1"/>
    <col min="30" max="30" width="14.44140625" customWidth="1"/>
    <col min="31" max="31" width="9.21875" customWidth="1"/>
    <col min="32" max="32" width="7.77734375" customWidth="1"/>
    <col min="33" max="33" width="14.44140625" customWidth="1"/>
    <col min="34" max="34" width="9.21875" customWidth="1"/>
    <col min="35" max="35" width="7.77734375" customWidth="1"/>
  </cols>
  <sheetData>
    <row r="1" spans="1:2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25" x14ac:dyDescent="0.25">
      <c r="A2" s="1" t="s">
        <v>12</v>
      </c>
      <c r="B2" s="1" t="s">
        <v>13</v>
      </c>
      <c r="C2" s="1" t="s">
        <v>14</v>
      </c>
      <c r="D2" s="1" t="s">
        <v>15</v>
      </c>
      <c r="E2" s="1" t="s">
        <v>16</v>
      </c>
      <c r="F2" s="1" t="s">
        <v>17</v>
      </c>
      <c r="G2" s="1" t="s">
        <v>18</v>
      </c>
      <c r="H2" s="1" t="s">
        <v>19</v>
      </c>
      <c r="I2" s="1" t="s">
        <v>20</v>
      </c>
      <c r="J2" s="1" t="s">
        <v>21</v>
      </c>
      <c r="K2" s="1" t="s">
        <v>22</v>
      </c>
      <c r="L2" s="1" t="s">
        <v>23</v>
      </c>
      <c r="O2" s="2" t="s">
        <v>24</v>
      </c>
      <c r="Q2" s="2" t="s">
        <v>25</v>
      </c>
    </row>
    <row r="3" spans="1:25" ht="26.4" x14ac:dyDescent="0.25">
      <c r="A3" s="1" t="s">
        <v>12</v>
      </c>
      <c r="B3" s="1" t="s">
        <v>13</v>
      </c>
      <c r="C3" s="1" t="s">
        <v>26</v>
      </c>
      <c r="D3" s="1" t="s">
        <v>15</v>
      </c>
      <c r="E3" s="1" t="s">
        <v>27</v>
      </c>
      <c r="F3" s="1" t="s">
        <v>16</v>
      </c>
      <c r="G3" s="1" t="s">
        <v>17</v>
      </c>
      <c r="H3" s="1" t="s">
        <v>28</v>
      </c>
      <c r="I3" s="1" t="s">
        <v>18</v>
      </c>
      <c r="J3" s="1" t="s">
        <v>19</v>
      </c>
      <c r="K3" s="1" t="s">
        <v>22</v>
      </c>
      <c r="L3" s="1" t="s">
        <v>23</v>
      </c>
      <c r="N3" t="s">
        <v>29</v>
      </c>
      <c r="O3" t="s">
        <v>18</v>
      </c>
      <c r="Q3" t="s">
        <v>18</v>
      </c>
      <c r="S3" t="s">
        <v>29</v>
      </c>
      <c r="U3" s="3"/>
      <c r="V3" s="4" t="s">
        <v>30</v>
      </c>
      <c r="W3" s="4" t="s">
        <v>31</v>
      </c>
      <c r="X3" s="4" t="s">
        <v>32</v>
      </c>
      <c r="Y3" s="5" t="s">
        <v>33</v>
      </c>
    </row>
    <row r="4" spans="1:25" x14ac:dyDescent="0.25">
      <c r="A4" s="1" t="s">
        <v>12</v>
      </c>
      <c r="B4" s="1" t="s">
        <v>34</v>
      </c>
      <c r="C4" s="1" t="s">
        <v>14</v>
      </c>
      <c r="D4" s="1" t="s">
        <v>15</v>
      </c>
      <c r="E4" s="1" t="s">
        <v>27</v>
      </c>
      <c r="F4" s="1" t="s">
        <v>16</v>
      </c>
      <c r="G4" s="1" t="s">
        <v>17</v>
      </c>
      <c r="H4" s="1" t="s">
        <v>28</v>
      </c>
      <c r="I4" s="1" t="s">
        <v>18</v>
      </c>
      <c r="J4" s="1" t="s">
        <v>19</v>
      </c>
      <c r="K4" s="1" t="s">
        <v>23</v>
      </c>
      <c r="L4" s="1" t="s">
        <v>23</v>
      </c>
      <c r="N4" t="s">
        <v>35</v>
      </c>
      <c r="O4" t="s">
        <v>21</v>
      </c>
      <c r="Q4" t="s">
        <v>21</v>
      </c>
      <c r="S4" t="s">
        <v>35</v>
      </c>
      <c r="U4" s="6" t="s">
        <v>14</v>
      </c>
      <c r="V4" s="7">
        <v>2072</v>
      </c>
      <c r="W4" s="7">
        <v>1470</v>
      </c>
      <c r="X4" s="7">
        <v>1792</v>
      </c>
      <c r="Y4" s="8">
        <v>1470</v>
      </c>
    </row>
    <row r="5" spans="1:25" x14ac:dyDescent="0.25">
      <c r="A5" s="1" t="s">
        <v>12</v>
      </c>
      <c r="B5" s="1" t="s">
        <v>34</v>
      </c>
      <c r="C5" s="1" t="s">
        <v>36</v>
      </c>
      <c r="D5" s="1" t="s">
        <v>37</v>
      </c>
      <c r="E5" s="1" t="s">
        <v>38</v>
      </c>
      <c r="F5" s="1" t="s">
        <v>39</v>
      </c>
      <c r="G5" s="1" t="s">
        <v>27</v>
      </c>
      <c r="H5" s="1" t="s">
        <v>40</v>
      </c>
      <c r="I5" s="1" t="s">
        <v>41</v>
      </c>
      <c r="J5" s="1" t="s">
        <v>42</v>
      </c>
      <c r="K5" s="1" t="s">
        <v>43</v>
      </c>
      <c r="L5" s="1" t="s">
        <v>23</v>
      </c>
      <c r="N5" t="s">
        <v>35</v>
      </c>
      <c r="O5" t="s">
        <v>15</v>
      </c>
      <c r="Q5" t="s">
        <v>15</v>
      </c>
      <c r="S5" t="s">
        <v>35</v>
      </c>
      <c r="U5" s="6" t="s">
        <v>26</v>
      </c>
      <c r="V5" s="7">
        <v>1170</v>
      </c>
      <c r="W5" s="7">
        <v>814</v>
      </c>
      <c r="X5" s="7">
        <v>1455</v>
      </c>
      <c r="Y5" s="8">
        <v>1707</v>
      </c>
    </row>
    <row r="6" spans="1:25" x14ac:dyDescent="0.25">
      <c r="A6" s="1" t="s">
        <v>12</v>
      </c>
      <c r="B6" s="1" t="s">
        <v>34</v>
      </c>
      <c r="C6" s="1" t="s">
        <v>26</v>
      </c>
      <c r="D6" s="1" t="s">
        <v>15</v>
      </c>
      <c r="E6" s="1" t="s">
        <v>27</v>
      </c>
      <c r="F6" s="1" t="s">
        <v>17</v>
      </c>
      <c r="G6" s="1" t="s">
        <v>28</v>
      </c>
      <c r="H6" s="1" t="s">
        <v>18</v>
      </c>
      <c r="I6" s="1" t="s">
        <v>19</v>
      </c>
      <c r="J6" s="1" t="s">
        <v>20</v>
      </c>
      <c r="K6" s="1" t="s">
        <v>23</v>
      </c>
      <c r="L6" s="1" t="s">
        <v>23</v>
      </c>
      <c r="N6" t="s">
        <v>44</v>
      </c>
      <c r="O6" t="s">
        <v>43</v>
      </c>
      <c r="Q6" t="s">
        <v>43</v>
      </c>
      <c r="S6" t="s">
        <v>44</v>
      </c>
      <c r="U6" s="6" t="s">
        <v>36</v>
      </c>
      <c r="V6" s="7">
        <v>2172</v>
      </c>
      <c r="W6" s="9">
        <v>59</v>
      </c>
      <c r="X6" s="7">
        <v>1711</v>
      </c>
      <c r="Y6" s="10">
        <v>8</v>
      </c>
    </row>
    <row r="7" spans="1:25" x14ac:dyDescent="0.25">
      <c r="A7" s="1" t="s">
        <v>45</v>
      </c>
      <c r="B7" s="1" t="s">
        <v>13</v>
      </c>
      <c r="C7" s="1" t="s">
        <v>14</v>
      </c>
      <c r="D7" s="1" t="s">
        <v>15</v>
      </c>
      <c r="E7" s="1" t="s">
        <v>16</v>
      </c>
      <c r="F7" s="1" t="s">
        <v>17</v>
      </c>
      <c r="G7" s="1" t="s">
        <v>18</v>
      </c>
      <c r="H7" s="1" t="s">
        <v>19</v>
      </c>
      <c r="I7" s="1" t="s">
        <v>20</v>
      </c>
      <c r="J7" s="1" t="s">
        <v>21</v>
      </c>
      <c r="K7" s="1" t="s">
        <v>23</v>
      </c>
      <c r="L7" s="1" t="s">
        <v>23</v>
      </c>
      <c r="N7" t="s">
        <v>44</v>
      </c>
      <c r="O7" t="s">
        <v>28</v>
      </c>
      <c r="Q7" t="s">
        <v>28</v>
      </c>
      <c r="S7" t="s">
        <v>44</v>
      </c>
      <c r="U7" s="6" t="s">
        <v>46</v>
      </c>
      <c r="V7" s="7">
        <v>7233</v>
      </c>
      <c r="W7" s="7">
        <v>7415</v>
      </c>
      <c r="X7" s="7">
        <v>7233</v>
      </c>
      <c r="Y7" s="8">
        <v>7415</v>
      </c>
    </row>
    <row r="8" spans="1:25" x14ac:dyDescent="0.25">
      <c r="A8" s="1" t="s">
        <v>45</v>
      </c>
      <c r="B8" s="1" t="s">
        <v>13</v>
      </c>
      <c r="C8" s="1" t="s">
        <v>26</v>
      </c>
      <c r="D8" s="1" t="s">
        <v>15</v>
      </c>
      <c r="E8" s="1" t="s">
        <v>27</v>
      </c>
      <c r="F8" s="1" t="s">
        <v>16</v>
      </c>
      <c r="G8" s="1" t="s">
        <v>17</v>
      </c>
      <c r="H8" s="1" t="s">
        <v>28</v>
      </c>
      <c r="I8" s="1" t="s">
        <v>18</v>
      </c>
      <c r="J8" s="1" t="s">
        <v>19</v>
      </c>
      <c r="K8" s="1" t="s">
        <v>23</v>
      </c>
      <c r="L8" s="1" t="s">
        <v>23</v>
      </c>
      <c r="N8" t="s">
        <v>44</v>
      </c>
      <c r="O8" t="s">
        <v>37</v>
      </c>
      <c r="Q8" t="s">
        <v>37</v>
      </c>
      <c r="S8" t="s">
        <v>44</v>
      </c>
      <c r="U8" s="11" t="s">
        <v>47</v>
      </c>
      <c r="V8" s="12" t="s">
        <v>48</v>
      </c>
      <c r="W8" s="12" t="s">
        <v>48</v>
      </c>
      <c r="X8" s="12" t="s">
        <v>49</v>
      </c>
      <c r="Y8" s="13" t="s">
        <v>49</v>
      </c>
    </row>
    <row r="9" spans="1:25" x14ac:dyDescent="0.25">
      <c r="A9" s="1" t="s">
        <v>45</v>
      </c>
      <c r="B9" s="1" t="s">
        <v>34</v>
      </c>
      <c r="C9" s="1" t="s">
        <v>14</v>
      </c>
      <c r="D9" s="1" t="s">
        <v>37</v>
      </c>
      <c r="E9" s="1" t="s">
        <v>27</v>
      </c>
      <c r="F9" s="1" t="s">
        <v>16</v>
      </c>
      <c r="G9" s="1" t="s">
        <v>17</v>
      </c>
      <c r="H9" s="1" t="s">
        <v>28</v>
      </c>
      <c r="I9" s="1" t="s">
        <v>18</v>
      </c>
      <c r="J9" s="1" t="s">
        <v>19</v>
      </c>
      <c r="K9" s="1" t="s">
        <v>21</v>
      </c>
      <c r="L9" s="1" t="s">
        <v>23</v>
      </c>
      <c r="N9" t="s">
        <v>44</v>
      </c>
      <c r="O9" t="s">
        <v>42</v>
      </c>
      <c r="Q9" t="s">
        <v>42</v>
      </c>
      <c r="S9" t="s">
        <v>44</v>
      </c>
      <c r="U9" t="s">
        <v>50</v>
      </c>
    </row>
    <row r="10" spans="1:25" x14ac:dyDescent="0.25">
      <c r="A10" s="1" t="s">
        <v>45</v>
      </c>
      <c r="B10" s="1" t="s">
        <v>34</v>
      </c>
      <c r="C10" s="1" t="s">
        <v>36</v>
      </c>
      <c r="D10" s="1" t="s">
        <v>15</v>
      </c>
      <c r="E10" s="1" t="s">
        <v>37</v>
      </c>
      <c r="F10" s="1" t="s">
        <v>38</v>
      </c>
      <c r="G10" s="1" t="s">
        <v>27</v>
      </c>
      <c r="H10" s="1" t="s">
        <v>28</v>
      </c>
      <c r="I10" s="1" t="s">
        <v>18</v>
      </c>
      <c r="J10" s="1" t="s">
        <v>40</v>
      </c>
      <c r="K10" s="1" t="s">
        <v>42</v>
      </c>
      <c r="L10" s="1" t="s">
        <v>43</v>
      </c>
      <c r="N10" t="s">
        <v>44</v>
      </c>
      <c r="O10" t="s">
        <v>51</v>
      </c>
      <c r="Q10" t="s">
        <v>51</v>
      </c>
      <c r="S10" t="s">
        <v>44</v>
      </c>
    </row>
    <row r="11" spans="1:25" x14ac:dyDescent="0.25">
      <c r="A11" s="1" t="s">
        <v>45</v>
      </c>
      <c r="B11" s="1" t="s">
        <v>34</v>
      </c>
      <c r="C11" s="1" t="s">
        <v>26</v>
      </c>
      <c r="D11" s="1" t="s">
        <v>27</v>
      </c>
      <c r="E11" s="1" t="s">
        <v>16</v>
      </c>
      <c r="F11" s="1" t="s">
        <v>28</v>
      </c>
      <c r="G11" s="1" t="s">
        <v>18</v>
      </c>
      <c r="H11" s="1" t="s">
        <v>19</v>
      </c>
      <c r="I11" s="1" t="s">
        <v>21</v>
      </c>
      <c r="J11" s="1" t="s">
        <v>23</v>
      </c>
      <c r="K11" s="1" t="s">
        <v>23</v>
      </c>
      <c r="L11" s="1" t="s">
        <v>23</v>
      </c>
      <c r="N11" t="s">
        <v>44</v>
      </c>
      <c r="O11" t="s">
        <v>39</v>
      </c>
      <c r="Q11" t="s">
        <v>39</v>
      </c>
      <c r="S11" t="s">
        <v>44</v>
      </c>
    </row>
    <row r="12" spans="1:25" x14ac:dyDescent="0.25">
      <c r="N12" t="s">
        <v>44</v>
      </c>
      <c r="O12" t="s">
        <v>40</v>
      </c>
      <c r="Q12" t="s">
        <v>40</v>
      </c>
      <c r="S12" t="s">
        <v>44</v>
      </c>
      <c r="X12" s="14"/>
    </row>
    <row r="13" spans="1:25" x14ac:dyDescent="0.25">
      <c r="N13" t="s">
        <v>44</v>
      </c>
      <c r="O13" t="s">
        <v>41</v>
      </c>
      <c r="Q13" t="s">
        <v>41</v>
      </c>
      <c r="S13" t="s">
        <v>44</v>
      </c>
      <c r="X13" s="14"/>
    </row>
    <row r="14" spans="1:25" x14ac:dyDescent="0.25">
      <c r="N14" t="s">
        <v>44</v>
      </c>
      <c r="O14" t="s">
        <v>52</v>
      </c>
      <c r="Q14" t="s">
        <v>52</v>
      </c>
      <c r="S14" t="s">
        <v>44</v>
      </c>
      <c r="X14" s="14"/>
    </row>
    <row r="15" spans="1:25" x14ac:dyDescent="0.25">
      <c r="N15" t="s">
        <v>44</v>
      </c>
      <c r="O15" t="s">
        <v>53</v>
      </c>
      <c r="Q15" t="s">
        <v>53</v>
      </c>
      <c r="S15" t="s">
        <v>44</v>
      </c>
      <c r="X15" s="14"/>
    </row>
    <row r="16" spans="1:25" ht="10.35" customHeight="1" x14ac:dyDescent="0.25">
      <c r="N16" t="s">
        <v>44</v>
      </c>
      <c r="O16" t="s">
        <v>54</v>
      </c>
      <c r="Q16" t="s">
        <v>54</v>
      </c>
      <c r="S16" t="s">
        <v>44</v>
      </c>
    </row>
    <row r="17" spans="2:30" s="15" customFormat="1" ht="26.4" x14ac:dyDescent="0.25">
      <c r="B17" s="16" t="s">
        <v>55</v>
      </c>
      <c r="C17" s="17" t="s">
        <v>56</v>
      </c>
      <c r="D17" s="17" t="s">
        <v>57</v>
      </c>
      <c r="E17" s="17" t="s">
        <v>58</v>
      </c>
      <c r="F17" s="4" t="s">
        <v>59</v>
      </c>
      <c r="G17" s="4" t="s">
        <v>60</v>
      </c>
      <c r="H17" s="5" t="s">
        <v>61</v>
      </c>
      <c r="I17" s="18" t="s">
        <v>62</v>
      </c>
      <c r="J17" s="19"/>
      <c r="N17" s="15" t="s">
        <v>44</v>
      </c>
      <c r="O17" s="15" t="s">
        <v>38</v>
      </c>
      <c r="Q17" s="15" t="s">
        <v>38</v>
      </c>
      <c r="S17" s="15" t="s">
        <v>44</v>
      </c>
    </row>
    <row r="18" spans="2:30" ht="20.399999999999999" x14ac:dyDescent="0.25">
      <c r="B18" s="20" t="s">
        <v>15</v>
      </c>
      <c r="C18" s="21" t="s">
        <v>63</v>
      </c>
      <c r="D18" s="22" t="s">
        <v>64</v>
      </c>
      <c r="E18" s="23" t="s">
        <v>65</v>
      </c>
      <c r="F18" s="23">
        <v>7</v>
      </c>
      <c r="G18" s="24" t="s">
        <v>66</v>
      </c>
      <c r="H18" s="25" t="s">
        <v>67</v>
      </c>
      <c r="N18" t="s">
        <v>29</v>
      </c>
      <c r="O18" t="s">
        <v>19</v>
      </c>
      <c r="Q18" t="s">
        <v>19</v>
      </c>
      <c r="S18" t="s">
        <v>29</v>
      </c>
    </row>
    <row r="19" spans="2:30" ht="20.399999999999999" x14ac:dyDescent="0.25">
      <c r="B19" s="20" t="s">
        <v>16</v>
      </c>
      <c r="C19" s="21" t="s">
        <v>68</v>
      </c>
      <c r="D19" s="22" t="s">
        <v>69</v>
      </c>
      <c r="E19" s="23" t="s">
        <v>70</v>
      </c>
      <c r="F19" s="23">
        <v>7</v>
      </c>
      <c r="G19" s="24" t="s">
        <v>71</v>
      </c>
      <c r="H19" s="25" t="s">
        <v>72</v>
      </c>
      <c r="N19" t="s">
        <v>29</v>
      </c>
      <c r="O19" t="s">
        <v>73</v>
      </c>
      <c r="Q19" t="s">
        <v>20</v>
      </c>
      <c r="S19" t="s">
        <v>29</v>
      </c>
    </row>
    <row r="20" spans="2:30" ht="20.399999999999999" x14ac:dyDescent="0.25">
      <c r="B20" s="20" t="s">
        <v>17</v>
      </c>
      <c r="C20" s="21" t="s">
        <v>74</v>
      </c>
      <c r="D20" s="22" t="s">
        <v>69</v>
      </c>
      <c r="E20" s="23" t="s">
        <v>70</v>
      </c>
      <c r="F20" s="23">
        <v>7</v>
      </c>
      <c r="G20" s="24" t="s">
        <v>71</v>
      </c>
      <c r="H20" s="25" t="s">
        <v>72</v>
      </c>
      <c r="N20" t="s">
        <v>29</v>
      </c>
      <c r="O20" t="s">
        <v>20</v>
      </c>
      <c r="Q20" t="s">
        <v>75</v>
      </c>
      <c r="S20" t="s">
        <v>29</v>
      </c>
    </row>
    <row r="21" spans="2:30" ht="20.399999999999999" x14ac:dyDescent="0.25">
      <c r="B21" s="20" t="s">
        <v>27</v>
      </c>
      <c r="C21" s="21" t="s">
        <v>76</v>
      </c>
      <c r="D21" s="22" t="s">
        <v>69</v>
      </c>
      <c r="E21" s="23" t="s">
        <v>70</v>
      </c>
      <c r="F21" s="23">
        <v>8</v>
      </c>
      <c r="G21" s="24" t="s">
        <v>71</v>
      </c>
      <c r="H21" s="25" t="s">
        <v>72</v>
      </c>
      <c r="N21" t="s">
        <v>29</v>
      </c>
      <c r="O21" t="s">
        <v>75</v>
      </c>
      <c r="Q21" t="s">
        <v>16</v>
      </c>
      <c r="S21" t="s">
        <v>77</v>
      </c>
    </row>
    <row r="22" spans="2:30" ht="20.399999999999999" x14ac:dyDescent="0.25">
      <c r="B22" s="20" t="s">
        <v>28</v>
      </c>
      <c r="C22" s="26" t="s">
        <v>78</v>
      </c>
      <c r="D22" s="22" t="s">
        <v>79</v>
      </c>
      <c r="E22" s="23" t="s">
        <v>65</v>
      </c>
      <c r="F22" s="23">
        <v>7</v>
      </c>
      <c r="G22" s="24" t="s">
        <v>80</v>
      </c>
      <c r="H22" s="25" t="s">
        <v>81</v>
      </c>
      <c r="N22" t="s">
        <v>77</v>
      </c>
      <c r="O22" t="s">
        <v>82</v>
      </c>
      <c r="Q22" t="s">
        <v>27</v>
      </c>
      <c r="S22" t="s">
        <v>77</v>
      </c>
    </row>
    <row r="23" spans="2:30" ht="20.399999999999999" x14ac:dyDescent="0.25">
      <c r="B23" s="20" t="s">
        <v>18</v>
      </c>
      <c r="C23" s="21" t="s">
        <v>83</v>
      </c>
      <c r="D23" s="22" t="s">
        <v>84</v>
      </c>
      <c r="E23" s="23" t="s">
        <v>70</v>
      </c>
      <c r="F23" s="23">
        <v>9</v>
      </c>
      <c r="G23" s="24" t="s">
        <v>66</v>
      </c>
      <c r="H23" s="25" t="s">
        <v>85</v>
      </c>
      <c r="I23" t="s">
        <v>86</v>
      </c>
      <c r="N23" t="s">
        <v>77</v>
      </c>
      <c r="O23" t="s">
        <v>16</v>
      </c>
      <c r="Q23" t="s">
        <v>17</v>
      </c>
      <c r="S23" t="s">
        <v>77</v>
      </c>
    </row>
    <row r="24" spans="2:30" ht="20.399999999999999" x14ac:dyDescent="0.25">
      <c r="B24" s="20" t="s">
        <v>19</v>
      </c>
      <c r="C24" s="21" t="s">
        <v>87</v>
      </c>
      <c r="D24" s="22" t="s">
        <v>88</v>
      </c>
      <c r="E24" s="23" t="s">
        <v>70</v>
      </c>
      <c r="F24" s="23">
        <v>8</v>
      </c>
      <c r="G24" s="24" t="s">
        <v>89</v>
      </c>
      <c r="H24" s="25" t="s">
        <v>72</v>
      </c>
      <c r="I24" s="27" t="s">
        <v>90</v>
      </c>
      <c r="N24" t="s">
        <v>77</v>
      </c>
      <c r="O24" t="s">
        <v>91</v>
      </c>
      <c r="R24" t="s">
        <v>82</v>
      </c>
      <c r="AB24" t="s">
        <v>92</v>
      </c>
      <c r="AC24" t="s">
        <v>93</v>
      </c>
      <c r="AD24" t="s">
        <v>94</v>
      </c>
    </row>
    <row r="25" spans="2:30" ht="20.399999999999999" x14ac:dyDescent="0.25">
      <c r="B25" s="20" t="s">
        <v>20</v>
      </c>
      <c r="C25" s="21" t="s">
        <v>95</v>
      </c>
      <c r="D25" s="22" t="s">
        <v>96</v>
      </c>
      <c r="E25" s="23" t="s">
        <v>70</v>
      </c>
      <c r="F25" s="23">
        <v>3</v>
      </c>
      <c r="G25" s="24" t="s">
        <v>89</v>
      </c>
      <c r="H25" s="25" t="s">
        <v>72</v>
      </c>
      <c r="I25" s="27" t="s">
        <v>90</v>
      </c>
      <c r="N25" t="s">
        <v>77</v>
      </c>
      <c r="O25" t="s">
        <v>17</v>
      </c>
      <c r="R25" t="s">
        <v>91</v>
      </c>
      <c r="AB25">
        <v>1E-3</v>
      </c>
      <c r="AC25">
        <v>0.01</v>
      </c>
      <c r="AD25">
        <v>0.05</v>
      </c>
    </row>
    <row r="26" spans="2:30" ht="20.399999999999999" x14ac:dyDescent="0.25">
      <c r="B26" s="28" t="s">
        <v>21</v>
      </c>
      <c r="C26" s="29" t="s">
        <v>97</v>
      </c>
      <c r="D26" s="30" t="s">
        <v>64</v>
      </c>
      <c r="E26" s="31" t="s">
        <v>65</v>
      </c>
      <c r="F26" s="31">
        <v>4</v>
      </c>
      <c r="G26" s="32" t="s">
        <v>66</v>
      </c>
      <c r="H26" s="33" t="s">
        <v>98</v>
      </c>
      <c r="I26" s="27" t="s">
        <v>99</v>
      </c>
      <c r="N26" t="s">
        <v>77</v>
      </c>
      <c r="O26" t="s">
        <v>100</v>
      </c>
      <c r="R26" t="s">
        <v>100</v>
      </c>
      <c r="V26" t="s">
        <v>101</v>
      </c>
    </row>
    <row r="27" spans="2:30" x14ac:dyDescent="0.25">
      <c r="N27" t="s">
        <v>77</v>
      </c>
      <c r="O27" t="s">
        <v>102</v>
      </c>
      <c r="R27" t="s">
        <v>102</v>
      </c>
    </row>
    <row r="28" spans="2:30" x14ac:dyDescent="0.25">
      <c r="N28" t="s">
        <v>77</v>
      </c>
      <c r="O28" t="s">
        <v>103</v>
      </c>
      <c r="R28" t="s">
        <v>103</v>
      </c>
      <c r="W28" t="s">
        <v>104</v>
      </c>
      <c r="X28" t="s">
        <v>105</v>
      </c>
      <c r="Y28" t="s">
        <v>106</v>
      </c>
      <c r="AA28" t="s">
        <v>107</v>
      </c>
    </row>
    <row r="29" spans="2:30" x14ac:dyDescent="0.25">
      <c r="N29" t="s">
        <v>77</v>
      </c>
      <c r="O29" t="s">
        <v>108</v>
      </c>
      <c r="R29" t="s">
        <v>108</v>
      </c>
      <c r="V29" t="s">
        <v>109</v>
      </c>
      <c r="W29">
        <v>2.5999999999999999E-2</v>
      </c>
      <c r="X29">
        <f t="shared" ref="X29:X38" si="0">W29*43</f>
        <v>1.1179999999999999</v>
      </c>
      <c r="Y29">
        <v>7.0000000000000001E-3</v>
      </c>
      <c r="Z29">
        <f t="shared" ref="Z29:Z38" si="1">Y29*43</f>
        <v>0.30099999999999999</v>
      </c>
      <c r="AA29" s="14">
        <v>2.9999999999999997E-4</v>
      </c>
      <c r="AB29" t="s">
        <v>92</v>
      </c>
    </row>
    <row r="30" spans="2:30" x14ac:dyDescent="0.25">
      <c r="N30" t="s">
        <v>77</v>
      </c>
      <c r="O30" t="s">
        <v>110</v>
      </c>
      <c r="R30" t="s">
        <v>110</v>
      </c>
      <c r="V30" t="s">
        <v>111</v>
      </c>
      <c r="W30">
        <v>3.9E-2</v>
      </c>
      <c r="X30">
        <f t="shared" si="0"/>
        <v>1.677</v>
      </c>
      <c r="Y30">
        <v>8.9999999999999993E-3</v>
      </c>
      <c r="Z30">
        <f t="shared" si="1"/>
        <v>0.38699999999999996</v>
      </c>
      <c r="AA30" s="14">
        <v>7.2999999999999999E-5</v>
      </c>
      <c r="AB30" t="s">
        <v>92</v>
      </c>
    </row>
    <row r="31" spans="2:30" x14ac:dyDescent="0.25">
      <c r="N31" t="s">
        <v>77</v>
      </c>
      <c r="O31" t="s">
        <v>27</v>
      </c>
      <c r="R31" t="s">
        <v>112</v>
      </c>
      <c r="V31" s="1" t="s">
        <v>113</v>
      </c>
      <c r="W31">
        <v>2.5000000000000001E-2</v>
      </c>
      <c r="X31">
        <f t="shared" si="0"/>
        <v>1.075</v>
      </c>
      <c r="Y31">
        <v>8.0000000000000002E-3</v>
      </c>
      <c r="Z31">
        <f t="shared" si="1"/>
        <v>0.34400000000000003</v>
      </c>
      <c r="AA31">
        <v>2.7000000000000001E-3</v>
      </c>
      <c r="AB31" t="s">
        <v>93</v>
      </c>
    </row>
    <row r="32" spans="2:30" x14ac:dyDescent="0.25">
      <c r="N32" t="s">
        <v>77</v>
      </c>
      <c r="O32" t="s">
        <v>112</v>
      </c>
      <c r="R32" t="s">
        <v>114</v>
      </c>
      <c r="V32" t="s">
        <v>115</v>
      </c>
      <c r="W32">
        <v>3.2000000000000001E-2</v>
      </c>
      <c r="X32">
        <f t="shared" si="0"/>
        <v>1.3760000000000001</v>
      </c>
      <c r="Y32">
        <v>7.0000000000000001E-3</v>
      </c>
      <c r="Z32">
        <f t="shared" si="1"/>
        <v>0.30099999999999999</v>
      </c>
      <c r="AA32" s="14">
        <v>5.5000000000000002E-5</v>
      </c>
      <c r="AB32" t="s">
        <v>92</v>
      </c>
    </row>
    <row r="33" spans="14:28" x14ac:dyDescent="0.25">
      <c r="N33" t="s">
        <v>77</v>
      </c>
      <c r="O33" t="s">
        <v>114</v>
      </c>
      <c r="R33" t="s">
        <v>73</v>
      </c>
      <c r="V33" t="s">
        <v>116</v>
      </c>
      <c r="W33">
        <v>2.7E-2</v>
      </c>
      <c r="X33">
        <f t="shared" si="0"/>
        <v>1.161</v>
      </c>
      <c r="Y33">
        <v>7.0000000000000001E-3</v>
      </c>
      <c r="Z33">
        <f t="shared" si="1"/>
        <v>0.30099999999999999</v>
      </c>
      <c r="AA33" s="14">
        <v>5.4000000000000001E-4</v>
      </c>
      <c r="AB33" t="s">
        <v>92</v>
      </c>
    </row>
    <row r="34" spans="14:28" x14ac:dyDescent="0.25">
      <c r="V34" s="1" t="s">
        <v>117</v>
      </c>
      <c r="W34">
        <v>2.4E-2</v>
      </c>
      <c r="X34">
        <f t="shared" si="0"/>
        <v>1.032</v>
      </c>
      <c r="Y34">
        <v>8.0000000000000002E-3</v>
      </c>
      <c r="Z34">
        <f t="shared" si="1"/>
        <v>0.34400000000000003</v>
      </c>
      <c r="AA34">
        <v>6.3E-3</v>
      </c>
      <c r="AB34" t="s">
        <v>92</v>
      </c>
    </row>
    <row r="35" spans="14:28" x14ac:dyDescent="0.25">
      <c r="V35" t="s">
        <v>118</v>
      </c>
      <c r="W35">
        <v>3.6999999999999998E-2</v>
      </c>
      <c r="X35">
        <f t="shared" si="0"/>
        <v>1.591</v>
      </c>
      <c r="Y35">
        <v>8.0000000000000002E-3</v>
      </c>
      <c r="Z35">
        <f t="shared" si="1"/>
        <v>0.34400000000000003</v>
      </c>
      <c r="AA35" s="14">
        <v>3.1999999999999999E-5</v>
      </c>
      <c r="AB35" t="s">
        <v>92</v>
      </c>
    </row>
    <row r="36" spans="14:28" x14ac:dyDescent="0.25">
      <c r="V36" s="34" t="s">
        <v>119</v>
      </c>
      <c r="W36">
        <v>2.7E-2</v>
      </c>
      <c r="X36">
        <f t="shared" si="0"/>
        <v>1.161</v>
      </c>
      <c r="Y36">
        <v>6.0000000000000001E-3</v>
      </c>
      <c r="Z36">
        <f t="shared" si="1"/>
        <v>0.25800000000000001</v>
      </c>
      <c r="AA36" s="14">
        <v>7.6000000000000004E-5</v>
      </c>
      <c r="AB36" t="s">
        <v>92</v>
      </c>
    </row>
    <row r="37" spans="14:28" x14ac:dyDescent="0.25">
      <c r="N37" s="35"/>
      <c r="O37" s="35"/>
      <c r="P37" s="35"/>
      <c r="Q37" s="35"/>
      <c r="R37" s="35"/>
      <c r="S37" s="35"/>
      <c r="T37" s="35"/>
      <c r="U37" s="35"/>
      <c r="V37" t="s">
        <v>120</v>
      </c>
      <c r="W37">
        <v>3.5000000000000003E-2</v>
      </c>
      <c r="X37">
        <f t="shared" si="0"/>
        <v>1.5050000000000001</v>
      </c>
      <c r="Y37">
        <v>6.0000000000000001E-3</v>
      </c>
      <c r="Z37">
        <f t="shared" si="1"/>
        <v>0.25800000000000001</v>
      </c>
      <c r="AA37" s="14">
        <v>3.0000000000000001E-6</v>
      </c>
      <c r="AB37" t="s">
        <v>92</v>
      </c>
    </row>
    <row r="38" spans="14:28" x14ac:dyDescent="0.25">
      <c r="V38" t="s">
        <v>121</v>
      </c>
      <c r="W38">
        <v>2.8000000000000001E-2</v>
      </c>
      <c r="X38">
        <f t="shared" si="0"/>
        <v>1.204</v>
      </c>
      <c r="Y38">
        <v>5.0000000000000001E-3</v>
      </c>
      <c r="Z38">
        <f t="shared" si="1"/>
        <v>0.215</v>
      </c>
      <c r="AA38" s="14">
        <v>6.0000000000000002E-6</v>
      </c>
      <c r="AB38" t="s">
        <v>92</v>
      </c>
    </row>
    <row r="40" spans="14:28" x14ac:dyDescent="0.25">
      <c r="V40" t="s">
        <v>122</v>
      </c>
    </row>
    <row r="41" spans="14:28" x14ac:dyDescent="0.25">
      <c r="W41" t="s">
        <v>104</v>
      </c>
      <c r="X41" t="s">
        <v>105</v>
      </c>
      <c r="Y41" t="s">
        <v>106</v>
      </c>
      <c r="AA41" t="s">
        <v>107</v>
      </c>
    </row>
    <row r="42" spans="14:28" x14ac:dyDescent="0.25">
      <c r="V42" t="s">
        <v>109</v>
      </c>
      <c r="W42">
        <v>2.1999999999999999E-2</v>
      </c>
      <c r="X42">
        <f t="shared" ref="X42:X51" si="2">W42*43</f>
        <v>0.94599999999999995</v>
      </c>
      <c r="Y42">
        <v>8.0000000000000002E-3</v>
      </c>
      <c r="Z42">
        <f t="shared" ref="Z42:Z51" si="3">Y42*43</f>
        <v>0.34400000000000003</v>
      </c>
      <c r="AA42" s="14">
        <v>9.2999999999999992E-3</v>
      </c>
      <c r="AB42" t="s">
        <v>93</v>
      </c>
    </row>
    <row r="43" spans="14:28" x14ac:dyDescent="0.25">
      <c r="V43" t="s">
        <v>111</v>
      </c>
      <c r="W43">
        <v>2.5999999999999999E-2</v>
      </c>
      <c r="X43">
        <f t="shared" si="2"/>
        <v>1.1179999999999999</v>
      </c>
      <c r="Y43">
        <v>8.0000000000000002E-3</v>
      </c>
      <c r="Z43">
        <f t="shared" si="3"/>
        <v>0.34400000000000003</v>
      </c>
      <c r="AA43" s="14">
        <v>3.5999999999999999E-3</v>
      </c>
      <c r="AB43" t="s">
        <v>93</v>
      </c>
    </row>
    <row r="44" spans="14:28" x14ac:dyDescent="0.25">
      <c r="V44" s="1" t="s">
        <v>113</v>
      </c>
      <c r="W44">
        <v>1.7000000000000001E-2</v>
      </c>
      <c r="X44">
        <f t="shared" si="2"/>
        <v>0.73100000000000009</v>
      </c>
      <c r="Y44">
        <v>8.0000000000000002E-3</v>
      </c>
      <c r="Z44">
        <f t="shared" si="3"/>
        <v>0.34400000000000003</v>
      </c>
      <c r="AA44">
        <v>4.9099999999999998E-2</v>
      </c>
      <c r="AB44" t="s">
        <v>94</v>
      </c>
    </row>
    <row r="45" spans="14:28" x14ac:dyDescent="0.25">
      <c r="V45" t="s">
        <v>115</v>
      </c>
      <c r="W45">
        <v>2.1000000000000001E-2</v>
      </c>
      <c r="X45">
        <f t="shared" si="2"/>
        <v>0.90300000000000002</v>
      </c>
      <c r="Y45">
        <v>0.01</v>
      </c>
      <c r="Z45">
        <f t="shared" si="3"/>
        <v>0.43</v>
      </c>
      <c r="AA45" s="14">
        <v>3.6999999999999998E-2</v>
      </c>
      <c r="AB45" t="s">
        <v>94</v>
      </c>
    </row>
    <row r="46" spans="14:28" x14ac:dyDescent="0.25">
      <c r="V46" t="s">
        <v>116</v>
      </c>
      <c r="W46">
        <v>1.7999999999999999E-2</v>
      </c>
      <c r="X46">
        <f t="shared" si="2"/>
        <v>0.77399999999999991</v>
      </c>
      <c r="Y46">
        <v>8.9999999999999993E-3</v>
      </c>
      <c r="Z46">
        <f t="shared" si="3"/>
        <v>0.38699999999999996</v>
      </c>
      <c r="AA46" s="14">
        <v>7.0000000000000007E-2</v>
      </c>
      <c r="AB46" t="s">
        <v>123</v>
      </c>
    </row>
    <row r="47" spans="14:28" x14ac:dyDescent="0.25">
      <c r="V47" s="1" t="s">
        <v>117</v>
      </c>
      <c r="W47">
        <v>4.0000000000000001E-3</v>
      </c>
      <c r="X47">
        <f t="shared" si="2"/>
        <v>0.17200000000000001</v>
      </c>
      <c r="Y47">
        <v>8.0000000000000002E-3</v>
      </c>
      <c r="Z47">
        <f t="shared" si="3"/>
        <v>0.34400000000000003</v>
      </c>
      <c r="AA47">
        <v>0.64500000000000002</v>
      </c>
      <c r="AB47" t="s">
        <v>123</v>
      </c>
    </row>
    <row r="48" spans="14:28" x14ac:dyDescent="0.25">
      <c r="V48" t="s">
        <v>118</v>
      </c>
      <c r="W48">
        <v>4.1000000000000002E-2</v>
      </c>
      <c r="X48">
        <f t="shared" si="2"/>
        <v>1.7630000000000001</v>
      </c>
      <c r="Y48">
        <v>8.0000000000000002E-3</v>
      </c>
      <c r="Z48">
        <f t="shared" si="3"/>
        <v>0.34400000000000003</v>
      </c>
      <c r="AA48" s="14">
        <v>1.6500000000000001E-5</v>
      </c>
      <c r="AB48" t="s">
        <v>92</v>
      </c>
    </row>
    <row r="49" spans="22:37" x14ac:dyDescent="0.25">
      <c r="V49" s="34" t="s">
        <v>119</v>
      </c>
      <c r="W49">
        <v>4.5999999999999999E-2</v>
      </c>
      <c r="X49">
        <f t="shared" si="2"/>
        <v>1.978</v>
      </c>
      <c r="Y49">
        <v>8.9999999999999993E-3</v>
      </c>
      <c r="Z49">
        <f t="shared" si="3"/>
        <v>0.38699999999999996</v>
      </c>
      <c r="AA49" s="14">
        <v>1.5999999999999999E-5</v>
      </c>
      <c r="AB49" t="s">
        <v>92</v>
      </c>
    </row>
    <row r="50" spans="22:37" x14ac:dyDescent="0.25">
      <c r="V50" t="s">
        <v>120</v>
      </c>
      <c r="W50">
        <v>4.3999999999999997E-2</v>
      </c>
      <c r="X50">
        <f t="shared" si="2"/>
        <v>1.8919999999999999</v>
      </c>
      <c r="Y50">
        <v>8.0000000000000002E-3</v>
      </c>
      <c r="Z50">
        <f t="shared" si="3"/>
        <v>0.34400000000000003</v>
      </c>
      <c r="AA50" s="14">
        <v>9.9999999999999995E-7</v>
      </c>
      <c r="AB50" t="s">
        <v>92</v>
      </c>
    </row>
    <row r="51" spans="22:37" x14ac:dyDescent="0.25">
      <c r="V51" t="s">
        <v>121</v>
      </c>
      <c r="W51">
        <v>4.1000000000000002E-2</v>
      </c>
      <c r="X51">
        <f t="shared" si="2"/>
        <v>1.7630000000000001</v>
      </c>
      <c r="Y51">
        <v>8.0000000000000002E-3</v>
      </c>
      <c r="Z51">
        <f t="shared" si="3"/>
        <v>0.34400000000000003</v>
      </c>
      <c r="AA51" s="14">
        <v>7.9999999999999996E-6</v>
      </c>
      <c r="AB51" t="s">
        <v>92</v>
      </c>
    </row>
    <row r="54" spans="22:37" x14ac:dyDescent="0.25">
      <c r="V54" t="s">
        <v>101</v>
      </c>
    </row>
    <row r="55" spans="22:37" x14ac:dyDescent="0.25">
      <c r="AC55" s="36"/>
      <c r="AD55" s="37" t="s">
        <v>124</v>
      </c>
      <c r="AE55" s="38"/>
      <c r="AF55" s="38"/>
      <c r="AG55" s="37" t="s">
        <v>125</v>
      </c>
      <c r="AH55" s="38"/>
      <c r="AI55" s="39"/>
    </row>
    <row r="56" spans="22:37" x14ac:dyDescent="0.25">
      <c r="W56" t="s">
        <v>105</v>
      </c>
      <c r="X56" t="s">
        <v>106</v>
      </c>
      <c r="Y56" t="s">
        <v>126</v>
      </c>
      <c r="AC56" s="40"/>
      <c r="AD56" s="41" t="s">
        <v>105</v>
      </c>
      <c r="AE56" s="41" t="s">
        <v>127</v>
      </c>
      <c r="AF56" s="41" t="s">
        <v>107</v>
      </c>
      <c r="AG56" s="41" t="s">
        <v>105</v>
      </c>
      <c r="AH56" s="41" t="s">
        <v>127</v>
      </c>
      <c r="AI56" s="42" t="s">
        <v>107</v>
      </c>
      <c r="AJ56" s="2"/>
      <c r="AK56" s="2"/>
    </row>
    <row r="57" spans="22:37" x14ac:dyDescent="0.25">
      <c r="V57" t="s">
        <v>109</v>
      </c>
      <c r="W57" s="7">
        <v>1.1180000000000001</v>
      </c>
      <c r="X57" s="7">
        <v>0.30099999999999999</v>
      </c>
      <c r="Y57" s="7" t="s">
        <v>92</v>
      </c>
      <c r="Z57" s="7" t="s">
        <v>128</v>
      </c>
      <c r="AC57" s="6" t="s">
        <v>129</v>
      </c>
      <c r="AD57" s="7">
        <v>1.1180000000000001</v>
      </c>
      <c r="AE57" s="7">
        <v>0.30099999999999999</v>
      </c>
      <c r="AF57" s="7" t="s">
        <v>128</v>
      </c>
      <c r="AG57" s="43">
        <v>0.94599999999999995</v>
      </c>
      <c r="AH57" s="43">
        <v>0.34399999999999997</v>
      </c>
      <c r="AI57" s="44" t="s">
        <v>130</v>
      </c>
    </row>
    <row r="58" spans="22:37" x14ac:dyDescent="0.25">
      <c r="V58" t="s">
        <v>111</v>
      </c>
      <c r="W58" s="7">
        <v>1.677</v>
      </c>
      <c r="X58" s="7">
        <v>0.38700000000000001</v>
      </c>
      <c r="Y58" s="7" t="s">
        <v>92</v>
      </c>
      <c r="Z58" s="7" t="s">
        <v>128</v>
      </c>
      <c r="AC58" s="6" t="s">
        <v>131</v>
      </c>
      <c r="AD58" s="7">
        <v>1.677</v>
      </c>
      <c r="AE58" s="7">
        <v>0.38700000000000001</v>
      </c>
      <c r="AF58" s="7" t="s">
        <v>128</v>
      </c>
      <c r="AG58" s="43">
        <v>1.1180000000000001</v>
      </c>
      <c r="AH58" s="43">
        <v>0.34399999999999997</v>
      </c>
      <c r="AI58" s="44" t="s">
        <v>130</v>
      </c>
    </row>
    <row r="59" spans="22:37" x14ac:dyDescent="0.25">
      <c r="V59" t="s">
        <v>113</v>
      </c>
      <c r="W59" s="7">
        <v>1.075</v>
      </c>
      <c r="X59" s="7">
        <v>0.34399999999999997</v>
      </c>
      <c r="Y59" s="7" t="s">
        <v>93</v>
      </c>
      <c r="Z59" s="7" t="s">
        <v>130</v>
      </c>
      <c r="AC59" s="6" t="s">
        <v>132</v>
      </c>
      <c r="AD59" s="7">
        <v>1.075</v>
      </c>
      <c r="AE59" s="7">
        <v>0.34399999999999997</v>
      </c>
      <c r="AF59" s="7" t="s">
        <v>130</v>
      </c>
      <c r="AG59" s="43">
        <v>0.73099999999999998</v>
      </c>
      <c r="AH59" s="43">
        <v>0.34399999999999997</v>
      </c>
      <c r="AI59" s="44" t="s">
        <v>133</v>
      </c>
    </row>
    <row r="60" spans="22:37" x14ac:dyDescent="0.25">
      <c r="V60" t="s">
        <v>115</v>
      </c>
      <c r="W60" s="7">
        <v>1.3759999999999999</v>
      </c>
      <c r="X60" s="7">
        <v>0.30099999999999999</v>
      </c>
      <c r="Y60" s="7" t="s">
        <v>92</v>
      </c>
      <c r="Z60" s="7" t="s">
        <v>128</v>
      </c>
      <c r="AC60" s="6" t="s">
        <v>134</v>
      </c>
      <c r="AD60" s="7">
        <v>1.3759999999999999</v>
      </c>
      <c r="AE60" s="7">
        <v>0.30099999999999999</v>
      </c>
      <c r="AF60" s="7" t="s">
        <v>128</v>
      </c>
      <c r="AG60" s="43">
        <v>0.90300000000000002</v>
      </c>
      <c r="AH60" s="43">
        <v>0.43</v>
      </c>
      <c r="AI60" s="44" t="s">
        <v>133</v>
      </c>
    </row>
    <row r="61" spans="22:37" x14ac:dyDescent="0.25">
      <c r="V61" t="s">
        <v>116</v>
      </c>
      <c r="W61" s="7">
        <v>1.161</v>
      </c>
      <c r="X61" s="7">
        <v>0.30099999999999999</v>
      </c>
      <c r="Y61" s="7" t="s">
        <v>92</v>
      </c>
      <c r="Z61" s="7" t="s">
        <v>128</v>
      </c>
      <c r="AC61" s="6" t="s">
        <v>135</v>
      </c>
      <c r="AD61" s="7">
        <v>1.161</v>
      </c>
      <c r="AE61" s="7">
        <v>0.30099999999999999</v>
      </c>
      <c r="AF61" s="7" t="s">
        <v>128</v>
      </c>
      <c r="AG61" s="43">
        <v>0.77400000000000002</v>
      </c>
      <c r="AH61" s="43">
        <v>0.38700000000000001</v>
      </c>
      <c r="AI61" s="44" t="s">
        <v>136</v>
      </c>
    </row>
    <row r="62" spans="22:37" x14ac:dyDescent="0.25">
      <c r="V62" t="s">
        <v>117</v>
      </c>
      <c r="W62" s="7">
        <v>1.032</v>
      </c>
      <c r="X62" s="7">
        <v>0.34399999999999997</v>
      </c>
      <c r="Y62" s="7" t="s">
        <v>92</v>
      </c>
      <c r="Z62" s="7" t="s">
        <v>128</v>
      </c>
      <c r="AC62" s="6" t="s">
        <v>137</v>
      </c>
      <c r="AD62" s="7">
        <v>1.032</v>
      </c>
      <c r="AE62" s="7">
        <v>0.34399999999999997</v>
      </c>
      <c r="AF62" s="7" t="s">
        <v>128</v>
      </c>
      <c r="AG62" s="43">
        <v>0.17199999999999999</v>
      </c>
      <c r="AH62" s="43">
        <v>0.34399999999999997</v>
      </c>
      <c r="AI62" s="44" t="s">
        <v>136</v>
      </c>
    </row>
    <row r="63" spans="22:37" x14ac:dyDescent="0.25">
      <c r="V63" t="s">
        <v>118</v>
      </c>
      <c r="W63" s="7">
        <v>1.591</v>
      </c>
      <c r="X63" s="7">
        <v>0.34399999999999997</v>
      </c>
      <c r="Y63" s="7" t="s">
        <v>92</v>
      </c>
      <c r="Z63" s="7" t="s">
        <v>128</v>
      </c>
      <c r="AC63" s="6" t="s">
        <v>138</v>
      </c>
      <c r="AD63" s="7">
        <v>1.591</v>
      </c>
      <c r="AE63" s="7">
        <v>0.34399999999999997</v>
      </c>
      <c r="AF63" s="7" t="s">
        <v>128</v>
      </c>
      <c r="AG63" s="43">
        <v>1.7629999999999999</v>
      </c>
      <c r="AH63" s="43">
        <v>0.34399999999999997</v>
      </c>
      <c r="AI63" s="44" t="s">
        <v>128</v>
      </c>
    </row>
    <row r="64" spans="22:37" x14ac:dyDescent="0.25">
      <c r="V64" t="s">
        <v>119</v>
      </c>
      <c r="W64" s="7">
        <v>1.161</v>
      </c>
      <c r="X64" s="7">
        <v>0.25800000000000001</v>
      </c>
      <c r="Y64" s="7" t="s">
        <v>92</v>
      </c>
      <c r="Z64" s="7" t="s">
        <v>128</v>
      </c>
      <c r="AC64" s="6" t="s">
        <v>139</v>
      </c>
      <c r="AD64" s="7">
        <v>1.161</v>
      </c>
      <c r="AE64" s="7">
        <v>0.25800000000000001</v>
      </c>
      <c r="AF64" s="7" t="s">
        <v>128</v>
      </c>
      <c r="AG64" s="43">
        <v>1.978</v>
      </c>
      <c r="AH64" s="43">
        <v>0.38700000000000001</v>
      </c>
      <c r="AI64" s="44" t="s">
        <v>128</v>
      </c>
    </row>
    <row r="65" spans="22:35" x14ac:dyDescent="0.25">
      <c r="V65" t="s">
        <v>120</v>
      </c>
      <c r="W65" s="7">
        <v>1.5049999999999999</v>
      </c>
      <c r="X65" s="7">
        <v>0.25800000000000001</v>
      </c>
      <c r="Y65" s="7" t="s">
        <v>92</v>
      </c>
      <c r="Z65" s="7" t="s">
        <v>128</v>
      </c>
      <c r="AC65" s="6" t="s">
        <v>140</v>
      </c>
      <c r="AD65" s="7">
        <v>1.5049999999999999</v>
      </c>
      <c r="AE65" s="7">
        <v>0.25800000000000001</v>
      </c>
      <c r="AF65" s="7" t="s">
        <v>128</v>
      </c>
      <c r="AG65" s="43">
        <v>1.8919999999999999</v>
      </c>
      <c r="AH65" s="43">
        <v>0.34399999999999997</v>
      </c>
      <c r="AI65" s="44" t="s">
        <v>128</v>
      </c>
    </row>
    <row r="66" spans="22:35" x14ac:dyDescent="0.25">
      <c r="V66" t="s">
        <v>121</v>
      </c>
      <c r="W66" s="7">
        <v>1.204</v>
      </c>
      <c r="X66" s="7">
        <v>0.215</v>
      </c>
      <c r="Y66" s="7" t="s">
        <v>92</v>
      </c>
      <c r="Z66" s="7" t="s">
        <v>128</v>
      </c>
      <c r="AC66" s="11" t="s">
        <v>141</v>
      </c>
      <c r="AD66" s="45">
        <v>1.204</v>
      </c>
      <c r="AE66" s="45">
        <v>0.215</v>
      </c>
      <c r="AF66" s="45" t="s">
        <v>128</v>
      </c>
      <c r="AG66" s="12">
        <v>1.7629999999999999</v>
      </c>
      <c r="AH66" s="12">
        <v>0.34399999999999997</v>
      </c>
      <c r="AI66" s="13" t="s">
        <v>128</v>
      </c>
    </row>
    <row r="68" spans="22:35" x14ac:dyDescent="0.25">
      <c r="V68" t="s">
        <v>122</v>
      </c>
    </row>
    <row r="69" spans="22:35" x14ac:dyDescent="0.25">
      <c r="W69" s="46" t="s">
        <v>105</v>
      </c>
      <c r="X69" s="46" t="s">
        <v>106</v>
      </c>
      <c r="Y69" s="46" t="s">
        <v>107</v>
      </c>
      <c r="Z69" t="s">
        <v>126</v>
      </c>
      <c r="AA69" t="s">
        <v>126</v>
      </c>
    </row>
    <row r="70" spans="22:35" x14ac:dyDescent="0.25">
      <c r="V70" t="s">
        <v>109</v>
      </c>
      <c r="W70" s="7">
        <v>0.94599999999999995</v>
      </c>
      <c r="X70" s="7">
        <v>0.34399999999999997</v>
      </c>
      <c r="Y70" s="47">
        <v>9.2999999999999992E-3</v>
      </c>
      <c r="Z70" s="7" t="s">
        <v>93</v>
      </c>
      <c r="AA70" s="7" t="s">
        <v>130</v>
      </c>
    </row>
    <row r="71" spans="22:35" x14ac:dyDescent="0.25">
      <c r="V71" t="s">
        <v>111</v>
      </c>
      <c r="W71" s="7">
        <v>1.1180000000000001</v>
      </c>
      <c r="X71" s="7">
        <v>0.34399999999999997</v>
      </c>
      <c r="Y71" s="47">
        <v>3.5999999999999999E-3</v>
      </c>
      <c r="Z71" s="7" t="s">
        <v>93</v>
      </c>
      <c r="AA71" s="7" t="s">
        <v>130</v>
      </c>
    </row>
    <row r="72" spans="22:35" x14ac:dyDescent="0.25">
      <c r="V72" t="s">
        <v>113</v>
      </c>
      <c r="W72" s="7">
        <v>0.73099999999999998</v>
      </c>
      <c r="X72" s="7">
        <v>0.34399999999999997</v>
      </c>
      <c r="Y72" s="47">
        <v>4.9099999999999998E-2</v>
      </c>
      <c r="Z72" s="7" t="s">
        <v>94</v>
      </c>
      <c r="AA72" s="7" t="s">
        <v>133</v>
      </c>
    </row>
    <row r="73" spans="22:35" x14ac:dyDescent="0.25">
      <c r="V73" t="s">
        <v>115</v>
      </c>
      <c r="W73" s="7">
        <v>0.90300000000000002</v>
      </c>
      <c r="X73" s="7">
        <v>0.43</v>
      </c>
      <c r="Y73" s="47">
        <v>3.6999999999999998E-2</v>
      </c>
      <c r="Z73" s="7" t="s">
        <v>94</v>
      </c>
      <c r="AA73" s="7" t="s">
        <v>133</v>
      </c>
    </row>
    <row r="74" spans="22:35" x14ac:dyDescent="0.25">
      <c r="V74" t="s">
        <v>116</v>
      </c>
      <c r="W74" s="7">
        <v>0.77400000000000002</v>
      </c>
      <c r="X74" s="7">
        <v>0.38700000000000001</v>
      </c>
      <c r="Y74" s="47">
        <v>7.0000000000000007E-2</v>
      </c>
      <c r="Z74" s="7" t="s">
        <v>136</v>
      </c>
      <c r="AA74" s="7" t="s">
        <v>136</v>
      </c>
    </row>
    <row r="75" spans="22:35" x14ac:dyDescent="0.25">
      <c r="V75" t="s">
        <v>117</v>
      </c>
      <c r="W75" s="7">
        <v>0.17199999999999999</v>
      </c>
      <c r="X75" s="7">
        <v>0.34399999999999997</v>
      </c>
      <c r="Y75" s="47">
        <v>0.64500000000000002</v>
      </c>
      <c r="Z75" s="7" t="s">
        <v>136</v>
      </c>
      <c r="AA75" s="7" t="s">
        <v>136</v>
      </c>
    </row>
    <row r="76" spans="22:35" x14ac:dyDescent="0.25">
      <c r="V76" t="s">
        <v>118</v>
      </c>
      <c r="W76" s="7">
        <v>1.7629999999999999</v>
      </c>
      <c r="X76" s="7">
        <v>0.34399999999999997</v>
      </c>
      <c r="Y76" s="47">
        <v>1.6500000000000001E-5</v>
      </c>
      <c r="Z76" s="7" t="s">
        <v>92</v>
      </c>
      <c r="AA76" s="7" t="s">
        <v>128</v>
      </c>
    </row>
    <row r="77" spans="22:35" x14ac:dyDescent="0.25">
      <c r="V77" t="s">
        <v>119</v>
      </c>
      <c r="W77" s="7">
        <v>1.978</v>
      </c>
      <c r="X77" s="7">
        <v>0.38700000000000001</v>
      </c>
      <c r="Y77" s="47">
        <v>1.5999999999999999E-5</v>
      </c>
      <c r="Z77" s="7" t="s">
        <v>92</v>
      </c>
      <c r="AA77" s="7" t="s">
        <v>128</v>
      </c>
    </row>
    <row r="78" spans="22:35" x14ac:dyDescent="0.25">
      <c r="V78" t="s">
        <v>120</v>
      </c>
      <c r="W78" s="7">
        <v>1.8919999999999999</v>
      </c>
      <c r="X78" s="7">
        <v>0.34399999999999997</v>
      </c>
      <c r="Y78" s="47">
        <v>9.9999999999999995E-7</v>
      </c>
      <c r="Z78" s="7" t="s">
        <v>92</v>
      </c>
      <c r="AA78" s="7" t="s">
        <v>128</v>
      </c>
    </row>
    <row r="79" spans="22:35" x14ac:dyDescent="0.25">
      <c r="V79" t="s">
        <v>121</v>
      </c>
      <c r="W79" s="7">
        <v>1.7629999999999999</v>
      </c>
      <c r="X79" s="7">
        <v>0.34399999999999997</v>
      </c>
      <c r="Y79" s="47">
        <v>7.9999999999999996E-6</v>
      </c>
      <c r="Z79" s="7" t="s">
        <v>92</v>
      </c>
      <c r="AA79" s="7" t="s">
        <v>128</v>
      </c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1"/>
  <sheetViews>
    <sheetView tabSelected="1" topLeftCell="A28" zoomScaleNormal="100" workbookViewId="0">
      <selection activeCell="A41" sqref="A41"/>
    </sheetView>
  </sheetViews>
  <sheetFormatPr defaultRowHeight="13.2" x14ac:dyDescent="0.25"/>
  <cols>
    <col min="1" max="1" width="38.33203125" customWidth="1"/>
    <col min="13" max="13" width="41.44140625" customWidth="1"/>
  </cols>
  <sheetData>
    <row r="1" spans="1:16" x14ac:dyDescent="0.25">
      <c r="A1" t="s">
        <v>142</v>
      </c>
      <c r="B1" t="s">
        <v>143</v>
      </c>
      <c r="C1" t="s">
        <v>144</v>
      </c>
      <c r="D1" t="s">
        <v>145</v>
      </c>
      <c r="E1" t="s">
        <v>146</v>
      </c>
      <c r="F1" t="s">
        <v>147</v>
      </c>
      <c r="G1" t="s">
        <v>148</v>
      </c>
      <c r="H1" t="s">
        <v>149</v>
      </c>
      <c r="I1" t="s">
        <v>150</v>
      </c>
      <c r="J1" t="s">
        <v>151</v>
      </c>
      <c r="K1" t="s">
        <v>152</v>
      </c>
      <c r="M1" t="s">
        <v>142</v>
      </c>
      <c r="N1" t="s">
        <v>153</v>
      </c>
      <c r="O1" t="s">
        <v>154</v>
      </c>
      <c r="P1" t="s">
        <v>155</v>
      </c>
    </row>
    <row r="2" spans="1:16" x14ac:dyDescent="0.25">
      <c r="A2" t="s">
        <v>156</v>
      </c>
      <c r="B2">
        <v>0.25</v>
      </c>
      <c r="C2">
        <v>0.2</v>
      </c>
      <c r="D2">
        <v>11702</v>
      </c>
      <c r="E2">
        <v>4643</v>
      </c>
      <c r="F2">
        <v>40</v>
      </c>
      <c r="G2">
        <v>41</v>
      </c>
      <c r="H2">
        <v>13676</v>
      </c>
      <c r="I2">
        <v>3424</v>
      </c>
      <c r="J2">
        <v>4532</v>
      </c>
      <c r="K2">
        <v>1114</v>
      </c>
      <c r="M2" t="s">
        <v>156</v>
      </c>
      <c r="N2">
        <v>0.75295737786891803</v>
      </c>
      <c r="O2">
        <v>0.86857273940606905</v>
      </c>
      <c r="P2">
        <v>0.849940407924622</v>
      </c>
    </row>
    <row r="3" spans="1:16" x14ac:dyDescent="0.25">
      <c r="A3" t="s">
        <v>157</v>
      </c>
      <c r="B3" s="48">
        <v>0.33</v>
      </c>
      <c r="C3" s="48">
        <v>0.28999999999999998</v>
      </c>
      <c r="D3" s="48">
        <v>10751</v>
      </c>
      <c r="E3" s="48">
        <v>4424</v>
      </c>
      <c r="F3" s="48">
        <v>175</v>
      </c>
      <c r="G3" s="48">
        <v>131</v>
      </c>
      <c r="H3">
        <v>13541</v>
      </c>
      <c r="I3">
        <v>3334</v>
      </c>
      <c r="J3">
        <v>4397</v>
      </c>
      <c r="K3">
        <v>1024</v>
      </c>
      <c r="M3" t="s">
        <v>157</v>
      </c>
      <c r="N3" s="48">
        <v>0.79585573923860997</v>
      </c>
      <c r="O3">
        <v>0.87955038371704697</v>
      </c>
      <c r="P3" s="48">
        <v>0.86901308455649895</v>
      </c>
    </row>
    <row r="4" spans="1:16" x14ac:dyDescent="0.25">
      <c r="A4" t="s">
        <v>158</v>
      </c>
      <c r="B4">
        <v>0.23</v>
      </c>
      <c r="C4">
        <v>0.14000000000000001</v>
      </c>
      <c r="D4">
        <v>12085</v>
      </c>
      <c r="E4">
        <v>4899</v>
      </c>
      <c r="F4">
        <v>38</v>
      </c>
      <c r="G4">
        <v>25</v>
      </c>
      <c r="H4">
        <v>13678</v>
      </c>
      <c r="I4">
        <v>3440</v>
      </c>
      <c r="J4">
        <v>4534</v>
      </c>
      <c r="K4">
        <v>1130</v>
      </c>
      <c r="M4" t="s">
        <v>158</v>
      </c>
      <c r="N4">
        <v>0.72254180251349298</v>
      </c>
      <c r="O4">
        <v>0.86862696029361897</v>
      </c>
      <c r="P4">
        <v>0.84946816883671805</v>
      </c>
    </row>
    <row r="5" spans="1:16" x14ac:dyDescent="0.25">
      <c r="A5" s="48" t="s">
        <v>159</v>
      </c>
      <c r="B5" s="49">
        <v>0.32</v>
      </c>
      <c r="C5" s="49">
        <v>0.25</v>
      </c>
      <c r="D5" s="49">
        <v>10819</v>
      </c>
      <c r="E5">
        <v>4523</v>
      </c>
      <c r="F5">
        <v>109</v>
      </c>
      <c r="G5">
        <v>73</v>
      </c>
      <c r="H5">
        <v>13607</v>
      </c>
      <c r="I5">
        <v>3392</v>
      </c>
      <c r="J5">
        <v>4463</v>
      </c>
      <c r="K5">
        <v>1082</v>
      </c>
      <c r="M5" t="s">
        <v>159</v>
      </c>
      <c r="N5">
        <v>0.794071331934039</v>
      </c>
      <c r="O5" s="48">
        <v>0.87980271938604704</v>
      </c>
      <c r="P5" s="49">
        <v>0.86856012053340903</v>
      </c>
    </row>
    <row r="6" spans="1:16" x14ac:dyDescent="0.25">
      <c r="A6" t="s">
        <v>160</v>
      </c>
      <c r="B6">
        <v>0.31</v>
      </c>
      <c r="C6">
        <v>0.25</v>
      </c>
      <c r="D6">
        <v>10846</v>
      </c>
      <c r="E6" s="49">
        <v>4482</v>
      </c>
      <c r="F6">
        <v>100</v>
      </c>
      <c r="G6">
        <v>67</v>
      </c>
      <c r="H6">
        <v>13616</v>
      </c>
      <c r="I6">
        <v>3398</v>
      </c>
      <c r="J6">
        <v>4472</v>
      </c>
      <c r="K6">
        <v>1088</v>
      </c>
      <c r="M6" t="s">
        <v>160</v>
      </c>
      <c r="N6" s="49">
        <v>0.79553515080762105</v>
      </c>
      <c r="O6" s="49">
        <v>0.87967550884217405</v>
      </c>
      <c r="P6">
        <v>0.865598185573903</v>
      </c>
    </row>
    <row r="7" spans="1:16" x14ac:dyDescent="0.25">
      <c r="A7" t="s">
        <v>161</v>
      </c>
      <c r="B7" s="49">
        <v>0.32</v>
      </c>
      <c r="C7">
        <v>0.25</v>
      </c>
      <c r="D7">
        <v>10836</v>
      </c>
      <c r="E7">
        <v>4510</v>
      </c>
      <c r="F7" s="49">
        <v>118</v>
      </c>
      <c r="G7" s="49">
        <v>86</v>
      </c>
      <c r="H7">
        <v>13598</v>
      </c>
      <c r="I7">
        <v>3379</v>
      </c>
      <c r="J7">
        <v>4454</v>
      </c>
      <c r="K7">
        <v>1069</v>
      </c>
      <c r="M7" t="s">
        <v>161</v>
      </c>
      <c r="N7">
        <v>0.79304907825785598</v>
      </c>
      <c r="O7">
        <v>0.87908116449782703</v>
      </c>
      <c r="P7">
        <v>0.86777305538690397</v>
      </c>
    </row>
    <row r="10" spans="1:16" x14ac:dyDescent="0.25">
      <c r="A10" t="s">
        <v>142</v>
      </c>
      <c r="B10" t="s">
        <v>143</v>
      </c>
      <c r="C10" t="s">
        <v>144</v>
      </c>
      <c r="D10" t="s">
        <v>145</v>
      </c>
      <c r="E10" t="s">
        <v>146</v>
      </c>
      <c r="F10" t="s">
        <v>147</v>
      </c>
      <c r="G10" t="s">
        <v>148</v>
      </c>
      <c r="H10" t="s">
        <v>149</v>
      </c>
      <c r="I10" t="s">
        <v>150</v>
      </c>
      <c r="J10" t="s">
        <v>151</v>
      </c>
      <c r="K10" t="s">
        <v>152</v>
      </c>
      <c r="M10" t="s">
        <v>142</v>
      </c>
      <c r="N10" t="s">
        <v>154</v>
      </c>
      <c r="O10" t="s">
        <v>155</v>
      </c>
      <c r="P10" t="s">
        <v>153</v>
      </c>
    </row>
    <row r="11" spans="1:16" x14ac:dyDescent="0.25">
      <c r="A11" t="s">
        <v>162</v>
      </c>
      <c r="B11">
        <v>0.35</v>
      </c>
      <c r="C11">
        <v>0.24</v>
      </c>
      <c r="D11">
        <v>9879</v>
      </c>
      <c r="E11">
        <v>7165</v>
      </c>
      <c r="F11">
        <v>49</v>
      </c>
      <c r="G11">
        <v>32</v>
      </c>
      <c r="H11">
        <v>13667</v>
      </c>
      <c r="I11">
        <v>3192</v>
      </c>
      <c r="J11">
        <v>4523</v>
      </c>
      <c r="K11">
        <v>1043</v>
      </c>
      <c r="M11" t="s">
        <v>162</v>
      </c>
      <c r="N11">
        <v>0.90821573307277104</v>
      </c>
      <c r="O11" s="48">
        <v>0.90492100556438304</v>
      </c>
      <c r="P11">
        <v>0.84641387419165504</v>
      </c>
    </row>
    <row r="12" spans="1:16" x14ac:dyDescent="0.25">
      <c r="A12" t="s">
        <v>163</v>
      </c>
      <c r="B12" s="48">
        <v>0.4</v>
      </c>
      <c r="C12" s="48">
        <v>0.3</v>
      </c>
      <c r="D12" s="48">
        <v>9358</v>
      </c>
      <c r="E12" s="48">
        <v>7048</v>
      </c>
      <c r="F12" s="48">
        <v>186</v>
      </c>
      <c r="G12" s="48">
        <v>114</v>
      </c>
      <c r="H12">
        <v>13530</v>
      </c>
      <c r="I12">
        <v>3110</v>
      </c>
      <c r="J12">
        <v>4386</v>
      </c>
      <c r="K12">
        <v>961</v>
      </c>
      <c r="M12" t="s">
        <v>163</v>
      </c>
      <c r="N12" s="48">
        <v>0.91714015693256101</v>
      </c>
      <c r="O12">
        <v>0.90316722972972996</v>
      </c>
      <c r="P12" s="48">
        <v>0.86486682042238505</v>
      </c>
    </row>
    <row r="13" spans="1:16" x14ac:dyDescent="0.25">
      <c r="A13" t="s">
        <v>164</v>
      </c>
      <c r="B13">
        <v>0.31</v>
      </c>
      <c r="C13">
        <v>0.21</v>
      </c>
      <c r="D13">
        <v>10400</v>
      </c>
      <c r="E13">
        <v>7287</v>
      </c>
      <c r="F13">
        <v>52</v>
      </c>
      <c r="G13">
        <v>30</v>
      </c>
      <c r="H13">
        <v>13664</v>
      </c>
      <c r="I13">
        <v>3194</v>
      </c>
      <c r="J13">
        <v>4520</v>
      </c>
      <c r="K13">
        <v>1045</v>
      </c>
      <c r="M13" t="s">
        <v>164</v>
      </c>
      <c r="N13">
        <v>0.90122951101021997</v>
      </c>
      <c r="O13">
        <v>0.89614715818759305</v>
      </c>
      <c r="P13">
        <v>0.81263510152398899</v>
      </c>
    </row>
    <row r="14" spans="1:16" x14ac:dyDescent="0.25">
      <c r="A14" t="s">
        <v>165</v>
      </c>
      <c r="B14">
        <v>0.38</v>
      </c>
      <c r="C14" s="49">
        <v>0.27</v>
      </c>
      <c r="D14">
        <v>9439</v>
      </c>
      <c r="E14">
        <v>7092</v>
      </c>
      <c r="F14">
        <v>112</v>
      </c>
      <c r="G14">
        <v>61</v>
      </c>
      <c r="H14">
        <v>13604</v>
      </c>
      <c r="I14">
        <v>3163</v>
      </c>
      <c r="J14">
        <v>4460</v>
      </c>
      <c r="K14">
        <v>1014</v>
      </c>
      <c r="M14" t="s">
        <v>165</v>
      </c>
      <c r="N14">
        <v>0.91234613950018695</v>
      </c>
      <c r="O14">
        <v>0.90317468203497497</v>
      </c>
      <c r="P14" s="49">
        <v>0.86082168859946495</v>
      </c>
    </row>
    <row r="15" spans="1:16" x14ac:dyDescent="0.25">
      <c r="A15" s="48" t="s">
        <v>166</v>
      </c>
      <c r="B15">
        <v>0.38</v>
      </c>
      <c r="C15">
        <v>0.26</v>
      </c>
      <c r="D15">
        <v>11056</v>
      </c>
      <c r="E15">
        <v>8071</v>
      </c>
      <c r="F15">
        <v>131</v>
      </c>
      <c r="G15">
        <v>61</v>
      </c>
      <c r="H15">
        <v>16141</v>
      </c>
      <c r="I15">
        <v>3658</v>
      </c>
      <c r="J15">
        <v>5293</v>
      </c>
      <c r="K15">
        <v>1179</v>
      </c>
      <c r="M15" t="s">
        <v>167</v>
      </c>
      <c r="N15" s="49">
        <v>0.91317222078566995</v>
      </c>
      <c r="O15">
        <v>0.90392736486486902</v>
      </c>
      <c r="P15">
        <v>0.85892235336679901</v>
      </c>
    </row>
    <row r="16" spans="1:16" x14ac:dyDescent="0.25">
      <c r="A16" t="s">
        <v>167</v>
      </c>
      <c r="B16" s="49">
        <v>0.39</v>
      </c>
      <c r="C16">
        <v>0.25</v>
      </c>
      <c r="D16" s="49">
        <v>9436</v>
      </c>
      <c r="E16">
        <v>7135</v>
      </c>
      <c r="F16">
        <v>121</v>
      </c>
      <c r="G16">
        <v>50</v>
      </c>
      <c r="H16">
        <v>13595</v>
      </c>
      <c r="I16">
        <v>3174</v>
      </c>
      <c r="J16">
        <v>4451</v>
      </c>
      <c r="K16">
        <v>1025</v>
      </c>
      <c r="M16" t="s">
        <v>168</v>
      </c>
      <c r="N16">
        <v>0.91304865183991901</v>
      </c>
      <c r="O16" s="49">
        <v>0.90435711446740996</v>
      </c>
      <c r="P16" s="1">
        <v>0.85985167096278303</v>
      </c>
    </row>
    <row r="17" spans="1:15" x14ac:dyDescent="0.25">
      <c r="A17" t="s">
        <v>168</v>
      </c>
      <c r="B17" s="49">
        <v>0.39</v>
      </c>
      <c r="C17">
        <v>0.26</v>
      </c>
      <c r="D17">
        <v>9448</v>
      </c>
      <c r="E17">
        <v>7140</v>
      </c>
      <c r="F17" s="49">
        <v>132</v>
      </c>
      <c r="G17" s="49">
        <v>65</v>
      </c>
      <c r="H17">
        <v>13584</v>
      </c>
      <c r="I17">
        <v>3159</v>
      </c>
      <c r="J17">
        <v>4440</v>
      </c>
      <c r="K17">
        <v>1009</v>
      </c>
    </row>
    <row r="20" spans="1:15" x14ac:dyDescent="0.25">
      <c r="A20" t="s">
        <v>142</v>
      </c>
      <c r="B20" t="s">
        <v>143</v>
      </c>
      <c r="C20" t="s">
        <v>144</v>
      </c>
      <c r="D20" t="s">
        <v>145</v>
      </c>
      <c r="E20" t="s">
        <v>146</v>
      </c>
      <c r="F20" t="s">
        <v>147</v>
      </c>
      <c r="G20" t="s">
        <v>148</v>
      </c>
      <c r="H20" t="s">
        <v>149</v>
      </c>
      <c r="I20" t="s">
        <v>150</v>
      </c>
      <c r="J20" t="s">
        <v>151</v>
      </c>
      <c r="K20" t="s">
        <v>152</v>
      </c>
      <c r="M20" t="s">
        <v>142</v>
      </c>
      <c r="N20" t="s">
        <v>155</v>
      </c>
      <c r="O20" t="s">
        <v>154</v>
      </c>
    </row>
    <row r="21" spans="1:15" x14ac:dyDescent="0.25">
      <c r="A21" t="s">
        <v>169</v>
      </c>
      <c r="B21" s="49">
        <v>0.47</v>
      </c>
      <c r="C21" s="49">
        <v>0.26</v>
      </c>
      <c r="D21">
        <v>4163</v>
      </c>
      <c r="E21" s="49">
        <v>1655</v>
      </c>
      <c r="F21">
        <v>41</v>
      </c>
      <c r="G21" s="49">
        <v>35</v>
      </c>
      <c r="H21">
        <v>8991</v>
      </c>
      <c r="I21">
        <v>1332</v>
      </c>
      <c r="J21">
        <v>2970</v>
      </c>
      <c r="K21">
        <v>421</v>
      </c>
      <c r="M21" t="s">
        <v>169</v>
      </c>
      <c r="N21" s="48">
        <v>0.93694963015146204</v>
      </c>
      <c r="O21">
        <v>0.92451502245817896</v>
      </c>
    </row>
    <row r="22" spans="1:15" x14ac:dyDescent="0.25">
      <c r="A22" t="s">
        <v>170</v>
      </c>
      <c r="B22" s="48">
        <v>0.48</v>
      </c>
      <c r="C22" s="48">
        <v>0.28999999999999998</v>
      </c>
      <c r="D22" s="48">
        <v>4132</v>
      </c>
      <c r="E22" s="48">
        <v>1645</v>
      </c>
      <c r="F22" s="48">
        <v>71</v>
      </c>
      <c r="G22" s="48">
        <v>60</v>
      </c>
      <c r="H22">
        <v>8961</v>
      </c>
      <c r="I22">
        <v>1307</v>
      </c>
      <c r="J22">
        <v>2940</v>
      </c>
      <c r="K22">
        <v>396</v>
      </c>
      <c r="M22" t="s">
        <v>170</v>
      </c>
      <c r="N22">
        <v>0.935329341317367</v>
      </c>
      <c r="O22" s="48">
        <v>0.93198538070840897</v>
      </c>
    </row>
    <row r="23" spans="1:15" x14ac:dyDescent="0.25">
      <c r="A23" t="s">
        <v>171</v>
      </c>
      <c r="B23">
        <v>0.45</v>
      </c>
      <c r="C23">
        <v>0.22</v>
      </c>
      <c r="D23">
        <v>4265</v>
      </c>
      <c r="E23">
        <v>1689</v>
      </c>
      <c r="F23">
        <v>36</v>
      </c>
      <c r="G23">
        <v>18</v>
      </c>
      <c r="H23">
        <v>8996</v>
      </c>
      <c r="I23">
        <v>1349</v>
      </c>
      <c r="J23">
        <v>2975</v>
      </c>
      <c r="K23">
        <v>438</v>
      </c>
      <c r="M23" t="s">
        <v>171</v>
      </c>
      <c r="N23">
        <v>0.92787072912997803</v>
      </c>
      <c r="O23">
        <v>0.92228444441981305</v>
      </c>
    </row>
    <row r="24" spans="1:15" x14ac:dyDescent="0.25">
      <c r="A24" s="48" t="s">
        <v>172</v>
      </c>
      <c r="B24" s="49">
        <v>0.47</v>
      </c>
      <c r="C24">
        <v>0.25</v>
      </c>
      <c r="D24">
        <v>4148</v>
      </c>
      <c r="E24">
        <v>1659</v>
      </c>
      <c r="F24">
        <v>46</v>
      </c>
      <c r="G24">
        <v>27</v>
      </c>
      <c r="H24">
        <v>8986</v>
      </c>
      <c r="I24">
        <v>1340</v>
      </c>
      <c r="J24">
        <v>2964</v>
      </c>
      <c r="K24">
        <v>428</v>
      </c>
      <c r="M24" t="s">
        <v>172</v>
      </c>
      <c r="N24" s="49">
        <v>0.93516643184219905</v>
      </c>
      <c r="O24">
        <v>0.927668311660242</v>
      </c>
    </row>
    <row r="25" spans="1:15" x14ac:dyDescent="0.25">
      <c r="A25" t="s">
        <v>173</v>
      </c>
      <c r="B25" s="49">
        <v>0.47</v>
      </c>
      <c r="C25">
        <v>0.25</v>
      </c>
      <c r="D25">
        <v>4167</v>
      </c>
      <c r="E25">
        <v>1675</v>
      </c>
      <c r="F25">
        <v>54</v>
      </c>
      <c r="G25">
        <v>31</v>
      </c>
      <c r="H25">
        <v>8978</v>
      </c>
      <c r="I25">
        <v>1336</v>
      </c>
      <c r="J25">
        <v>2957</v>
      </c>
      <c r="K25">
        <v>425</v>
      </c>
      <c r="M25" t="s">
        <v>173</v>
      </c>
      <c r="N25">
        <v>0.93368703768932804</v>
      </c>
      <c r="O25">
        <v>0.92780962778441201</v>
      </c>
    </row>
    <row r="26" spans="1:15" x14ac:dyDescent="0.25">
      <c r="A26" t="s">
        <v>174</v>
      </c>
      <c r="B26" s="49">
        <v>0.47</v>
      </c>
      <c r="C26">
        <v>0.23</v>
      </c>
      <c r="D26">
        <v>4166</v>
      </c>
      <c r="E26">
        <v>1694</v>
      </c>
      <c r="F26" s="49">
        <v>60</v>
      </c>
      <c r="G26">
        <v>27</v>
      </c>
      <c r="H26">
        <v>8972</v>
      </c>
      <c r="I26">
        <v>1340</v>
      </c>
      <c r="J26">
        <v>2950</v>
      </c>
      <c r="K26">
        <v>429</v>
      </c>
      <c r="M26" t="s">
        <v>174</v>
      </c>
      <c r="N26">
        <v>0.933920394505108</v>
      </c>
      <c r="O26" s="49">
        <v>0.92801190380528198</v>
      </c>
    </row>
    <row r="29" spans="1:15" x14ac:dyDescent="0.25">
      <c r="A29" t="s">
        <v>142</v>
      </c>
      <c r="B29" t="s">
        <v>143</v>
      </c>
      <c r="C29" t="s">
        <v>144</v>
      </c>
      <c r="D29" t="s">
        <v>145</v>
      </c>
      <c r="E29" t="s">
        <v>146</v>
      </c>
      <c r="F29" t="s">
        <v>147</v>
      </c>
      <c r="G29" t="s">
        <v>148</v>
      </c>
      <c r="H29" t="s">
        <v>149</v>
      </c>
      <c r="I29" t="s">
        <v>150</v>
      </c>
      <c r="J29" t="s">
        <v>151</v>
      </c>
      <c r="K29" t="s">
        <v>152</v>
      </c>
      <c r="M29" t="s">
        <v>142</v>
      </c>
      <c r="N29" t="s">
        <v>155</v>
      </c>
      <c r="O29" t="s">
        <v>154</v>
      </c>
    </row>
    <row r="30" spans="1:15" x14ac:dyDescent="0.25">
      <c r="A30" t="s">
        <v>175</v>
      </c>
      <c r="B30">
        <v>0.36</v>
      </c>
      <c r="C30" s="49">
        <v>0.16</v>
      </c>
      <c r="D30">
        <v>6237</v>
      </c>
      <c r="E30" s="48">
        <v>5566</v>
      </c>
      <c r="F30">
        <v>47</v>
      </c>
      <c r="G30">
        <v>32</v>
      </c>
      <c r="H30">
        <v>8985</v>
      </c>
      <c r="I30">
        <v>1973</v>
      </c>
      <c r="J30">
        <v>2963</v>
      </c>
      <c r="K30">
        <v>636</v>
      </c>
      <c r="M30" t="s">
        <v>175</v>
      </c>
      <c r="N30">
        <v>0.83898614795166704</v>
      </c>
      <c r="O30">
        <v>0.92667013862536396</v>
      </c>
    </row>
    <row r="31" spans="1:15" x14ac:dyDescent="0.25">
      <c r="A31" t="s">
        <v>176</v>
      </c>
      <c r="B31" s="48">
        <v>0.42</v>
      </c>
      <c r="C31" s="48">
        <v>0.18</v>
      </c>
      <c r="D31" s="48">
        <v>5782</v>
      </c>
      <c r="E31" s="49">
        <v>5570</v>
      </c>
      <c r="F31" s="48">
        <v>123</v>
      </c>
      <c r="G31" s="48">
        <v>53</v>
      </c>
      <c r="H31">
        <v>8909</v>
      </c>
      <c r="I31">
        <v>1952</v>
      </c>
      <c r="J31">
        <v>2888</v>
      </c>
      <c r="K31">
        <v>615</v>
      </c>
      <c r="M31" t="s">
        <v>176</v>
      </c>
      <c r="N31" s="48">
        <v>0.86477807250220995</v>
      </c>
      <c r="O31" s="48">
        <v>0.93977111243126699</v>
      </c>
    </row>
    <row r="32" spans="1:15" x14ac:dyDescent="0.25">
      <c r="A32" t="s">
        <v>177</v>
      </c>
      <c r="B32">
        <v>0.34</v>
      </c>
      <c r="C32">
        <v>0.14000000000000001</v>
      </c>
      <c r="D32">
        <v>6376</v>
      </c>
      <c r="E32">
        <v>5594</v>
      </c>
      <c r="F32">
        <v>48</v>
      </c>
      <c r="G32">
        <v>21</v>
      </c>
      <c r="H32">
        <v>8984</v>
      </c>
      <c r="I32">
        <v>1984</v>
      </c>
      <c r="J32">
        <v>2963</v>
      </c>
      <c r="K32">
        <v>647</v>
      </c>
      <c r="M32" t="s">
        <v>177</v>
      </c>
      <c r="N32">
        <v>0.83550368405540998</v>
      </c>
      <c r="O32">
        <v>0.92285709051605702</v>
      </c>
    </row>
    <row r="33" spans="1:15" x14ac:dyDescent="0.25">
      <c r="A33" s="48" t="s">
        <v>178</v>
      </c>
      <c r="B33" s="49">
        <v>0.41</v>
      </c>
      <c r="C33">
        <v>0.15</v>
      </c>
      <c r="D33" s="49">
        <v>5806</v>
      </c>
      <c r="E33">
        <v>5580</v>
      </c>
      <c r="F33">
        <v>62</v>
      </c>
      <c r="G33">
        <v>24</v>
      </c>
      <c r="H33">
        <v>8970</v>
      </c>
      <c r="I33">
        <v>1981</v>
      </c>
      <c r="J33">
        <v>2948</v>
      </c>
      <c r="K33">
        <v>645</v>
      </c>
      <c r="M33" t="s">
        <v>178</v>
      </c>
      <c r="N33">
        <v>0.85817388741526901</v>
      </c>
      <c r="O33">
        <v>0.93334624413452705</v>
      </c>
    </row>
    <row r="34" spans="1:15" x14ac:dyDescent="0.25">
      <c r="A34" t="s">
        <v>179</v>
      </c>
      <c r="B34">
        <v>0.4</v>
      </c>
      <c r="C34">
        <v>0.14000000000000001</v>
      </c>
      <c r="D34" s="1">
        <v>5844</v>
      </c>
      <c r="E34">
        <v>5602</v>
      </c>
      <c r="F34">
        <v>62</v>
      </c>
      <c r="G34">
        <v>24</v>
      </c>
      <c r="H34">
        <v>8970</v>
      </c>
      <c r="I34">
        <v>1981</v>
      </c>
      <c r="J34">
        <v>2949</v>
      </c>
      <c r="K34">
        <v>644</v>
      </c>
      <c r="M34" t="s">
        <v>179</v>
      </c>
      <c r="N34">
        <v>0.85518420277041196</v>
      </c>
      <c r="O34">
        <v>0.93418370150925101</v>
      </c>
    </row>
    <row r="35" spans="1:15" x14ac:dyDescent="0.25">
      <c r="A35" t="s">
        <v>180</v>
      </c>
      <c r="B35" s="49">
        <v>0.41</v>
      </c>
      <c r="C35">
        <v>0.14000000000000001</v>
      </c>
      <c r="D35">
        <v>5830</v>
      </c>
      <c r="E35">
        <v>5603</v>
      </c>
      <c r="F35" s="49">
        <v>79</v>
      </c>
      <c r="G35" s="49">
        <v>26</v>
      </c>
      <c r="H35">
        <v>8953</v>
      </c>
      <c r="I35">
        <v>1979</v>
      </c>
      <c r="J35">
        <v>2931</v>
      </c>
      <c r="K35">
        <v>643</v>
      </c>
      <c r="M35" t="s">
        <v>180</v>
      </c>
      <c r="N35" s="49">
        <v>0.85807957559681702</v>
      </c>
      <c r="O35" s="49">
        <v>0.93419155267214204</v>
      </c>
    </row>
    <row r="40" spans="1:15" x14ac:dyDescent="0.25">
      <c r="A40" t="s">
        <v>181</v>
      </c>
    </row>
    <row r="41" spans="1:15" x14ac:dyDescent="0.25">
      <c r="A41" t="s">
        <v>239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1"/>
  <sheetViews>
    <sheetView topLeftCell="G1" zoomScaleNormal="100" workbookViewId="0">
      <selection activeCell="S19" activeCellId="1" sqref="R24:R33 S19"/>
    </sheetView>
  </sheetViews>
  <sheetFormatPr defaultRowHeight="13.2" x14ac:dyDescent="0.25"/>
  <cols>
    <col min="1" max="1" width="5" customWidth="1"/>
    <col min="2" max="2" width="13.33203125" customWidth="1"/>
    <col min="3" max="3" width="15" customWidth="1"/>
    <col min="4" max="5" width="9.33203125" customWidth="1"/>
    <col min="6" max="6" width="9.44140625" customWidth="1"/>
    <col min="7" max="7" width="13" customWidth="1"/>
    <col min="8" max="8" width="7.21875" customWidth="1"/>
    <col min="9" max="9" width="30.6640625" customWidth="1"/>
    <col min="10" max="10" width="7.44140625" customWidth="1"/>
  </cols>
  <sheetData>
    <row r="1" spans="1:20" x14ac:dyDescent="0.25">
      <c r="A1" t="s">
        <v>182</v>
      </c>
      <c r="B1" t="s">
        <v>183</v>
      </c>
      <c r="C1" t="s">
        <v>184</v>
      </c>
      <c r="D1" t="s">
        <v>185</v>
      </c>
      <c r="E1" t="s">
        <v>186</v>
      </c>
      <c r="F1" t="s">
        <v>187</v>
      </c>
      <c r="G1" t="s">
        <v>188</v>
      </c>
      <c r="H1" t="s">
        <v>189</v>
      </c>
      <c r="I1" t="s">
        <v>190</v>
      </c>
      <c r="J1" t="s">
        <v>191</v>
      </c>
      <c r="L1" t="s">
        <v>192</v>
      </c>
    </row>
    <row r="2" spans="1:20" x14ac:dyDescent="0.25">
      <c r="A2">
        <v>2015</v>
      </c>
      <c r="B2" t="s">
        <v>193</v>
      </c>
      <c r="C2" t="s">
        <v>194</v>
      </c>
      <c r="F2" t="s">
        <v>195</v>
      </c>
      <c r="G2" t="s">
        <v>196</v>
      </c>
      <c r="H2" t="s">
        <v>197</v>
      </c>
      <c r="I2" t="s">
        <v>198</v>
      </c>
      <c r="J2">
        <v>164712</v>
      </c>
      <c r="L2" t="s">
        <v>199</v>
      </c>
    </row>
    <row r="3" spans="1:20" x14ac:dyDescent="0.25">
      <c r="A3">
        <v>2016</v>
      </c>
      <c r="B3" t="s">
        <v>193</v>
      </c>
      <c r="C3" t="s">
        <v>194</v>
      </c>
      <c r="F3" t="s">
        <v>195</v>
      </c>
      <c r="G3" t="s">
        <v>196</v>
      </c>
      <c r="H3" t="s">
        <v>197</v>
      </c>
      <c r="I3" t="s">
        <v>198</v>
      </c>
      <c r="J3">
        <v>164712</v>
      </c>
    </row>
    <row r="4" spans="1:20" x14ac:dyDescent="0.25">
      <c r="A4">
        <v>2017</v>
      </c>
      <c r="B4" t="s">
        <v>193</v>
      </c>
      <c r="C4" t="s">
        <v>194</v>
      </c>
      <c r="F4" t="s">
        <v>195</v>
      </c>
      <c r="G4" t="s">
        <v>196</v>
      </c>
      <c r="H4" t="s">
        <v>197</v>
      </c>
      <c r="I4" t="s">
        <v>198</v>
      </c>
      <c r="J4">
        <v>164712</v>
      </c>
      <c r="P4">
        <v>4.53592E-4</v>
      </c>
    </row>
    <row r="5" spans="1:20" x14ac:dyDescent="0.25">
      <c r="A5">
        <v>2018</v>
      </c>
      <c r="B5" t="s">
        <v>193</v>
      </c>
      <c r="C5" t="s">
        <v>194</v>
      </c>
      <c r="F5" t="s">
        <v>195</v>
      </c>
      <c r="G5" t="s">
        <v>196</v>
      </c>
      <c r="H5" t="s">
        <v>197</v>
      </c>
      <c r="I5" t="s">
        <v>198</v>
      </c>
      <c r="J5">
        <v>164712</v>
      </c>
    </row>
    <row r="6" spans="1:20" x14ac:dyDescent="0.25">
      <c r="A6">
        <v>2019</v>
      </c>
      <c r="B6" t="s">
        <v>193</v>
      </c>
      <c r="C6" t="s">
        <v>194</v>
      </c>
      <c r="F6" t="s">
        <v>195</v>
      </c>
      <c r="G6" t="s">
        <v>196</v>
      </c>
      <c r="H6" t="s">
        <v>197</v>
      </c>
      <c r="I6" t="s">
        <v>198</v>
      </c>
      <c r="J6">
        <v>164712</v>
      </c>
      <c r="M6" t="s">
        <v>194</v>
      </c>
      <c r="O6" t="s">
        <v>200</v>
      </c>
      <c r="Q6" t="s">
        <v>194</v>
      </c>
      <c r="S6" t="s">
        <v>200</v>
      </c>
    </row>
    <row r="7" spans="1:20" x14ac:dyDescent="0.25">
      <c r="A7">
        <v>2020</v>
      </c>
      <c r="B7" t="s">
        <v>193</v>
      </c>
      <c r="C7" t="s">
        <v>194</v>
      </c>
      <c r="F7" t="s">
        <v>195</v>
      </c>
      <c r="G7" t="s">
        <v>196</v>
      </c>
      <c r="H7" t="s">
        <v>197</v>
      </c>
      <c r="I7" t="s">
        <v>198</v>
      </c>
      <c r="J7">
        <v>164712</v>
      </c>
      <c r="M7" t="s">
        <v>193</v>
      </c>
      <c r="N7" t="s">
        <v>201</v>
      </c>
      <c r="O7" t="s">
        <v>185</v>
      </c>
      <c r="P7" t="s">
        <v>202</v>
      </c>
      <c r="Q7" t="s">
        <v>193</v>
      </c>
      <c r="R7" t="s">
        <v>201</v>
      </c>
      <c r="S7" t="s">
        <v>186</v>
      </c>
      <c r="T7" t="s">
        <v>203</v>
      </c>
    </row>
    <row r="8" spans="1:20" x14ac:dyDescent="0.25">
      <c r="A8">
        <v>2015</v>
      </c>
      <c r="B8" t="s">
        <v>193</v>
      </c>
      <c r="C8" t="s">
        <v>194</v>
      </c>
      <c r="D8">
        <v>10929</v>
      </c>
      <c r="E8">
        <v>23684</v>
      </c>
      <c r="F8" t="s">
        <v>195</v>
      </c>
      <c r="G8" t="s">
        <v>204</v>
      </c>
      <c r="H8" t="s">
        <v>197</v>
      </c>
      <c r="I8" t="s">
        <v>198</v>
      </c>
      <c r="J8">
        <v>164712</v>
      </c>
      <c r="L8">
        <v>2015</v>
      </c>
      <c r="M8">
        <v>10929</v>
      </c>
      <c r="N8">
        <v>3353646</v>
      </c>
      <c r="O8">
        <f t="shared" ref="O8:O13" si="0">SUM(M8:N8)</f>
        <v>3364575</v>
      </c>
      <c r="P8">
        <f t="shared" ref="P8:P13" si="1">O8*$P$4</f>
        <v>1526.1443033999999</v>
      </c>
      <c r="Q8">
        <v>23684</v>
      </c>
      <c r="R8">
        <v>6403227</v>
      </c>
      <c r="S8">
        <f t="shared" ref="S8:S13" si="2">SUM(Q8:R8)</f>
        <v>6426911</v>
      </c>
      <c r="T8">
        <f t="shared" ref="T8:T13" si="3">S8/O8</f>
        <v>1.9101702295237883</v>
      </c>
    </row>
    <row r="9" spans="1:20" x14ac:dyDescent="0.25">
      <c r="A9">
        <v>2016</v>
      </c>
      <c r="B9" t="s">
        <v>193</v>
      </c>
      <c r="C9" t="s">
        <v>194</v>
      </c>
      <c r="D9">
        <v>40647</v>
      </c>
      <c r="E9">
        <v>82376</v>
      </c>
      <c r="F9" t="s">
        <v>195</v>
      </c>
      <c r="G9" t="s">
        <v>204</v>
      </c>
      <c r="H9" t="s">
        <v>197</v>
      </c>
      <c r="I9" t="s">
        <v>198</v>
      </c>
      <c r="J9">
        <v>164712</v>
      </c>
      <c r="L9">
        <v>2016</v>
      </c>
      <c r="M9">
        <v>40647</v>
      </c>
      <c r="N9">
        <v>3180448</v>
      </c>
      <c r="O9">
        <f t="shared" si="0"/>
        <v>3221095</v>
      </c>
      <c r="P9">
        <f t="shared" si="1"/>
        <v>1461.0629232399999</v>
      </c>
      <c r="Q9">
        <v>82376</v>
      </c>
      <c r="R9">
        <v>6057217</v>
      </c>
      <c r="S9">
        <f t="shared" si="2"/>
        <v>6139593</v>
      </c>
      <c r="T9">
        <f t="shared" si="3"/>
        <v>1.9060577226067532</v>
      </c>
    </row>
    <row r="10" spans="1:20" x14ac:dyDescent="0.25">
      <c r="A10">
        <v>2017</v>
      </c>
      <c r="B10" t="s">
        <v>193</v>
      </c>
      <c r="C10" t="s">
        <v>194</v>
      </c>
      <c r="D10">
        <v>8015</v>
      </c>
      <c r="E10">
        <v>21661</v>
      </c>
      <c r="F10" t="s">
        <v>195</v>
      </c>
      <c r="G10" t="s">
        <v>204</v>
      </c>
      <c r="H10" t="s">
        <v>197</v>
      </c>
      <c r="I10" t="s">
        <v>198</v>
      </c>
      <c r="J10">
        <v>164712</v>
      </c>
      <c r="L10">
        <v>2017</v>
      </c>
      <c r="M10">
        <v>8015</v>
      </c>
      <c r="N10">
        <v>1848429</v>
      </c>
      <c r="O10">
        <f t="shared" si="0"/>
        <v>1856444</v>
      </c>
      <c r="P10">
        <f t="shared" si="1"/>
        <v>842.06814684799997</v>
      </c>
      <c r="Q10">
        <v>21661</v>
      </c>
      <c r="R10">
        <v>4422639</v>
      </c>
      <c r="S10">
        <f t="shared" si="2"/>
        <v>4444300</v>
      </c>
      <c r="T10">
        <f t="shared" si="3"/>
        <v>2.3939854905399787</v>
      </c>
    </row>
    <row r="11" spans="1:20" x14ac:dyDescent="0.25">
      <c r="A11">
        <v>2018</v>
      </c>
      <c r="B11" t="s">
        <v>193</v>
      </c>
      <c r="C11" t="s">
        <v>194</v>
      </c>
      <c r="D11">
        <v>2541</v>
      </c>
      <c r="E11">
        <v>6863</v>
      </c>
      <c r="F11" t="s">
        <v>195</v>
      </c>
      <c r="G11" t="s">
        <v>204</v>
      </c>
      <c r="H11" t="s">
        <v>197</v>
      </c>
      <c r="I11" t="s">
        <v>198</v>
      </c>
      <c r="J11">
        <v>164712</v>
      </c>
      <c r="L11">
        <v>2018</v>
      </c>
      <c r="M11">
        <v>2541</v>
      </c>
      <c r="N11">
        <v>2148730</v>
      </c>
      <c r="O11">
        <f t="shared" si="0"/>
        <v>2151271</v>
      </c>
      <c r="P11">
        <f t="shared" si="1"/>
        <v>975.79931543199996</v>
      </c>
      <c r="Q11">
        <v>6863</v>
      </c>
      <c r="R11">
        <v>4770561</v>
      </c>
      <c r="S11">
        <f t="shared" si="2"/>
        <v>4777424</v>
      </c>
      <c r="T11">
        <f t="shared" si="3"/>
        <v>2.2207448526940587</v>
      </c>
    </row>
    <row r="12" spans="1:20" x14ac:dyDescent="0.25">
      <c r="A12">
        <v>2019</v>
      </c>
      <c r="B12" t="s">
        <v>193</v>
      </c>
      <c r="C12" t="s">
        <v>194</v>
      </c>
      <c r="D12">
        <v>2731</v>
      </c>
      <c r="E12">
        <v>7076</v>
      </c>
      <c r="F12" t="s">
        <v>195</v>
      </c>
      <c r="G12" t="s">
        <v>204</v>
      </c>
      <c r="H12" t="s">
        <v>197</v>
      </c>
      <c r="I12" t="s">
        <v>198</v>
      </c>
      <c r="J12">
        <v>164712</v>
      </c>
      <c r="L12">
        <v>2019</v>
      </c>
      <c r="M12">
        <v>2731</v>
      </c>
      <c r="N12">
        <v>2238851</v>
      </c>
      <c r="O12">
        <f t="shared" si="0"/>
        <v>2241582</v>
      </c>
      <c r="P12">
        <f t="shared" si="1"/>
        <v>1016.763662544</v>
      </c>
      <c r="Q12">
        <v>7076</v>
      </c>
      <c r="R12">
        <v>5068221</v>
      </c>
      <c r="S12">
        <f t="shared" si="2"/>
        <v>5075297</v>
      </c>
      <c r="T12">
        <f t="shared" si="3"/>
        <v>2.2641585273257903</v>
      </c>
    </row>
    <row r="13" spans="1:20" x14ac:dyDescent="0.25">
      <c r="A13">
        <v>2020</v>
      </c>
      <c r="B13" t="s">
        <v>193</v>
      </c>
      <c r="C13" t="s">
        <v>194</v>
      </c>
      <c r="D13">
        <v>5535</v>
      </c>
      <c r="E13">
        <v>15796</v>
      </c>
      <c r="F13" t="s">
        <v>195</v>
      </c>
      <c r="G13" t="s">
        <v>204</v>
      </c>
      <c r="H13" t="s">
        <v>197</v>
      </c>
      <c r="I13" t="s">
        <v>198</v>
      </c>
      <c r="J13">
        <v>164712</v>
      </c>
      <c r="L13">
        <v>2020</v>
      </c>
      <c r="M13">
        <v>5535</v>
      </c>
      <c r="N13">
        <v>1616936</v>
      </c>
      <c r="O13">
        <f t="shared" si="0"/>
        <v>1622471</v>
      </c>
      <c r="P13">
        <f t="shared" si="1"/>
        <v>735.93986583200001</v>
      </c>
      <c r="Q13">
        <v>15796</v>
      </c>
      <c r="R13">
        <v>3561219</v>
      </c>
      <c r="S13">
        <f t="shared" si="2"/>
        <v>3577015</v>
      </c>
      <c r="T13">
        <f t="shared" si="3"/>
        <v>2.204671146664563</v>
      </c>
    </row>
    <row r="14" spans="1:20" x14ac:dyDescent="0.25">
      <c r="A14">
        <v>2015</v>
      </c>
      <c r="B14" t="s">
        <v>201</v>
      </c>
      <c r="C14" t="s">
        <v>194</v>
      </c>
      <c r="D14">
        <v>3353646</v>
      </c>
      <c r="E14">
        <v>6403227</v>
      </c>
      <c r="F14" t="s">
        <v>195</v>
      </c>
      <c r="G14" t="s">
        <v>204</v>
      </c>
      <c r="H14" t="s">
        <v>197</v>
      </c>
      <c r="I14" t="s">
        <v>198</v>
      </c>
      <c r="J14">
        <v>164712</v>
      </c>
    </row>
    <row r="15" spans="1:20" x14ac:dyDescent="0.25">
      <c r="A15">
        <v>2016</v>
      </c>
      <c r="B15" t="s">
        <v>201</v>
      </c>
      <c r="C15" t="s">
        <v>194</v>
      </c>
      <c r="D15">
        <v>3180448</v>
      </c>
      <c r="E15">
        <v>6057217</v>
      </c>
      <c r="F15" t="s">
        <v>195</v>
      </c>
      <c r="G15" t="s">
        <v>204</v>
      </c>
      <c r="H15" t="s">
        <v>197</v>
      </c>
      <c r="I15" t="s">
        <v>198</v>
      </c>
      <c r="J15">
        <v>164712</v>
      </c>
    </row>
    <row r="16" spans="1:20" x14ac:dyDescent="0.25">
      <c r="A16">
        <v>2017</v>
      </c>
      <c r="B16" t="s">
        <v>201</v>
      </c>
      <c r="C16" t="s">
        <v>194</v>
      </c>
      <c r="D16">
        <v>1848429</v>
      </c>
      <c r="E16">
        <v>4422639</v>
      </c>
      <c r="F16" t="s">
        <v>195</v>
      </c>
      <c r="G16" t="s">
        <v>204</v>
      </c>
      <c r="H16" t="s">
        <v>197</v>
      </c>
      <c r="I16" t="s">
        <v>198</v>
      </c>
      <c r="J16">
        <v>164712</v>
      </c>
    </row>
    <row r="17" spans="1:20" x14ac:dyDescent="0.25">
      <c r="A17">
        <v>2018</v>
      </c>
      <c r="B17" t="s">
        <v>201</v>
      </c>
      <c r="C17" t="s">
        <v>194</v>
      </c>
      <c r="D17">
        <v>2148730</v>
      </c>
      <c r="E17">
        <v>4770561</v>
      </c>
      <c r="F17" t="s">
        <v>195</v>
      </c>
      <c r="G17" t="s">
        <v>204</v>
      </c>
      <c r="H17" t="s">
        <v>197</v>
      </c>
      <c r="I17" t="s">
        <v>198</v>
      </c>
      <c r="J17">
        <v>164712</v>
      </c>
      <c r="M17" t="s">
        <v>205</v>
      </c>
      <c r="O17" t="s">
        <v>200</v>
      </c>
      <c r="Q17" t="s">
        <v>205</v>
      </c>
    </row>
    <row r="18" spans="1:20" x14ac:dyDescent="0.25">
      <c r="A18">
        <v>2019</v>
      </c>
      <c r="B18" t="s">
        <v>201</v>
      </c>
      <c r="C18" t="s">
        <v>194</v>
      </c>
      <c r="D18">
        <v>2238851</v>
      </c>
      <c r="E18">
        <v>5068221</v>
      </c>
      <c r="F18" t="s">
        <v>195</v>
      </c>
      <c r="G18" t="s">
        <v>204</v>
      </c>
      <c r="H18" t="s">
        <v>197</v>
      </c>
      <c r="I18" t="s">
        <v>198</v>
      </c>
      <c r="J18">
        <v>164712</v>
      </c>
      <c r="M18" t="s">
        <v>193</v>
      </c>
      <c r="N18" t="s">
        <v>201</v>
      </c>
      <c r="O18" t="s">
        <v>185</v>
      </c>
      <c r="Q18" t="s">
        <v>193</v>
      </c>
      <c r="R18" t="s">
        <v>201</v>
      </c>
      <c r="S18" t="s">
        <v>186</v>
      </c>
      <c r="T18" t="s">
        <v>203</v>
      </c>
    </row>
    <row r="19" spans="1:20" x14ac:dyDescent="0.25">
      <c r="A19">
        <v>2020</v>
      </c>
      <c r="B19" t="s">
        <v>201</v>
      </c>
      <c r="C19" t="s">
        <v>194</v>
      </c>
      <c r="D19">
        <v>1616936</v>
      </c>
      <c r="E19">
        <v>3561219</v>
      </c>
      <c r="F19" t="s">
        <v>195</v>
      </c>
      <c r="G19" t="s">
        <v>204</v>
      </c>
      <c r="H19" t="s">
        <v>197</v>
      </c>
      <c r="I19" t="s">
        <v>198</v>
      </c>
      <c r="J19">
        <v>164712</v>
      </c>
      <c r="L19">
        <v>2015</v>
      </c>
      <c r="N19">
        <v>11903688</v>
      </c>
      <c r="O19">
        <f t="shared" ref="O19:O24" si="4">SUM(M19:N19)</f>
        <v>11903688</v>
      </c>
      <c r="P19">
        <f t="shared" ref="P19:P24" si="5">O19*$P$4</f>
        <v>5399.4176472959998</v>
      </c>
      <c r="R19">
        <v>12493957</v>
      </c>
      <c r="S19">
        <f t="shared" ref="S19:S24" si="6">SUM(Q19:R19)</f>
        <v>12493957</v>
      </c>
      <c r="T19">
        <f t="shared" ref="T19:T24" si="7">S19/O19</f>
        <v>1.049587069150334</v>
      </c>
    </row>
    <row r="20" spans="1:20" x14ac:dyDescent="0.25">
      <c r="A20">
        <v>2017</v>
      </c>
      <c r="B20" t="s">
        <v>193</v>
      </c>
      <c r="C20" t="s">
        <v>205</v>
      </c>
      <c r="F20" t="s">
        <v>195</v>
      </c>
      <c r="G20" t="s">
        <v>196</v>
      </c>
      <c r="H20" t="s">
        <v>197</v>
      </c>
      <c r="I20" t="s">
        <v>206</v>
      </c>
      <c r="J20">
        <v>164744</v>
      </c>
      <c r="L20">
        <v>2016</v>
      </c>
      <c r="N20">
        <v>11056655</v>
      </c>
      <c r="O20">
        <f t="shared" si="4"/>
        <v>11056655</v>
      </c>
      <c r="P20">
        <f t="shared" si="5"/>
        <v>5015.2102547599998</v>
      </c>
      <c r="R20">
        <v>13131757</v>
      </c>
      <c r="S20">
        <f t="shared" si="6"/>
        <v>13131757</v>
      </c>
      <c r="T20">
        <f t="shared" si="7"/>
        <v>1.1876790041834533</v>
      </c>
    </row>
    <row r="21" spans="1:20" x14ac:dyDescent="0.25">
      <c r="A21">
        <v>2018</v>
      </c>
      <c r="B21" t="s">
        <v>193</v>
      </c>
      <c r="C21" t="s">
        <v>205</v>
      </c>
      <c r="F21" t="s">
        <v>195</v>
      </c>
      <c r="G21" t="s">
        <v>196</v>
      </c>
      <c r="H21" t="s">
        <v>197</v>
      </c>
      <c r="I21" t="s">
        <v>206</v>
      </c>
      <c r="J21">
        <v>164744</v>
      </c>
      <c r="L21">
        <v>2017</v>
      </c>
      <c r="N21">
        <v>12083480</v>
      </c>
      <c r="O21">
        <f t="shared" si="4"/>
        <v>12083480</v>
      </c>
      <c r="P21">
        <f t="shared" si="5"/>
        <v>5480.9698601600003</v>
      </c>
      <c r="R21">
        <v>11932098</v>
      </c>
      <c r="S21">
        <f t="shared" si="6"/>
        <v>11932098</v>
      </c>
      <c r="T21">
        <f t="shared" si="7"/>
        <v>0.98747198654692192</v>
      </c>
    </row>
    <row r="22" spans="1:20" x14ac:dyDescent="0.25">
      <c r="A22">
        <v>2019</v>
      </c>
      <c r="B22" t="s">
        <v>193</v>
      </c>
      <c r="C22" t="s">
        <v>205</v>
      </c>
      <c r="F22" t="s">
        <v>195</v>
      </c>
      <c r="G22" t="s">
        <v>196</v>
      </c>
      <c r="H22" t="s">
        <v>197</v>
      </c>
      <c r="I22" t="s">
        <v>206</v>
      </c>
      <c r="J22">
        <v>164744</v>
      </c>
      <c r="L22">
        <v>2018</v>
      </c>
      <c r="M22">
        <v>31837</v>
      </c>
      <c r="N22">
        <v>14419890</v>
      </c>
      <c r="O22">
        <f t="shared" si="4"/>
        <v>14451727</v>
      </c>
      <c r="P22">
        <f t="shared" si="5"/>
        <v>6555.1877533839997</v>
      </c>
      <c r="Q22">
        <v>15821</v>
      </c>
      <c r="R22">
        <v>13336914</v>
      </c>
      <c r="S22">
        <f t="shared" si="6"/>
        <v>13352735</v>
      </c>
      <c r="T22">
        <f t="shared" si="7"/>
        <v>0.92395427895918603</v>
      </c>
    </row>
    <row r="23" spans="1:20" x14ac:dyDescent="0.25">
      <c r="A23">
        <v>2018</v>
      </c>
      <c r="B23" t="s">
        <v>193</v>
      </c>
      <c r="C23" t="s">
        <v>205</v>
      </c>
      <c r="D23">
        <v>31837</v>
      </c>
      <c r="E23">
        <v>15821</v>
      </c>
      <c r="F23" t="s">
        <v>195</v>
      </c>
      <c r="G23" t="s">
        <v>204</v>
      </c>
      <c r="H23" t="s">
        <v>197</v>
      </c>
      <c r="I23" t="s">
        <v>206</v>
      </c>
      <c r="J23">
        <v>164744</v>
      </c>
      <c r="L23">
        <v>2019</v>
      </c>
      <c r="M23">
        <v>84</v>
      </c>
      <c r="N23">
        <v>19214067</v>
      </c>
      <c r="O23">
        <f t="shared" si="4"/>
        <v>19214151</v>
      </c>
      <c r="P23">
        <f t="shared" si="5"/>
        <v>8715.3851803920006</v>
      </c>
      <c r="Q23">
        <v>120</v>
      </c>
      <c r="R23">
        <v>18904192</v>
      </c>
      <c r="S23">
        <f t="shared" si="6"/>
        <v>18904312</v>
      </c>
      <c r="T23">
        <f t="shared" si="7"/>
        <v>0.98387443712709455</v>
      </c>
    </row>
    <row r="24" spans="1:20" x14ac:dyDescent="0.25">
      <c r="A24">
        <v>2019</v>
      </c>
      <c r="B24" t="s">
        <v>193</v>
      </c>
      <c r="C24" t="s">
        <v>205</v>
      </c>
      <c r="D24">
        <v>84</v>
      </c>
      <c r="E24">
        <v>120</v>
      </c>
      <c r="F24" t="s">
        <v>195</v>
      </c>
      <c r="G24" t="s">
        <v>204</v>
      </c>
      <c r="H24" t="s">
        <v>197</v>
      </c>
      <c r="I24" t="s">
        <v>206</v>
      </c>
      <c r="J24">
        <v>164744</v>
      </c>
      <c r="L24">
        <v>2020</v>
      </c>
      <c r="N24">
        <v>22376701</v>
      </c>
      <c r="O24">
        <f t="shared" si="4"/>
        <v>22376701</v>
      </c>
      <c r="P24">
        <f t="shared" si="5"/>
        <v>10149.892559992</v>
      </c>
      <c r="R24">
        <v>22367677</v>
      </c>
      <c r="S24">
        <f t="shared" si="6"/>
        <v>22367677</v>
      </c>
      <c r="T24">
        <f t="shared" si="7"/>
        <v>0.9995967233954639</v>
      </c>
    </row>
    <row r="25" spans="1:20" x14ac:dyDescent="0.25">
      <c r="A25">
        <v>2017</v>
      </c>
      <c r="B25" t="s">
        <v>201</v>
      </c>
      <c r="C25" t="s">
        <v>205</v>
      </c>
      <c r="F25" t="s">
        <v>195</v>
      </c>
      <c r="G25" t="s">
        <v>196</v>
      </c>
      <c r="H25" t="s">
        <v>197</v>
      </c>
      <c r="I25" t="s">
        <v>206</v>
      </c>
      <c r="J25">
        <v>164744</v>
      </c>
    </row>
    <row r="26" spans="1:20" x14ac:dyDescent="0.25">
      <c r="A26">
        <v>2015</v>
      </c>
      <c r="B26" t="s">
        <v>201</v>
      </c>
      <c r="C26" t="s">
        <v>205</v>
      </c>
      <c r="D26">
        <v>11903688</v>
      </c>
      <c r="E26">
        <v>12493957</v>
      </c>
      <c r="F26" t="s">
        <v>195</v>
      </c>
      <c r="G26" t="s">
        <v>204</v>
      </c>
      <c r="H26" t="s">
        <v>197</v>
      </c>
      <c r="I26" t="s">
        <v>206</v>
      </c>
      <c r="J26">
        <v>164744</v>
      </c>
    </row>
    <row r="27" spans="1:20" x14ac:dyDescent="0.25">
      <c r="A27">
        <v>2016</v>
      </c>
      <c r="B27" t="s">
        <v>201</v>
      </c>
      <c r="C27" t="s">
        <v>205</v>
      </c>
      <c r="D27">
        <v>11056655</v>
      </c>
      <c r="E27">
        <v>13131757</v>
      </c>
      <c r="F27" t="s">
        <v>195</v>
      </c>
      <c r="G27" t="s">
        <v>204</v>
      </c>
      <c r="H27" t="s">
        <v>197</v>
      </c>
      <c r="I27" t="s">
        <v>206</v>
      </c>
      <c r="J27">
        <v>164744</v>
      </c>
    </row>
    <row r="28" spans="1:20" x14ac:dyDescent="0.25">
      <c r="A28">
        <v>2017</v>
      </c>
      <c r="B28" t="s">
        <v>201</v>
      </c>
      <c r="C28" t="s">
        <v>205</v>
      </c>
      <c r="D28">
        <v>12083480</v>
      </c>
      <c r="E28">
        <v>11932098</v>
      </c>
      <c r="F28" t="s">
        <v>195</v>
      </c>
      <c r="G28" t="s">
        <v>204</v>
      </c>
      <c r="H28" t="s">
        <v>197</v>
      </c>
      <c r="I28" t="s">
        <v>206</v>
      </c>
      <c r="J28">
        <v>164744</v>
      </c>
    </row>
    <row r="29" spans="1:20" x14ac:dyDescent="0.25">
      <c r="A29">
        <v>2018</v>
      </c>
      <c r="B29" t="s">
        <v>201</v>
      </c>
      <c r="C29" t="s">
        <v>205</v>
      </c>
      <c r="D29">
        <v>14419890</v>
      </c>
      <c r="E29">
        <v>13336914</v>
      </c>
      <c r="F29" t="s">
        <v>195</v>
      </c>
      <c r="G29" t="s">
        <v>204</v>
      </c>
      <c r="H29" t="s">
        <v>197</v>
      </c>
      <c r="I29" t="s">
        <v>206</v>
      </c>
      <c r="J29">
        <v>164744</v>
      </c>
    </row>
    <row r="30" spans="1:20" x14ac:dyDescent="0.25">
      <c r="A30">
        <v>2019</v>
      </c>
      <c r="B30" t="s">
        <v>201</v>
      </c>
      <c r="C30" t="s">
        <v>205</v>
      </c>
      <c r="D30">
        <v>19214067</v>
      </c>
      <c r="E30">
        <v>18904192</v>
      </c>
      <c r="F30" t="s">
        <v>195</v>
      </c>
      <c r="G30" t="s">
        <v>204</v>
      </c>
      <c r="H30" t="s">
        <v>197</v>
      </c>
      <c r="I30" t="s">
        <v>206</v>
      </c>
      <c r="J30">
        <v>164744</v>
      </c>
    </row>
    <row r="31" spans="1:20" x14ac:dyDescent="0.25">
      <c r="A31">
        <v>2020</v>
      </c>
      <c r="B31" t="s">
        <v>201</v>
      </c>
      <c r="C31" t="s">
        <v>205</v>
      </c>
      <c r="D31">
        <v>22376701</v>
      </c>
      <c r="E31">
        <v>22367677</v>
      </c>
      <c r="F31" t="s">
        <v>195</v>
      </c>
      <c r="G31" t="s">
        <v>204</v>
      </c>
      <c r="H31" t="s">
        <v>197</v>
      </c>
      <c r="I31" t="s">
        <v>206</v>
      </c>
      <c r="J31">
        <v>164744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8880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GS testing removals</vt:lpstr>
      <vt:lpstr>Model Selection</vt:lpstr>
      <vt:lpstr>HGAM_tables</vt:lpstr>
      <vt:lpstr>model_perf</vt:lpstr>
      <vt:lpstr>comlands_foss_landings (1)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Ryan Morse</cp:lastModifiedBy>
  <cp:revision>31</cp:revision>
  <dcterms:created xsi:type="dcterms:W3CDTF">2021-08-30T13:22:52Z</dcterms:created>
  <dcterms:modified xsi:type="dcterms:W3CDTF">2022-09-19T19:40:45Z</dcterms:modified>
  <dc:language>en-US</dc:language>
</cp:coreProperties>
</file>