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houdsopgave" sheetId="1" r:id="rId3"/>
    <sheet state="visible" name="RMTK Kaart" sheetId="2" r:id="rId4"/>
    <sheet state="visible" name="Pre-reset RMTK Geschiedenis" sheetId="3" r:id="rId5"/>
    <sheet state="hidden" name="Kabinetten geschiedenis oud" sheetId="4" r:id="rId6"/>
    <sheet state="hidden" name="Kopie van TK17Spt Kandidaten &amp; " sheetId="5" r:id="rId7"/>
    <sheet state="visible" name="Pre-reset RMTK Tijdlijn" sheetId="6" r:id="rId8"/>
    <sheet state="visible" name="Pre-reset Kabinetten geschieden" sheetId="7" r:id="rId9"/>
    <sheet state="visible" name="Pre-reset Parlementaire geschie" sheetId="8" r:id="rId10"/>
    <sheet state="visible" name="Partijen geschiedenis (Voormali" sheetId="9" r:id="rId11"/>
    <sheet state="visible" name="Moderator geschiedenis (Voormal" sheetId="10" r:id="rId12"/>
    <sheet state="visible" name="Colofon" sheetId="11" r:id="rId13"/>
    <sheet state="hidden" name="d" sheetId="12" r:id="rId14"/>
    <sheet state="hidden" name="Oude_Inhoudsopgave_2.0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5">
      <text>
        <t xml:space="preserve">/u/kooienb (FVD)
Buitenlandse Zaken (BuZa)</t>
      </text>
    </comment>
    <comment authorId="0" ref="W5">
      <text>
        <t xml:space="preserve">/u/JohanvdM (D66)
Milieu, Energie, Natuur, Klimaat en Economische Zaken (MENKEZ)</t>
      </text>
    </comment>
    <comment authorId="0" ref="Y5">
      <text>
        <t xml:space="preserve">/u/Akuran (VVD)
Geld, Werk en Inkomen (GWI)</t>
      </text>
    </comment>
    <comment authorId="0" ref="C7">
      <text>
        <t xml:space="preserve">/u/Roenmane
Secretaris-Generaal</t>
      </text>
    </comment>
    <comment authorId="0" ref="E7">
      <text>
        <t xml:space="preserve">/u/123ricardo210 (D66)
Ondervoorzitter</t>
      </text>
    </comment>
    <comment authorId="0" ref="G7">
      <text>
        <t xml:space="preserve">/u/Ploefke (CU)
Ondervoorzitter</t>
      </text>
    </comment>
    <comment authorId="0" ref="I7">
      <text>
        <t xml:space="preserve">/u/Nickmanbear (RPN)
Voorzitter</t>
      </text>
    </comment>
    <comment authorId="0" ref="S7">
      <text>
        <t xml:space="preserve">/u/TheJelleyFish (CU)
Onderwijs, Cultuur en Wetenschap (OCW) </t>
      </text>
    </comment>
    <comment authorId="0" ref="U7">
      <text>
        <t xml:space="preserve">/u/Wouttah (D66)
1e Vice-Premier
Defensie en Veiligheid (D&amp;V)</t>
      </text>
    </comment>
    <comment authorId="0" ref="W7">
      <text>
        <t xml:space="preserve">/u/jespertjee (VVD)
Minister-President
Algemene Zaken (AZ)</t>
      </text>
    </comment>
    <comment authorId="0" ref="Y7">
      <text>
        <t xml:space="preserve">/u/Neofex_Maximus (CU)
2e Vice-Premier
Financiën (Fin) </t>
      </text>
    </comment>
    <comment authorId="0" ref="AA7">
      <text>
        <t xml:space="preserve">/u/MTFD (D66)
Binnenlandse zaken, Justitie en koninkrijksrelaties (BZK)</t>
      </text>
    </comment>
    <comment authorId="0" ref="AI13">
      <text>
        <t xml:space="preserve">/u/Ploefke (CU)
Ondervoorzitter</t>
      </text>
    </comment>
    <comment authorId="0" ref="AK13">
      <text>
        <t xml:space="preserve">/u/Roenmane
Secretaris-Generaal</t>
      </text>
    </comment>
    <comment authorId="0" ref="AM13">
      <text>
        <t xml:space="preserve">/u/123ricardo210 (D66)
Ondervoorzitter</t>
      </text>
    </comment>
    <comment authorId="0" ref="AK15">
      <text>
        <t xml:space="preserve">/u/Nickmanbear (RPN)
Voorzitter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9">
      <text>
        <t xml:space="preserve">D66-GL-S&amp;V</t>
      </text>
    </comment>
    <comment authorId="0" ref="BE9">
      <text>
        <t xml:space="preserve">VVD-D66-CU (+ RPN)</t>
      </text>
    </comment>
    <comment authorId="0" ref="AD10">
      <text>
        <t xml:space="preserve">Alpha_C (a.i.)</t>
      </text>
    </comment>
    <comment authorId="0" ref="AD11">
      <text>
        <t xml:space="preserve">Roemane</t>
      </text>
    </comment>
    <comment authorId="0" ref="AJ11">
      <text>
        <t xml:space="preserve">Waz_met_jou</t>
      </text>
    </comment>
    <comment authorId="0" ref="Q12">
      <text>
        <t xml:space="preserve">Blackdutchie</t>
      </text>
    </comment>
    <comment authorId="0" ref="F15">
      <text>
        <t xml:space="preserve">TheDomCook (a.i.)</t>
      </text>
    </comment>
    <comment authorId="0" ref="K15">
      <text>
        <t xml:space="preserve">SabasNL (a.i.)</t>
      </text>
    </comment>
    <comment authorId="0" ref="V15">
      <text>
        <t xml:space="preserve">OKELEUK (a.i.)</t>
      </text>
    </comment>
    <comment authorId="0" ref="AJ16">
      <text>
        <t xml:space="preserve">Koopabro (a.i.)</t>
      </text>
    </comment>
    <comment authorId="0" ref="AK16">
      <text>
        <t xml:space="preserve">Keijeman</t>
      </text>
    </comment>
    <comment authorId="0" ref="AL16">
      <text>
        <t xml:space="preserve">Koopabro (a.i.)</t>
      </text>
    </comment>
    <comment authorId="0" ref="AQ16">
      <text>
        <t xml:space="preserve">Roenmane (a.i.)</t>
      </text>
    </comment>
    <comment authorId="0" ref="AM17">
      <text>
        <t xml:space="preserve">SabasNL</t>
      </text>
    </comment>
    <comment authorId="0" ref="AR17">
      <text>
        <t xml:space="preserve">Quintionus</t>
      </text>
    </comment>
    <comment authorId="0" ref="AK18">
      <text>
        <t xml:space="preserve">debestestuurlui</t>
      </text>
    </comment>
    <comment authorId="0" ref="AM18">
      <text>
        <t xml:space="preserve">Roenmane</t>
      </text>
    </comment>
    <comment authorId="0" ref="B21">
      <text>
        <t xml:space="preserve">Partij Goed Verstand</t>
      </text>
    </comment>
    <comment authorId="0" ref="B22">
      <text>
        <t xml:space="preserve">Sociaal Democratisch collectief</t>
      </text>
    </comment>
    <comment authorId="0" ref="B23">
      <text>
        <t xml:space="preserve">Socialistische Partij</t>
      </text>
    </comment>
    <comment authorId="0" ref="B24">
      <text>
        <t xml:space="preserve">Democraten'18</t>
      </text>
    </comment>
    <comment authorId="0" ref="B25">
      <text>
        <t xml:space="preserve">MileniumBeweging</t>
      </text>
    </comment>
    <comment authorId="0" ref="BR25">
      <text>
        <t xml:space="preserve">MeisterMees</t>
      </text>
    </comment>
    <comment authorId="0" ref="B26">
      <text>
        <t xml:space="preserve">Christen-Democratisch Appèl</t>
      </text>
    </comment>
    <comment authorId="0" ref="B27">
      <text>
        <t xml:space="preserve">LIJST BOLKESTEIN-HABSBURGERS TERUG-KROKETTEN MOETEN WEER TERUG IN DE CAFETARIA VAN VVV OLDEHOLTPADE</t>
      </text>
    </comment>
    <comment authorId="0" ref="B28">
      <text>
        <t xml:space="preserve">Volkspartij voor Vrijheid en Democratie</t>
      </text>
    </comment>
    <comment authorId="0" ref="B29">
      <text>
        <t xml:space="preserve">Friesche Seperatisten Partij</t>
      </text>
    </comment>
    <comment authorId="0" ref="B30">
      <text>
        <t xml:space="preserve">Lijst DolfDeKraai</t>
      </text>
    </comment>
    <comment authorId="0" ref="B31">
      <text>
        <t xml:space="preserve">Groen ietsje Rechts</t>
      </text>
    </comment>
    <comment authorId="0" ref="B33">
      <text>
        <t xml:space="preserve">Nieuwe Linkse Unie</t>
      </text>
    </comment>
    <comment authorId="0" ref="B35">
      <text>
        <t xml:space="preserve">Groep DeKoul</t>
      </text>
    </comment>
    <comment authorId="0" ref="B36">
      <text>
        <t xml:space="preserve">Socialistische Partij, stond ook bekend als SP-CPN en MNP</t>
      </text>
    </comment>
    <comment authorId="0" ref="H36">
      <text>
        <t xml:space="preserve">SP-CPN fusiepartij</t>
      </text>
    </comment>
    <comment authorId="0" ref="B37">
      <text>
        <t xml:space="preserve">Communistische Partij Nederland</t>
      </text>
    </comment>
    <comment authorId="0" ref="B38">
      <text>
        <t xml:space="preserve">Marxistische Partij Nederland</t>
      </text>
    </comment>
    <comment authorId="0" ref="B39">
      <text>
        <t xml:space="preserve">PiratenPartij</t>
      </text>
    </comment>
    <comment authorId="0" ref="B40">
      <text>
        <t xml:space="preserve">Partij van de Arbeid</t>
      </text>
    </comment>
    <comment authorId="0" ref="B41">
      <text>
        <t xml:space="preserve">Christen-Democratisch Appèl</t>
      </text>
    </comment>
    <comment authorId="0" ref="B42">
      <text>
        <t xml:space="preserve">GroenLinks</t>
      </text>
    </comment>
    <comment authorId="0" ref="B43">
      <text>
        <t xml:space="preserve">Partij voor de Vrijheid</t>
      </text>
    </comment>
    <comment authorId="0" ref="AD43">
      <text>
        <t xml:space="preserve">kooienb</t>
      </text>
    </comment>
    <comment authorId="0" ref="B44">
      <text>
        <t xml:space="preserve">Solidariteit &amp; Vrijheid</t>
      </text>
    </comment>
    <comment authorId="0" ref="B45">
      <text>
        <t xml:space="preserve">Lijst Pim Fortuyn</t>
      </text>
    </comment>
    <comment authorId="0" ref="B46">
      <text>
        <t xml:space="preserve">Groep Vylander/SabasNL</t>
      </text>
    </comment>
    <comment authorId="0" ref="B47">
      <text>
        <t xml:space="preserve">Liberale Unie</t>
      </text>
    </comment>
    <comment authorId="0" ref="B48">
      <text>
        <t xml:space="preserve">Germaanse Partij Nederland</t>
      </text>
    </comment>
    <comment authorId="0" ref="B49">
      <text>
        <t xml:space="preserve">De Nieuwe Lijn</t>
      </text>
    </comment>
    <comment authorId="0" ref="B50">
      <text>
        <t xml:space="preserve">Socialistische Volkspartij Nederland</t>
      </text>
    </comment>
    <comment authorId="0" ref="B51">
      <text>
        <t xml:space="preserve">Pacifistisch Socialistische Partij</t>
      </text>
    </comment>
    <comment authorId="0" ref="B52">
      <text>
        <t xml:space="preserve">EenmansFractieNaftafractieCoalitiePartij</t>
      </text>
    </comment>
    <comment authorId="0" ref="B53">
      <text>
        <t xml:space="preserve">Staats-Gereformeerde Partij</t>
      </text>
    </comment>
    <comment authorId="0" ref="B54">
      <text>
        <t xml:space="preserve">Links Progressieve Unie</t>
      </text>
    </comment>
    <comment authorId="0" ref="B55">
      <text>
        <t xml:space="preserve">Lijst Th8</t>
      </text>
    </comment>
    <comment authorId="0" ref="B56">
      <text>
        <t xml:space="preserve">GROEN</t>
      </text>
    </comment>
    <comment authorId="0" ref="B57">
      <text>
        <t xml:space="preserve">Volkspartij voor Vrijheid en Democratie</t>
      </text>
    </comment>
    <comment authorId="0" ref="B58">
      <text>
        <t xml:space="preserve">Democraten 66</t>
      </text>
    </comment>
    <comment authorId="0" ref="B59">
      <text>
        <t xml:space="preserve">Forum voor Democratie, stond eerst bekend als PVV</t>
      </text>
    </comment>
    <comment authorId="0" ref="B60">
      <text>
        <t xml:space="preserve">ChristenUnie</t>
      </text>
    </comment>
    <comment authorId="0" ref="B61">
      <text>
        <t xml:space="preserve">Sociaal-Democratische Arbeiderspartij, stond eerst bekend als LPU</t>
      </text>
    </comment>
    <comment authorId="0" ref="B62">
      <text>
        <t xml:space="preserve">Republikeins Progressief Nederland, stond eerst bekend als Republikeinse Partij Nederland</t>
      </text>
    </comment>
    <comment authorId="0" ref="B63">
      <text>
        <t xml:space="preserve">Katholieke Volkspartij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9">
      <text>
        <t xml:space="preserve">Opgestapt als Minister, daarna lid geworden van de SGP.</t>
      </text>
    </comment>
    <comment authorId="0" ref="C110">
      <text>
        <t xml:space="preserve">Opgestapt voor de Motie van Wantrouwens jegens hem tot stemming werd gebracht.</t>
      </text>
    </comment>
    <comment authorId="0" ref="B134">
      <text>
        <t xml:space="preserve">Inclusief het demissionair kabinet onder leiding van Alpha_c</t>
      </text>
    </comment>
    <comment authorId="0" ref="F162">
      <text>
        <t xml:space="preserve">Samengevoegd met BZK resp. Defensie</t>
      </text>
    </comment>
    <comment authorId="0" ref="B196">
      <text>
        <t xml:space="preserve">De tweede helft van december geldt het kerstreces.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D66-GL-PvdA</t>
      </text>
    </comment>
    <comment authorId="0" ref="J1">
      <text>
        <t xml:space="preserve">GL-PvdA-SP-CPN-PP</t>
      </text>
    </comment>
    <comment authorId="0" ref="N1">
      <text>
        <t xml:space="preserve">GL-CPN-MPN-PVV-S&amp;V
</t>
      </text>
    </comment>
    <comment authorId="0" ref="X1">
      <text>
        <t xml:space="preserve">
D66-GroenLinks-S&amp;V</t>
      </text>
    </comment>
    <comment authorId="0" ref="Z1">
      <text>
        <t xml:space="preserve">
D66-GroenLinks-DNL-S&amp;V</t>
      </text>
    </comment>
    <comment authorId="0" ref="AC1">
      <text>
        <t xml:space="preserve">
D66-VVD-PVV-LU-CDA</t>
      </text>
    </comment>
    <comment authorId="0" ref="AK1">
      <text>
        <t xml:space="preserve">
D66-VVD-PVV-GPN</t>
      </text>
    </comment>
    <comment authorId="0" ref="AO1">
      <text>
        <t xml:space="preserve">
VVD-PVV-CPN-PSP</t>
      </text>
    </comment>
    <comment authorId="0" ref="AX1">
      <text>
        <t xml:space="preserve">
D66-GR-VVD</t>
      </text>
    </comment>
    <comment authorId="0" ref="BD1">
      <text>
        <t xml:space="preserve">
GR-LPU-FVD</t>
      </text>
    </comment>
    <comment authorId="0" ref="BI1">
      <text>
        <t xml:space="preserve">
D66-FVD-VVD-SVN</t>
      </text>
    </comment>
    <comment authorId="0" ref="BN1">
      <text>
        <t xml:space="preserve">
D66-FVD-VVD-TH8</t>
      </text>
    </comment>
    <comment authorId="0" ref="BS1">
      <text>
        <t xml:space="preserve">
D66-GR-LPU-TH8</t>
      </text>
    </comment>
    <comment authorId="0" ref="BX1">
      <text>
        <t xml:space="preserve">
D66-GR-VVD-CU</t>
      </text>
    </comment>
    <comment authorId="0" ref="CE1">
      <text>
        <t xml:space="preserve">VVD-D66-CU (+RPN)</t>
      </text>
    </comment>
    <comment authorId="0" ref="CH1">
      <text>
        <t xml:space="preserve">VVD-D66-CU (+FVD)</t>
      </text>
    </comment>
    <comment authorId="0" ref="CM1">
      <text>
        <t xml:space="preserve">VVD-D66-CU (+FVD)</t>
      </text>
    </comment>
    <comment authorId="0" ref="N2">
      <text>
        <t xml:space="preserve">November was een interim-maand, waarin het model compleet stil lag.
De tweede helft van december geldt het kerstreces.
</t>
      </text>
    </comment>
    <comment authorId="0" ref="R4">
      <text>
        <t xml:space="preserve">MPN veranderde haar naam in februari naar CPN</t>
      </text>
    </comment>
    <comment authorId="0" ref="AW13">
      <text>
        <t xml:space="preserve">Tot begin april PVV</t>
      </text>
    </comment>
    <comment authorId="0" ref="M17">
      <text>
        <t xml:space="preserve">MPN veranderde haar naam in februari naar CPN</t>
      </text>
    </comment>
    <comment authorId="0" ref="R19">
      <text>
        <t xml:space="preserve">LPF ontstond uit de PP en zetelrovers van het CDA en de VVD.</t>
      </text>
    </comment>
    <comment authorId="0" ref="M20">
      <text>
        <t xml:space="preserve">PP veranderde in Feb 16 in LPF.</t>
      </text>
    </comment>
    <comment authorId="0" ref="R38">
      <text>
        <t xml:space="preserve">D66 ontving de EK zetel van het CDA, aangezien die partij opging in LPF.</t>
      </text>
    </comment>
    <comment authorId="0" ref="N41">
      <text>
        <t xml:space="preserve">Dubbele zetel</t>
      </text>
    </comment>
    <comment authorId="0" ref="R41">
      <text>
        <t xml:space="preserve">MPN veranderde haar naam in CPN
</t>
      </text>
    </comment>
    <comment authorId="0" ref="N42">
      <text>
        <t xml:space="preserve">Dubbele zetel</t>
      </text>
    </comment>
    <comment authorId="0" ref="R42">
      <text>
        <t xml:space="preserve">LPF ontstond uit de PP en zetelrovers van het CDA en de VVD. Zij kregen de EK zetel van de PP.</t>
      </text>
    </comment>
    <comment authorId="0" ref="N43">
      <text>
        <t xml:space="preserve">Dubbele zetel</t>
      </text>
    </comment>
    <comment authorId="0" ref="N44">
      <text>
        <t xml:space="preserve">Dubbele zetel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2">
      <text>
        <t xml:space="preserve">De tweede helft van december geldt het kerstreces.</t>
      </text>
    </comment>
    <comment authorId="0" ref="B3">
      <text>
        <t xml:space="preserve">Stond eerst bekend als de Links Progressieve Unie (LPU)
</t>
      </text>
    </comment>
    <comment authorId="0" ref="E3">
      <text>
        <t xml:space="preserve">Eerste CDA</t>
      </text>
    </comment>
    <comment authorId="0" ref="M3">
      <text>
        <t xml:space="preserve">Heeft de kiesdrempel niet gehaald, maar is er ingehouden
Eerste CDA</t>
      </text>
    </comment>
    <comment authorId="0" ref="S3">
      <text>
        <t xml:space="preserve">Tweede CDA</t>
      </text>
    </comment>
    <comment authorId="0" ref="AD4">
      <text>
        <t xml:space="preserve">Gefuseerd met GroenLinks tot GROEN</t>
      </text>
    </comment>
    <comment authorId="0" ref="B5">
      <text>
        <t xml:space="preserve">Stond eerst bekend als de Partij voor de Vrijheid (PVV)</t>
      </text>
    </comment>
    <comment authorId="0" ref="S5">
      <text>
        <t xml:space="preserve">Een nieuwe partij ontstaan rondom Frozen_Ultron, die na een conflict met het partijleiderschap GroenLinks verliet.</t>
      </text>
    </comment>
    <comment authorId="0" ref="BE5">
      <text>
        <t xml:space="preserve">Samen met GROEN verder gegaan als Republikeins Progressief Nederland (RPN)</t>
      </text>
    </comment>
    <comment authorId="0" ref="M6">
      <text>
        <t xml:space="preserve">Ontstaan uit de PP, plus zetelrovers van de VVD en het CDA.</t>
      </text>
    </comment>
    <comment authorId="0" ref="AD6">
      <text>
        <t xml:space="preserve">GroenLinks werd in December 2016 GROEN</t>
      </text>
    </comment>
    <comment authorId="0" ref="E7">
      <text>
        <t xml:space="preserve">Eerste PP</t>
      </text>
    </comment>
    <comment authorId="0" ref="M7">
      <text>
        <t xml:space="preserve">SP-CPN hernoemde zichzelf naar MPN</t>
      </text>
    </comment>
    <comment authorId="0" ref="P7">
      <text>
        <t xml:space="preserve">MPN is terug veranderd naar CPN</t>
      </text>
    </comment>
    <comment authorId="0" ref="B8">
      <text>
        <t xml:space="preserve">Stond eerst bekend als de Republikeinse Partij Nederland (RPN)</t>
      </text>
    </comment>
    <comment authorId="0" ref="M8">
      <text>
        <t xml:space="preserve">Tweede PP
Deze Piratenpartij is een compleet nieuwe partij en heeft niets te maken met die van vóór december.</t>
      </text>
    </comment>
    <comment authorId="0" ref="S8">
      <text>
        <t xml:space="preserve">Opgericht door Vylander, sabasNL en Mitorr, voormalige leden van respectievelijk PVV en D66. Voortzetting van de Groep Vylander/sabasNL.</t>
      </text>
    </comment>
    <comment authorId="0" ref="S9">
      <text>
        <t xml:space="preserve">Opgericht door afgesplitse leden van GroenLinks en het CPN</t>
      </text>
    </comment>
    <comment authorId="0" ref="AV9">
      <text>
        <t xml:space="preserve">Onafhankelijke Groep
</t>
      </text>
    </comment>
    <comment authorId="0" ref="K10">
      <text>
        <t xml:space="preserve">SP en CPN fuseerden, waarbij CPN de kleuren en het logo van SP overnam. SP-CPN was het tijdelijke resultaat.</t>
      </text>
    </comment>
    <comment authorId="0" ref="M10">
      <text>
        <t xml:space="preserve">PvdA fuseerde met de oude PP, waaruit de S&amp;V ontstond</t>
      </text>
    </comment>
    <comment authorId="0" ref="S10">
      <text>
        <t xml:space="preserve">S&amp;V veranderde haar naam terug naar PvdA</t>
      </text>
    </comment>
    <comment authorId="0" ref="AV10">
      <text>
        <t xml:space="preserve">LPU hernoemde zichzelf naar SDAP</t>
      </text>
    </comment>
    <comment authorId="0" ref="AM12">
      <text>
        <t xml:space="preserve">Fusie PSP en CPN
</t>
      </text>
    </comment>
    <comment authorId="0" ref="A15">
      <text>
        <t xml:space="preserve">Partijen die naamswijzigingen zijn ondergaan, worden hier niet in opgenomen.</t>
      </text>
    </comment>
    <comment authorId="0" ref="B16">
      <text>
        <t xml:space="preserve">Fusie van GroenLinks en DNL, opgegaan in de RPN</t>
      </text>
    </comment>
    <comment authorId="0" ref="B17">
      <text>
        <t xml:space="preserve">April 18: Besloot niet mee te doen aan de verkiezingen, leden stapte over naar RPN
</t>
      </text>
    </comment>
    <comment authorId="0" ref="B18">
      <text>
        <t xml:space="preserve">Mei 17: Fusie van PSP en CPN om samen verder te gaan als LPU. Ging in Februari 18 over in SDAP.</t>
      </text>
    </comment>
    <comment authorId="0" ref="B19">
      <text>
        <t xml:space="preserve">Mei 17: Gefuseerd met de CPN om samen verder te gaan als LPU.
</t>
      </text>
    </comment>
    <comment authorId="0" ref="B20">
      <text>
        <t xml:space="preserve">Mei 17: Gefuseerd met de PSP om samen verder te gaan als LPU. Heeft ook als MPN (Marxistische Partij Nederland) en SP-CPN bestaan.</t>
      </text>
    </comment>
    <comment authorId="0" ref="B21">
      <text>
        <t xml:space="preserve">Sep 17: Niet aangemeld voor de verkiezingen
</t>
      </text>
    </comment>
    <comment authorId="0" ref="B22">
      <text>
        <t xml:space="preserve">Hernoemd naar Forum voor Democratie</t>
      </text>
    </comment>
    <comment authorId="0" ref="B23">
      <text>
        <t xml:space="preserve">Gefuseerd met GroenLinks om samen verder te gaan als GROEN</t>
      </text>
    </comment>
    <comment authorId="0" ref="B24">
      <text>
        <t xml:space="preserve">Gefuseerd met DNL om samen verder te gaan als GROEN</t>
      </text>
    </comment>
    <comment authorId="0" ref="B25">
      <text>
        <t xml:space="preserve">Fusie van PvdA en eerste PP. Naamsverandering ondergaan van S&amp;V naar PvdA in juni 2016.
Ontbonden door de partijleider in November 2016.</t>
      </text>
    </comment>
    <comment authorId="0" ref="B26">
      <text>
        <t xml:space="preserve">Na afsplitsingen naar verschillende partijen opgegaan in de PSP.</t>
      </text>
    </comment>
    <comment authorId="0" ref="B27">
      <text>
        <t xml:space="preserve">Sep 16: Besloot niet deel te nemen aan de verkiezingen.</t>
      </text>
    </comment>
    <comment authorId="0" ref="B28">
      <text>
        <t xml:space="preserve">Voortzetting van de Groep Vylander/sabasNL.
Sep 16: Besloot niet deel te nemen aan de verkiezingen en werd ontbonden.</t>
      </text>
    </comment>
    <comment authorId="0" ref="B29">
      <text>
        <t xml:space="preserve">Opgegaan in de Liberale Unie met de komst van voormalig D66-lid Mitorr.</t>
      </text>
    </comment>
    <comment authorId="0" ref="B30">
      <text>
        <t xml:space="preserve">Feb 16: Ontstaan uit een fusie tussen de PP en het CDA, kreeg extra zetels door zetelroof op de VVD.
Mrt 16: Besloot niet deel te nemen aan de verkiezingen en werd ontbonden.</t>
      </text>
    </comment>
    <comment authorId="0" ref="B31">
      <text>
        <t xml:space="preserve">Tweede PP
Feb 16: Fuseerde samen met het CDA in de LPF.</t>
      </text>
    </comment>
    <comment authorId="0" ref="B32">
      <text>
        <t xml:space="preserve">Eerste CDA
Feb 16: Fuseerde samen met de PP in de LPF</t>
      </text>
    </comment>
    <comment authorId="0" ref="B33">
      <text>
        <t xml:space="preserve">Dec 15: Fuseerde met PvdA in S&amp;V</t>
      </text>
    </comment>
    <comment authorId="0" ref="B34">
      <text>
        <t xml:space="preserve">Eerste PP
Dec 15: Fuseerde met de PP tot S&amp;V.</t>
      </text>
    </comment>
    <comment authorId="0" ref="B35">
      <text>
        <t xml:space="preserve">Okt 15: Gefuseerd met CPN.</t>
      </text>
    </comment>
    <comment authorId="0" ref="B36">
      <text>
        <t xml:space="preserve">Sep 15: Ontbonden door inactiviteit van het onafhankelijk kamerlid</t>
      </text>
    </comment>
    <comment authorId="0" ref="B38">
      <text>
        <t xml:space="preserve">Eerste CDA. Kreeg desondanks een restzetel aangewezen per meta besluit.
Zie notitie bij "Voormalige partijen in de Staten-Generaal".</t>
      </text>
    </comment>
    <comment authorId="0" ref="B39">
      <text>
        <t xml:space="preserve">Werd opgeheven na de verkiezingsnederlaag.</t>
      </text>
    </comment>
  </commentList>
</comments>
</file>

<file path=xl/sharedStrings.xml><?xml version="1.0" encoding="utf-8"?>
<sst xmlns="http://schemas.openxmlformats.org/spreadsheetml/2006/main" count="3116" uniqueCount="946">
  <si>
    <t xml:space="preserve"> </t>
  </si>
  <si>
    <t>/r/RMTK</t>
  </si>
  <si>
    <t>Reddit Model Tweede Kamer</t>
  </si>
  <si>
    <t>Stemoverzichten</t>
  </si>
  <si>
    <t>Actieve partijen in de Tweede Kamer en daarbuiten</t>
  </si>
  <si>
    <t>Partijprogramma's
actieve partijen</t>
  </si>
  <si>
    <t>Huidige Regering</t>
  </si>
  <si>
    <t>Overige Informatie</t>
  </si>
  <si>
    <t>Partij</t>
  </si>
  <si>
    <t>Afkorting</t>
  </si>
  <si>
    <t>Zetels</t>
  </si>
  <si>
    <t>Interimregering-jespertjee</t>
  </si>
  <si>
    <t>Volkspartij voor Vrijheid en Democratie</t>
  </si>
  <si>
    <t>VVD</t>
  </si>
  <si>
    <t>(VVD-D66-CU) + FVD</t>
  </si>
  <si>
    <t>Sociaal-Democratische Arbeiderspartij</t>
  </si>
  <si>
    <t>SDAP</t>
  </si>
  <si>
    <t>Kamerstukken</t>
  </si>
  <si>
    <t>Republikeinse Partij Nederland</t>
  </si>
  <si>
    <t>RPN</t>
  </si>
  <si>
    <t>Geschiedenis</t>
  </si>
  <si>
    <t>Democraten 66</t>
  </si>
  <si>
    <t>D66</t>
  </si>
  <si>
    <t>RMTK Geschiedenis</t>
  </si>
  <si>
    <t>Forum voor Democratie</t>
  </si>
  <si>
    <t>FVD</t>
  </si>
  <si>
    <t>RMTK Tijdlijn</t>
  </si>
  <si>
    <t>ChristenUnie</t>
  </si>
  <si>
    <t>CU</t>
  </si>
  <si>
    <t>RMTK in Kaart</t>
  </si>
  <si>
    <t>Overige Subreddits</t>
  </si>
  <si>
    <t>Katholieke Volkspartij</t>
  </si>
  <si>
    <t>KVP</t>
  </si>
  <si>
    <t>-</t>
  </si>
  <si>
    <t>RMTK</t>
  </si>
  <si>
    <t>Tweede Kamer
(25 zetels)</t>
  </si>
  <si>
    <t>Vak K onder Kabinet Jespertjee</t>
  </si>
  <si>
    <t>BuZa</t>
  </si>
  <si>
    <t>MEN
KEZ</t>
  </si>
  <si>
    <t>WGI</t>
  </si>
  <si>
    <t>Sec
Gen</t>
  </si>
  <si>
    <t>Ond.
Vrz.</t>
  </si>
  <si>
    <t>Vrz.</t>
  </si>
  <si>
    <t>OCW</t>
  </si>
  <si>
    <t>D&amp;V</t>
  </si>
  <si>
    <t>Min
Pres</t>
  </si>
  <si>
    <t>Fin</t>
  </si>
  <si>
    <t>BZJK</t>
  </si>
  <si>
    <t>Verdeling Eerste en Tweede Kamer,
Coalitie en Oppositie</t>
  </si>
  <si>
    <t>Eerste Kamer</t>
  </si>
  <si>
    <t>Coalitie:</t>
  </si>
  <si>
    <t>6 zetels</t>
  </si>
  <si>
    <t>3 zetels</t>
  </si>
  <si>
    <t>4 zetels</t>
  </si>
  <si>
    <t>Oppositie:</t>
  </si>
  <si>
    <t>5 zetels</t>
  </si>
  <si>
    <t>Kabinet</t>
  </si>
  <si>
    <t>p</t>
  </si>
  <si>
    <t>Verkiezing I</t>
  </si>
  <si>
    <t>Verkiezing II</t>
  </si>
  <si>
    <t>Verkiezing III</t>
  </si>
  <si>
    <t>Verkiezing IV</t>
  </si>
  <si>
    <t>Verkiezing V</t>
  </si>
  <si>
    <t>Verkiezing VI</t>
  </si>
  <si>
    <t>Verkiezing VII</t>
  </si>
  <si>
    <t>Verkiezing VIII</t>
  </si>
  <si>
    <t>Juni</t>
  </si>
  <si>
    <t>Juli</t>
  </si>
  <si>
    <t>Augustus</t>
  </si>
  <si>
    <t>September</t>
  </si>
  <si>
    <t>Oktober</t>
  </si>
  <si>
    <t>November</t>
  </si>
  <si>
    <t>December</t>
  </si>
  <si>
    <t>Januari</t>
  </si>
  <si>
    <t>Februari</t>
  </si>
  <si>
    <t>Maart</t>
  </si>
  <si>
    <t>April</t>
  </si>
  <si>
    <t>Mei</t>
  </si>
  <si>
    <t>Jan</t>
  </si>
  <si>
    <t>Feb</t>
  </si>
  <si>
    <t>Mrt</t>
  </si>
  <si>
    <t>Apr</t>
  </si>
  <si>
    <t>Jun</t>
  </si>
  <si>
    <t>Jul</t>
  </si>
  <si>
    <t>Aug</t>
  </si>
  <si>
    <t>Sep</t>
  </si>
  <si>
    <t>Nummer Premier</t>
  </si>
  <si>
    <t>1e Premier</t>
  </si>
  <si>
    <t>2e Premier</t>
  </si>
  <si>
    <t>Reces</t>
  </si>
  <si>
    <t>3e Premier</t>
  </si>
  <si>
    <t>3.5e</t>
  </si>
  <si>
    <t>4e Premier</t>
  </si>
  <si>
    <t>5e Premier</t>
  </si>
  <si>
    <t>6e Premier</t>
  </si>
  <si>
    <t>7e Premier</t>
  </si>
  <si>
    <t>8e Premier</t>
  </si>
  <si>
    <t>9e Premier</t>
  </si>
  <si>
    <t>Reset</t>
  </si>
  <si>
    <t>10e Premier</t>
  </si>
  <si>
    <t>Nummer Kabinet</t>
  </si>
  <si>
    <t>1e Kabinet</t>
  </si>
  <si>
    <t>1.5e Kabinet</t>
  </si>
  <si>
    <t>2e Kabinet</t>
  </si>
  <si>
    <t>3e</t>
  </si>
  <si>
    <t>4e Kabinet</t>
  </si>
  <si>
    <t>5e Kabinet</t>
  </si>
  <si>
    <t>6e Kabinet</t>
  </si>
  <si>
    <t>7e Kabinet</t>
  </si>
  <si>
    <t>8e Kabinet</t>
  </si>
  <si>
    <t>9e Kabinet</t>
  </si>
  <si>
    <t>10e Kabinet</t>
  </si>
  <si>
    <t>11e Kabinet</t>
  </si>
  <si>
    <t>12e Kabinet</t>
  </si>
  <si>
    <t>13e Kabinet</t>
  </si>
  <si>
    <t>14e Kabinet</t>
  </si>
  <si>
    <t>15e Kabinet</t>
  </si>
  <si>
    <t>16e Kabinet</t>
  </si>
  <si>
    <t>17e Kabinet</t>
  </si>
  <si>
    <t>Kabinet-Mitorr</t>
  </si>
  <si>
    <t>Interimregering-th8</t>
  </si>
  <si>
    <t>Kabinet-th8</t>
  </si>
  <si>
    <t>MTFD-I</t>
  </si>
  <si>
    <t>Kabinet-MTFD II</t>
  </si>
  <si>
    <t>Kabinet-MTFD III</t>
  </si>
  <si>
    <t>Kabinet-MTFD IV</t>
  </si>
  <si>
    <t>Kabinet-Vylander I</t>
  </si>
  <si>
    <t>Kabinet-MrJoey98</t>
  </si>
  <si>
    <t>Kabinet-TheJelleyFish</t>
  </si>
  <si>
    <t>Kabinet-Quintionus I</t>
  </si>
  <si>
    <t>Kabinet-Quintionus II</t>
  </si>
  <si>
    <t>Kabinet-Quintionus III</t>
  </si>
  <si>
    <t>Kabinet-Vylander II</t>
  </si>
  <si>
    <t>Vylander III</t>
  </si>
  <si>
    <t>Kabinet-Vylander IV</t>
  </si>
  <si>
    <t xml:space="preserve"> Kabinet jespertjee</t>
  </si>
  <si>
    <t>Kabinet-graansmoothie</t>
  </si>
  <si>
    <t>Coalitie</t>
  </si>
  <si>
    <t>D66-GL-PvdA</t>
  </si>
  <si>
    <t>GL-PvdA-SP-CPN-PP</t>
  </si>
  <si>
    <t>GL-CPN-MPN-PVV-S&amp;V</t>
  </si>
  <si>
    <t>...</t>
  </si>
  <si>
    <t>D66-GL-DNL-S&amp;V</t>
  </si>
  <si>
    <t>D66-VVD-PVV-LU-CDA</t>
  </si>
  <si>
    <t>D66-VVD-PVV-GPN</t>
  </si>
  <si>
    <t>VVD-PVV-CPN-PSP</t>
  </si>
  <si>
    <t>D66-GR-VVD</t>
  </si>
  <si>
    <t>GR-LPU-FVD</t>
  </si>
  <si>
    <t>D66-FVD-VVD-SVN</t>
  </si>
  <si>
    <t>D66-FVD-VVD-Th8</t>
  </si>
  <si>
    <t>D66-GR-LPU-Th8</t>
  </si>
  <si>
    <t>D66-GR-VVD-CU</t>
  </si>
  <si>
    <t>VVD-D66-CU (+ FVD)</t>
  </si>
  <si>
    <t>PGV-SDC-SP-MBE</t>
  </si>
  <si>
    <t>Minister-President</t>
  </si>
  <si>
    <t>Mitorr</t>
  </si>
  <si>
    <t>th8</t>
  </si>
  <si>
    <t>MTFD</t>
  </si>
  <si>
    <t>Vylander</t>
  </si>
  <si>
    <t>MrJoey98</t>
  </si>
  <si>
    <t>TheJelleyFish</t>
  </si>
  <si>
    <t>Quintionus</t>
  </si>
  <si>
    <t>jespertjee</t>
  </si>
  <si>
    <t>graansmoothie</t>
  </si>
  <si>
    <t>1e Vice-Premier</t>
  </si>
  <si>
    <t>Waz_met_jou</t>
  </si>
  <si>
    <t>Blackdutchie</t>
  </si>
  <si>
    <t>Pepsterd</t>
  </si>
  <si>
    <t>Jurryaany</t>
  </si>
  <si>
    <t>Alpha_C</t>
  </si>
  <si>
    <t>OKELEUK</t>
  </si>
  <si>
    <t>not-an-account</t>
  </si>
  <si>
    <t>123ricardo210</t>
  </si>
  <si>
    <t>Wouttah</t>
  </si>
  <si>
    <t>splcy_meme</t>
  </si>
  <si>
    <t>2e Vice-Premier</t>
  </si>
  <si>
    <t>WarmFootHills</t>
  </si>
  <si>
    <t>kooienb</t>
  </si>
  <si>
    <t>KrabbHD</t>
  </si>
  <si>
    <t>Avinator</t>
  </si>
  <si>
    <t>Roenmane</t>
  </si>
  <si>
    <t>Neofex_Maximus</t>
  </si>
  <si>
    <t>Imperator_Pastollini</t>
  </si>
  <si>
    <t>3e Vice-Premier</t>
  </si>
  <si>
    <t>BrentTheAirvent</t>
  </si>
  <si>
    <t>Alfus</t>
  </si>
  <si>
    <t>Presidium</t>
  </si>
  <si>
    <t>Secretaris-Generaal</t>
  </si>
  <si>
    <t>DeKoul</t>
  </si>
  <si>
    <t>Kooienb</t>
  </si>
  <si>
    <t>Koopabro</t>
  </si>
  <si>
    <t>Th8</t>
  </si>
  <si>
    <t>Voorzitter</t>
  </si>
  <si>
    <t>Keijeman</t>
  </si>
  <si>
    <t>AnnaLittleAlice</t>
  </si>
  <si>
    <t>Ploefke</t>
  </si>
  <si>
    <t>th8 a.i.</t>
  </si>
  <si>
    <t>Kajtuu98</t>
  </si>
  <si>
    <t>Akuran</t>
  </si>
  <si>
    <t>Nickmanbear</t>
  </si>
  <si>
    <t>-___-_</t>
  </si>
  <si>
    <t>1e Ondervoorzitter</t>
  </si>
  <si>
    <t>SabasNL</t>
  </si>
  <si>
    <t>Embertorchclaw</t>
  </si>
  <si>
    <t>roenmane</t>
  </si>
  <si>
    <t>2e Ondervoorzitter</t>
  </si>
  <si>
    <t>wouttah</t>
  </si>
  <si>
    <t>Mark1802</t>
  </si>
  <si>
    <t>nickmanbear</t>
  </si>
  <si>
    <t>3e Ondervoorzitter</t>
  </si>
  <si>
    <t>7hielke</t>
  </si>
  <si>
    <t>Partijen
(actief)</t>
  </si>
  <si>
    <t>PGV</t>
  </si>
  <si>
    <t>Pre-reset (partijen pas actief sinds Nov. 2018)  -&gt;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&gt;</t>
  </si>
  <si>
    <t>SDC</t>
  </si>
  <si>
    <t>SP</t>
  </si>
  <si>
    <t>D'18</t>
  </si>
  <si>
    <t>MBE</t>
  </si>
  <si>
    <t>CDA</t>
  </si>
  <si>
    <t>Paddo_In_Wonderland</t>
  </si>
  <si>
    <t>AEIÖU</t>
  </si>
  <si>
    <t>FSP</t>
  </si>
  <si>
    <t>ianwitten</t>
  </si>
  <si>
    <t>DdK</t>
  </si>
  <si>
    <t>DolfdeKraai</t>
  </si>
  <si>
    <t>GR</t>
  </si>
  <si>
    <t>Bergtop</t>
  </si>
  <si>
    <t>theguus</t>
  </si>
  <si>
    <t>Actief maar
niet in Kamer</t>
  </si>
  <si>
    <t>NLU</t>
  </si>
  <si>
    <t>Pre-reset (partijen pas actief sinds Nov. 2018)  -&gt;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&gt;</t>
  </si>
  <si>
    <t>DutchKiwi</t>
  </si>
  <si>
    <t>Partijen
(niet meer
actief)</t>
  </si>
  <si>
    <t>GD</t>
  </si>
  <si>
    <t xml:space="preserve">Dekoul </t>
  </si>
  <si>
    <t>Ontbonden door inactiviteit</t>
  </si>
  <si>
    <t>overgegaan in MPN</t>
  </si>
  <si>
    <t>CPN</t>
  </si>
  <si>
    <t>theultimatetrol</t>
  </si>
  <si>
    <t>themcattacker</t>
  </si>
  <si>
    <t>Gefuseerd met PSP tot LPU</t>
  </si>
  <si>
    <t>MPN</t>
  </si>
  <si>
    <t>overgegaan in CPN</t>
  </si>
  <si>
    <t>PP</t>
  </si>
  <si>
    <t>Sectiehoofd</t>
  </si>
  <si>
    <t>xx253xx</t>
  </si>
  <si>
    <t>Gefuseerd met CDA tot LPF</t>
  </si>
  <si>
    <t>PvdA</t>
  </si>
  <si>
    <t>Gefuseerd met deel PP tot S&amp;V</t>
  </si>
  <si>
    <t>Partij ontbonden door partijleider</t>
  </si>
  <si>
    <t>Gefuseerd met PP tot LPF</t>
  </si>
  <si>
    <t>GL</t>
  </si>
  <si>
    <t>Gefuseerd met DNL tot GR</t>
  </si>
  <si>
    <t>PVV</t>
  </si>
  <si>
    <t>Not-an-account</t>
  </si>
  <si>
    <t>Overgegaan in FVD</t>
  </si>
  <si>
    <t>S&amp;V</t>
  </si>
  <si>
    <t>Overgegaan in PvdA</t>
  </si>
  <si>
    <t>LPF</t>
  </si>
  <si>
    <t>Ontbonden door partijleiding</t>
  </si>
  <si>
    <t>GVS</t>
  </si>
  <si>
    <t>Overgegaan in LU</t>
  </si>
  <si>
    <t>LU</t>
  </si>
  <si>
    <t>Voormalige GVS</t>
  </si>
  <si>
    <t>Ontbonden door partijbestuur</t>
  </si>
  <si>
    <t>GPN</t>
  </si>
  <si>
    <t>Opgegaan in PSP</t>
  </si>
  <si>
    <t>DNL</t>
  </si>
  <si>
    <t>Frozen_Ultron</t>
  </si>
  <si>
    <t>Meneer_vd_AIVD</t>
  </si>
  <si>
    <t>Gefuseerd met GL tot GR</t>
  </si>
  <si>
    <t>SVN</t>
  </si>
  <si>
    <t>PSP</t>
  </si>
  <si>
    <t>Afsplitsing van GL</t>
  </si>
  <si>
    <t>Vladim_Sokov</t>
  </si>
  <si>
    <t>Gefuseerd met CPN tot LPU</t>
  </si>
  <si>
    <t>ENCP</t>
  </si>
  <si>
    <t>RapidRabbit7</t>
  </si>
  <si>
    <t>SGP</t>
  </si>
  <si>
    <t>Lunarm</t>
  </si>
  <si>
    <t>Overgegaan in CU</t>
  </si>
  <si>
    <t>LPU</t>
  </si>
  <si>
    <t>Fusie van CPN en PSP</t>
  </si>
  <si>
    <t>Overgegaan in SDAP</t>
  </si>
  <si>
    <t>Leden overgestapt naar RPN</t>
  </si>
  <si>
    <t>Fusie van DNL en GL</t>
  </si>
  <si>
    <t>Opgegaan in RPN</t>
  </si>
  <si>
    <t>Jekkert</t>
  </si>
  <si>
    <t>LTIstarcraft</t>
  </si>
  <si>
    <t>Jespertjee</t>
  </si>
  <si>
    <t>Opgeheven ivm reset</t>
  </si>
  <si>
    <t>Voormalige PVV</t>
  </si>
  <si>
    <t>dagelijksestijl</t>
  </si>
  <si>
    <t>Voormalige LPU</t>
  </si>
  <si>
    <t>Nederman95</t>
  </si>
  <si>
    <t>Balsag43</t>
  </si>
  <si>
    <t>Der_Kohl</t>
  </si>
  <si>
    <t>TBD</t>
  </si>
  <si>
    <t>Kabinet-TBD</t>
  </si>
  <si>
    <t>Kabinet positie</t>
  </si>
  <si>
    <t>Minister President</t>
  </si>
  <si>
    <t>Vice Premier (Dubbelfunctie)</t>
  </si>
  <si>
    <t>2e Vice Premier (Dubbelfunctie)</t>
  </si>
  <si>
    <t>Minister van Binnenlandse Zaken en Koninkrijksrelaties</t>
  </si>
  <si>
    <t>Minister van Buitenlandse Zaken</t>
  </si>
  <si>
    <t>Minister van Financiën en Economische Zaken</t>
  </si>
  <si>
    <t>Minister van Defensie</t>
  </si>
  <si>
    <t>Minister van Veiligheid en Justitie</t>
  </si>
  <si>
    <t>Minister van Volksgezondheid, Welzijn en Sport</t>
  </si>
  <si>
    <t>Minister van Infrastructuur &amp; Milieu</t>
  </si>
  <si>
    <t>Minister van Sociale Zaken en Werkgelegenheid</t>
  </si>
  <si>
    <t>Minister van Onderwijs, Cultuur &amp; Wetenschap</t>
  </si>
  <si>
    <t>D66-GROEN-VVD-CU</t>
  </si>
  <si>
    <t>Kabinet-Vylander II ''Samen Sterk voor Morgen''</t>
  </si>
  <si>
    <t>3e Vice Premier (Dubbelfunctie)</t>
  </si>
  <si>
    <t>Minister van Defensie &amp; Justitie</t>
  </si>
  <si>
    <t>Minister van Gezondheid, Werk &amp; Inkomen</t>
  </si>
  <si>
    <t>Heartlight</t>
  </si>
  <si>
    <t>D66-GROEN-LPU-Th8</t>
  </si>
  <si>
    <t>Kabinet-Quintionus III "Breedlinks maar dan Breder"</t>
  </si>
  <si>
    <t>December 2017</t>
  </si>
  <si>
    <t>Januari 2017</t>
  </si>
  <si>
    <t xml:space="preserve">Keijeman </t>
  </si>
  <si>
    <t>jeroentje22</t>
  </si>
  <si>
    <t>D66-VVD-FVD-Th8</t>
  </si>
  <si>
    <t>Kabinet-Quintionus II "Vooruit dan maar"</t>
  </si>
  <si>
    <t>Oktober 2017</t>
  </si>
  <si>
    <t>November 2017</t>
  </si>
  <si>
    <t>Minister van Defensie &amp; Veiligheid</t>
  </si>
  <si>
    <t>Minister van Sociale Zaken, Werk &amp; Zorg</t>
  </si>
  <si>
    <t>Quintionus (ai)</t>
  </si>
  <si>
    <t>D66-VVD-FVD-SVN</t>
  </si>
  <si>
    <t>Kabinet-Quintionus I "Maak Nederland Weer Groots!"</t>
  </si>
  <si>
    <t>Augustus 2017</t>
  </si>
  <si>
    <t>September 2017</t>
  </si>
  <si>
    <t>Minister van Binnenlandse Zaken, Justitie en Koninkrijksrelaties</t>
  </si>
  <si>
    <t>sabasNL</t>
  </si>
  <si>
    <t>Minister van Veiligheid &amp; Defensie</t>
  </si>
  <si>
    <t>Minister van Gezondheid, Werk en Inkomen</t>
  </si>
  <si>
    <t>alpha_c</t>
  </si>
  <si>
    <t>GROEN - LPU - FVD</t>
  </si>
  <si>
    <t>Kabinet-TheJelleyFish "Sterk en Stabiel"</t>
  </si>
  <si>
    <t>Juni 2017</t>
  </si>
  <si>
    <t>Juli 2017</t>
  </si>
  <si>
    <t>Vice Premier  (Dubbelfunctie)</t>
  </si>
  <si>
    <t xml:space="preserve">Roenmane </t>
  </si>
  <si>
    <t>Nootje 1516</t>
  </si>
  <si>
    <t>Minister van Financiën, Economie, Landbouw en Innovatie</t>
  </si>
  <si>
    <t>Yukub</t>
  </si>
  <si>
    <t>Minister van Veiligheid en Defensie</t>
  </si>
  <si>
    <t>Minister van Onderwijs, Cultuur &amp; Wetenschappen</t>
  </si>
  <si>
    <t>CrumbledCookie93</t>
  </si>
  <si>
    <t>Themcattacker</t>
  </si>
  <si>
    <t>Minister van Volksgezondheid, Welzijn &amp; Sport</t>
  </si>
  <si>
    <t>GROEN - D66 - VVD</t>
  </si>
  <si>
    <t>Kabinet-MrJoey98 "Roze"</t>
  </si>
  <si>
    <t>Maart 2017</t>
  </si>
  <si>
    <t>April 2017</t>
  </si>
  <si>
    <t>Mei 2017</t>
  </si>
  <si>
    <t>crumbledcookie93</t>
  </si>
  <si>
    <t>Usmarine33</t>
  </si>
  <si>
    <t>Minister van Economische Zaken en Financiën</t>
  </si>
  <si>
    <t>- Staatssecretaris van Infrastructuur &amp; Milieu</t>
  </si>
  <si>
    <t>Leeg</t>
  </si>
  <si>
    <t>Minister van Justitie</t>
  </si>
  <si>
    <t>Unicorninabottle</t>
  </si>
  <si>
    <t>- Staatssecretaris van Justitie</t>
  </si>
  <si>
    <t>robertvanmierlo</t>
  </si>
  <si>
    <t>VVD - PVV - CPN - PSP</t>
  </si>
  <si>
    <t>Kabinet-Vylander "Sociaal en Solide"</t>
  </si>
  <si>
    <t>December 2016</t>
  </si>
  <si>
    <t>Februari 2017</t>
  </si>
  <si>
    <t>Minister van Infrastructuur en Milieu</t>
  </si>
  <si>
    <t>Nootje1516</t>
  </si>
  <si>
    <t>Minister van Volksgezondheid, Welzijn, Onderwijs, Cultuur en Sport</t>
  </si>
  <si>
    <t>Minister van Vreemdelingenzaken</t>
  </si>
  <si>
    <t>D66 - VVD - PVV - GPN</t>
  </si>
  <si>
    <t>Kabinet-MTFD IV "Rechts door Zee 2.0 Electric Boogaloo"</t>
  </si>
  <si>
    <t>Oktober 2016</t>
  </si>
  <si>
    <t>November 2016</t>
  </si>
  <si>
    <t>Alpha_c</t>
  </si>
  <si>
    <t>Minister van Defensie en Veiligheid</t>
  </si>
  <si>
    <t>ThatGuyNobodyKnows</t>
  </si>
  <si>
    <t>Minister van Onderwijs, Gezondheid en Sociale Zaken</t>
  </si>
  <si>
    <t>Jothamvw</t>
  </si>
  <si>
    <t>D66 - VVD - PVV - LU - CDA</t>
  </si>
  <si>
    <t>Kabinet-MTFD III "BreedRechts"</t>
  </si>
  <si>
    <t>Juni 2016</t>
  </si>
  <si>
    <t>Juli 2016</t>
  </si>
  <si>
    <t>Augustus 2016</t>
  </si>
  <si>
    <t>Minister van Binnenlandse Zaken, Koninkrijksrelaties en Justitie</t>
  </si>
  <si>
    <t>FeldmarschallRammel</t>
  </si>
  <si>
    <t>gibcake</t>
  </si>
  <si>
    <t xml:space="preserve">Minister van Onderwijs, Cultuur en Wetenschap        </t>
  </si>
  <si>
    <t>Gigano</t>
  </si>
  <si>
    <t>Minister van SZW, Volksgezondheid, Welzijn en Sport</t>
  </si>
  <si>
    <t>Geschrapt</t>
  </si>
  <si>
    <t>D66 - GL - DNL - S&amp;V</t>
  </si>
  <si>
    <t>Kabinet MTFD-II "Progressief"</t>
  </si>
  <si>
    <t>April 2016</t>
  </si>
  <si>
    <t>Mei 2016</t>
  </si>
  <si>
    <t>Minister van Defensie en Justitie</t>
  </si>
  <si>
    <t>optimalg</t>
  </si>
  <si>
    <t>Minister van Sociale Zaken, Onderwijs en Werkgelegenheid</t>
  </si>
  <si>
    <t>Minister van Volksgezondheid, Infrastructuur, Ruimtelijke ordening en Milieu</t>
  </si>
  <si>
    <t>D66 - GL - S&amp;V</t>
  </si>
  <si>
    <t>Kabinet-MTFD I "Progressief"</t>
  </si>
  <si>
    <t>Minister van Onderwijs, Cultuur en Wetenschap</t>
  </si>
  <si>
    <t>GL - CPN (MPN) - PVV - S&amp;V</t>
  </si>
  <si>
    <t>Kabinet-th8 "Kameleon"</t>
  </si>
  <si>
    <t>December 2015</t>
  </si>
  <si>
    <t>Januari 2016</t>
  </si>
  <si>
    <t>Februari 2016</t>
  </si>
  <si>
    <t>Samengevoegd met SZW</t>
  </si>
  <si>
    <t>Heep_Purple</t>
  </si>
  <si>
    <t>Minister van Sociale Zaken en Welzijn</t>
  </si>
  <si>
    <t>GL  - SP-CPN - PvdA - PP</t>
  </si>
  <si>
    <t>Interimregering-th8 "BreedLinks"</t>
  </si>
  <si>
    <t>Oktober 2015</t>
  </si>
  <si>
    <t>November 2015</t>
  </si>
  <si>
    <r>
      <t>Vice Premier</t>
    </r>
    <r>
      <rPr>
        <i/>
      </rPr>
      <t xml:space="preserve"> (Dubbelfunctie)</t>
    </r>
  </si>
  <si>
    <t>Minister van Buitenlandse Zaken en Defensie</t>
  </si>
  <si>
    <t>Minister van I&amp;M en OCW</t>
  </si>
  <si>
    <t>Minister van SZW en VWS</t>
  </si>
  <si>
    <t>TheDomCook</t>
  </si>
  <si>
    <t>D66 - GL - PvdA</t>
  </si>
  <si>
    <t>Kabinet-Mitorr "Coalitie Naar Morgen"</t>
  </si>
  <si>
    <t>Juni 2015</t>
  </si>
  <si>
    <t>Juli 2015</t>
  </si>
  <si>
    <t>Augustus 2015</t>
  </si>
  <si>
    <t>NotYetRegistered</t>
  </si>
  <si>
    <t>TonyQuark</t>
  </si>
  <si>
    <t>Minister van Milieu en Infrastructuur</t>
  </si>
  <si>
    <t>TheByzantineDragon</t>
  </si>
  <si>
    <t>ElizaRei</t>
  </si>
  <si>
    <t>Conducteur</t>
  </si>
  <si>
    <t>Kiesdeler voorkeursstemmen</t>
  </si>
  <si>
    <t>Lijst 1</t>
  </si>
  <si>
    <t>Lijst 2</t>
  </si>
  <si>
    <t>Lijst 3</t>
  </si>
  <si>
    <t>Lijst 4</t>
  </si>
  <si>
    <t>Lijst 5</t>
  </si>
  <si>
    <t>Lijst 6</t>
  </si>
  <si>
    <t>Lijst 7</t>
  </si>
  <si>
    <t>Groen</t>
  </si>
  <si>
    <t>FvD</t>
  </si>
  <si>
    <t>/u/th8</t>
  </si>
  <si>
    <t>/u/Quintionus</t>
  </si>
  <si>
    <t>/u/MrJoey98</t>
  </si>
  <si>
    <t>/u/OKELEUK</t>
  </si>
  <si>
    <t>/u/Jespertjee</t>
  </si>
  <si>
    <t>/u/not-an-account</t>
  </si>
  <si>
    <t>/u/Ploefke</t>
  </si>
  <si>
    <t>/u/MTFD</t>
  </si>
  <si>
    <t>/u/TheJelleyFish</t>
  </si>
  <si>
    <t>/u/Nickmanbear</t>
  </si>
  <si>
    <t>/u/akuran</t>
  </si>
  <si>
    <t>/u/Yukub</t>
  </si>
  <si>
    <t>/u/gibcake</t>
  </si>
  <si>
    <t>/u/blackdutchie</t>
  </si>
  <si>
    <t>/u/Kajtuu98</t>
  </si>
  <si>
    <t>/u/themcattacker</t>
  </si>
  <si>
    <t>/u/crabath</t>
  </si>
  <si>
    <t>/u/avinator</t>
  </si>
  <si>
    <t>/u/desort</t>
  </si>
  <si>
    <t>/u/123ricardo123</t>
  </si>
  <si>
    <t>/u/mark1802</t>
  </si>
  <si>
    <t>/u/keijeman</t>
  </si>
  <si>
    <t>/u/alpha_c</t>
  </si>
  <si>
    <t>/u/kooienb</t>
  </si>
  <si>
    <t>/u/mrtenz</t>
  </si>
  <si>
    <t>/u/debestestuurlui</t>
  </si>
  <si>
    <t>/u/Meneer_vd_Aivd</t>
  </si>
  <si>
    <t>/u/DeRodeDroom</t>
  </si>
  <si>
    <t>/u/sabasnl</t>
  </si>
  <si>
    <t>/u/tomdeaardappel</t>
  </si>
  <si>
    <t>/u/iuganabob</t>
  </si>
  <si>
    <t>/u/The_Pompey</t>
  </si>
  <si>
    <t>/u/Knockknuckles</t>
  </si>
  <si>
    <t>/u/theultimatetrol</t>
  </si>
  <si>
    <t>/u/LTIstarcraft</t>
  </si>
  <si>
    <t>/u/bridgeton_man</t>
  </si>
  <si>
    <t>/u/spijg</t>
  </si>
  <si>
    <t>/u/neukmijnpoepop</t>
  </si>
  <si>
    <t>/u/Vylander</t>
  </si>
  <si>
    <t>/u/bauwrisv</t>
  </si>
  <si>
    <t>/u/Frozen_Ultron</t>
  </si>
  <si>
    <t>/u/rolfeson</t>
  </si>
  <si>
    <t>/u/Waz_Met_Jou</t>
  </si>
  <si>
    <t>Stemmen</t>
  </si>
  <si>
    <t>Totaal aantal stemmen</t>
  </si>
  <si>
    <t>Waarvan ongeldig</t>
  </si>
  <si>
    <t>Totaal stemmen voor kiesdeler</t>
  </si>
  <si>
    <t>Aantal te verdelen zetels</t>
  </si>
  <si>
    <t>Kiesdeler</t>
  </si>
  <si>
    <t>Verdeling zetels</t>
  </si>
  <si>
    <t>% van de geldige stemmen</t>
  </si>
  <si>
    <t>% van de zetels</t>
  </si>
  <si>
    <t>GROEN</t>
  </si>
  <si>
    <t>TH8</t>
  </si>
  <si>
    <t>Totaal</t>
  </si>
  <si>
    <t>Nummer
Kabinet</t>
  </si>
  <si>
    <t>Nummer
Premier</t>
  </si>
  <si>
    <t>Jaar</t>
  </si>
  <si>
    <t>Maand</t>
  </si>
  <si>
    <t>Verkiezing</t>
  </si>
  <si>
    <t>Verkiezingresultaten en zetelveranderingen
(25 Zetels totaal)</t>
  </si>
  <si>
    <t>Sec-
Gen.</t>
  </si>
  <si>
    <t>1e 
Kabinet</t>
  </si>
  <si>
    <r>
      <t xml:space="preserve">1e
Premier
</t>
    </r>
    <r>
      <rPr>
        <i/>
      </rPr>
      <t>D66</t>
    </r>
  </si>
  <si>
    <t>Dekoul</t>
  </si>
  <si>
    <t>D66 (6)</t>
  </si>
  <si>
    <t>GL (4)</t>
  </si>
  <si>
    <t>VVD (4)</t>
  </si>
  <si>
    <t>PvdA (3)</t>
  </si>
  <si>
    <t xml:space="preserve">CPN (3) </t>
  </si>
  <si>
    <t xml:space="preserve">SP-CPN (4) </t>
  </si>
  <si>
    <t>MPN (4)</t>
  </si>
  <si>
    <t>SP (1)</t>
  </si>
  <si>
    <t>PP (1)</t>
  </si>
  <si>
    <t>PP (2)</t>
  </si>
  <si>
    <t>1.5e 
Kabinet</t>
  </si>
  <si>
    <r>
      <t xml:space="preserve">2e
Premier
</t>
    </r>
    <r>
      <rPr>
        <i/>
      </rPr>
      <t>GL</t>
    </r>
  </si>
  <si>
    <t>GL-PvdA
SP-CPN-PP</t>
  </si>
  <si>
    <t>Onafhankelijk (1&gt;0)</t>
  </si>
  <si>
    <t>PVV (1)</t>
  </si>
  <si>
    <t>CDA (1)</t>
  </si>
  <si>
    <t>Verkiezing 
II</t>
  </si>
  <si>
    <t>2e 
Kabinet</t>
  </si>
  <si>
    <t>GL-CPN-MPN
PVV-S&amp;V</t>
  </si>
  <si>
    <t>D66 (7)</t>
  </si>
  <si>
    <t>GL (5)</t>
  </si>
  <si>
    <t>PVV (3)</t>
  </si>
  <si>
    <t>MNP (3)</t>
  </si>
  <si>
    <t>S&amp;V (2)</t>
  </si>
  <si>
    <r>
      <t xml:space="preserve">VVD (3&gt;2) </t>
    </r>
    <r>
      <rPr>
        <i/>
      </rPr>
      <t>1 zetel naar LPF</t>
    </r>
  </si>
  <si>
    <t>Verkiezing 
III</t>
  </si>
  <si>
    <t>LPF (3)</t>
  </si>
  <si>
    <t>3e Kabinet</t>
  </si>
  <si>
    <r>
      <t xml:space="preserve">3e
Premier
</t>
    </r>
    <r>
      <rPr>
        <i/>
      </rPr>
      <t>D66</t>
    </r>
  </si>
  <si>
    <t>Kabinet-MTFD I</t>
  </si>
  <si>
    <t>D66-GL-S&amp;V</t>
  </si>
  <si>
    <t>4e 
Kabinet</t>
  </si>
  <si>
    <r>
      <t xml:space="preserve">D66 (6&gt;5) </t>
    </r>
    <r>
      <rPr>
        <i/>
      </rPr>
      <t>1 zetel naar PVV</t>
    </r>
  </si>
  <si>
    <t>GL (5&gt;2) 3 zetels naar PSP</t>
  </si>
  <si>
    <t>PSP (0&gt;3)</t>
  </si>
  <si>
    <r>
      <t xml:space="preserve">PVV (3&gt;4&gt;2) </t>
    </r>
    <r>
      <rPr>
        <i/>
      </rPr>
      <t>2 zetels naar GVS</t>
    </r>
  </si>
  <si>
    <t>5e 
Kabinet</t>
  </si>
  <si>
    <t>GVS (0&gt;2)</t>
  </si>
  <si>
    <t>LU (0&gt;2)</t>
  </si>
  <si>
    <t>VVD (3)</t>
  </si>
  <si>
    <t>AnnaLittle
Alice</t>
  </si>
  <si>
    <t>PvdA (2)</t>
  </si>
  <si>
    <t>DNL (2)</t>
  </si>
  <si>
    <t>Verkiezing 
IV</t>
  </si>
  <si>
    <t>6e 
Kabinet</t>
  </si>
  <si>
    <t>D66 (5)</t>
  </si>
  <si>
    <t xml:space="preserve">CPN (3&gt;4) </t>
  </si>
  <si>
    <t>7e 
Kabinet</t>
  </si>
  <si>
    <r>
      <t xml:space="preserve">4e
Premier
</t>
    </r>
    <r>
      <rPr>
        <i/>
      </rPr>
      <t>VVD</t>
    </r>
  </si>
  <si>
    <t>TheJelle
Fish</t>
  </si>
  <si>
    <r>
      <t xml:space="preserve">GPN (2&gt;1&gt;0) </t>
    </r>
    <r>
      <rPr>
        <i/>
      </rPr>
      <t>Zetels naar PSP en VVD</t>
    </r>
  </si>
  <si>
    <t>PSP (2&gt;3)</t>
  </si>
  <si>
    <r>
      <t xml:space="preserve">PvdA (1&gt;0) </t>
    </r>
    <r>
      <rPr>
        <i/>
      </rPr>
      <t>Zetel naar onafh. daarna naar CPN</t>
    </r>
  </si>
  <si>
    <t>Verkiezing 
V</t>
  </si>
  <si>
    <t>8e 
Kabinet</t>
  </si>
  <si>
    <r>
      <t xml:space="preserve">5e
Premier
</t>
    </r>
    <r>
      <rPr>
        <i/>
      </rPr>
      <t>GR</t>
    </r>
  </si>
  <si>
    <t>GR-D66-VVD</t>
  </si>
  <si>
    <t>GR (7)</t>
  </si>
  <si>
    <t>9e 
Kabinet</t>
  </si>
  <si>
    <r>
      <t xml:space="preserve">6e
Premier
</t>
    </r>
    <r>
      <rPr>
        <i/>
      </rPr>
      <t>GR</t>
    </r>
  </si>
  <si>
    <t>GR-FVD-LPU</t>
  </si>
  <si>
    <t>PSP (3)</t>
  </si>
  <si>
    <t>LPU (5)</t>
  </si>
  <si>
    <t xml:space="preserve">CPN (2) </t>
  </si>
  <si>
    <t>PVV (2)</t>
  </si>
  <si>
    <t>FVD (2)</t>
  </si>
  <si>
    <t>10e 
Kabinet</t>
  </si>
  <si>
    <r>
      <t xml:space="preserve">7e
Premier
</t>
    </r>
    <r>
      <rPr>
        <i/>
      </rPr>
      <t>D66</t>
    </r>
  </si>
  <si>
    <t>SVN (1)</t>
  </si>
  <si>
    <t>Verkiezing 
VI</t>
  </si>
  <si>
    <t>11e
Kabinet</t>
  </si>
  <si>
    <t>12e 
Kabinet</t>
  </si>
  <si>
    <t>GR (5)</t>
  </si>
  <si>
    <t>SDAP (5)</t>
  </si>
  <si>
    <t>FVD (4)</t>
  </si>
  <si>
    <t>13e 
Kabinet</t>
  </si>
  <si>
    <r>
      <t xml:space="preserve">8e
Premier
</t>
    </r>
    <r>
      <rPr>
        <i/>
      </rPr>
      <t>VVD</t>
    </r>
  </si>
  <si>
    <t>CU (2)</t>
  </si>
  <si>
    <t>Lijst Th8 (1)</t>
  </si>
  <si>
    <t>Verkiezing 
VII</t>
  </si>
  <si>
    <t>14e
Kabinet</t>
  </si>
  <si>
    <t>Kabinet-Vylander III</t>
  </si>
  <si>
    <t>VVD-D66-CU + RPN</t>
  </si>
  <si>
    <t>VVD (6)</t>
  </si>
  <si>
    <t>VVD-D66-CU + FVD</t>
  </si>
  <si>
    <t>D66 (3&gt;4)</t>
  </si>
  <si>
    <t>FVD (3)</t>
  </si>
  <si>
    <t>CU (3)</t>
  </si>
  <si>
    <t>RPN (3)</t>
  </si>
  <si>
    <t>RPN (4)</t>
  </si>
  <si>
    <t>GR (2&gt;1)</t>
  </si>
  <si>
    <r>
      <t xml:space="preserve">9e
Premier
</t>
    </r>
    <r>
      <rPr>
        <i/>
      </rPr>
      <t>VVD</t>
    </r>
  </si>
  <si>
    <t>Kabinet-jespertjee</t>
  </si>
  <si>
    <t>Verkiezing 
VIII</t>
  </si>
  <si>
    <r>
      <t xml:space="preserve">10e
Premier
</t>
    </r>
    <r>
      <rPr>
        <i/>
      </rPr>
      <t>PGV</t>
    </r>
  </si>
  <si>
    <t>PGV (5)</t>
  </si>
  <si>
    <t>SDC (5)</t>
  </si>
  <si>
    <t>SP (4)</t>
  </si>
  <si>
    <t>D'18 (4)</t>
  </si>
  <si>
    <t>18e Kabinet</t>
  </si>
  <si>
    <r>
      <t xml:space="preserve">11e
Premier
</t>
    </r>
    <r>
      <rPr>
        <i/>
      </rPr>
      <t>DA'19</t>
    </r>
  </si>
  <si>
    <t>Kabinet-Der_Kohl I</t>
  </si>
  <si>
    <t>DA'19-PGV-SDC-STR</t>
  </si>
  <si>
    <t>Verkiezing 
IX</t>
  </si>
  <si>
    <t>19e Kabinet</t>
  </si>
  <si>
    <t>Kabinet-Der_Kohl II</t>
  </si>
  <si>
    <t>DA'19-SP</t>
  </si>
  <si>
    <t>20e Kabinet</t>
  </si>
  <si>
    <r>
      <t xml:space="preserve">12e
Premier
</t>
    </r>
    <r>
      <rPr>
        <i/>
      </rPr>
      <t>DA'19</t>
    </r>
  </si>
  <si>
    <t>Kabinet-HiddeVdV96</t>
  </si>
  <si>
    <t>DA'19-LPU</t>
  </si>
  <si>
    <t>21e Kabinet</t>
  </si>
  <si>
    <r>
      <t xml:space="preserve">13e
Premier
</t>
    </r>
    <r>
      <rPr>
        <i/>
      </rPr>
      <t>SP</t>
    </r>
  </si>
  <si>
    <t>Kabinet-7Hielke</t>
  </si>
  <si>
    <t>SP-DA'19-BRV-Alfus</t>
  </si>
  <si>
    <t>HiddeVdV96</t>
  </si>
  <si>
    <t>Nr.
Kabinet</t>
  </si>
  <si>
    <t>Kabinet / Ministeries</t>
  </si>
  <si>
    <t xml:space="preserve">                              Regeerperiode</t>
  </si>
  <si>
    <t>16e
Kabinet</t>
  </si>
  <si>
    <t>Interimregering-jespertjee (VVD-D66-CU) + FVD</t>
  </si>
  <si>
    <t>Minister van Financiën</t>
  </si>
  <si>
    <t>Minister van Milieu, Energie, Natuur, Klimaat en Economische Zaken</t>
  </si>
  <si>
    <t>JohanCAvdM</t>
  </si>
  <si>
    <t>15e
Kabinet</t>
  </si>
  <si>
    <t>Kabinet-Vylander IV (VVD-D66-CU) + FVD</t>
  </si>
  <si>
    <t>Kabinet-Vylander III (VVD-D66-CU) + RPN</t>
  </si>
  <si>
    <t>13e
Kabinet</t>
  </si>
  <si>
    <t>Kabinet-Vylander II (D66-GR-VVD-CU)</t>
  </si>
  <si>
    <t>12e
Kabinet</t>
  </si>
  <si>
    <t>Kabinet-Quintionus III (D66-GR-LPU-Th8)</t>
  </si>
  <si>
    <t>Kabinet-Quintionus II (D66-FVD-VVD-Th8)</t>
  </si>
  <si>
    <t>10e
Kabinet</t>
  </si>
  <si>
    <t>Kabinet-Quintionus I (D66-FVD-VVD-SVN)</t>
  </si>
  <si>
    <t>9e
Kabinet</t>
  </si>
  <si>
    <t>Kabinet-TheJelleyFish (GR-LPU-FVD)</t>
  </si>
  <si>
    <t>8e
Kabinet</t>
  </si>
  <si>
    <t>Kabinet-MrJoey98 (D66-GR-VVD)</t>
  </si>
  <si>
    <t>7e
Kabinet</t>
  </si>
  <si>
    <t>Kabinet-Vylander I (VVD-PVV-CPN-PSP)</t>
  </si>
  <si>
    <t>6e
Kabinet</t>
  </si>
  <si>
    <t>Kabinet-MTFD IV (D66-VVD-PVV-GPN)</t>
  </si>
  <si>
    <t>5e
Kabinet</t>
  </si>
  <si>
    <t>Kabinet-MTFD III (D66-VVD-PVV-LU-CDA)</t>
  </si>
  <si>
    <t>[ Regeerakkoord ''BreedRechts'' ]</t>
  </si>
  <si>
    <t>4e
Kabinet</t>
  </si>
  <si>
    <t>Kabinet-MTFD II (D66-GL-DNL-S&amp;V)</t>
  </si>
  <si>
    <t>[ Regeerakkoord ''Progressief'' ]</t>
  </si>
  <si>
    <t>3e
Kabinet</t>
  </si>
  <si>
    <t>Kabinet-MTFD I (D66-GL-S&amp;V)</t>
  </si>
  <si>
    <t>2e
Kabinet</t>
  </si>
  <si>
    <t>Kabinet-Th8 (GL-CPN-MPN-PVV-S&amp;V)</t>
  </si>
  <si>
    <t>[ Regeerakkoord ''Kameleon'' ]</t>
  </si>
  <si>
    <t>1.5e
Kabinet</t>
  </si>
  <si>
    <t>Interimregering-Th8 (GL-PvdA-SP-CPN-PP)</t>
  </si>
  <si>
    <t>[ Regeerakkoord ''BreedLinks" ]</t>
  </si>
  <si>
    <t>1e
Kabinet</t>
  </si>
  <si>
    <t>Kabinet-Mitorr (D66-GL-PvdA)</t>
  </si>
  <si>
    <t>[ Regeerakkoord ''Coalitie naar Morgen'' ]</t>
  </si>
  <si>
    <t>Interimregering-Th8</t>
  </si>
  <si>
    <t>Verkiezingen
II</t>
  </si>
  <si>
    <t>Kabinet-Th8</t>
  </si>
  <si>
    <t>Verkiezingen
III</t>
  </si>
  <si>
    <t>Verkiezingen
IV</t>
  </si>
  <si>
    <t>Verkiezingen
V</t>
  </si>
  <si>
    <t>Kabinet-TheJellyFish</t>
  </si>
  <si>
    <t>Verkiezingen
VI</t>
  </si>
  <si>
    <t>Verkiezingen
VII</t>
  </si>
  <si>
    <t>September 2015</t>
  </si>
  <si>
    <t>Fusie SP-CPN</t>
  </si>
  <si>
    <t>Maart 2016</t>
  </si>
  <si>
    <t>September 2016</t>
  </si>
  <si>
    <t>Maart 2017 (1/2)</t>
  </si>
  <si>
    <t>Maart 2017 (2/2)</t>
  </si>
  <si>
    <t>Januari 2018</t>
  </si>
  <si>
    <t>Februari 2018</t>
  </si>
  <si>
    <t>Maart 2018</t>
  </si>
  <si>
    <t>Mei 2018</t>
  </si>
  <si>
    <t>Juni 2018</t>
  </si>
  <si>
    <t>Juli 2018</t>
  </si>
  <si>
    <t>Augustus 2018</t>
  </si>
  <si>
    <t>September 2018</t>
  </si>
  <si>
    <t>Tweede Kamer</t>
  </si>
  <si>
    <t>25 zetels</t>
  </si>
  <si>
    <t>CPN (3)</t>
  </si>
  <si>
    <t>Waz_Met_Jou</t>
  </si>
  <si>
    <t>CPN (3&gt;4)</t>
  </si>
  <si>
    <t>CPN (2)</t>
  </si>
  <si>
    <t>jothamvw</t>
  </si>
  <si>
    <t>Neukmijnpoepop</t>
  </si>
  <si>
    <t>MrJoey</t>
  </si>
  <si>
    <t>sick_as_frick</t>
  </si>
  <si>
    <t>SCREECH95</t>
  </si>
  <si>
    <t>Thecamattacker</t>
  </si>
  <si>
    <t>KnockKnuckles</t>
  </si>
  <si>
    <t>Knockknuckles</t>
  </si>
  <si>
    <t>unicorninabottle</t>
  </si>
  <si>
    <t>ShinyShinx</t>
  </si>
  <si>
    <t>Dizziot</t>
  </si>
  <si>
    <t>Zetel van Onafhankelijk</t>
  </si>
  <si>
    <t>Klanknabootsing</t>
  </si>
  <si>
    <t>Jurassicmars</t>
  </si>
  <si>
    <t>Jurrasicmars</t>
  </si>
  <si>
    <t>SprUtch</t>
  </si>
  <si>
    <t>Verwin133</t>
  </si>
  <si>
    <t>D66 (6&gt;5)</t>
  </si>
  <si>
    <t>Dowyflow</t>
  </si>
  <si>
    <t>WilcoW</t>
  </si>
  <si>
    <t>bauwrisv</t>
  </si>
  <si>
    <t>Meneer_van_de_aivd</t>
  </si>
  <si>
    <t>Meneer_van_de_AIVD</t>
  </si>
  <si>
    <t>AnnaOurLittleAlice</t>
  </si>
  <si>
    <t>ElessarII</t>
  </si>
  <si>
    <t>warranty_voids</t>
  </si>
  <si>
    <t>Optimalg</t>
  </si>
  <si>
    <t>thijsray</t>
  </si>
  <si>
    <t>bhoody</t>
  </si>
  <si>
    <t>Jorissoris</t>
  </si>
  <si>
    <t>Onlydead</t>
  </si>
  <si>
    <t>Pong1175</t>
  </si>
  <si>
    <t>debestestuurlui</t>
  </si>
  <si>
    <t>Spijg</t>
  </si>
  <si>
    <t>7Hielke</t>
  </si>
  <si>
    <t>MrTijn</t>
  </si>
  <si>
    <t>holtenbronx</t>
  </si>
  <si>
    <t>Klaex</t>
  </si>
  <si>
    <t>MaffeiOne</t>
  </si>
  <si>
    <t>MufferNL</t>
  </si>
  <si>
    <t>fatherofthew0lf</t>
  </si>
  <si>
    <t>Zetel verloren</t>
  </si>
  <si>
    <t>the_pompey</t>
  </si>
  <si>
    <t>UnqiueUsername404</t>
  </si>
  <si>
    <t>UniqueUsername404</t>
  </si>
  <si>
    <t>JoHeWe</t>
  </si>
  <si>
    <t>woutske</t>
  </si>
  <si>
    <t>Zetel naar PVV</t>
  </si>
  <si>
    <t>GR (6)</t>
  </si>
  <si>
    <t>bridgeton_man</t>
  </si>
  <si>
    <t>UnselfconsciousTeff</t>
  </si>
  <si>
    <t>SecretaryOfEducation</t>
  </si>
  <si>
    <t>FabulousFork</t>
  </si>
  <si>
    <t>MistaWhistah</t>
  </si>
  <si>
    <t>Adamsappelsap</t>
  </si>
  <si>
    <t>PP (1&gt;2)</t>
  </si>
  <si>
    <t>GL (5&gt;2)</t>
  </si>
  <si>
    <t>MPN (3)</t>
  </si>
  <si>
    <t>Woutske</t>
  </si>
  <si>
    <t>MistaWistah</t>
  </si>
  <si>
    <t>viccie211</t>
  </si>
  <si>
    <t>crabath</t>
  </si>
  <si>
    <t>Spiritus77</t>
  </si>
  <si>
    <t>argyrius</t>
  </si>
  <si>
    <t>Zetel naar PSP</t>
  </si>
  <si>
    <t>GPN (2&gt;1&gt;0)</t>
  </si>
  <si>
    <t>Zetel naar VVD</t>
  </si>
  <si>
    <t>Muffer-NL</t>
  </si>
  <si>
    <t>D66 (3)</t>
  </si>
  <si>
    <t>123Ricardo210</t>
  </si>
  <si>
    <t>Frisheid</t>
  </si>
  <si>
    <t>akuran</t>
  </si>
  <si>
    <t>LTIStarcraft</t>
  </si>
  <si>
    <t>D66 (4)</t>
  </si>
  <si>
    <t>Sumpuran</t>
  </si>
  <si>
    <t>zomerdijk</t>
  </si>
  <si>
    <t xml:space="preserve">Yukub </t>
  </si>
  <si>
    <t>Gingerpolarbear</t>
  </si>
  <si>
    <t>GingerPolarBear</t>
  </si>
  <si>
    <t>Zetel van PVV</t>
  </si>
  <si>
    <t>paddo_in_wonderland</t>
  </si>
  <si>
    <t>Zwemvest</t>
  </si>
  <si>
    <t>Zetel van GPN</t>
  </si>
  <si>
    <t>Wolf8gall</t>
  </si>
  <si>
    <t>tomdeaardappel</t>
  </si>
  <si>
    <t>tbd</t>
  </si>
  <si>
    <t>NINTENPUG</t>
  </si>
  <si>
    <t>nougatreep</t>
  </si>
  <si>
    <t>Zetel van GL</t>
  </si>
  <si>
    <t>PvdA (1)</t>
  </si>
  <si>
    <t>Vladim_sokov</t>
  </si>
  <si>
    <t>wolf8gall</t>
  </si>
  <si>
    <t>Tomdeaardappel</t>
  </si>
  <si>
    <t>Tallego</t>
  </si>
  <si>
    <t>Halfmorrow</t>
  </si>
  <si>
    <t>Gibcake</t>
  </si>
  <si>
    <t>Qwintro</t>
  </si>
  <si>
    <t>PushingSam</t>
  </si>
  <si>
    <t>SCHREECH95</t>
  </si>
  <si>
    <t>Paddo_in_wonderland</t>
  </si>
  <si>
    <t>keijeman</t>
  </si>
  <si>
    <t>Sick_as_frick</t>
  </si>
  <si>
    <t>Holtenbronx</t>
  </si>
  <si>
    <t>Zyntaxable</t>
  </si>
  <si>
    <t>DeRodeDroom</t>
  </si>
  <si>
    <t>VVD (2)</t>
  </si>
  <si>
    <t>VVD (3&gt;4)</t>
  </si>
  <si>
    <t>Pushingsam</t>
  </si>
  <si>
    <t>Theultimatetrol</t>
  </si>
  <si>
    <t>GR (2)</t>
  </si>
  <si>
    <t>mark1802</t>
  </si>
  <si>
    <t>bigbramel</t>
  </si>
  <si>
    <t>PVV (3&gt;4&gt;2)</t>
  </si>
  <si>
    <t>deserasmus</t>
  </si>
  <si>
    <t>scheurneus</t>
  </si>
  <si>
    <t>Aphra66</t>
  </si>
  <si>
    <t>Onafh. (1&gt;0)</t>
  </si>
  <si>
    <t>Zetel naar CPN</t>
  </si>
  <si>
    <t>Zetel naar LU</t>
  </si>
  <si>
    <t>Zetel van D66</t>
  </si>
  <si>
    <t>roland_98</t>
  </si>
  <si>
    <t>0 zetels</t>
  </si>
  <si>
    <t>8 zetels</t>
  </si>
  <si>
    <t xml:space="preserve">Eerste Kamer </t>
  </si>
  <si>
    <t>9 zetels</t>
  </si>
  <si>
    <t>7 zetels</t>
  </si>
  <si>
    <t>Eerste kamer</t>
  </si>
  <si>
    <t>De Eerste Kamer der Staten-Generaal was niet actief tijdens deze regeerperiode.</t>
  </si>
  <si>
    <t>Idem.</t>
  </si>
  <si>
    <t>hans2707</t>
  </si>
  <si>
    <t>Annaourlittlealice</t>
  </si>
  <si>
    <t>blackdutchie</t>
  </si>
  <si>
    <t>Demi00</t>
  </si>
  <si>
    <t>koopabro</t>
  </si>
  <si>
    <t>sumpuran</t>
  </si>
  <si>
    <t>WongaCoup</t>
  </si>
  <si>
    <r>
      <t xml:space="preserve">Naam (afkorting), </t>
    </r>
    <r>
      <rPr>
        <i/>
      </rPr>
      <t>evt. tijd van ontbinding</t>
    </r>
  </si>
  <si>
    <t>Partijleiders</t>
  </si>
  <si>
    <t>MTFD I</t>
  </si>
  <si>
    <t>Kabinet-Vylander</t>
  </si>
  <si>
    <t>Kabinet-Thejelleyfish</t>
  </si>
  <si>
    <t>Kabinet-Quintonius I</t>
  </si>
  <si>
    <t>Kabinet-Quintonius II</t>
  </si>
  <si>
    <t>Kabinet-Quintonius III</t>
  </si>
  <si>
    <t>October</t>
  </si>
  <si>
    <t>Huidige partijen in de Staten-Generaal</t>
  </si>
  <si>
    <t>Sociaal-Democratische Arbeiderspartij (SDAP)</t>
  </si>
  <si>
    <t>Quintonius</t>
  </si>
  <si>
    <t>Democraten 66 (D66)</t>
  </si>
  <si>
    <t>Forum voor Democratie (FVD)</t>
  </si>
  <si>
    <t>ChristenUnie (CU)</t>
  </si>
  <si>
    <t>Volkspartij voor Vrijheid en Democratie (VVD)</t>
  </si>
  <si>
    <t>Republikeins Progressief Nederland (RPN)</t>
  </si>
  <si>
    <t>Huidige partijen niet in de Staten-Generaal</t>
  </si>
  <si>
    <t>Katholieke Volkspartij (KVP)</t>
  </si>
  <si>
    <t>Voormalige partijen in de Staten-Generaal</t>
  </si>
  <si>
    <t>GROEN (GR)</t>
  </si>
  <si>
    <r>
      <t xml:space="preserve">Lijst Th8 (TH8) </t>
    </r>
    <r>
      <rPr>
        <i/>
      </rPr>
      <t>April 18</t>
    </r>
  </si>
  <si>
    <r>
      <t xml:space="preserve">Links Progressieve Unie (LPU) </t>
    </r>
    <r>
      <rPr>
        <i/>
      </rPr>
      <t>Feb 18</t>
    </r>
  </si>
  <si>
    <r>
      <t xml:space="preserve">Pacifistisch Socialistische Partij (PSP) </t>
    </r>
    <r>
      <rPr>
        <i/>
      </rPr>
      <t>Mei 17</t>
    </r>
  </si>
  <si>
    <r>
      <t xml:space="preserve">Communistische Partij Nederland (CPN) </t>
    </r>
    <r>
      <rPr>
        <i/>
      </rPr>
      <t>Mei 17</t>
    </r>
  </si>
  <si>
    <r>
      <t xml:space="preserve">Socialistische Volkspartij Nederland (SVN) </t>
    </r>
    <r>
      <rPr>
        <i/>
      </rPr>
      <t>Sep 17</t>
    </r>
  </si>
  <si>
    <r>
      <t xml:space="preserve">Partij voor de Vrijheid (PVV), </t>
    </r>
    <r>
      <rPr>
        <i/>
      </rPr>
      <t>Apr 17</t>
    </r>
  </si>
  <si>
    <r>
      <t xml:space="preserve">De Nieuwe Lijn (DNL), </t>
    </r>
    <r>
      <rPr>
        <i/>
      </rPr>
      <t>Dec 16</t>
    </r>
  </si>
  <si>
    <r>
      <t xml:space="preserve">GroenLinks (GL), </t>
    </r>
    <r>
      <rPr>
        <i/>
      </rPr>
      <t>Dec 16</t>
    </r>
  </si>
  <si>
    <t>Partij van de Arbeid (PvdA), Nov 16</t>
  </si>
  <si>
    <r>
      <t>Germaanse Partij Nederland (GPN),</t>
    </r>
    <r>
      <rPr>
        <i/>
      </rPr>
      <t xml:space="preserve"> Nov 16</t>
    </r>
  </si>
  <si>
    <r>
      <t xml:space="preserve">Christen-Democratisch Appèl (CDA), </t>
    </r>
    <r>
      <rPr>
        <i/>
      </rPr>
      <t>Sep 16</t>
    </r>
  </si>
  <si>
    <r>
      <t xml:space="preserve">Liberale Unie (LU), </t>
    </r>
    <r>
      <rPr>
        <i/>
      </rPr>
      <t>Sep 16</t>
    </r>
  </si>
  <si>
    <r>
      <t xml:space="preserve">Groep Vylander/sabasNL (GVS), </t>
    </r>
    <r>
      <rPr>
        <i/>
      </rPr>
      <t>Mei 16</t>
    </r>
  </si>
  <si>
    <r>
      <t xml:space="preserve">Lijst Pim Fortuyn (LPF), </t>
    </r>
    <r>
      <rPr>
        <i/>
      </rPr>
      <t>Mrt 16</t>
    </r>
  </si>
  <si>
    <r>
      <t xml:space="preserve">Piratenpartij (PP), </t>
    </r>
    <r>
      <rPr>
        <i/>
      </rPr>
      <t>Feb 16</t>
    </r>
  </si>
  <si>
    <r>
      <t xml:space="preserve">Christen-Democratisch Appèl (CDA), </t>
    </r>
    <r>
      <rPr>
        <i/>
      </rPr>
      <t>Feb 16</t>
    </r>
  </si>
  <si>
    <r>
      <t xml:space="preserve">Partij van de Arbeid (PvdA), </t>
    </r>
    <r>
      <rPr>
        <i/>
      </rPr>
      <t>Dec 15</t>
    </r>
  </si>
  <si>
    <r>
      <t xml:space="preserve">Piratenpartij (PP), </t>
    </r>
    <r>
      <rPr>
        <i/>
      </rPr>
      <t>Dec 15</t>
    </r>
  </si>
  <si>
    <r>
      <t xml:space="preserve">Socialistische Partij (SP), </t>
    </r>
    <r>
      <rPr>
        <i/>
      </rPr>
      <t>Okt 15</t>
    </r>
  </si>
  <si>
    <r>
      <t xml:space="preserve">Groep Dekoul (GD), </t>
    </r>
    <r>
      <rPr>
        <i/>
      </rPr>
      <t>Sep 15</t>
    </r>
  </si>
  <si>
    <t>Partijen die de kiesdrempel niet haalden</t>
  </si>
  <si>
    <r>
      <t xml:space="preserve">Christen-Democratisch Appèl (CDA), </t>
    </r>
    <r>
      <rPr>
        <i/>
      </rPr>
      <t>TK15Nov</t>
    </r>
  </si>
  <si>
    <r>
      <t xml:space="preserve">Simpel Nederland (SNL), </t>
    </r>
    <r>
      <rPr>
        <i/>
      </rPr>
      <t>TK15Jun</t>
    </r>
  </si>
  <si>
    <t>Partijen die niet hebben deelgenomen aan de verkiezingen</t>
  </si>
  <si>
    <r>
      <t xml:space="preserve">Cumulatieve Unanieme Maatschappijpartij (CUMp), </t>
    </r>
    <r>
      <rPr>
        <i/>
      </rPr>
      <t>TK15Jun</t>
    </r>
  </si>
  <si>
    <r>
      <t xml:space="preserve">Partij tegen de Burger (PtdB), </t>
    </r>
    <r>
      <rPr>
        <i/>
      </rPr>
      <t>TK15Jun</t>
    </r>
  </si>
  <si>
    <r>
      <t xml:space="preserve">Staats-Gereformeerde Partij (SGP), </t>
    </r>
    <r>
      <rPr>
        <i/>
      </rPr>
      <t>TK15Jun</t>
    </r>
  </si>
  <si>
    <r>
      <t xml:space="preserve">Waterfiets Vooruit (WV), </t>
    </r>
    <r>
      <rPr>
        <i/>
      </rPr>
      <t>TK15Jun</t>
    </r>
  </si>
  <si>
    <r>
      <t xml:space="preserve">EenmansFractieNaftafractieCoalitiePartij (ENCP), </t>
    </r>
    <r>
      <rPr>
        <i/>
      </rPr>
      <t>TK17Sep</t>
    </r>
  </si>
  <si>
    <r>
      <t xml:space="preserve">Staats-Gereformeerde Partij (SGP), </t>
    </r>
    <r>
      <rPr>
        <i/>
      </rPr>
      <t>TK17Sep</t>
    </r>
  </si>
  <si>
    <t>April 2018</t>
  </si>
  <si>
    <t>TheDomCook ai</t>
  </si>
  <si>
    <t>sabasNL (a.i.)</t>
  </si>
  <si>
    <t>OKELEUK (a.i.)</t>
  </si>
  <si>
    <t>th8 (a.i.)</t>
  </si>
  <si>
    <t>Koopabro (a.i.)</t>
  </si>
  <si>
    <t>Roenmane (a.i.)</t>
  </si>
  <si>
    <t>Ondervoorzitter 1</t>
  </si>
  <si>
    <t>Ondervoorzitter 2</t>
  </si>
  <si>
    <t>Ondervoorzitter 3</t>
  </si>
  <si>
    <t>Met dank aan de mensen die RMTK 
mogelijk maken of hebben gemaakt:</t>
  </si>
  <si>
    <t>/u/Dekoul</t>
  </si>
  <si>
    <t>/u/sabasNL</t>
  </si>
  <si>
    <t>/u/TheDomCook</t>
  </si>
  <si>
    <t>/u/roenmane</t>
  </si>
  <si>
    <t>/u/Keijeman</t>
  </si>
  <si>
    <t>/u/Th8</t>
  </si>
  <si>
    <t>/u/AnnaLittleAlice</t>
  </si>
  <si>
    <t>/u/Akuran</t>
  </si>
  <si>
    <t>/u/Avinator</t>
  </si>
  <si>
    <t>/u/streepje</t>
  </si>
  <si>
    <t>Huidige opmaak Tweede Kamer</t>
  </si>
  <si>
    <t>Programma D66</t>
  </si>
  <si>
    <t>(D66-GROEN-VVD-CU)</t>
  </si>
  <si>
    <t>Programma GROEN</t>
  </si>
  <si>
    <t>Programma SDAP</t>
  </si>
  <si>
    <t>Programma FVD</t>
  </si>
  <si>
    <t>Programma VVD</t>
  </si>
  <si>
    <t>Programma CU</t>
  </si>
  <si>
    <t>Lijst Th8</t>
  </si>
  <si>
    <t>Programma Th8</t>
  </si>
  <si>
    <t>Laatste verkiezingsuitslag</t>
  </si>
  <si>
    <t>Inhoudsopgave</t>
  </si>
  <si>
    <t>Actieve partijen</t>
  </si>
  <si>
    <t>Overige informatie</t>
  </si>
  <si>
    <t>Andere landen</t>
  </si>
  <si>
    <t>Verkiezingen</t>
  </si>
  <si>
    <t>Europees Parlement</t>
  </si>
  <si>
    <t>Lijst Th8 (Th8)</t>
  </si>
  <si>
    <t>Kabinetten</t>
  </si>
  <si>
    <t>Vylander II ''Samen Sterk voor Morgen''         D66 GROEN VVD CU</t>
  </si>
  <si>
    <t>Quintionus III "Breedlinks maar dan breder"  D66 GROEN LPU TH8</t>
  </si>
  <si>
    <t>Fout gespot? Plaats in die cel een opmerking!</t>
  </si>
  <si>
    <t xml:space="preserve">Quintionus II "Vooruit dan maar"                       D66 VVD FVD TH8 </t>
  </si>
  <si>
    <r>
      <rPr/>
      <t>Snel navigeren tussen de bladen?</t>
    </r>
    <r>
      <t xml:space="preserve">                     Gebruik de "</t>
    </r>
    <r>
      <rPr>
        <i/>
      </rPr>
      <t>Alle bladen</t>
    </r>
    <r>
      <t>" knop linksonder!</t>
    </r>
  </si>
  <si>
    <t>Quintionus I "Maak Nederland Weer Groots!"   D66 VVD FVD SVN</t>
  </si>
  <si>
    <t>TheJelleyFish ''Sterk en Stabiel"                        GROEN LPU FVD</t>
  </si>
  <si>
    <t>MrJoey98 "Roze"                                             D66 GROEN VVD</t>
  </si>
  <si>
    <t>Vylander I "Sociaal &amp; Solide"                           VVD CPN PSP PVV</t>
  </si>
  <si>
    <t>MTFD IV "Rechts door Zee 2.0 Electric Boogaloo"   D66 VVD PVV</t>
  </si>
  <si>
    <t>MTFD III "Rechts door Zee"                        D66 VVD PVV LU CDA</t>
  </si>
  <si>
    <t>Credits:</t>
  </si>
  <si>
    <t>MTFD II "Progressief"                                        D66 GL DNL S&amp;V</t>
  </si>
  <si>
    <r>
      <rPr>
        <b/>
      </rPr>
      <t>/u/Dekoul</t>
    </r>
    <r>
      <t xml:space="preserve"> (grondlegger)</t>
    </r>
  </si>
  <si>
    <t xml:space="preserve">MTFD I "Progressief"                                                D66 GL S&amp;V </t>
  </si>
  <si>
    <r>
      <t xml:space="preserve">/u/sabasNL </t>
    </r>
    <r>
      <rPr/>
      <t>(oud-beheerder)</t>
    </r>
  </si>
  <si>
    <t xml:space="preserve">th8 "Kameleon"                                               GL CPN PVV S&amp;V </t>
  </si>
  <si>
    <t xml:space="preserve">Interimregering th8 "BreedLinks"                   GL SP-CPN PvdA PP                 </t>
  </si>
  <si>
    <t>Mitorr "Coalitie naar Morgen"                                    D66 GL PvdA</t>
  </si>
  <si>
    <t>/u/Der_Kohl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</si>
</sst>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yyyy"/>
    <numFmt numFmtId="165" formatCode="mmm yyyy"/>
  </numFmts>
  <fonts count="212">
    <font>
      <sz val="10.0"/>
      <color rgb="FF000000"/>
      <name val="Arial"/>
    </font>
    <font>
      <b/>
      <color rgb="FFFFD966"/>
    </font>
    <font>
      <b/>
      <sz val="21.0"/>
      <color rgb="FFFFFFFF"/>
      <name val="Lato"/>
    </font>
    <font/>
    <font>
      <b/>
      <sz val="30.0"/>
      <color rgb="FFFFFFFF"/>
      <name val="Lato"/>
    </font>
    <font>
      <b/>
      <sz val="13.0"/>
      <color rgb="FFFFFFFF"/>
      <name val="Lato"/>
    </font>
    <font>
      <b/>
      <u/>
      <color rgb="FF1155CC"/>
      <name val="Arial"/>
    </font>
    <font>
      <b/>
      <sz val="11.0"/>
      <name val="Lato"/>
    </font>
    <font>
      <b/>
      <sz val="11.0"/>
    </font>
    <font>
      <b/>
      <u/>
      <sz val="11.0"/>
      <color rgb="FF0000FF"/>
    </font>
    <font>
      <b/>
      <u/>
      <color rgb="FF1155CC"/>
      <name val="Arial"/>
    </font>
    <font>
      <b/>
      <sz val="12.0"/>
      <color rgb="FF000000"/>
      <name val="Arial"/>
    </font>
    <font>
      <b/>
      <sz val="12.0"/>
    </font>
    <font>
      <b/>
      <u/>
      <sz val="11.0"/>
      <color rgb="FF1155CC"/>
      <name val="Arial"/>
    </font>
    <font>
      <b/>
      <u/>
      <color rgb="FF0000FF"/>
    </font>
    <font>
      <b/>
      <sz val="12.0"/>
      <color rgb="FFFFFFFF"/>
      <name val="Arial"/>
    </font>
    <font>
      <b/>
      <sz val="12.0"/>
      <color rgb="FFFFFFFF"/>
    </font>
    <font>
      <b/>
      <u/>
      <color rgb="FF0000FF"/>
    </font>
    <font>
      <b/>
      <u/>
      <sz val="11.0"/>
      <color rgb="FF1155CC"/>
      <name val="Arial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color rgb="FF0000FF"/>
    </font>
    <font>
      <b/>
      <sz val="12.0"/>
      <color rgb="FFFFCC00"/>
      <name val="Arial"/>
    </font>
    <font>
      <b/>
      <u/>
      <sz val="11.0"/>
      <color rgb="FF1155CC"/>
      <name val="Arial"/>
    </font>
    <font>
      <b/>
      <u/>
      <color rgb="FF0000FF"/>
    </font>
    <font>
      <b/>
      <u/>
      <color rgb="FF0000FF"/>
    </font>
    <font>
      <b/>
      <sz val="40.0"/>
      <color rgb="FFFFFFFF"/>
      <name val="Lato"/>
    </font>
    <font>
      <b/>
      <sz val="15.0"/>
      <name val="Lato"/>
    </font>
    <font>
      <b/>
    </font>
    <font>
      <b/>
      <sz val="9.0"/>
    </font>
    <font>
      <b/>
      <sz val="8.0"/>
      <color rgb="FFFFFFFF"/>
      <name val="Arial"/>
    </font>
    <font>
      <b/>
      <sz val="8.0"/>
      <name val="Arial"/>
    </font>
    <font>
      <name val="Arial"/>
    </font>
    <font>
      <b/>
      <sz val="18.0"/>
      <color rgb="FFFFFFFF"/>
      <name val="Lato"/>
    </font>
    <font>
      <b/>
      <sz val="8.0"/>
    </font>
    <font>
      <b/>
      <sz val="11.0"/>
      <name val="Arial"/>
    </font>
    <font>
      <b/>
      <name val="Arial"/>
    </font>
    <font>
      <b/>
      <sz val="34.0"/>
      <color rgb="FFFFFFFF"/>
    </font>
    <font>
      <b/>
      <sz val="13.0"/>
    </font>
    <font>
      <b/>
      <sz val="14.0"/>
    </font>
    <font>
      <b/>
      <color rgb="FFFFFFFF"/>
    </font>
    <font>
      <b/>
      <sz val="10.0"/>
      <color rgb="FFFFFFFF"/>
    </font>
    <font>
      <b/>
      <sz val="10.0"/>
      <color rgb="FF990000"/>
    </font>
    <font>
      <b/>
      <sz val="11.0"/>
      <color rgb="FFFFFFFF"/>
    </font>
    <font>
      <b/>
      <sz val="10.0"/>
    </font>
    <font>
      <b/>
      <sz val="10.0"/>
      <color rgb="FF38761D"/>
    </font>
    <font>
      <b/>
      <color rgb="FFFFFFFF"/>
      <name val="Arial"/>
    </font>
    <font>
      <b/>
      <sz val="14.0"/>
      <color rgb="FFFFFFFF"/>
    </font>
    <font>
      <b/>
      <sz val="11.0"/>
      <color rgb="FF990000"/>
      <name val="Arial"/>
    </font>
    <font>
      <b/>
      <sz val="11.0"/>
      <color rgb="FF38761D"/>
    </font>
    <font>
      <b/>
      <sz val="11.0"/>
      <color rgb="FFFFFFFF"/>
      <name val="Arial"/>
    </font>
    <font>
      <b/>
      <sz val="11.0"/>
      <color rgb="FF990000"/>
    </font>
    <font>
      <b/>
      <sz val="11.0"/>
      <color rgb="FF000000"/>
    </font>
    <font>
      <b/>
      <sz val="11.0"/>
      <color rgb="FFFFD966"/>
    </font>
    <font>
      <b/>
      <sz val="11.0"/>
      <color rgb="FFFF0000"/>
    </font>
    <font>
      <b/>
      <sz val="11.0"/>
      <color rgb="FF000000"/>
      <name val="Arial"/>
    </font>
    <font>
      <sz val="11.0"/>
    </font>
    <font>
      <b/>
      <sz val="11.0"/>
      <color rgb="FFF1C232"/>
      <name val="Arial"/>
    </font>
    <font>
      <b/>
      <color rgb="FF000000"/>
      <name val="Arial"/>
    </font>
    <font>
      <b/>
      <i/>
      <sz val="11.0"/>
      <color rgb="FFFFFFFF"/>
    </font>
    <font>
      <b/>
      <sz val="11.0"/>
      <color rgb="FFCC0000"/>
    </font>
    <font>
      <b/>
      <sz val="12.0"/>
      <color rgb="FFF1C232"/>
      <name val="Arial"/>
    </font>
    <font>
      <b/>
      <sz val="12.0"/>
      <color rgb="FF990000"/>
      <name val="Arial"/>
    </font>
    <font>
      <b/>
      <sz val="12.0"/>
      <color rgb="FFFD8C24"/>
      <name val="Arial"/>
    </font>
    <font>
      <b/>
      <sz val="11.0"/>
      <color rgb="FFFD8C24"/>
      <name val="Arial"/>
    </font>
    <font>
      <b/>
      <color rgb="FFFD8C24"/>
      <name val="Arial"/>
    </font>
    <font>
      <b/>
      <sz val="9.0"/>
      <color rgb="FFFFFFFF"/>
    </font>
    <font>
      <i/>
      <sz val="11.0"/>
    </font>
    <font>
      <sz val="11.0"/>
      <color rgb="FF000000"/>
    </font>
    <font>
      <b/>
      <sz val="11.0"/>
      <color rgb="FFFFEA00"/>
    </font>
    <font>
      <b/>
      <sz val="11.0"/>
      <color rgb="FF0066FF"/>
    </font>
    <font>
      <b/>
      <sz val="11.0"/>
      <color rgb="FFF3F3F3"/>
    </font>
    <font>
      <b/>
      <sz val="11.0"/>
      <color rgb="FF00A651"/>
    </font>
    <font>
      <b/>
      <sz val="11.0"/>
      <color rgb="FFFF0000"/>
      <name val="Arial"/>
    </font>
    <font>
      <sz val="11.0"/>
      <name val="Arial"/>
    </font>
    <font>
      <i/>
      <sz val="11.0"/>
      <name val="Arial"/>
    </font>
    <font>
      <b/>
      <sz val="11.0"/>
      <color rgb="FF38761D"/>
      <name val="Arial"/>
    </font>
    <font>
      <b/>
      <sz val="12.0"/>
      <color rgb="FFFCD116"/>
    </font>
    <font>
      <b/>
      <sz val="11.0"/>
      <color rgb="FFFCD116"/>
    </font>
    <font>
      <b/>
      <i/>
      <sz val="12.0"/>
      <color rgb="FFFFFFFF"/>
      <name val="Arial"/>
    </font>
    <font>
      <color rgb="FFFFFFFF"/>
      <name val="Arial"/>
    </font>
    <font>
      <color rgb="FF000000"/>
      <name val="Arial"/>
    </font>
    <font>
      <i/>
      <color rgb="FFFFFFFF"/>
      <name val="Arial"/>
    </font>
    <font>
      <sz val="12.0"/>
      <name val="Arial"/>
    </font>
    <font>
      <color rgb="FF274E13"/>
      <name val="Arial"/>
    </font>
    <font>
      <color rgb="FFFF0000"/>
      <name val="Arial"/>
    </font>
    <font>
      <sz val="10.0"/>
      <color rgb="FF000000"/>
    </font>
    <font>
      <color rgb="FF274E13"/>
    </font>
    <font>
      <sz val="10.0"/>
      <color rgb="FFFFFFFF"/>
    </font>
    <font>
      <i/>
      <color rgb="FF000000"/>
    </font>
    <font>
      <i/>
      <color rgb="FFFFFFFF"/>
    </font>
    <font>
      <color rgb="FFFFD966"/>
      <name val="Arial"/>
    </font>
    <font>
      <sz val="10.0"/>
      <color rgb="FFFFFFFF"/>
      <name val="Arial"/>
    </font>
    <font>
      <sz val="10.0"/>
      <color rgb="FFFFD966"/>
      <name val="Arial"/>
    </font>
    <font>
      <sz val="10.0"/>
      <color rgb="FFCC0000"/>
    </font>
    <font>
      <sz val="10.0"/>
      <color rgb="FFCC0000"/>
      <name val="Arial"/>
    </font>
    <font>
      <b/>
      <i/>
      <sz val="12.0"/>
      <color rgb="FFFFFFFF"/>
    </font>
    <font>
      <color rgb="FFFFFFFF"/>
    </font>
    <font>
      <color rgb="FF000000"/>
    </font>
    <font>
      <color rgb="FFF3F3F3"/>
    </font>
    <font>
      <b/>
      <color rgb="FFF3F3F3"/>
    </font>
    <font>
      <color rgb="FF0066FF"/>
    </font>
    <font>
      <color rgb="FF990000"/>
    </font>
    <font>
      <i/>
    </font>
    <font>
      <b/>
      <i/>
    </font>
    <font>
      <sz val="10.0"/>
    </font>
    <font>
      <b/>
      <sz val="18.0"/>
    </font>
    <font>
      <b/>
      <sz val="10.0"/>
      <color rgb="FF000000"/>
    </font>
    <font>
      <b/>
      <color rgb="FF000000"/>
    </font>
    <font>
      <b/>
      <color rgb="FF990000"/>
      <name val="Arial"/>
    </font>
    <font>
      <b/>
      <color rgb="FFFFD966"/>
      <name val="Arial"/>
    </font>
    <font>
      <b/>
      <color rgb="FFFFE600"/>
    </font>
    <font>
      <b/>
      <color rgb="FF990000"/>
    </font>
    <font>
      <b/>
      <color rgb="FF0066FF"/>
    </font>
    <font>
      <b/>
      <color rgb="FF00A651"/>
    </font>
    <font>
      <b/>
      <color rgb="FFCC0000"/>
      <name val="Arial"/>
    </font>
    <font>
      <b/>
      <color rgb="FF274E13"/>
      <name val="Arial"/>
    </font>
    <font>
      <b/>
      <color rgb="FFCC0000"/>
    </font>
    <font>
      <b/>
      <color rgb="FFFF0000"/>
    </font>
    <font>
      <b/>
      <color rgb="FFFFCC00"/>
    </font>
    <font>
      <b/>
      <color rgb="FFF1C232"/>
    </font>
    <font>
      <b/>
      <sz val="12.0"/>
      <color rgb="FFFFD966"/>
    </font>
    <font>
      <b/>
      <sz val="15.0"/>
      <color rgb="FF000000"/>
      <name val="Arial"/>
    </font>
    <font>
      <b/>
      <i/>
      <sz val="11.0"/>
      <color rgb="FFFFFFFF"/>
      <name val="Arial"/>
    </font>
    <font>
      <b/>
      <u/>
      <sz val="11.0"/>
      <color rgb="FFFFFFFF"/>
      <name val="Arial"/>
    </font>
    <font>
      <b/>
      <u/>
      <sz val="11.0"/>
      <color rgb="FFFFFFFF"/>
      <name val="Arial"/>
    </font>
    <font>
      <b/>
      <sz val="12.0"/>
      <color rgb="FF000000"/>
    </font>
    <font>
      <b/>
      <sz val="15.0"/>
      <color rgb="FF000000"/>
    </font>
    <font>
      <b/>
      <u/>
      <sz val="11.0"/>
      <color rgb="FFFFFFFF"/>
    </font>
    <font>
      <b/>
      <sz val="11.0"/>
      <color rgb="FF274E13"/>
      <name val="Arial"/>
    </font>
    <font>
      <b/>
      <sz val="15.0"/>
      <color rgb="FFFFFFFF"/>
    </font>
    <font>
      <b/>
      <u/>
      <sz val="11.0"/>
      <color rgb="FFFFFFFF"/>
      <name val="Arial"/>
    </font>
    <font>
      <b/>
      <sz val="12.0"/>
      <color rgb="FF274E13"/>
    </font>
    <font>
      <b/>
      <sz val="15.0"/>
      <color rgb="FF274E13"/>
    </font>
    <font>
      <b/>
      <sz val="11.0"/>
      <color rgb="FF274E13"/>
    </font>
    <font>
      <b/>
      <i/>
      <sz val="11.0"/>
      <color rgb="FF000000"/>
    </font>
    <font>
      <b/>
      <sz val="11.0"/>
      <color rgb="FFFFD966"/>
      <name val="Arial"/>
    </font>
    <font>
      <b/>
      <sz val="11.0"/>
      <color rgb="FFCC0000"/>
      <name val="Arial"/>
    </font>
    <font>
      <b/>
      <sz val="12.0"/>
      <color rgb="FF990000"/>
    </font>
    <font>
      <b/>
      <sz val="15.0"/>
      <color rgb="FF990000"/>
    </font>
    <font>
      <b/>
      <i/>
      <sz val="11.0"/>
    </font>
    <font>
      <i/>
      <sz val="10.0"/>
      <color rgb="FFFFFFFF"/>
      <name val="Arial"/>
    </font>
    <font>
      <b/>
      <sz val="10.0"/>
      <color rgb="FFFFFFFF"/>
      <name val="Arial"/>
    </font>
    <font>
      <i/>
      <sz val="10.0"/>
      <color rgb="FFFFFFFF"/>
    </font>
    <font>
      <b/>
      <sz val="10.0"/>
      <color rgb="FFFFE600"/>
      <name val="Arial"/>
    </font>
    <font>
      <b/>
      <sz val="10.0"/>
      <color rgb="FFFFE600"/>
    </font>
    <font>
      <b/>
      <sz val="10.0"/>
      <color rgb="FFFFD966"/>
    </font>
    <font>
      <b/>
      <sz val="10.0"/>
      <color rgb="FFFFD966"/>
      <name val="Arial"/>
    </font>
    <font>
      <b/>
      <sz val="10.0"/>
      <color rgb="FFFFCC00"/>
    </font>
    <font>
      <b/>
      <sz val="10.0"/>
      <color rgb="FF274E13"/>
      <name val="Arial"/>
    </font>
    <font>
      <b/>
      <sz val="10.0"/>
      <name val="Arial"/>
    </font>
    <font>
      <sz val="10.0"/>
      <color rgb="FFFFE600"/>
    </font>
    <font>
      <sz val="10.0"/>
      <color rgb="FFFFCC00"/>
    </font>
    <font>
      <sz val="10.0"/>
      <color rgb="FF274E13"/>
      <name val="Arial"/>
    </font>
    <font>
      <sz val="10.0"/>
      <name val="Arial"/>
    </font>
    <font>
      <i/>
      <sz val="10.0"/>
    </font>
    <font>
      <sz val="10.0"/>
      <color rgb="FF990000"/>
    </font>
    <font>
      <b/>
      <sz val="10.0"/>
      <color rgb="FF00A651"/>
    </font>
    <font>
      <b/>
      <sz val="10.0"/>
      <color rgb="FF00A651"/>
      <name val="Arial"/>
    </font>
    <font>
      <i/>
      <sz val="10.0"/>
      <color rgb="FF000000"/>
      <name val="Arial"/>
    </font>
    <font>
      <sz val="10.0"/>
      <color rgb="FF00A651"/>
      <name val="Arial"/>
    </font>
    <font>
      <b/>
      <sz val="10.0"/>
      <color rgb="FF980000"/>
      <name val="Arial"/>
    </font>
    <font>
      <sz val="10.0"/>
      <color rgb="FF980000"/>
      <name val="Arial"/>
    </font>
    <font>
      <sz val="10.0"/>
      <color rgb="FF990000"/>
      <name val="Arial"/>
    </font>
    <font>
      <b/>
      <sz val="10.0"/>
      <color rgb="FF990000"/>
      <name val="Arial"/>
    </font>
    <font>
      <b/>
      <sz val="10.0"/>
      <color rgb="FF000000"/>
      <name val="Arial"/>
    </font>
    <font>
      <b/>
      <sz val="10.0"/>
      <color rgb="FFCC0000"/>
    </font>
    <font>
      <b/>
      <sz val="10.0"/>
      <color rgb="FFCC0000"/>
      <name val="Arial"/>
    </font>
    <font>
      <b/>
      <sz val="10.0"/>
      <color rgb="FF0066FF"/>
    </font>
    <font>
      <sz val="10.0"/>
      <color rgb="FF0066FF"/>
    </font>
    <font>
      <sz val="10.0"/>
      <color rgb="FFFFD966"/>
    </font>
    <font>
      <b/>
      <sz val="10.0"/>
      <color rgb="FFFF0000"/>
      <name val="Arial"/>
    </font>
    <font>
      <b/>
      <sz val="10.0"/>
      <color rgb="FFFF0000"/>
    </font>
    <font>
      <sz val="10.0"/>
      <color rgb="FFFF0000"/>
      <name val="Arial"/>
    </font>
    <font>
      <sz val="10.0"/>
      <color rgb="FFFF0000"/>
    </font>
    <font>
      <sz val="10.0"/>
      <color rgb="FF980000"/>
    </font>
    <font>
      <sz val="10.0"/>
      <color rgb="FF00A651"/>
    </font>
    <font>
      <sz val="10.0"/>
      <color rgb="FF274E13"/>
    </font>
    <font>
      <i/>
      <sz val="10.0"/>
      <color rgb="FF990000"/>
    </font>
    <font>
      <b/>
      <color rgb="FF434343"/>
    </font>
    <font>
      <b/>
      <color rgb="FFFFEA00"/>
    </font>
    <font>
      <b/>
      <sz val="10.0"/>
      <color rgb="FFFFEA00"/>
    </font>
    <font>
      <b/>
      <color rgb="FF274E13"/>
    </font>
    <font>
      <b/>
      <sz val="10.0"/>
      <color rgb="FFEFEFEF"/>
    </font>
    <font>
      <b/>
      <color rgb="FFFF0000"/>
      <name val="Arial"/>
    </font>
    <font>
      <b/>
      <sz val="10.0"/>
      <color rgb="FFBE0A2F"/>
    </font>
    <font>
      <b/>
      <color rgb="FFEFEFEF"/>
      <name val="Arial"/>
    </font>
    <font>
      <b/>
      <i/>
      <color rgb="FF000000"/>
    </font>
    <font>
      <color rgb="FFFFD966"/>
    </font>
    <font>
      <color rgb="FF990000"/>
      <name val="Arial"/>
    </font>
    <font>
      <b/>
      <sz val="21.0"/>
      <color rgb="FFFFFFFF"/>
    </font>
    <font>
      <b/>
      <sz val="30.0"/>
      <color rgb="FFFFFFFF"/>
    </font>
    <font>
      <b/>
      <sz val="13.0"/>
      <color rgb="FFFFFFFF"/>
    </font>
    <font>
      <b/>
      <sz val="12.0"/>
      <color rgb="FF274E13"/>
      <name val="Arial"/>
    </font>
    <font>
      <b/>
      <u/>
      <color rgb="FF0000FF"/>
    </font>
    <font>
      <b/>
      <u/>
      <color rgb="FF0000FF"/>
    </font>
    <font>
      <b/>
      <u/>
      <color rgb="FF0000FF"/>
    </font>
    <font>
      <b/>
      <u/>
      <color rgb="FFFFFFFF"/>
    </font>
    <font>
      <u/>
      <color rgb="FF0000FF"/>
    </font>
    <font>
      <color rgb="FFFFCC00"/>
    </font>
    <font>
      <b/>
      <u/>
      <color rgb="FF0000FF"/>
    </font>
    <font>
      <b/>
      <u/>
      <color rgb="FF000000"/>
    </font>
    <font>
      <u/>
      <color rgb="FF0000FF"/>
    </font>
    <font>
      <b/>
      <u/>
      <color rgb="FFFFFFFF"/>
    </font>
    <font>
      <b/>
      <u/>
      <color rgb="FF0000FF"/>
    </font>
    <font>
      <b/>
      <u/>
      <color rgb="FFFFFFFF"/>
    </font>
    <font>
      <b/>
      <u/>
      <color rgb="FFFFFFFF"/>
    </font>
    <font>
      <b/>
      <u/>
      <color rgb="FFFCD116"/>
    </font>
    <font>
      <u/>
      <color rgb="FF0000FF"/>
    </font>
    <font>
      <u/>
      <color rgb="FF0000FF"/>
    </font>
    <font>
      <color rgb="FFF3F3F3"/>
      <name val="Arial"/>
    </font>
  </fonts>
  <fills count="5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E498E"/>
        <bgColor rgb="FF2E498E"/>
      </patternFill>
    </fill>
    <fill>
      <patternFill patternType="solid">
        <fgColor rgb="FFFF0000"/>
        <bgColor rgb="FFFF0000"/>
      </patternFill>
    </fill>
    <fill>
      <patternFill patternType="solid">
        <fgColor rgb="FFFD8C24"/>
        <bgColor rgb="FFFD8C24"/>
      </patternFill>
    </fill>
    <fill>
      <patternFill patternType="solid">
        <fgColor rgb="FFFFFFFF"/>
        <bgColor rgb="FFFFFFFF"/>
      </patternFill>
    </fill>
    <fill>
      <patternFill patternType="solid">
        <fgColor rgb="FFDE0000"/>
        <bgColor rgb="FFDE0000"/>
      </patternFill>
    </fill>
    <fill>
      <patternFill patternType="solid">
        <fgColor rgb="FF274E13"/>
        <bgColor rgb="FF274E13"/>
      </patternFill>
    </fill>
    <fill>
      <patternFill patternType="solid">
        <fgColor rgb="FF1767C6"/>
        <bgColor rgb="FF1767C6"/>
      </patternFill>
    </fill>
    <fill>
      <patternFill patternType="solid">
        <fgColor rgb="FF0000FF"/>
        <bgColor rgb="FF0000FF"/>
      </patternFill>
    </fill>
    <fill>
      <patternFill patternType="solid">
        <fgColor rgb="FF00AF3F"/>
        <bgColor rgb="FF00AF3F"/>
      </patternFill>
    </fill>
    <fill>
      <patternFill patternType="solid">
        <fgColor rgb="FF732A86"/>
        <bgColor rgb="FF732A86"/>
      </patternFill>
    </fill>
    <fill>
      <patternFill patternType="solid">
        <fgColor rgb="FF6D9EEB"/>
        <bgColor rgb="FF6D9EEB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45F06"/>
        <bgColor rgb="FFB45F06"/>
      </patternFill>
    </fill>
    <fill>
      <patternFill patternType="solid">
        <fgColor rgb="FF434343"/>
        <bgColor rgb="FF434343"/>
      </patternFill>
    </fill>
    <fill>
      <patternFill patternType="solid">
        <fgColor rgb="FF00A651"/>
        <bgColor rgb="FF00A651"/>
      </patternFill>
    </fill>
    <fill>
      <patternFill patternType="solid">
        <fgColor rgb="FF82BC00"/>
        <bgColor rgb="FF82BC00"/>
      </patternFill>
    </fill>
    <fill>
      <patternFill patternType="solid">
        <fgColor rgb="FFEFEFEF"/>
        <bgColor rgb="FFEFEFEF"/>
      </patternFill>
    </fill>
    <fill>
      <patternFill patternType="solid">
        <fgColor rgb="FF6BBED8"/>
        <bgColor rgb="FF6BBED8"/>
      </patternFill>
    </fill>
    <fill>
      <patternFill patternType="solid">
        <fgColor rgb="FFCC0000"/>
        <bgColor rgb="FFCC0000"/>
      </patternFill>
    </fill>
    <fill>
      <patternFill patternType="solid">
        <fgColor rgb="FF153460"/>
        <bgColor rgb="FF153460"/>
      </patternFill>
    </fill>
    <fill>
      <patternFill patternType="solid">
        <fgColor rgb="FF990000"/>
        <bgColor rgb="FF990000"/>
      </patternFill>
    </fill>
    <fill>
      <patternFill patternType="solid">
        <fgColor rgb="FF470A47"/>
        <bgColor rgb="FF470A47"/>
      </patternFill>
    </fill>
    <fill>
      <patternFill patternType="solid">
        <fgColor rgb="FFB7B7B7"/>
        <bgColor rgb="FFB7B7B7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73C26F"/>
        <bgColor rgb="FF73C26F"/>
      </patternFill>
    </fill>
    <fill>
      <patternFill patternType="solid">
        <fgColor rgb="FF783F04"/>
        <bgColor rgb="FF783F04"/>
      </patternFill>
    </fill>
    <fill>
      <patternFill patternType="solid">
        <fgColor rgb="FFE2001A"/>
        <bgColor rgb="FFE2001A"/>
      </patternFill>
    </fill>
    <fill>
      <patternFill patternType="solid">
        <fgColor rgb="FFFFE400"/>
        <bgColor rgb="FFFFE400"/>
      </patternFill>
    </fill>
    <fill>
      <patternFill patternType="solid">
        <fgColor rgb="FF003000"/>
        <bgColor rgb="FF003000"/>
      </patternFill>
    </fill>
    <fill>
      <patternFill patternType="solid">
        <fgColor rgb="FF003BD1"/>
        <bgColor rgb="FF003BD1"/>
      </patternFill>
    </fill>
    <fill>
      <patternFill patternType="solid">
        <fgColor rgb="FFFCD116"/>
        <bgColor rgb="FFFCD116"/>
      </patternFill>
    </fill>
    <fill>
      <patternFill patternType="solid">
        <fgColor rgb="FF999999"/>
        <bgColor rgb="FF999999"/>
      </patternFill>
    </fill>
    <fill>
      <patternFill patternType="solid">
        <fgColor rgb="FF5E085E"/>
        <bgColor rgb="FF5E085E"/>
      </patternFill>
    </fill>
    <fill>
      <patternFill patternType="solid">
        <fgColor rgb="FFFFCC00"/>
        <bgColor rgb="FFFFCC00"/>
      </patternFill>
    </fill>
    <fill>
      <patternFill patternType="solid">
        <fgColor rgb="FF980000"/>
        <bgColor rgb="FF980000"/>
      </patternFill>
    </fill>
    <fill>
      <patternFill patternType="solid">
        <fgColor rgb="FFF06900"/>
        <bgColor rgb="FFF06900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FF9900"/>
        <bgColor rgb="FFFF9900"/>
      </patternFill>
    </fill>
    <fill>
      <patternFill patternType="solid">
        <fgColor rgb="FF0E208C"/>
        <bgColor rgb="FF0E208C"/>
      </patternFill>
    </fill>
    <fill>
      <patternFill patternType="solid">
        <fgColor rgb="FFFFD900"/>
        <bgColor rgb="FFFFD900"/>
      </patternFill>
    </fill>
    <fill>
      <patternFill patternType="solid">
        <fgColor rgb="FF00247D"/>
        <bgColor rgb="FF00247D"/>
      </patternFill>
    </fill>
    <fill>
      <patternFill patternType="solid">
        <fgColor rgb="FFBE0A2F"/>
        <bgColor rgb="FFBE0A2F"/>
      </patternFill>
    </fill>
  </fills>
  <borders count="180">
    <border/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F3F3F3"/>
      </left>
      <right style="thin">
        <color rgb="FFF3F3F3"/>
      </right>
      <top style="thin">
        <color rgb="FFF3F3F3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F3F3F3"/>
      </left>
      <top style="thin">
        <color rgb="FFF3F3F3"/>
      </top>
      <bottom style="thin">
        <color rgb="FFF3F3F3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n">
        <color rgb="FFF3F3F3"/>
      </right>
      <top style="thin">
        <color rgb="FFF3F3F3"/>
      </top>
      <bottom style="thin">
        <color rgb="FFF3F3F3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F3F3F3"/>
      </top>
      <bottom style="thin">
        <color rgb="FFF3F3F3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F3F3F3"/>
      </left>
      <right style="thin">
        <color rgb="FFF3F3F3"/>
      </right>
      <bottom style="thin">
        <color rgb="FFF3F3F3"/>
      </bottom>
    </border>
    <border>
      <left style="thick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ck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double">
        <color rgb="FF000000"/>
      </left>
    </border>
    <border>
      <right style="double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F3F3F3"/>
      </left>
      <right style="thin">
        <color rgb="FFF3F3F3"/>
      </right>
      <top style="medium">
        <color rgb="FF000000"/>
      </top>
      <bottom style="medium">
        <color rgb="FF000000"/>
      </bottom>
    </border>
    <border>
      <left style="thin">
        <color rgb="FFF3F3F3"/>
      </left>
      <right style="thin">
        <color rgb="FFF3F3F3"/>
      </right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F3F3F3"/>
      </left>
      <top style="medium">
        <color rgb="FF000000"/>
      </top>
      <bottom style="medium">
        <color rgb="FF000000"/>
      </bottom>
    </border>
    <border>
      <right style="thin">
        <color rgb="FFF3F3F3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F3F3F3"/>
      </left>
      <right style="thin">
        <color rgb="FFF3F3F3"/>
      </right>
      <top style="medium">
        <color rgb="FF000000"/>
      </top>
    </border>
    <border>
      <left style="thin">
        <color rgb="FFF3F3F3"/>
      </left>
      <right style="thin">
        <color rgb="FFF3F3F3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/>
    </border>
    <border>
      <right style="thin">
        <color rgb="FFF3F3F3"/>
      </right>
      <bottom style="thin">
        <color rgb="FFF3F3F3"/>
      </bottom>
    </border>
    <border>
      <right style="thin">
        <color rgb="FF000000"/>
      </right>
      <bottom style="thin">
        <color rgb="FFFFFFFF"/>
      </bottom>
    </border>
    <border>
      <right style="thin">
        <color rgb="FFF3F3F3"/>
      </right>
    </border>
    <border>
      <right style="thin">
        <color rgb="FF000000"/>
      </right>
      <bottom style="thin">
        <color rgb="FFF3F3F3"/>
      </bottom>
    </border>
    <border>
      <top style="thin">
        <color rgb="FFFFFFFF"/>
      </top>
    </border>
    <border>
      <bottom style="thin">
        <color rgb="FFF3F3F3"/>
      </bottom>
    </border>
    <border>
      <bottom style="thin">
        <color rgb="FFFFFFFF"/>
      </bottom>
    </border>
    <border>
      <right style="thin">
        <color rgb="FFFFFFFF"/>
      </right>
    </border>
    <border>
      <left style="thin">
        <color rgb="FF000000"/>
      </left>
      <right style="thin">
        <color rgb="FF000000"/>
      </right>
      <bottom style="thin">
        <color rgb="FFFFFFFF"/>
      </bottom>
    </border>
    <border>
      <left style="thin">
        <color rgb="FFF3F3F3"/>
      </left>
      <bottom style="thin">
        <color rgb="FFF3F3F3"/>
      </bottom>
    </border>
    <border>
      <left style="thin">
        <color rgb="FF000000"/>
      </left>
      <top style="thin">
        <color rgb="FF000000"/>
      </top>
      <bottom style="thin">
        <color rgb="FFFFFFFF"/>
      </bottom>
    </border>
    <border>
      <left style="thin">
        <color rgb="FFFFFFFF"/>
      </left>
    </border>
    <border>
      <left style="thin">
        <color rgb="FFF3F3F3"/>
      </left>
      <top style="thin">
        <color rgb="FFF3F3F3"/>
      </top>
    </border>
    <border>
      <top style="thin">
        <color rgb="FFF3F3F3"/>
      </top>
    </border>
    <border>
      <left style="thin">
        <color rgb="FFF3F3F3"/>
      </left>
    </border>
    <border>
      <left style="thin">
        <color rgb="FFFFFFFF"/>
      </left>
      <top style="thin">
        <color rgb="FF000000"/>
      </top>
    </border>
    <border>
      <right style="thin">
        <color rgb="FFF3F3F3"/>
      </right>
      <top style="thin">
        <color rgb="FFF3F3F3"/>
      </top>
    </border>
    <border>
      <left style="thin">
        <color rgb="FFFFFFFF"/>
      </left>
      <top style="thin">
        <color rgb="FFF3F3F3"/>
      </top>
      <bottom style="thin">
        <color rgb="FFF3F3F3"/>
      </bottom>
    </border>
    <border>
      <left style="thin">
        <color rgb="FFFFFFFF"/>
      </lef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FFFFFF"/>
      </bottom>
    </border>
    <border>
      <left style="thin">
        <color rgb="FF000000"/>
      </left>
      <right style="thin">
        <color rgb="FF000000"/>
      </right>
      <top style="medium">
        <color rgb="FFFFFFFF"/>
      </top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FFFFFF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medium">
        <color rgb="FF000000"/>
      </right>
      <top style="thin">
        <color rgb="FF000000"/>
      </top>
      <bottom style="thick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thick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FFFFFF"/>
      </lef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bottom style="thin">
        <color rgb="FF000000"/>
      </bottom>
    </border>
    <border>
      <left style="thin">
        <color rgb="FFF3F3F3"/>
      </left>
      <bottom style="thin">
        <color rgb="FFFFFFFF"/>
      </bottom>
    </border>
    <border>
      <left style="thin">
        <color rgb="FFF3F3F3"/>
      </left>
      <top style="thin">
        <color rgb="FF000000"/>
      </top>
    </border>
    <border>
      <left style="thin">
        <color rgb="FF000000"/>
      </left>
      <right style="thin">
        <color rgb="FFF3F3F3"/>
      </right>
    </border>
    <border>
      <left style="thin">
        <color rgb="FF000000"/>
      </left>
      <right style="thin">
        <color rgb="FFF3F3F3"/>
      </right>
      <top style="thin">
        <color rgb="FF000000"/>
      </top>
      <bottom style="thin">
        <color rgb="FFF3F3F3"/>
      </bottom>
    </border>
    <border>
      <left style="thin">
        <color rgb="FFF3F3F3"/>
      </left>
      <right style="thin">
        <color rgb="FFF3F3F3"/>
      </right>
      <top style="thin">
        <color rgb="FF000000"/>
      </top>
      <bottom style="thin">
        <color rgb="FFF3F3F3"/>
      </bottom>
    </border>
    <border>
      <left style="thin">
        <color rgb="FFF3F3F3"/>
      </left>
      <right style="thin">
        <color rgb="FF000000"/>
      </right>
      <top style="thin">
        <color rgb="FF000000"/>
      </top>
      <bottom style="thin">
        <color rgb="FFF3F3F3"/>
      </bottom>
    </border>
    <border>
      <left style="thin">
        <color rgb="FFF3F3F3"/>
      </left>
      <top style="thin">
        <color rgb="FF000000"/>
      </top>
      <bottom style="thin">
        <color rgb="FFF3F3F3"/>
      </bottom>
    </border>
    <border>
      <left style="thin">
        <color rgb="FFF3F3F3"/>
      </left>
      <right style="thin">
        <color rgb="FF000000"/>
      </right>
      <top style="thin">
        <color rgb="FFF3F3F3"/>
      </top>
      <bottom style="thin">
        <color rgb="FFF3F3F3"/>
      </bottom>
    </border>
    <border>
      <left style="thin">
        <color rgb="FF000000"/>
      </left>
      <right style="thin">
        <color rgb="FFF3F3F3"/>
      </right>
      <top style="thin">
        <color rgb="FFF3F3F3"/>
      </top>
      <bottom style="thin">
        <color rgb="FFF3F3F3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dotted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dotted">
        <color rgb="FF000000"/>
      </righ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dotted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5B99"/>
      </bottom>
    </border>
    <border>
      <left style="thin">
        <color rgb="FFFFFFFF"/>
      </left>
      <right style="dotted">
        <color rgb="FF000000"/>
      </right>
      <top style="thin">
        <color rgb="FFFFFFFF"/>
      </top>
    </border>
    <border>
      <left style="dotted">
        <color rgb="FF000000"/>
      </left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dotted">
        <color rgb="FF000000"/>
      </left>
      <right style="thin">
        <color rgb="FFFFFFFF"/>
      </right>
      <top style="thin">
        <color rgb="FFFFFFFF"/>
      </top>
      <bottom style="dotted">
        <color rgb="FF000000"/>
      </bottom>
    </border>
    <border>
      <bottom style="dotted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16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3" fontId="2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3" fontId="4" numFmtId="0" xfId="0" applyAlignment="1" applyBorder="1" applyFont="1">
      <alignment horizontal="center" readingOrder="0"/>
    </xf>
    <xf borderId="6" fillId="0" fontId="3" numFmtId="0" xfId="0" applyBorder="1" applyFont="1"/>
    <xf borderId="7" fillId="0" fontId="3" numFmtId="0" xfId="0" applyBorder="1" applyFont="1"/>
    <xf borderId="8" fillId="2" fontId="1" numFmtId="0" xfId="0" applyAlignment="1" applyBorder="1" applyFont="1">
      <alignment horizontal="left" readingOrder="0"/>
    </xf>
    <xf borderId="9" fillId="4" fontId="5" numFmtId="0" xfId="0" applyAlignment="1" applyBorder="1" applyFill="1" applyFont="1">
      <alignment horizontal="center" vertical="center"/>
    </xf>
    <xf borderId="10" fillId="3" fontId="5" numFmtId="0" xfId="0" applyAlignment="1" applyBorder="1" applyFont="1">
      <alignment horizontal="center" readingOrder="0" vertical="center"/>
    </xf>
    <xf borderId="11" fillId="0" fontId="3" numFmtId="0" xfId="0" applyBorder="1" applyFont="1"/>
    <xf borderId="12" fillId="0" fontId="3" numFmtId="0" xfId="0" applyBorder="1" applyFont="1"/>
    <xf borderId="13" fillId="2" fontId="1" numFmtId="0" xfId="0" applyAlignment="1" applyBorder="1" applyFont="1">
      <alignment horizontal="left" readingOrder="0"/>
    </xf>
    <xf borderId="14" fillId="3" fontId="5" numFmtId="0" xfId="0" applyAlignment="1" applyBorder="1" applyFont="1">
      <alignment horizontal="center" vertical="center"/>
    </xf>
    <xf borderId="15" fillId="2" fontId="1" numFmtId="0" xfId="0" applyAlignment="1" applyBorder="1" applyFont="1">
      <alignment horizontal="left" readingOrder="0"/>
    </xf>
    <xf borderId="9" fillId="3" fontId="5" numFmtId="0" xfId="0" applyAlignment="1" applyBorder="1" applyFont="1">
      <alignment horizontal="center" readingOrder="0" vertical="center"/>
    </xf>
    <xf borderId="16" fillId="0" fontId="6" numFmtId="0" xfId="0" applyAlignment="1" applyBorder="1" applyFont="1">
      <alignment horizontal="center" vertical="center"/>
    </xf>
    <xf borderId="6" fillId="0" fontId="7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center" readingOrder="0" vertical="center"/>
    </xf>
    <xf borderId="17" fillId="0" fontId="3" numFmtId="0" xfId="0" applyBorder="1" applyFont="1"/>
    <xf borderId="18" fillId="5" fontId="8" numFmtId="0" xfId="0" applyAlignment="1" applyBorder="1" applyFill="1" applyFont="1">
      <alignment horizontal="center" readingOrder="0" vertical="center"/>
    </xf>
    <xf borderId="17" fillId="0" fontId="9" numFmtId="0" xfId="0" applyAlignment="1" applyBorder="1" applyFont="1">
      <alignment horizontal="center" readingOrder="0" vertical="center"/>
    </xf>
    <xf borderId="17" fillId="0" fontId="10" numFmtId="0" xfId="0" applyAlignment="1" applyBorder="1" applyFont="1">
      <alignment horizontal="center" vertical="center"/>
    </xf>
    <xf borderId="19" fillId="5" fontId="11" numFmtId="0" xfId="0" applyAlignment="1" applyBorder="1" applyFont="1">
      <alignment horizontal="left" readingOrder="0" vertical="center"/>
    </xf>
    <xf borderId="19" fillId="5" fontId="11" numFmtId="0" xfId="0" applyAlignment="1" applyBorder="1" applyFont="1">
      <alignment horizontal="center" readingOrder="0" vertical="center"/>
    </xf>
    <xf borderId="20" fillId="0" fontId="12" numFmtId="0" xfId="0" applyAlignment="1" applyBorder="1" applyFont="1">
      <alignment horizontal="center" readingOrder="0" vertical="center"/>
    </xf>
    <xf borderId="18" fillId="6" fontId="13" numFmtId="0" xfId="0" applyAlignment="1" applyBorder="1" applyFill="1" applyFont="1">
      <alignment horizontal="center" vertical="center"/>
    </xf>
    <xf borderId="17" fillId="5" fontId="8" numFmtId="0" xfId="0" applyAlignment="1" applyBorder="1" applyFont="1">
      <alignment horizontal="center" readingOrder="0" vertical="center"/>
    </xf>
    <xf borderId="17" fillId="0" fontId="14" numFmtId="0" xfId="0" applyAlignment="1" applyBorder="1" applyFont="1">
      <alignment horizontal="center" readingOrder="0" vertical="center"/>
    </xf>
    <xf borderId="21" fillId="7" fontId="15" numFmtId="0" xfId="0" applyAlignment="1" applyBorder="1" applyFill="1" applyFont="1">
      <alignment horizontal="left" readingOrder="0" vertical="center"/>
    </xf>
    <xf borderId="21" fillId="7" fontId="15" numFmtId="0" xfId="0" applyAlignment="1" applyBorder="1" applyFont="1">
      <alignment horizontal="center" readingOrder="0" vertical="center"/>
    </xf>
    <xf borderId="22" fillId="0" fontId="12" numFmtId="0" xfId="0" applyAlignment="1" applyBorder="1" applyFont="1">
      <alignment horizontal="center" readingOrder="0" vertical="center"/>
    </xf>
    <xf borderId="9" fillId="8" fontId="5" numFmtId="0" xfId="0" applyAlignment="1" applyBorder="1" applyFill="1" applyFont="1">
      <alignment horizontal="center" readingOrder="0" vertical="center"/>
    </xf>
    <xf borderId="20" fillId="9" fontId="16" numFmtId="0" xfId="0" applyAlignment="1" applyBorder="1" applyFill="1" applyFont="1">
      <alignment horizontal="left" readingOrder="0" shrinkToFit="0" vertical="center" wrapText="0"/>
    </xf>
    <xf borderId="20" fillId="9" fontId="16" numFmtId="0" xfId="0" applyAlignment="1" applyBorder="1" applyFont="1">
      <alignment horizontal="center" readingOrder="0" shrinkToFit="0" vertical="center" wrapText="0"/>
    </xf>
    <xf borderId="14" fillId="10" fontId="5" numFmtId="0" xfId="0" applyAlignment="1" applyBorder="1" applyFill="1" applyFont="1">
      <alignment horizontal="center" readingOrder="0" vertical="center"/>
    </xf>
    <xf borderId="16" fillId="0" fontId="17" numFmtId="0" xfId="0" applyAlignment="1" applyBorder="1" applyFont="1">
      <alignment horizontal="center" readingOrder="0" vertical="center"/>
    </xf>
    <xf borderId="23" fillId="11" fontId="15" numFmtId="0" xfId="0" applyAlignment="1" applyBorder="1" applyFill="1" applyFont="1">
      <alignment horizontal="left" readingOrder="0" vertical="center"/>
    </xf>
    <xf borderId="23" fillId="11" fontId="15" numFmtId="0" xfId="0" applyAlignment="1" applyBorder="1" applyFont="1">
      <alignment horizontal="center" readingOrder="0" vertical="center"/>
    </xf>
    <xf borderId="21" fillId="0" fontId="12" numFmtId="0" xfId="0" applyAlignment="1" applyBorder="1" applyFont="1">
      <alignment horizontal="center" readingOrder="0" vertical="center"/>
    </xf>
    <xf borderId="18" fillId="0" fontId="18" numFmtId="0" xfId="0" applyAlignment="1" applyBorder="1" applyFont="1">
      <alignment horizontal="center" vertical="center"/>
    </xf>
    <xf borderId="14" fillId="0" fontId="19" numFmtId="0" xfId="0" applyAlignment="1" applyBorder="1" applyFont="1">
      <alignment horizontal="center" readingOrder="0" vertical="center"/>
    </xf>
    <xf borderId="24" fillId="0" fontId="20" numFmtId="0" xfId="0" applyAlignment="1" applyBorder="1" applyFont="1">
      <alignment horizontal="center" readingOrder="1" vertical="center"/>
    </xf>
    <xf borderId="21" fillId="12" fontId="15" numFmtId="0" xfId="0" applyAlignment="1" applyBorder="1" applyFill="1" applyFont="1">
      <alignment horizontal="left" readingOrder="0" vertical="center"/>
    </xf>
    <xf borderId="21" fillId="12" fontId="15" numFmtId="0" xfId="0" applyAlignment="1" applyBorder="1" applyFont="1">
      <alignment horizontal="center" readingOrder="0" vertical="center"/>
    </xf>
    <xf borderId="21" fillId="0" fontId="12" numFmtId="0" xfId="0" applyAlignment="1" applyBorder="1" applyFont="1">
      <alignment horizontal="center" readingOrder="0" vertical="center"/>
    </xf>
    <xf borderId="18" fillId="0" fontId="21" numFmtId="0" xfId="0" applyAlignment="1" applyBorder="1" applyFont="1">
      <alignment horizontal="center" readingOrder="0" vertical="center"/>
    </xf>
    <xf borderId="24" fillId="0" fontId="22" numFmtId="0" xfId="0" applyAlignment="1" applyBorder="1" applyFont="1">
      <alignment horizontal="center" readingOrder="0" vertical="center"/>
    </xf>
    <xf borderId="21" fillId="13" fontId="16" numFmtId="0" xfId="0" applyAlignment="1" applyBorder="1" applyFill="1" applyFont="1">
      <alignment horizontal="left" readingOrder="0" shrinkToFit="0" vertical="center" wrapText="0"/>
    </xf>
    <xf borderId="21" fillId="13" fontId="16" numFmtId="0" xfId="0" applyAlignment="1" applyBorder="1" applyFont="1">
      <alignment horizontal="center" readingOrder="0" shrinkToFit="0" vertical="center" wrapText="0"/>
    </xf>
    <xf borderId="25" fillId="14" fontId="23" numFmtId="0" xfId="0" applyAlignment="1" applyBorder="1" applyFill="1" applyFont="1">
      <alignment horizontal="left" readingOrder="0" vertical="center"/>
    </xf>
    <xf borderId="26" fillId="14" fontId="23" numFmtId="0" xfId="0" applyAlignment="1" applyBorder="1" applyFont="1">
      <alignment horizontal="center" readingOrder="0" vertical="center"/>
    </xf>
    <xf borderId="17" fillId="6" fontId="24" numFmtId="0" xfId="0" applyAlignment="1" applyBorder="1" applyFont="1">
      <alignment horizontal="center" readingOrder="0" vertical="center"/>
    </xf>
    <xf borderId="27" fillId="2" fontId="1" numFmtId="0" xfId="0" applyAlignment="1" applyBorder="1" applyFont="1">
      <alignment horizontal="left" readingOrder="0"/>
    </xf>
    <xf borderId="28" fillId="0" fontId="25" numFmtId="0" xfId="0" applyAlignment="1" applyBorder="1" applyFont="1">
      <alignment horizontal="center" readingOrder="0" vertical="center"/>
    </xf>
    <xf borderId="29" fillId="2" fontId="1" numFmtId="0" xfId="0" applyAlignment="1" applyBorder="1" applyFont="1">
      <alignment horizontal="left" readingOrder="0"/>
    </xf>
    <xf borderId="17" fillId="0" fontId="26" numFmtId="0" xfId="0" applyAlignment="1" applyBorder="1" applyFont="1">
      <alignment horizontal="center" readingOrder="0" vertical="center"/>
    </xf>
    <xf borderId="2" fillId="15" fontId="3" numFmtId="0" xfId="0" applyAlignment="1" applyBorder="1" applyFill="1" applyFont="1">
      <alignment horizontal="center" vertical="center"/>
    </xf>
    <xf borderId="3" fillId="15" fontId="3" numFmtId="0" xfId="0" applyAlignment="1" applyBorder="1" applyFont="1">
      <alignment horizontal="center" vertical="center"/>
    </xf>
    <xf borderId="4" fillId="15" fontId="3" numFmtId="0" xfId="0" applyAlignment="1" applyBorder="1" applyFont="1">
      <alignment horizontal="center" vertical="center"/>
    </xf>
    <xf borderId="3" fillId="3" fontId="3" numFmtId="0" xfId="0" applyBorder="1" applyFont="1"/>
    <xf borderId="3" fillId="3" fontId="27" numFmtId="0" xfId="0" applyAlignment="1" applyBorder="1" applyFont="1">
      <alignment horizontal="center" readingOrder="0" vertical="center"/>
    </xf>
    <xf borderId="4" fillId="3" fontId="3" numFmtId="0" xfId="0" applyBorder="1" applyFont="1"/>
    <xf borderId="30" fillId="15" fontId="3" numFmtId="0" xfId="0" applyAlignment="1" applyBorder="1" applyFont="1">
      <alignment horizontal="center" vertical="center"/>
    </xf>
    <xf borderId="31" fillId="16" fontId="3" numFmtId="0" xfId="0" applyAlignment="1" applyBorder="1" applyFill="1" applyFont="1">
      <alignment horizontal="center" vertical="center"/>
    </xf>
    <xf borderId="32" fillId="16" fontId="3" numFmtId="0" xfId="0" applyAlignment="1" applyBorder="1" applyFont="1">
      <alignment horizontal="center" vertical="center"/>
    </xf>
    <xf borderId="33" fillId="16" fontId="3" numFmtId="0" xfId="0" applyAlignment="1" applyBorder="1" applyFont="1">
      <alignment horizontal="center" vertical="center"/>
    </xf>
    <xf borderId="0" fillId="15" fontId="3" numFmtId="0" xfId="0" applyAlignment="1" applyFont="1">
      <alignment horizontal="center" vertical="center"/>
    </xf>
    <xf borderId="34" fillId="15" fontId="3" numFmtId="0" xfId="0" applyAlignment="1" applyBorder="1" applyFont="1">
      <alignment horizontal="center" vertical="center"/>
    </xf>
    <xf borderId="0" fillId="3" fontId="3" numFmtId="0" xfId="0" applyFont="1"/>
    <xf borderId="34" fillId="3" fontId="3" numFmtId="0" xfId="0" applyBorder="1" applyFont="1"/>
    <xf borderId="35" fillId="16" fontId="3" numFmtId="0" xfId="0" applyAlignment="1" applyBorder="1" applyFont="1">
      <alignment horizontal="center" vertical="center"/>
    </xf>
    <xf borderId="0" fillId="16" fontId="28" numFmtId="0" xfId="0" applyAlignment="1" applyFont="1">
      <alignment horizontal="center" readingOrder="0" vertical="top"/>
    </xf>
    <xf borderId="36" fillId="16" fontId="3" numFmtId="0" xfId="0" applyAlignment="1" applyBorder="1" applyFont="1">
      <alignment horizontal="center" vertical="center"/>
    </xf>
    <xf borderId="0" fillId="15" fontId="29" numFmtId="0" xfId="0" applyAlignment="1" applyFont="1">
      <alignment horizontal="center" readingOrder="0" vertical="center"/>
    </xf>
    <xf borderId="35" fillId="16" fontId="30" numFmtId="0" xfId="0" applyAlignment="1" applyBorder="1" applyFont="1">
      <alignment horizontal="center" readingOrder="0" vertical="center"/>
    </xf>
    <xf borderId="36" fillId="0" fontId="3" numFmtId="0" xfId="0" applyBorder="1" applyFont="1"/>
    <xf borderId="0" fillId="16" fontId="3" numFmtId="0" xfId="0" applyAlignment="1" applyFont="1">
      <alignment horizontal="center" vertical="center"/>
    </xf>
    <xf borderId="37" fillId="12" fontId="31" numFmtId="0" xfId="0" applyAlignment="1" applyBorder="1" applyFont="1">
      <alignment horizontal="center" readingOrder="0" vertical="center"/>
    </xf>
    <xf borderId="37" fillId="11" fontId="31" numFmtId="0" xfId="0" applyAlignment="1" applyBorder="1" applyFont="1">
      <alignment horizontal="center" readingOrder="0" vertical="center"/>
    </xf>
    <xf borderId="37" fillId="5" fontId="32" numFmtId="0" xfId="0" applyAlignment="1" applyBorder="1" applyFont="1">
      <alignment horizontal="center" readingOrder="0" vertical="center"/>
    </xf>
    <xf borderId="30" fillId="15" fontId="33" numFmtId="0" xfId="0" applyAlignment="1" applyBorder="1" applyFont="1">
      <alignment horizontal="center" vertical="center"/>
    </xf>
    <xf borderId="35" fillId="16" fontId="33" numFmtId="0" xfId="0" applyAlignment="1" applyBorder="1" applyFont="1">
      <alignment horizontal="center" vertical="center"/>
    </xf>
    <xf borderId="0" fillId="16" fontId="33" numFmtId="0" xfId="0" applyAlignment="1" applyFont="1">
      <alignment horizontal="center" vertical="center"/>
    </xf>
    <xf borderId="36" fillId="16" fontId="33" numFmtId="0" xfId="0" applyAlignment="1" applyBorder="1" applyFont="1">
      <alignment horizontal="center" vertical="center"/>
    </xf>
    <xf borderId="0" fillId="15" fontId="33" numFmtId="0" xfId="0" applyAlignment="1" applyFont="1">
      <alignment horizontal="center" vertical="center"/>
    </xf>
    <xf borderId="30" fillId="3" fontId="3" numFmtId="0" xfId="0" applyBorder="1" applyFont="1"/>
    <xf borderId="37" fillId="17" fontId="31" numFmtId="0" xfId="0" applyAlignment="1" applyBorder="1" applyFill="1" applyFont="1">
      <alignment horizontal="center" readingOrder="0" vertical="center"/>
    </xf>
    <xf borderId="37" fillId="13" fontId="31" numFmtId="0" xfId="0" applyAlignment="1" applyBorder="1" applyFont="1">
      <alignment horizontal="center" readingOrder="0" vertical="center"/>
    </xf>
    <xf borderId="9" fillId="9" fontId="31" numFmtId="0" xfId="0" applyAlignment="1" applyBorder="1" applyFont="1">
      <alignment horizontal="center" readingOrder="0" vertical="center"/>
    </xf>
    <xf borderId="38" fillId="15" fontId="33" numFmtId="0" xfId="0" applyAlignment="1" applyBorder="1" applyFont="1">
      <alignment horizontal="center" vertical="center"/>
    </xf>
    <xf borderId="9" fillId="5" fontId="32" numFmtId="0" xfId="0" applyAlignment="1" applyBorder="1" applyFont="1">
      <alignment horizontal="center" readingOrder="0" vertical="center"/>
    </xf>
    <xf borderId="0" fillId="3" fontId="34" numFmtId="0" xfId="0" applyAlignment="1" applyFont="1">
      <alignment horizontal="center" readingOrder="0" vertical="center"/>
    </xf>
    <xf borderId="39" fillId="16" fontId="3" numFmtId="0" xfId="0" applyAlignment="1" applyBorder="1" applyFont="1">
      <alignment horizontal="center" vertical="center"/>
    </xf>
    <xf borderId="40" fillId="16" fontId="3" numFmtId="0" xfId="0" applyAlignment="1" applyBorder="1" applyFont="1">
      <alignment horizontal="center" vertical="center"/>
    </xf>
    <xf borderId="41" fillId="16" fontId="3" numFmtId="0" xfId="0" applyAlignment="1" applyBorder="1" applyFont="1">
      <alignment horizontal="center" vertical="center"/>
    </xf>
    <xf borderId="0" fillId="15" fontId="35" numFmtId="0" xfId="0" applyAlignment="1" applyFont="1">
      <alignment horizontal="center" readingOrder="0" vertical="center"/>
    </xf>
    <xf borderId="0" fillId="15" fontId="30" numFmtId="0" xfId="0" applyAlignment="1" applyFont="1">
      <alignment horizontal="center" readingOrder="0" vertical="center"/>
    </xf>
    <xf borderId="5" fillId="3" fontId="3" numFmtId="0" xfId="0" applyBorder="1" applyFont="1"/>
    <xf borderId="6" fillId="3" fontId="3" numFmtId="0" xfId="0" applyBorder="1" applyFont="1"/>
    <xf borderId="0" fillId="3" fontId="33" numFmtId="0" xfId="0" applyAlignment="1" applyFont="1">
      <alignment horizontal="center" vertical="center"/>
    </xf>
    <xf borderId="6" fillId="3" fontId="33" numFmtId="0" xfId="0" applyAlignment="1" applyBorder="1" applyFont="1">
      <alignment horizontal="center" vertical="center"/>
    </xf>
    <xf borderId="34" fillId="0" fontId="3" numFmtId="0" xfId="0" applyBorder="1" applyFont="1"/>
    <xf borderId="37" fillId="7" fontId="31" numFmtId="0" xfId="0" applyAlignment="1" applyBorder="1" applyFont="1">
      <alignment horizontal="center" readingOrder="0" vertical="center"/>
    </xf>
    <xf borderId="34" fillId="15" fontId="33" numFmtId="0" xfId="0" applyAlignment="1" applyBorder="1" applyFont="1">
      <alignment horizontal="center" vertical="center"/>
    </xf>
    <xf borderId="30" fillId="15" fontId="33" numFmtId="0" xfId="0" applyAlignment="1" applyBorder="1" applyFont="1">
      <alignment vertical="bottom"/>
    </xf>
    <xf borderId="0" fillId="15" fontId="33" numFmtId="0" xfId="0" applyAlignment="1" applyFont="1">
      <alignment horizontal="center" vertical="center"/>
    </xf>
    <xf borderId="3" fillId="15" fontId="28" numFmtId="0" xfId="0" applyAlignment="1" applyBorder="1" applyFont="1">
      <alignment horizontal="center" vertical="center"/>
    </xf>
    <xf borderId="3" fillId="15" fontId="36" numFmtId="0" xfId="0" applyAlignment="1" applyBorder="1" applyFont="1">
      <alignment horizontal="center" readingOrder="0" vertical="top"/>
    </xf>
    <xf borderId="36" fillId="15" fontId="33" numFmtId="0" xfId="0" applyAlignment="1" applyBorder="1" applyFont="1">
      <alignment horizontal="center" vertical="center"/>
    </xf>
    <xf borderId="32" fillId="16" fontId="33" numFmtId="0" xfId="0" applyAlignment="1" applyBorder="1" applyFont="1">
      <alignment horizontal="center" vertical="center"/>
    </xf>
    <xf borderId="42" fillId="16" fontId="33" numFmtId="0" xfId="0" applyAlignment="1" applyBorder="1" applyFont="1">
      <alignment horizontal="center" vertical="center"/>
    </xf>
    <xf borderId="33" fillId="16" fontId="33" numFmtId="0" xfId="0" applyAlignment="1" applyBorder="1" applyFont="1">
      <alignment horizontal="center" vertical="center"/>
    </xf>
    <xf borderId="25" fillId="16" fontId="33" numFmtId="0" xfId="0" applyAlignment="1" applyBorder="1" applyFont="1">
      <alignment horizontal="center" vertical="center"/>
    </xf>
    <xf borderId="43" fillId="16" fontId="33" numFmtId="0" xfId="0" applyAlignment="1" applyBorder="1" applyFont="1">
      <alignment horizontal="center" vertical="center"/>
    </xf>
    <xf borderId="22" fillId="16" fontId="33" numFmtId="0" xfId="0" applyAlignment="1" applyBorder="1" applyFont="1">
      <alignment horizontal="center" vertical="center"/>
    </xf>
    <xf borderId="36" fillId="15" fontId="33" numFmtId="0" xfId="0" applyAlignment="1" applyBorder="1" applyFont="1">
      <alignment horizontal="center" vertical="center"/>
    </xf>
    <xf borderId="44" fillId="16" fontId="33" numFmtId="0" xfId="0" applyAlignment="1" applyBorder="1" applyFont="1">
      <alignment horizontal="center" vertical="center"/>
    </xf>
    <xf borderId="40" fillId="16" fontId="33" numFmtId="0" xfId="0" applyAlignment="1" applyBorder="1" applyFont="1">
      <alignment horizontal="center" vertical="center"/>
    </xf>
    <xf borderId="41" fillId="16" fontId="33" numFmtId="0" xfId="0" applyAlignment="1" applyBorder="1" applyFont="1">
      <alignment horizontal="center" vertical="center"/>
    </xf>
    <xf borderId="0" fillId="15" fontId="3" numFmtId="0" xfId="0" applyAlignment="1" applyFont="1">
      <alignment horizontal="center" readingOrder="0" vertical="center"/>
    </xf>
    <xf borderId="35" fillId="16" fontId="3" numFmtId="0" xfId="0" applyBorder="1" applyFont="1"/>
    <xf borderId="36" fillId="16" fontId="3" numFmtId="0" xfId="0" applyBorder="1" applyFont="1"/>
    <xf borderId="0" fillId="15" fontId="36" numFmtId="0" xfId="0" applyAlignment="1" applyFont="1">
      <alignment horizontal="center" readingOrder="0" vertical="bottom"/>
    </xf>
    <xf borderId="39" fillId="16" fontId="3" numFmtId="0" xfId="0" applyBorder="1" applyFont="1"/>
    <xf borderId="40" fillId="16" fontId="3" numFmtId="0" xfId="0" applyBorder="1" applyFont="1"/>
    <xf borderId="41" fillId="16" fontId="3" numFmtId="0" xfId="0" applyBorder="1" applyFont="1"/>
    <xf borderId="0" fillId="15" fontId="37" numFmtId="0" xfId="0" applyAlignment="1" applyFont="1">
      <alignment horizontal="center" readingOrder="0" vertical="center"/>
    </xf>
    <xf borderId="37" fillId="5" fontId="32" numFmtId="0" xfId="0" applyAlignment="1" applyBorder="1" applyFont="1">
      <alignment horizontal="center" vertical="center"/>
    </xf>
    <xf borderId="0" fillId="15" fontId="3" numFmtId="0" xfId="0" applyAlignment="1" applyFont="1">
      <alignment horizontal="left" readingOrder="0" vertical="center"/>
    </xf>
    <xf borderId="0" fillId="15" fontId="33" numFmtId="0" xfId="0" applyAlignment="1" applyFont="1">
      <alignment horizontal="left" vertical="center"/>
    </xf>
    <xf borderId="37" fillId="7" fontId="31" numFmtId="0" xfId="0" applyAlignment="1" applyBorder="1" applyFont="1">
      <alignment horizontal="center" readingOrder="0" shrinkToFit="0" vertical="center" wrapText="0"/>
    </xf>
    <xf borderId="37" fillId="12" fontId="31" numFmtId="0" xfId="0" applyAlignment="1" applyBorder="1" applyFont="1">
      <alignment horizontal="center" vertical="center"/>
    </xf>
    <xf borderId="19" fillId="16" fontId="33" numFmtId="0" xfId="0" applyAlignment="1" applyBorder="1" applyFont="1">
      <alignment horizontal="center" vertical="center"/>
    </xf>
    <xf borderId="37" fillId="13" fontId="31" numFmtId="0" xfId="0" applyAlignment="1" applyBorder="1" applyFont="1">
      <alignment horizontal="center" vertical="center"/>
    </xf>
    <xf borderId="45" fillId="15" fontId="3" numFmtId="0" xfId="0" applyAlignment="1" applyBorder="1" applyFont="1">
      <alignment horizontal="center" vertical="center"/>
    </xf>
    <xf borderId="46" fillId="15" fontId="33" numFmtId="0" xfId="0" applyAlignment="1" applyBorder="1" applyFont="1">
      <alignment horizontal="center" vertical="center"/>
    </xf>
    <xf borderId="47" fillId="15" fontId="33" numFmtId="0" xfId="0" applyAlignment="1" applyBorder="1" applyFont="1">
      <alignment horizontal="center" vertical="center"/>
    </xf>
    <xf borderId="23" fillId="0" fontId="3" numFmtId="0" xfId="0" applyBorder="1" applyFont="1"/>
    <xf borderId="0" fillId="15" fontId="3" numFmtId="0" xfId="0" applyAlignment="1" applyFont="1">
      <alignment horizontal="left" vertical="center"/>
    </xf>
    <xf borderId="45" fillId="15" fontId="33" numFmtId="0" xfId="0" applyAlignment="1" applyBorder="1" applyFont="1">
      <alignment horizontal="center" vertical="center"/>
    </xf>
    <xf borderId="37" fillId="9" fontId="31" numFmtId="0" xfId="0" applyAlignment="1" applyBorder="1" applyFont="1">
      <alignment horizontal="center" readingOrder="0" vertical="center"/>
    </xf>
    <xf borderId="44" fillId="15" fontId="33" numFmtId="0" xfId="0" applyAlignment="1" applyBorder="1" applyFont="1">
      <alignment horizontal="center" vertical="center"/>
    </xf>
    <xf borderId="37" fillId="5" fontId="32" numFmtId="0" xfId="0" applyAlignment="1" applyBorder="1" applyFont="1">
      <alignment horizontal="center" vertical="center"/>
    </xf>
    <xf borderId="48" fillId="7" fontId="31" numFmtId="0" xfId="0" applyAlignment="1" applyBorder="1" applyFont="1">
      <alignment horizontal="center" vertical="center"/>
    </xf>
    <xf borderId="37" fillId="11" fontId="31" numFmtId="0" xfId="0" applyAlignment="1" applyBorder="1" applyFont="1">
      <alignment horizontal="center" vertical="center"/>
    </xf>
    <xf borderId="49" fillId="15" fontId="3" numFmtId="0" xfId="0" applyAlignment="1" applyBorder="1" applyFont="1">
      <alignment horizontal="center" vertical="center"/>
    </xf>
    <xf borderId="50" fillId="15" fontId="3" numFmtId="0" xfId="0" applyAlignment="1" applyBorder="1" applyFont="1">
      <alignment horizontal="center" vertical="center"/>
    </xf>
    <xf borderId="51" fillId="15" fontId="3" numFmtId="0" xfId="0" applyAlignment="1" applyBorder="1" applyFont="1">
      <alignment horizontal="center" vertical="center"/>
    </xf>
    <xf borderId="20" fillId="0" fontId="3" numFmtId="0" xfId="0" applyBorder="1" applyFont="1"/>
    <xf borderId="0" fillId="15" fontId="8" numFmtId="0" xfId="0" applyAlignment="1" applyFont="1">
      <alignment horizontal="center" readingOrder="0" vertical="bottom"/>
    </xf>
    <xf borderId="40" fillId="15" fontId="33" numFmtId="0" xfId="0" applyAlignment="1" applyBorder="1" applyFont="1">
      <alignment horizontal="center" vertical="center"/>
    </xf>
    <xf borderId="0" fillId="15" fontId="33" numFmtId="0" xfId="0" applyFont="1"/>
    <xf borderId="39" fillId="16" fontId="33" numFmtId="0" xfId="0" applyAlignment="1" applyBorder="1" applyFont="1">
      <alignment horizontal="center" vertical="center"/>
    </xf>
    <xf borderId="34" fillId="15" fontId="3" numFmtId="0" xfId="0" applyBorder="1" applyFont="1"/>
    <xf borderId="0" fillId="15" fontId="3" numFmtId="0" xfId="0" applyFont="1"/>
    <xf borderId="0" fillId="15" fontId="32" numFmtId="0" xfId="0" applyAlignment="1" applyFont="1">
      <alignment horizontal="center" vertical="top"/>
    </xf>
    <xf borderId="0" fillId="15" fontId="33" numFmtId="0" xfId="0" applyAlignment="1" applyFont="1">
      <alignment vertical="bottom"/>
    </xf>
    <xf borderId="30" fillId="15" fontId="3" numFmtId="0" xfId="0" applyBorder="1" applyFont="1"/>
    <xf borderId="5" fillId="15" fontId="33" numFmtId="0" xfId="0" applyAlignment="1" applyBorder="1" applyFont="1">
      <alignment horizontal="center" vertical="center"/>
    </xf>
    <xf borderId="6" fillId="15" fontId="33" numFmtId="0" xfId="0" applyAlignment="1" applyBorder="1" applyFont="1">
      <alignment horizontal="center" vertical="center"/>
    </xf>
    <xf borderId="6" fillId="15" fontId="3" numFmtId="0" xfId="0" applyAlignment="1" applyBorder="1" applyFont="1">
      <alignment horizontal="center" vertical="center"/>
    </xf>
    <xf borderId="7" fillId="15" fontId="33" numFmtId="0" xfId="0" applyAlignment="1" applyBorder="1" applyFont="1">
      <alignment horizontal="center" vertical="center"/>
    </xf>
    <xf borderId="6" fillId="15" fontId="33" numFmtId="0" xfId="0" applyAlignment="1" applyBorder="1" applyFont="1">
      <alignment vertical="bottom"/>
    </xf>
    <xf borderId="6" fillId="15" fontId="3" numFmtId="0" xfId="0" applyBorder="1" applyFont="1"/>
    <xf borderId="7" fillId="15" fontId="3" numFmtId="0" xfId="0" applyBorder="1" applyFont="1"/>
    <xf borderId="6" fillId="15" fontId="33" numFmtId="0" xfId="0" applyBorder="1" applyFont="1"/>
    <xf borderId="7" fillId="15" fontId="3" numFmtId="0" xfId="0" applyAlignment="1" applyBorder="1" applyFont="1">
      <alignment horizontal="center" vertical="center"/>
    </xf>
    <xf borderId="52" fillId="3" fontId="38" numFmtId="0" xfId="0" applyAlignment="1" applyBorder="1" applyFont="1">
      <alignment horizontal="center" readingOrder="0" vertical="center"/>
    </xf>
    <xf borderId="53" fillId="0" fontId="3" numFmtId="0" xfId="0" applyBorder="1" applyFont="1"/>
    <xf borderId="0" fillId="0" fontId="39" numFmtId="0" xfId="0" applyAlignment="1" applyFont="1">
      <alignment horizontal="left" readingOrder="0" vertical="center"/>
    </xf>
    <xf borderId="0" fillId="0" fontId="29" numFmtId="0" xfId="0" applyAlignment="1" applyFont="1">
      <alignment horizontal="center" readingOrder="0" vertical="center"/>
    </xf>
    <xf borderId="0" fillId="0" fontId="39" numFmtId="0" xfId="0" applyAlignment="1" applyFont="1">
      <alignment horizontal="center" readingOrder="0" vertical="center"/>
    </xf>
    <xf borderId="0" fillId="0" fontId="29" numFmtId="0" xfId="0" applyAlignment="1" applyFont="1">
      <alignment horizontal="center" vertical="center"/>
    </xf>
    <xf borderId="54" fillId="0" fontId="3" numFmtId="0" xfId="0" applyBorder="1" applyFont="1"/>
    <xf borderId="44" fillId="0" fontId="3" numFmtId="0" xfId="0" applyBorder="1" applyFont="1"/>
    <xf borderId="54" fillId="15" fontId="40" numFmtId="0" xfId="0" applyAlignment="1" applyBorder="1" applyFont="1">
      <alignment horizontal="center" readingOrder="0" vertical="center"/>
    </xf>
    <xf borderId="44" fillId="15" fontId="40" numFmtId="0" xfId="0" applyAlignment="1" applyBorder="1" applyFont="1">
      <alignment horizontal="center" readingOrder="0" vertical="center"/>
    </xf>
    <xf borderId="0" fillId="15" fontId="40" numFmtId="0" xfId="0" applyAlignment="1" applyFont="1">
      <alignment horizontal="center" readingOrder="0" vertical="center"/>
    </xf>
    <xf borderId="55" fillId="0" fontId="3" numFmtId="0" xfId="0" applyBorder="1" applyFont="1"/>
    <xf borderId="48" fillId="0" fontId="3" numFmtId="0" xfId="0" applyBorder="1" applyFont="1"/>
    <xf borderId="56" fillId="17" fontId="29" numFmtId="0" xfId="0" applyAlignment="1" applyBorder="1" applyFont="1">
      <alignment horizontal="center" readingOrder="0" vertical="center"/>
    </xf>
    <xf borderId="54" fillId="0" fontId="29" numFmtId="0" xfId="0" applyAlignment="1" applyBorder="1" applyFont="1">
      <alignment horizontal="center" readingOrder="0" vertical="center"/>
    </xf>
    <xf borderId="44" fillId="0" fontId="29" numFmtId="0" xfId="0" applyAlignment="1" applyBorder="1" applyFont="1">
      <alignment horizontal="center" readingOrder="0" vertical="center"/>
    </xf>
    <xf borderId="47" fillId="0" fontId="29" numFmtId="0" xfId="0" applyAlignment="1" applyBorder="1" applyFont="1">
      <alignment horizontal="center" readingOrder="0" vertical="center"/>
    </xf>
    <xf borderId="47" fillId="0" fontId="37" numFmtId="0" xfId="0" applyAlignment="1" applyBorder="1" applyFont="1">
      <alignment horizontal="center"/>
    </xf>
    <xf borderId="47" fillId="0" fontId="3" numFmtId="0" xfId="0" applyBorder="1" applyFont="1"/>
    <xf borderId="57" fillId="2" fontId="1" numFmtId="0" xfId="0" applyAlignment="1" applyBorder="1" applyFont="1">
      <alignment horizontal="left" readingOrder="0"/>
    </xf>
    <xf borderId="57" fillId="2" fontId="1" numFmtId="0" xfId="0" applyAlignment="1" applyBorder="1" applyFont="1">
      <alignment horizontal="left" readingOrder="0" vertical="center"/>
    </xf>
    <xf borderId="58" fillId="2" fontId="1" numFmtId="0" xfId="0" applyAlignment="1" applyBorder="1" applyFont="1">
      <alignment horizontal="left" readingOrder="0"/>
    </xf>
    <xf borderId="0" fillId="2" fontId="1" numFmtId="0" xfId="0" applyAlignment="1" applyFont="1">
      <alignment horizontal="left" readingOrder="0"/>
    </xf>
    <xf borderId="0" fillId="17" fontId="41" numFmtId="0" xfId="0" applyAlignment="1" applyFont="1">
      <alignment horizontal="center" readingOrder="0" vertical="center"/>
    </xf>
    <xf borderId="59" fillId="18" fontId="42" numFmtId="0" xfId="0" applyAlignment="1" applyBorder="1" applyFill="1" applyFont="1">
      <alignment horizontal="center" readingOrder="0" vertical="center"/>
    </xf>
    <xf borderId="59" fillId="0" fontId="3" numFmtId="0" xfId="0" applyBorder="1" applyFont="1"/>
    <xf borderId="59" fillId="19" fontId="43" numFmtId="0" xfId="0" applyAlignment="1" applyBorder="1" applyFill="1" applyFont="1">
      <alignment horizontal="center" readingOrder="0" vertical="center"/>
    </xf>
    <xf borderId="52" fillId="17" fontId="44" numFmtId="0" xfId="0" applyAlignment="1" applyBorder="1" applyFont="1">
      <alignment horizontal="center" readingOrder="0" vertical="center"/>
    </xf>
    <xf borderId="59" fillId="11" fontId="42" numFmtId="0" xfId="0" applyAlignment="1" applyBorder="1" applyFont="1">
      <alignment horizontal="center" readingOrder="0" vertical="center"/>
    </xf>
    <xf borderId="59" fillId="5" fontId="45" numFmtId="0" xfId="0" applyAlignment="1" applyBorder="1" applyFont="1">
      <alignment horizontal="center" readingOrder="0" vertical="center"/>
    </xf>
    <xf borderId="56" fillId="17" fontId="45" numFmtId="0" xfId="0" applyAlignment="1" applyBorder="1" applyFont="1">
      <alignment horizontal="center" vertical="center"/>
    </xf>
    <xf borderId="59" fillId="20" fontId="46" numFmtId="0" xfId="0" applyAlignment="1" applyBorder="1" applyFill="1" applyFont="1">
      <alignment horizontal="center" readingOrder="0" vertical="center"/>
    </xf>
    <xf borderId="59" fillId="17" fontId="44" numFmtId="0" xfId="0" applyAlignment="1" applyBorder="1" applyFont="1">
      <alignment horizontal="center" readingOrder="0" vertical="center"/>
    </xf>
    <xf borderId="59" fillId="21" fontId="47" numFmtId="0" xfId="0" applyAlignment="1" applyBorder="1" applyFill="1" applyFont="1">
      <alignment horizontal="center" readingOrder="0"/>
    </xf>
    <xf borderId="59" fillId="0" fontId="8" numFmtId="0" xfId="0" applyAlignment="1" applyBorder="1" applyFont="1">
      <alignment horizontal="center" vertical="center"/>
    </xf>
    <xf borderId="0" fillId="18" fontId="42" numFmtId="0" xfId="0" applyAlignment="1" applyFont="1">
      <alignment horizontal="center" readingOrder="0" vertical="center"/>
    </xf>
    <xf borderId="0" fillId="19" fontId="43" numFmtId="0" xfId="0" applyAlignment="1" applyFont="1">
      <alignment horizontal="center" readingOrder="0" vertical="center"/>
    </xf>
    <xf borderId="0" fillId="11" fontId="42" numFmtId="0" xfId="0" applyAlignment="1" applyFont="1">
      <alignment horizontal="center" readingOrder="0" vertical="center"/>
    </xf>
    <xf borderId="0" fillId="5" fontId="45" numFmtId="0" xfId="0" applyAlignment="1" applyFont="1">
      <alignment horizontal="center" readingOrder="0" vertical="center"/>
    </xf>
    <xf borderId="60" fillId="0" fontId="3" numFmtId="0" xfId="0" applyBorder="1" applyFont="1"/>
    <xf borderId="0" fillId="20" fontId="46" numFmtId="0" xfId="0" applyAlignment="1" applyFont="1">
      <alignment horizontal="center" readingOrder="0" vertical="center"/>
    </xf>
    <xf borderId="47" fillId="21" fontId="47" numFmtId="0" xfId="0" applyAlignment="1" applyBorder="1" applyFont="1">
      <alignment horizontal="center" readingOrder="0"/>
    </xf>
    <xf borderId="0" fillId="0" fontId="8" numFmtId="0" xfId="0" applyAlignment="1" applyFont="1">
      <alignment horizontal="center" vertical="center"/>
    </xf>
    <xf borderId="61" fillId="2" fontId="1" numFmtId="0" xfId="0" applyAlignment="1" applyBorder="1" applyFont="1">
      <alignment horizontal="left" readingOrder="0"/>
    </xf>
    <xf borderId="62" fillId="2" fontId="1" numFmtId="0" xfId="0" applyAlignment="1" applyBorder="1" applyFont="1">
      <alignment horizontal="left" readingOrder="0"/>
    </xf>
    <xf borderId="0" fillId="17" fontId="48" numFmtId="0" xfId="0" applyAlignment="1" applyFont="1">
      <alignment horizontal="center" readingOrder="0" vertical="center"/>
    </xf>
    <xf borderId="0" fillId="17" fontId="44" numFmtId="0" xfId="0" applyAlignment="1" applyFont="1">
      <alignment horizontal="left" readingOrder="0" vertical="center"/>
    </xf>
    <xf borderId="0" fillId="18" fontId="44" numFmtId="0" xfId="0" applyAlignment="1" applyFont="1">
      <alignment horizontal="center" readingOrder="0" vertical="center"/>
    </xf>
    <xf borderId="0" fillId="19" fontId="49" numFmtId="0" xfId="0" applyAlignment="1" applyFont="1">
      <alignment horizontal="center" readingOrder="0" vertical="center"/>
    </xf>
    <xf borderId="0" fillId="11" fontId="44" numFmtId="0" xfId="0" applyAlignment="1" applyFont="1">
      <alignment horizontal="center" readingOrder="0" vertical="center"/>
    </xf>
    <xf borderId="0" fillId="5" fontId="8" numFmtId="0" xfId="0" applyAlignment="1" applyFont="1">
      <alignment horizontal="center" readingOrder="0" vertical="center"/>
    </xf>
    <xf borderId="0" fillId="20" fontId="50" numFmtId="0" xfId="0" applyAlignment="1" applyFont="1">
      <alignment horizontal="center" readingOrder="0" vertical="center"/>
    </xf>
    <xf borderId="59" fillId="21" fontId="51" numFmtId="0" xfId="0" applyAlignment="1" applyBorder="1" applyFont="1">
      <alignment horizontal="center" vertical="center"/>
    </xf>
    <xf borderId="63" fillId="0" fontId="3" numFmtId="0" xfId="0" applyBorder="1" applyFont="1"/>
    <xf borderId="0" fillId="21" fontId="51" numFmtId="0" xfId="0" applyAlignment="1" applyFont="1">
      <alignment horizontal="center" vertical="center"/>
    </xf>
    <xf borderId="0" fillId="19" fontId="52" numFmtId="0" xfId="0" applyAlignment="1" applyFont="1">
      <alignment horizontal="center" readingOrder="0" vertical="center"/>
    </xf>
    <xf borderId="0" fillId="5" fontId="53" numFmtId="0" xfId="0" applyAlignment="1" applyFont="1">
      <alignment horizontal="center" readingOrder="0" vertical="center"/>
    </xf>
    <xf borderId="0" fillId="0" fontId="12" numFmtId="0" xfId="0" applyAlignment="1" applyFont="1">
      <alignment horizontal="center" vertical="center"/>
    </xf>
    <xf borderId="0" fillId="4" fontId="44" numFmtId="0" xfId="0" applyAlignment="1" applyFont="1">
      <alignment horizontal="center" readingOrder="0" vertical="center"/>
    </xf>
    <xf borderId="0" fillId="22" fontId="44" numFmtId="0" xfId="0" applyAlignment="1" applyFill="1" applyFont="1">
      <alignment horizontal="center" readingOrder="0" vertical="center"/>
    </xf>
    <xf borderId="0" fillId="23" fontId="44" numFmtId="0" xfId="0" applyAlignment="1" applyFill="1" applyFont="1">
      <alignment horizontal="center" readingOrder="0" vertical="center"/>
    </xf>
    <xf borderId="0" fillId="24" fontId="54" numFmtId="0" xfId="0" applyAlignment="1" applyFill="1" applyFont="1">
      <alignment horizontal="center" readingOrder="0" vertical="center"/>
    </xf>
    <xf borderId="0" fillId="6" fontId="55" numFmtId="0" xfId="0" applyAlignment="1" applyFont="1">
      <alignment horizontal="center" readingOrder="0" vertical="center"/>
    </xf>
    <xf borderId="0" fillId="5" fontId="56" numFmtId="0" xfId="0" applyAlignment="1" applyFont="1">
      <alignment horizontal="center" readingOrder="0" vertical="center"/>
    </xf>
    <xf borderId="0" fillId="12" fontId="51" numFmtId="0" xfId="0" applyAlignment="1" applyFont="1">
      <alignment horizontal="center" readingOrder="0" vertical="center"/>
    </xf>
    <xf borderId="0" fillId="25" fontId="51" numFmtId="0" xfId="0" applyAlignment="1" applyFill="1" applyFont="1">
      <alignment horizontal="center" vertical="center"/>
    </xf>
    <xf borderId="0" fillId="17" fontId="51" numFmtId="0" xfId="0" applyAlignment="1" applyFont="1">
      <alignment horizontal="left" readingOrder="0" vertical="center"/>
    </xf>
    <xf borderId="0" fillId="26" fontId="57" numFmtId="0" xfId="0" applyAlignment="1" applyFill="1" applyFont="1">
      <alignment horizontal="center" readingOrder="0" vertical="center"/>
    </xf>
    <xf borderId="0" fillId="12" fontId="51" numFmtId="0" xfId="0" applyAlignment="1" applyFont="1">
      <alignment horizontal="center" vertical="center"/>
    </xf>
    <xf borderId="0" fillId="13" fontId="44" numFmtId="0" xfId="0" applyAlignment="1" applyFont="1">
      <alignment horizontal="center" readingOrder="0" vertical="center"/>
    </xf>
    <xf borderId="0" fillId="7" fontId="58" numFmtId="0" xfId="0" applyAlignment="1" applyFont="1">
      <alignment horizontal="center" vertical="center"/>
    </xf>
    <xf borderId="47" fillId="27" fontId="59" numFmtId="0" xfId="0" applyAlignment="1" applyBorder="1" applyFill="1" applyFont="1">
      <alignment horizontal="center" vertical="center"/>
    </xf>
    <xf borderId="47" fillId="27" fontId="56" numFmtId="0" xfId="0" applyAlignment="1" applyBorder="1" applyFont="1">
      <alignment horizontal="center" vertical="center"/>
    </xf>
    <xf borderId="64" fillId="2" fontId="1" numFmtId="0" xfId="0" applyAlignment="1" applyBorder="1" applyFont="1">
      <alignment horizontal="left" readingOrder="0"/>
    </xf>
    <xf borderId="0" fillId="17" fontId="51" numFmtId="0" xfId="0" applyAlignment="1" applyFont="1">
      <alignment horizontal="left" readingOrder="0" vertical="center"/>
    </xf>
    <xf borderId="0" fillId="28" fontId="44" numFmtId="0" xfId="0" applyAlignment="1" applyFill="1" applyFont="1">
      <alignment horizontal="center" readingOrder="0" vertical="center"/>
    </xf>
    <xf borderId="0" fillId="22" fontId="60" numFmtId="0" xfId="0" applyAlignment="1" applyFont="1">
      <alignment horizontal="center" readingOrder="0" vertical="center"/>
    </xf>
    <xf borderId="52" fillId="17" fontId="29" numFmtId="0" xfId="0" applyAlignment="1" applyBorder="1" applyFont="1">
      <alignment horizontal="center" readingOrder="0" vertical="center"/>
    </xf>
    <xf borderId="52" fillId="28" fontId="51" numFmtId="0" xfId="0" applyAlignment="1" applyBorder="1" applyFont="1">
      <alignment horizontal="center" vertical="center"/>
    </xf>
    <xf borderId="0" fillId="23" fontId="51" numFmtId="0" xfId="0" applyAlignment="1" applyFont="1">
      <alignment horizontal="center" readingOrder="0" vertical="center"/>
    </xf>
    <xf borderId="0" fillId="29" fontId="61" numFmtId="0" xfId="0" applyAlignment="1" applyFill="1" applyFont="1">
      <alignment horizontal="center" readingOrder="0" vertical="center"/>
    </xf>
    <xf borderId="0" fillId="28" fontId="60" numFmtId="0" xfId="0" applyAlignment="1" applyFont="1">
      <alignment horizontal="center" readingOrder="0" vertical="center"/>
    </xf>
    <xf borderId="0" fillId="9" fontId="44" numFmtId="0" xfId="0" applyAlignment="1" applyFont="1">
      <alignment horizontal="center" readingOrder="0" vertical="center"/>
    </xf>
    <xf borderId="54" fillId="17" fontId="29" numFmtId="0" xfId="0" applyAlignment="1" applyBorder="1" applyFont="1">
      <alignment horizontal="center" readingOrder="0" vertical="center"/>
    </xf>
    <xf borderId="54" fillId="11" fontId="51" numFmtId="0" xfId="0" applyAlignment="1" applyBorder="1" applyFont="1">
      <alignment horizontal="center" vertical="center"/>
    </xf>
    <xf borderId="0" fillId="6" fontId="33" numFmtId="0" xfId="0" applyAlignment="1" applyFont="1">
      <alignment vertical="center"/>
    </xf>
    <xf borderId="0" fillId="7" fontId="44" numFmtId="0" xfId="0" applyAlignment="1" applyFont="1">
      <alignment horizontal="center" readingOrder="0" vertical="center"/>
    </xf>
    <xf borderId="0" fillId="11" fontId="51" numFmtId="0" xfId="0" applyAlignment="1" applyFont="1">
      <alignment horizontal="center" readingOrder="0" vertical="center"/>
    </xf>
    <xf borderId="0" fillId="0" fontId="55" numFmtId="0" xfId="0" applyAlignment="1" applyFont="1">
      <alignment horizontal="center" readingOrder="0" vertical="center"/>
    </xf>
    <xf borderId="60" fillId="17" fontId="29" numFmtId="0" xfId="0" applyAlignment="1" applyBorder="1" applyFont="1">
      <alignment horizontal="center" readingOrder="0" vertical="center"/>
    </xf>
    <xf borderId="0" fillId="5" fontId="56" numFmtId="0" xfId="0" applyAlignment="1" applyFont="1">
      <alignment horizontal="center" vertical="center"/>
    </xf>
    <xf borderId="0" fillId="30" fontId="50" numFmtId="0" xfId="0" applyAlignment="1" applyFill="1" applyFont="1">
      <alignment horizontal="center" readingOrder="0" vertical="center"/>
    </xf>
    <xf borderId="0" fillId="11" fontId="51" numFmtId="0" xfId="0" applyAlignment="1" applyFont="1">
      <alignment horizontal="center" vertical="center"/>
    </xf>
    <xf borderId="47" fillId="17" fontId="44" numFmtId="0" xfId="0" applyAlignment="1" applyBorder="1" applyFont="1">
      <alignment horizontal="left" readingOrder="0" vertical="center"/>
    </xf>
    <xf borderId="47" fillId="26" fontId="57" numFmtId="0" xfId="0" applyAlignment="1" applyBorder="1" applyFont="1">
      <alignment horizontal="center" readingOrder="0" vertical="center"/>
    </xf>
    <xf borderId="47" fillId="7" fontId="44" numFmtId="0" xfId="0" applyAlignment="1" applyBorder="1" applyFont="1">
      <alignment horizontal="center" readingOrder="0" vertical="center"/>
    </xf>
    <xf borderId="47" fillId="7" fontId="58" numFmtId="0" xfId="0" applyAlignment="1" applyBorder="1" applyFont="1">
      <alignment horizontal="center" vertical="center"/>
    </xf>
    <xf borderId="47" fillId="6" fontId="33" numFmtId="0" xfId="0" applyAlignment="1" applyBorder="1" applyFont="1">
      <alignment vertical="center"/>
    </xf>
    <xf borderId="65" fillId="2" fontId="1" numFmtId="0" xfId="0" applyAlignment="1" applyBorder="1" applyFont="1">
      <alignment horizontal="left" readingOrder="0"/>
    </xf>
    <xf borderId="23" fillId="17" fontId="48" numFmtId="0" xfId="0" applyAlignment="1" applyBorder="1" applyFont="1">
      <alignment horizontal="center" readingOrder="0" vertical="center"/>
    </xf>
    <xf borderId="66" fillId="21" fontId="15" numFmtId="0" xfId="0" applyAlignment="1" applyBorder="1" applyFont="1">
      <alignment horizontal="center"/>
    </xf>
    <xf borderId="59" fillId="26" fontId="40" numFmtId="0" xfId="0" applyAlignment="1" applyBorder="1" applyFont="1">
      <alignment horizontal="left" readingOrder="0" vertical="center"/>
    </xf>
    <xf borderId="67" fillId="21" fontId="51" numFmtId="0" xfId="0" applyAlignment="1" applyBorder="1" applyFont="1">
      <alignment horizontal="center" vertical="center"/>
    </xf>
    <xf borderId="20" fillId="25" fontId="15" numFmtId="0" xfId="0" applyAlignment="1" applyBorder="1" applyFont="1">
      <alignment horizontal="center"/>
    </xf>
    <xf borderId="35" fillId="25" fontId="51" numFmtId="0" xfId="0" applyAlignment="1" applyBorder="1" applyFont="1">
      <alignment horizontal="center" vertical="center"/>
    </xf>
    <xf borderId="20" fillId="7" fontId="62" numFmtId="0" xfId="0" applyAlignment="1" applyBorder="1" applyFont="1">
      <alignment horizontal="center"/>
    </xf>
    <xf borderId="35" fillId="7" fontId="58" numFmtId="0" xfId="0" applyAlignment="1" applyBorder="1" applyFont="1">
      <alignment horizontal="center" vertical="center"/>
    </xf>
    <xf borderId="20" fillId="11" fontId="15" numFmtId="0" xfId="0" applyAlignment="1" applyBorder="1" applyFont="1">
      <alignment horizontal="center"/>
    </xf>
    <xf borderId="35" fillId="11" fontId="51" numFmtId="0" xfId="0" applyAlignment="1" applyBorder="1" applyFont="1">
      <alignment horizontal="center" vertical="center"/>
    </xf>
    <xf borderId="0" fillId="11" fontId="51" numFmtId="0" xfId="0" applyAlignment="1" applyFont="1">
      <alignment horizontal="center" vertical="center"/>
    </xf>
    <xf borderId="20" fillId="27" fontId="11" numFmtId="0" xfId="0" applyAlignment="1" applyBorder="1" applyFont="1">
      <alignment horizontal="center"/>
    </xf>
    <xf borderId="35" fillId="27" fontId="59" numFmtId="0" xfId="0" applyAlignment="1" applyBorder="1" applyFont="1">
      <alignment horizontal="center" vertical="center"/>
    </xf>
    <xf borderId="0" fillId="27" fontId="56" numFmtId="0" xfId="0" applyAlignment="1" applyFont="1">
      <alignment horizontal="center" vertical="center"/>
    </xf>
    <xf borderId="20" fillId="31" fontId="11" numFmtId="0" xfId="0" applyAlignment="1" applyBorder="1" applyFill="1" applyFont="1">
      <alignment horizontal="center"/>
    </xf>
    <xf borderId="35" fillId="31" fontId="56" numFmtId="0" xfId="0" applyAlignment="1" applyBorder="1" applyFont="1">
      <alignment horizontal="center" vertical="center"/>
    </xf>
    <xf borderId="20" fillId="24" fontId="15" numFmtId="0" xfId="0" applyAlignment="1" applyBorder="1" applyFont="1">
      <alignment horizontal="center"/>
    </xf>
    <xf borderId="35" fillId="24" fontId="51" numFmtId="0" xfId="0" applyAlignment="1" applyBorder="1" applyFont="1">
      <alignment horizontal="center" vertical="center"/>
    </xf>
    <xf borderId="20" fillId="5" fontId="11" numFmtId="0" xfId="0" applyAlignment="1" applyBorder="1" applyFont="1">
      <alignment horizontal="center"/>
    </xf>
    <xf borderId="35" fillId="5" fontId="56" numFmtId="0" xfId="0" applyAlignment="1" applyBorder="1" applyFont="1">
      <alignment horizontal="center" vertical="center"/>
    </xf>
    <xf borderId="20" fillId="9" fontId="63" numFmtId="0" xfId="0" applyAlignment="1" applyBorder="1" applyFont="1">
      <alignment horizontal="center"/>
    </xf>
    <xf borderId="35" fillId="9" fontId="49" numFmtId="0" xfId="0" applyAlignment="1" applyBorder="1" applyFont="1">
      <alignment horizontal="center" vertical="center"/>
    </xf>
    <xf borderId="20" fillId="32" fontId="15" numFmtId="0" xfId="0" applyAlignment="1" applyBorder="1" applyFill="1" applyFont="1">
      <alignment horizontal="center"/>
    </xf>
    <xf borderId="35" fillId="32" fontId="51" numFmtId="0" xfId="0" applyAlignment="1" applyBorder="1" applyFont="1">
      <alignment horizontal="center" vertical="center"/>
    </xf>
    <xf borderId="68" fillId="8" fontId="64" numFmtId="0" xfId="0" applyAlignment="1" applyBorder="1" applyFont="1">
      <alignment horizontal="center"/>
    </xf>
    <xf borderId="69" fillId="8" fontId="65" numFmtId="0" xfId="0" applyAlignment="1" applyBorder="1" applyFont="1">
      <alignment horizontal="center" vertical="center"/>
    </xf>
    <xf borderId="47" fillId="8" fontId="66" numFmtId="0" xfId="0" applyAlignment="1" applyBorder="1" applyFont="1">
      <alignment horizontal="center" vertical="center"/>
    </xf>
    <xf borderId="20" fillId="17" fontId="67" numFmtId="0" xfId="0" applyAlignment="1" applyBorder="1" applyFont="1">
      <alignment horizontal="center" readingOrder="0" vertical="center"/>
    </xf>
    <xf borderId="39" fillId="24" fontId="16" numFmtId="0" xfId="0" applyAlignment="1" applyBorder="1" applyFont="1">
      <alignment horizontal="center" readingOrder="0" vertical="center"/>
    </xf>
    <xf borderId="59" fillId="26" fontId="8" numFmtId="0" xfId="0" applyAlignment="1" applyBorder="1" applyFont="1">
      <alignment horizontal="left" readingOrder="0" vertical="center"/>
    </xf>
    <xf borderId="59" fillId="24" fontId="44" numFmtId="0" xfId="0" applyAlignment="1" applyBorder="1" applyFont="1">
      <alignment horizontal="center" readingOrder="0" vertical="center"/>
    </xf>
    <xf borderId="39" fillId="28" fontId="8" numFmtId="0" xfId="0" applyAlignment="1" applyBorder="1" applyFont="1">
      <alignment horizontal="center" readingOrder="0" vertical="center"/>
    </xf>
    <xf borderId="0" fillId="28" fontId="8" numFmtId="0" xfId="0" applyAlignment="1" applyFont="1">
      <alignment horizontal="center" readingOrder="0" vertical="center"/>
    </xf>
    <xf borderId="0" fillId="26" fontId="68" numFmtId="0" xfId="0" applyAlignment="1" applyFont="1">
      <alignment horizontal="left" readingOrder="0" vertical="center"/>
    </xf>
    <xf borderId="25" fillId="4" fontId="44" numFmtId="0" xfId="0" applyAlignment="1" applyBorder="1" applyFont="1">
      <alignment horizontal="center" readingOrder="0" vertical="center"/>
    </xf>
    <xf borderId="0" fillId="4" fontId="51" numFmtId="0" xfId="0" applyAlignment="1" applyFont="1">
      <alignment horizontal="center" readingOrder="0" vertical="center"/>
    </xf>
    <xf borderId="25" fillId="24" fontId="54" numFmtId="0" xfId="0" applyAlignment="1" applyBorder="1" applyFont="1">
      <alignment horizontal="center" readingOrder="0" vertical="center"/>
    </xf>
    <xf borderId="0" fillId="26" fontId="8" numFmtId="0" xfId="0" applyAlignment="1" applyFont="1">
      <alignment horizontal="center" vertical="center"/>
    </xf>
    <xf borderId="0" fillId="26" fontId="69" numFmtId="0" xfId="0" applyAlignment="1" applyFont="1">
      <alignment horizontal="center" readingOrder="0" vertical="center"/>
    </xf>
    <xf borderId="25" fillId="12" fontId="44" numFmtId="0" xfId="0" applyAlignment="1" applyBorder="1" applyFont="1">
      <alignment horizontal="center" readingOrder="0" vertical="center"/>
    </xf>
    <xf borderId="0" fillId="12" fontId="44" numFmtId="0" xfId="0" applyAlignment="1" applyFont="1">
      <alignment horizontal="center" readingOrder="0" vertical="center"/>
    </xf>
    <xf borderId="25" fillId="22" fontId="44" numFmtId="0" xfId="0" applyAlignment="1" applyBorder="1" applyFont="1">
      <alignment horizontal="center" readingOrder="0" vertical="center"/>
    </xf>
    <xf borderId="0" fillId="22" fontId="51" numFmtId="0" xfId="0" applyAlignment="1" applyFont="1">
      <alignment horizontal="center" readingOrder="0" vertical="center"/>
    </xf>
    <xf borderId="25" fillId="27" fontId="44" numFmtId="0" xfId="0" applyAlignment="1" applyBorder="1" applyFont="1">
      <alignment horizontal="center" readingOrder="0" vertical="center"/>
    </xf>
    <xf borderId="0" fillId="27" fontId="44" numFmtId="0" xfId="0" applyAlignment="1" applyFont="1">
      <alignment horizontal="center" readingOrder="0" vertical="center"/>
    </xf>
    <xf borderId="25" fillId="19" fontId="52" numFmtId="0" xfId="0" applyAlignment="1" applyBorder="1" applyFont="1">
      <alignment horizontal="center" readingOrder="0" vertical="center"/>
    </xf>
    <xf borderId="25" fillId="23" fontId="44" numFmtId="0" xfId="0" applyAlignment="1" applyBorder="1" applyFont="1">
      <alignment horizontal="center" readingOrder="0" vertical="center"/>
    </xf>
    <xf borderId="25" fillId="33" fontId="44" numFmtId="0" xfId="0" applyAlignment="1" applyBorder="1" applyFill="1" applyFont="1">
      <alignment horizontal="center" readingOrder="0" vertical="center"/>
    </xf>
    <xf borderId="0" fillId="33" fontId="44" numFmtId="0" xfId="0" applyAlignment="1" applyFont="1">
      <alignment horizontal="center" readingOrder="0" vertical="center"/>
    </xf>
    <xf borderId="25" fillId="3" fontId="70" numFmtId="0" xfId="0" applyAlignment="1" applyBorder="1" applyFont="1">
      <alignment horizontal="center" readingOrder="0" vertical="center"/>
    </xf>
    <xf borderId="0" fillId="3" fontId="70" numFmtId="0" xfId="0" applyAlignment="1" applyFont="1">
      <alignment horizontal="center" readingOrder="0" vertical="center"/>
    </xf>
    <xf borderId="0" fillId="26" fontId="3" numFmtId="0" xfId="0" applyAlignment="1" applyFont="1">
      <alignment vertical="center"/>
    </xf>
    <xf borderId="25" fillId="28" fontId="8" numFmtId="0" xfId="0" applyAlignment="1" applyBorder="1" applyFont="1">
      <alignment horizontal="center" readingOrder="0" vertical="center"/>
    </xf>
    <xf borderId="25" fillId="34" fontId="71" numFmtId="0" xfId="0" applyAlignment="1" applyBorder="1" applyFill="1" applyFont="1">
      <alignment horizontal="center" readingOrder="0" vertical="center"/>
    </xf>
    <xf borderId="0" fillId="26" fontId="68" numFmtId="0" xfId="0" applyAlignment="1" applyFont="1">
      <alignment horizontal="right" readingOrder="0" vertical="center"/>
    </xf>
    <xf borderId="0" fillId="34" fontId="71" numFmtId="0" xfId="0" applyAlignment="1" applyFont="1">
      <alignment horizontal="center" readingOrder="0" vertical="center"/>
    </xf>
    <xf borderId="25" fillId="35" fontId="72" numFmtId="0" xfId="0" applyAlignment="1" applyBorder="1" applyFill="1" applyFont="1">
      <alignment horizontal="center" readingOrder="0" vertical="center"/>
    </xf>
    <xf borderId="0" fillId="35" fontId="72" numFmtId="0" xfId="0" applyAlignment="1" applyFont="1">
      <alignment horizontal="center" readingOrder="0" vertical="center"/>
    </xf>
    <xf borderId="25" fillId="12" fontId="73" numFmtId="0" xfId="0" applyAlignment="1" applyBorder="1" applyFont="1">
      <alignment horizontal="center" readingOrder="0" vertical="center"/>
    </xf>
    <xf borderId="0" fillId="12" fontId="73" numFmtId="0" xfId="0" applyAlignment="1" applyFont="1">
      <alignment horizontal="center" readingOrder="0" vertical="center"/>
    </xf>
    <xf borderId="25" fillId="7" fontId="44" numFmtId="0" xfId="0" applyAlignment="1" applyBorder="1" applyFont="1">
      <alignment horizontal="center" readingOrder="0" vertical="center"/>
    </xf>
    <xf borderId="25" fillId="29" fontId="61" numFmtId="0" xfId="0" applyAlignment="1" applyBorder="1" applyFont="1">
      <alignment horizontal="center" readingOrder="0" vertical="center"/>
    </xf>
    <xf borderId="25" fillId="6" fontId="53" numFmtId="0" xfId="0" applyAlignment="1" applyBorder="1" applyFont="1">
      <alignment horizontal="center" readingOrder="0" vertical="center"/>
    </xf>
    <xf borderId="0" fillId="6" fontId="8" numFmtId="0" xfId="0" applyAlignment="1" applyFont="1">
      <alignment horizontal="center" readingOrder="0" vertical="center"/>
    </xf>
    <xf borderId="25" fillId="36" fontId="44" numFmtId="0" xfId="0" applyAlignment="1" applyBorder="1" applyFill="1" applyFont="1">
      <alignment horizontal="center" readingOrder="0" vertical="center"/>
    </xf>
    <xf borderId="0" fillId="36" fontId="44" numFmtId="0" xfId="0" applyAlignment="1" applyFont="1">
      <alignment horizontal="center" readingOrder="0" vertical="center"/>
    </xf>
    <xf borderId="43" fillId="6" fontId="74" numFmtId="0" xfId="0" applyAlignment="1" applyBorder="1" applyFont="1">
      <alignment horizontal="center" vertical="center"/>
    </xf>
    <xf borderId="0" fillId="26" fontId="75" numFmtId="0" xfId="0" applyAlignment="1" applyFont="1">
      <alignment horizontal="center" vertical="center"/>
    </xf>
    <xf borderId="0" fillId="26" fontId="76" numFmtId="0" xfId="0" applyAlignment="1" applyFont="1">
      <alignment horizontal="right" vertical="center"/>
    </xf>
    <xf borderId="0" fillId="6" fontId="74" numFmtId="0" xfId="0" applyAlignment="1" applyFont="1">
      <alignment horizontal="center" vertical="center"/>
    </xf>
    <xf borderId="70" fillId="26" fontId="76" numFmtId="0" xfId="0" applyAlignment="1" applyBorder="1" applyFont="1">
      <alignment shrinkToFit="0" vertical="center" wrapText="0"/>
    </xf>
    <xf borderId="70" fillId="26" fontId="33" numFmtId="0" xfId="0" applyAlignment="1" applyBorder="1" applyFont="1">
      <alignment vertical="center"/>
    </xf>
    <xf borderId="0" fillId="26" fontId="33" numFmtId="0" xfId="0" applyAlignment="1" applyFont="1">
      <alignment vertical="center"/>
    </xf>
    <xf borderId="40" fillId="37" fontId="36" numFmtId="0" xfId="0" applyAlignment="1" applyBorder="1" applyFill="1" applyFont="1">
      <alignment horizontal="center" vertical="center"/>
    </xf>
    <xf borderId="0" fillId="37" fontId="36" numFmtId="0" xfId="0" applyAlignment="1" applyFont="1">
      <alignment horizontal="center" vertical="center"/>
    </xf>
    <xf borderId="0" fillId="26" fontId="76" numFmtId="0" xfId="0" applyAlignment="1" applyFont="1">
      <alignment horizontal="left" vertical="center"/>
    </xf>
    <xf borderId="0" fillId="26" fontId="76" numFmtId="0" xfId="0" applyAlignment="1" applyFont="1">
      <alignment vertical="center"/>
    </xf>
    <xf borderId="0" fillId="20" fontId="77" numFmtId="0" xfId="0" applyAlignment="1" applyFont="1">
      <alignment horizontal="center" vertical="center"/>
    </xf>
    <xf borderId="0" fillId="26" fontId="76" numFmtId="0" xfId="0" applyAlignment="1" applyFont="1">
      <alignment horizontal="center" vertical="center"/>
    </xf>
    <xf borderId="0" fillId="26" fontId="75" numFmtId="0" xfId="0" applyAlignment="1" applyFont="1">
      <alignment horizontal="center" readingOrder="0" vertical="center"/>
    </xf>
    <xf borderId="25" fillId="5" fontId="12" numFmtId="0" xfId="0" applyAlignment="1" applyBorder="1" applyFont="1">
      <alignment horizontal="center" readingOrder="0" vertical="center"/>
    </xf>
    <xf borderId="0" fillId="26" fontId="76" numFmtId="0" xfId="0" applyAlignment="1" applyFont="1">
      <alignment horizontal="left" readingOrder="0" vertical="center"/>
    </xf>
    <xf borderId="0" fillId="26" fontId="76" numFmtId="0" xfId="0" applyAlignment="1" applyFont="1">
      <alignment horizontal="center" readingOrder="0" vertical="center"/>
    </xf>
    <xf borderId="25" fillId="11" fontId="16" numFmtId="0" xfId="0" applyAlignment="1" applyBorder="1" applyFont="1">
      <alignment horizontal="center" readingOrder="0" vertical="center"/>
    </xf>
    <xf borderId="25" fillId="12" fontId="16" numFmtId="0" xfId="0" applyAlignment="1" applyBorder="1" applyFont="1">
      <alignment horizontal="center" readingOrder="0" vertical="center"/>
    </xf>
    <xf borderId="25" fillId="13" fontId="16" numFmtId="0" xfId="0" applyAlignment="1" applyBorder="1" applyFont="1">
      <alignment horizontal="center" readingOrder="0" vertical="center"/>
    </xf>
    <xf borderId="25" fillId="7" fontId="16" numFmtId="0" xfId="0" applyAlignment="1" applyBorder="1" applyFont="1">
      <alignment horizontal="center" readingOrder="0" vertical="center"/>
    </xf>
    <xf borderId="25" fillId="9" fontId="16" numFmtId="0" xfId="0" applyAlignment="1" applyBorder="1" applyFont="1">
      <alignment horizontal="center" readingOrder="0" vertical="center"/>
    </xf>
    <xf borderId="39" fillId="14" fontId="78" numFmtId="0" xfId="0" applyAlignment="1" applyBorder="1" applyFont="1">
      <alignment horizontal="center" readingOrder="0" vertical="center"/>
    </xf>
    <xf borderId="0" fillId="14" fontId="79" numFmtId="0" xfId="0" applyAlignment="1" applyFont="1">
      <alignment horizontal="center" readingOrder="0" vertical="center"/>
    </xf>
    <xf borderId="71" fillId="2" fontId="33" numFmtId="49" xfId="0" applyAlignment="1" applyBorder="1" applyFont="1" applyNumberFormat="1">
      <alignment vertical="bottom"/>
    </xf>
    <xf borderId="32" fillId="17" fontId="80" numFmtId="49" xfId="0" applyAlignment="1" applyBorder="1" applyFont="1" applyNumberFormat="1">
      <alignment horizontal="center" readingOrder="0" vertical="center"/>
    </xf>
    <xf borderId="31" fillId="17" fontId="15" numFmtId="49" xfId="0" applyAlignment="1" applyBorder="1" applyFont="1" applyNumberFormat="1">
      <alignment horizontal="center" readingOrder="0" shrinkToFit="0" vertical="center" wrapText="1"/>
    </xf>
    <xf borderId="32" fillId="0" fontId="3" numFmtId="0" xfId="0" applyBorder="1" applyFont="1"/>
    <xf borderId="33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72" fillId="17" fontId="81" numFmtId="49" xfId="0" applyAlignment="1" applyBorder="1" applyFont="1" applyNumberFormat="1">
      <alignment horizontal="center" vertical="bottom"/>
    </xf>
    <xf borderId="40" fillId="6" fontId="82" numFmtId="49" xfId="0" applyAlignment="1" applyBorder="1" applyFont="1" applyNumberFormat="1">
      <alignment horizontal="center" readingOrder="0" vertical="bottom"/>
    </xf>
    <xf borderId="40" fillId="6" fontId="82" numFmtId="49" xfId="0" applyAlignment="1" applyBorder="1" applyFont="1" applyNumberFormat="1">
      <alignment horizontal="center" vertical="bottom"/>
    </xf>
    <xf borderId="36" fillId="17" fontId="81" numFmtId="49" xfId="0" applyAlignment="1" applyBorder="1" applyFont="1" applyNumberFormat="1">
      <alignment horizontal="center" vertical="bottom"/>
    </xf>
    <xf borderId="41" fillId="6" fontId="81" numFmtId="49" xfId="0" applyAlignment="1" applyBorder="1" applyFont="1" applyNumberFormat="1">
      <alignment vertical="bottom"/>
    </xf>
    <xf borderId="36" fillId="17" fontId="83" numFmtId="49" xfId="0" applyAlignment="1" applyBorder="1" applyFont="1" applyNumberFormat="1">
      <alignment horizontal="center" vertical="bottom"/>
    </xf>
    <xf borderId="41" fillId="6" fontId="81" numFmtId="49" xfId="0" applyAlignment="1" applyBorder="1" applyFont="1" applyNumberFormat="1">
      <alignment shrinkToFit="0" vertical="bottom" wrapText="0"/>
    </xf>
    <xf borderId="41" fillId="17" fontId="83" numFmtId="49" xfId="0" applyAlignment="1" applyBorder="1" applyFont="1" applyNumberFormat="1">
      <alignment horizontal="center" vertical="bottom"/>
    </xf>
    <xf borderId="41" fillId="6" fontId="81" numFmtId="49" xfId="0" applyAlignment="1" applyBorder="1" applyFont="1" applyNumberFormat="1">
      <alignment vertical="bottom"/>
    </xf>
    <xf borderId="73" fillId="2" fontId="33" numFmtId="49" xfId="0" applyAlignment="1" applyBorder="1" applyFont="1" applyNumberFormat="1">
      <alignment vertical="bottom"/>
    </xf>
    <xf borderId="33" fillId="17" fontId="81" numFmtId="49" xfId="0" applyAlignment="1" applyBorder="1" applyFont="1" applyNumberFormat="1">
      <alignment horizontal="center" vertical="bottom"/>
    </xf>
    <xf borderId="22" fillId="6" fontId="81" numFmtId="49" xfId="0" applyAlignment="1" applyBorder="1" applyFont="1" applyNumberFormat="1">
      <alignment vertical="bottom"/>
    </xf>
    <xf borderId="71" fillId="2" fontId="84" numFmtId="49" xfId="0" applyAlignment="1" applyBorder="1" applyFont="1" applyNumberFormat="1">
      <alignment vertical="center"/>
    </xf>
    <xf borderId="74" fillId="17" fontId="81" numFmtId="49" xfId="0" applyAlignment="1" applyBorder="1" applyFont="1" applyNumberFormat="1">
      <alignment horizontal="center" vertical="bottom"/>
    </xf>
    <xf borderId="32" fillId="17" fontId="80" numFmtId="0" xfId="0" applyAlignment="1" applyBorder="1" applyFont="1">
      <alignment horizontal="center" readingOrder="0" vertical="center"/>
    </xf>
    <xf borderId="31" fillId="17" fontId="15" numFmtId="0" xfId="0" applyAlignment="1" applyBorder="1" applyFont="1">
      <alignment horizontal="center" readingOrder="0" shrinkToFit="0" vertical="center" wrapText="1"/>
    </xf>
    <xf borderId="0" fillId="17" fontId="81" numFmtId="0" xfId="0" applyAlignment="1" applyFont="1">
      <alignment horizontal="center" readingOrder="0"/>
    </xf>
    <xf borderId="25" fillId="6" fontId="82" numFmtId="164" xfId="0" applyAlignment="1" applyBorder="1" applyFont="1" applyNumberFormat="1">
      <alignment horizontal="center" readingOrder="0" shrinkToFit="0" wrapText="1"/>
    </xf>
    <xf borderId="22" fillId="0" fontId="3" numFmtId="0" xfId="0" applyBorder="1" applyFont="1"/>
    <xf borderId="75" fillId="17" fontId="81" numFmtId="0" xfId="0" applyAlignment="1" applyBorder="1" applyFont="1">
      <alignment horizontal="center" readingOrder="0"/>
    </xf>
    <xf borderId="25" fillId="5" fontId="82" numFmtId="0" xfId="0" applyAlignment="1" applyBorder="1" applyFont="1">
      <alignment horizontal="left" readingOrder="0" shrinkToFit="0" wrapText="1"/>
    </xf>
    <xf borderId="43" fillId="0" fontId="3" numFmtId="0" xfId="0" applyBorder="1" applyFont="1"/>
    <xf borderId="0" fillId="17" fontId="83" numFmtId="0" xfId="0" applyAlignment="1" applyFont="1">
      <alignment horizontal="center" readingOrder="0"/>
    </xf>
    <xf borderId="25" fillId="11" fontId="81" numFmtId="0" xfId="0" applyAlignment="1" applyBorder="1" applyFont="1">
      <alignment horizontal="left" readingOrder="0" shrinkToFit="0" wrapText="1"/>
    </xf>
    <xf borderId="25" fillId="6" fontId="85" numFmtId="0" xfId="0" applyAlignment="1" applyBorder="1" applyFont="1">
      <alignment readingOrder="0"/>
    </xf>
    <xf borderId="40" fillId="17" fontId="83" numFmtId="0" xfId="0" applyAlignment="1" applyBorder="1" applyFont="1">
      <alignment horizontal="center" readingOrder="0"/>
    </xf>
    <xf borderId="25" fillId="13" fontId="81" numFmtId="0" xfId="0" applyAlignment="1" applyBorder="1" applyFont="1">
      <alignment readingOrder="0"/>
    </xf>
    <xf borderId="32" fillId="17" fontId="81" numFmtId="0" xfId="0" applyAlignment="1" applyBorder="1" applyFont="1">
      <alignment horizontal="center" readingOrder="0"/>
    </xf>
    <xf borderId="25" fillId="5" fontId="82" numFmtId="0" xfId="0" applyAlignment="1" applyBorder="1" applyFont="1">
      <alignment readingOrder="0"/>
    </xf>
    <xf borderId="0" fillId="17" fontId="81" numFmtId="0" xfId="0" applyAlignment="1" applyFont="1">
      <alignment horizontal="center" readingOrder="0"/>
    </xf>
    <xf borderId="25" fillId="20" fontId="85" numFmtId="0" xfId="0" applyAlignment="1" applyBorder="1" applyFont="1">
      <alignment readingOrder="0"/>
    </xf>
    <xf borderId="76" fillId="2" fontId="33" numFmtId="49" xfId="0" applyAlignment="1" applyBorder="1" applyFont="1" applyNumberFormat="1">
      <alignment vertical="bottom"/>
    </xf>
    <xf borderId="76" fillId="0" fontId="3" numFmtId="0" xfId="0" applyBorder="1" applyFont="1"/>
    <xf borderId="71" fillId="0" fontId="3" numFmtId="0" xfId="0" applyBorder="1" applyFont="1"/>
    <xf borderId="0" fillId="17" fontId="80" numFmtId="0" xfId="0" applyAlignment="1" applyFont="1">
      <alignment horizontal="center" readingOrder="0" vertical="center"/>
    </xf>
    <xf borderId="0" fillId="17" fontId="15" numFmtId="0" xfId="0" applyAlignment="1" applyFont="1">
      <alignment horizontal="center" readingOrder="0" shrinkToFit="0" vertical="center" wrapText="1"/>
    </xf>
    <xf borderId="71" fillId="20" fontId="33" numFmtId="49" xfId="0" applyAlignment="1" applyBorder="1" applyFont="1" applyNumberFormat="1">
      <alignment vertical="bottom"/>
    </xf>
    <xf borderId="71" fillId="2" fontId="33" numFmtId="49" xfId="0" applyAlignment="1" applyBorder="1" applyFont="1" applyNumberFormat="1">
      <alignment readingOrder="0" vertical="bottom"/>
    </xf>
    <xf borderId="25" fillId="6" fontId="82" numFmtId="49" xfId="0" applyAlignment="1" applyBorder="1" applyFont="1" applyNumberFormat="1">
      <alignment horizontal="center" readingOrder="0" vertical="bottom"/>
    </xf>
    <xf borderId="25" fillId="11" fontId="81" numFmtId="0" xfId="0" applyAlignment="1" applyBorder="1" applyFont="1">
      <alignment horizontal="left" readingOrder="0"/>
    </xf>
    <xf borderId="39" fillId="20" fontId="85" numFmtId="0" xfId="0" applyAlignment="1" applyBorder="1" applyFont="1">
      <alignment readingOrder="0" shrinkToFit="0" vertical="bottom" wrapText="0"/>
    </xf>
    <xf borderId="25" fillId="6" fontId="86" numFmtId="0" xfId="0" applyAlignment="1" applyBorder="1" applyFont="1">
      <alignment readingOrder="0" vertical="bottom"/>
    </xf>
    <xf borderId="25" fillId="37" fontId="87" numFmtId="0" xfId="0" applyAlignment="1" applyBorder="1" applyFont="1">
      <alignment horizontal="left" readingOrder="0" shrinkToFit="0" vertical="bottom" wrapText="0"/>
    </xf>
    <xf borderId="35" fillId="6" fontId="86" numFmtId="0" xfId="0" applyAlignment="1" applyBorder="1" applyFont="1">
      <alignment readingOrder="0" vertical="bottom"/>
    </xf>
    <xf borderId="13" fillId="2" fontId="82" numFmtId="49" xfId="0" applyAlignment="1" applyBorder="1" applyFont="1" applyNumberFormat="1">
      <alignment horizontal="center" readingOrder="0" vertical="bottom"/>
    </xf>
    <xf borderId="27" fillId="0" fontId="3" numFmtId="0" xfId="0" applyBorder="1" applyFont="1"/>
    <xf borderId="15" fillId="0" fontId="3" numFmtId="0" xfId="0" applyBorder="1" applyFont="1"/>
    <xf borderId="25" fillId="12" fontId="81" numFmtId="0" xfId="0" applyAlignment="1" applyBorder="1" applyFont="1">
      <alignment horizontal="left" readingOrder="0"/>
    </xf>
    <xf borderId="25" fillId="5" fontId="82" numFmtId="0" xfId="0" applyAlignment="1" applyBorder="1" applyFont="1">
      <alignment horizontal="left" readingOrder="0"/>
    </xf>
    <xf borderId="0" fillId="2" fontId="33" numFmtId="49" xfId="0" applyAlignment="1" applyFont="1" applyNumberFormat="1">
      <alignment vertical="bottom"/>
    </xf>
    <xf borderId="21" fillId="12" fontId="81" numFmtId="0" xfId="0" applyAlignment="1" applyBorder="1" applyFont="1">
      <alignment horizontal="left" readingOrder="0"/>
    </xf>
    <xf borderId="21" fillId="11" fontId="83" numFmtId="0" xfId="0" applyAlignment="1" applyBorder="1" applyFont="1">
      <alignment horizontal="left" readingOrder="0"/>
    </xf>
    <xf borderId="43" fillId="6" fontId="82" numFmtId="49" xfId="0" applyAlignment="1" applyBorder="1" applyFont="1" applyNumberFormat="1">
      <alignment horizontal="center" readingOrder="0" vertical="bottom"/>
    </xf>
    <xf borderId="39" fillId="11" fontId="81" numFmtId="0" xfId="0" applyAlignment="1" applyBorder="1" applyFont="1">
      <alignment horizontal="left" readingOrder="0"/>
    </xf>
    <xf borderId="77" fillId="17" fontId="83" numFmtId="0" xfId="0" applyAlignment="1" applyBorder="1" applyFont="1">
      <alignment horizontal="center" readingOrder="0"/>
    </xf>
    <xf borderId="31" fillId="12" fontId="81" numFmtId="0" xfId="0" applyAlignment="1" applyBorder="1" applyFont="1">
      <alignment horizontal="left" readingOrder="0"/>
    </xf>
    <xf borderId="25" fillId="2" fontId="33" numFmtId="49" xfId="0" applyAlignment="1" applyBorder="1" applyFont="1" applyNumberFormat="1">
      <alignment horizontal="left" vertical="bottom"/>
    </xf>
    <xf borderId="39" fillId="7" fontId="81" numFmtId="0" xfId="0" applyAlignment="1" applyBorder="1" applyFont="1">
      <alignment horizontal="left" readingOrder="0"/>
    </xf>
    <xf borderId="78" fillId="17" fontId="80" numFmtId="0" xfId="0" applyAlignment="1" applyBorder="1" applyFont="1">
      <alignment horizontal="center" readingOrder="0" vertical="center"/>
    </xf>
    <xf borderId="0" fillId="17" fontId="15" numFmtId="0" xfId="0" applyAlignment="1" applyFont="1">
      <alignment horizontal="center" readingOrder="0" vertical="center"/>
    </xf>
    <xf borderId="1" fillId="2" fontId="82" numFmtId="49" xfId="0" applyAlignment="1" applyBorder="1" applyFont="1" applyNumberFormat="1">
      <alignment horizontal="center" readingOrder="0" vertical="bottom"/>
    </xf>
    <xf borderId="15" fillId="2" fontId="33" numFmtId="49" xfId="0" applyAlignment="1" applyBorder="1" applyFont="1" applyNumberFormat="1">
      <alignment vertical="bottom"/>
    </xf>
    <xf borderId="78" fillId="0" fontId="3" numFmtId="0" xfId="0" applyBorder="1" applyFont="1"/>
    <xf borderId="79" fillId="17" fontId="81" numFmtId="0" xfId="0" applyAlignment="1" applyBorder="1" applyFont="1">
      <alignment horizontal="center" vertical="bottom"/>
    </xf>
    <xf borderId="15" fillId="2" fontId="82" numFmtId="49" xfId="0" applyAlignment="1" applyBorder="1" applyFont="1" applyNumberFormat="1">
      <alignment horizontal="center" readingOrder="0" vertical="bottom"/>
    </xf>
    <xf borderId="36" fillId="17" fontId="81" numFmtId="0" xfId="0" applyAlignment="1" applyBorder="1" applyFont="1">
      <alignment horizontal="left" vertical="bottom"/>
    </xf>
    <xf borderId="36" fillId="17" fontId="83" numFmtId="0" xfId="0" applyAlignment="1" applyBorder="1" applyFont="1">
      <alignment horizontal="left" vertical="bottom"/>
    </xf>
    <xf borderId="74" fillId="17" fontId="83" numFmtId="0" xfId="0" applyAlignment="1" applyBorder="1" applyFont="1">
      <alignment horizontal="left" vertical="bottom"/>
    </xf>
    <xf borderId="35" fillId="12" fontId="81" numFmtId="0" xfId="0" applyAlignment="1" applyBorder="1" applyFont="1">
      <alignment vertical="bottom"/>
    </xf>
    <xf borderId="8" fillId="2" fontId="82" numFmtId="49" xfId="0" applyAlignment="1" applyBorder="1" applyFont="1" applyNumberFormat="1">
      <alignment horizontal="center" readingOrder="0" vertical="bottom"/>
    </xf>
    <xf borderId="0" fillId="17" fontId="81" numFmtId="0" xfId="0" applyAlignment="1" applyFont="1">
      <alignment horizontal="left" vertical="bottom"/>
    </xf>
    <xf borderId="0" fillId="17" fontId="81" numFmtId="0" xfId="0" applyAlignment="1" applyFont="1">
      <alignment readingOrder="0" vertical="bottom"/>
    </xf>
    <xf borderId="21" fillId="12" fontId="81" numFmtId="0" xfId="0" applyAlignment="1" applyBorder="1" applyFont="1">
      <alignment vertical="bottom"/>
    </xf>
    <xf borderId="25" fillId="12" fontId="81" numFmtId="0" xfId="0" applyAlignment="1" applyBorder="1" applyFont="1">
      <alignment readingOrder="0" vertical="bottom"/>
    </xf>
    <xf borderId="0" fillId="17" fontId="81" numFmtId="0" xfId="0" applyAlignment="1" applyFont="1">
      <alignment horizontal="left" readingOrder="0" vertical="bottom"/>
    </xf>
    <xf borderId="25" fillId="12" fontId="81" numFmtId="0" xfId="0" applyAlignment="1" applyBorder="1" applyFont="1">
      <alignment vertical="bottom"/>
    </xf>
    <xf borderId="25" fillId="20" fontId="88" numFmtId="0" xfId="0" applyAlignment="1" applyBorder="1" applyFont="1">
      <alignment readingOrder="0" shrinkToFit="0" wrapText="0"/>
    </xf>
    <xf borderId="76" fillId="17" fontId="81" numFmtId="0" xfId="0" applyAlignment="1" applyBorder="1" applyFont="1">
      <alignment horizontal="left" vertical="bottom"/>
    </xf>
    <xf borderId="78" fillId="17" fontId="80" numFmtId="0" xfId="0" applyAlignment="1" applyBorder="1" applyFont="1">
      <alignment horizontal="center" readingOrder="0" vertical="center"/>
    </xf>
    <xf borderId="0" fillId="17" fontId="15" numFmtId="0" xfId="0" applyAlignment="1" applyFont="1">
      <alignment horizontal="center" readingOrder="0" vertical="center"/>
    </xf>
    <xf borderId="79" fillId="17" fontId="81" numFmtId="0" xfId="0" applyAlignment="1" applyBorder="1" applyFont="1">
      <alignment horizontal="center"/>
    </xf>
    <xf borderId="36" fillId="17" fontId="81" numFmtId="0" xfId="0" applyAlignment="1" applyBorder="1" applyFont="1">
      <alignment horizontal="left" vertical="bottom"/>
    </xf>
    <xf borderId="0" fillId="30" fontId="3" numFmtId="0" xfId="0" applyAlignment="1" applyFont="1">
      <alignment horizontal="left" readingOrder="0"/>
    </xf>
    <xf borderId="36" fillId="17" fontId="83" numFmtId="0" xfId="0" applyAlignment="1" applyBorder="1" applyFont="1">
      <alignment horizontal="left" vertical="bottom"/>
    </xf>
    <xf borderId="21" fillId="11" fontId="89" numFmtId="0" xfId="0" applyAlignment="1" applyBorder="1" applyFont="1">
      <alignment horizontal="left" readingOrder="0" shrinkToFit="0" vertical="bottom" wrapText="0"/>
    </xf>
    <xf borderId="25" fillId="11" fontId="89" numFmtId="0" xfId="0" applyAlignment="1" applyBorder="1" applyFont="1">
      <alignment horizontal="left" readingOrder="0" shrinkToFit="0" vertical="bottom" wrapText="0"/>
    </xf>
    <xf borderId="74" fillId="17" fontId="83" numFmtId="0" xfId="0" applyAlignment="1" applyBorder="1" applyFont="1">
      <alignment horizontal="left" vertical="bottom"/>
    </xf>
    <xf borderId="25" fillId="5" fontId="82" numFmtId="0" xfId="0" applyAlignment="1" applyBorder="1" applyFont="1">
      <alignment readingOrder="0" vertical="bottom"/>
    </xf>
    <xf borderId="75" fillId="17" fontId="81" numFmtId="0" xfId="0" applyAlignment="1" applyBorder="1" applyFont="1">
      <alignment horizontal="left" vertical="bottom"/>
    </xf>
    <xf borderId="0" fillId="17" fontId="81" numFmtId="0" xfId="0" applyAlignment="1" applyFont="1">
      <alignment horizontal="left" vertical="bottom"/>
    </xf>
    <xf borderId="0" fillId="17" fontId="81" numFmtId="0" xfId="0" applyAlignment="1" applyFont="1">
      <alignment horizontal="left" readingOrder="0" vertical="bottom"/>
    </xf>
    <xf borderId="0" fillId="17" fontId="81" numFmtId="0" xfId="0" applyAlignment="1" applyFont="1">
      <alignment readingOrder="0" vertical="bottom"/>
    </xf>
    <xf borderId="0" fillId="17" fontId="81" numFmtId="0" xfId="0" applyAlignment="1" applyFont="1">
      <alignment horizontal="left" readingOrder="0" textRotation="0" vertical="bottom"/>
    </xf>
    <xf borderId="25" fillId="30" fontId="90" numFmtId="0" xfId="0" applyAlignment="1" applyBorder="1" applyFont="1">
      <alignment horizontal="left" readingOrder="0"/>
    </xf>
    <xf borderId="13" fillId="2" fontId="91" numFmtId="0" xfId="0" applyAlignment="1" applyBorder="1" applyFont="1">
      <alignment horizontal="center" readingOrder="0" vertical="center"/>
    </xf>
    <xf borderId="1" fillId="2" fontId="91" numFmtId="0" xfId="0" applyAlignment="1" applyBorder="1" applyFont="1">
      <alignment horizontal="center" readingOrder="0" vertical="center"/>
    </xf>
    <xf borderId="25" fillId="24" fontId="92" numFmtId="0" xfId="0" applyAlignment="1" applyBorder="1" applyFont="1">
      <alignment readingOrder="0" vertical="bottom"/>
    </xf>
    <xf borderId="25" fillId="23" fontId="81" numFmtId="0" xfId="0" applyAlignment="1" applyBorder="1" applyFont="1">
      <alignment readingOrder="0" vertical="bottom"/>
    </xf>
    <xf borderId="0" fillId="30" fontId="3" numFmtId="0" xfId="0" applyAlignment="1" applyFont="1">
      <alignment readingOrder="0"/>
    </xf>
    <xf borderId="0" fillId="6" fontId="91" numFmtId="0" xfId="0" applyAlignment="1" applyFont="1">
      <alignment horizontal="center" readingOrder="0" vertical="center"/>
    </xf>
    <xf borderId="21" fillId="17" fontId="93" numFmtId="0" xfId="0" applyAlignment="1" applyBorder="1" applyFont="1">
      <alignment horizontal="center" vertical="center"/>
    </xf>
    <xf borderId="25" fillId="24" fontId="94" numFmtId="0" xfId="0" applyAlignment="1" applyBorder="1" applyFont="1">
      <alignment vertical="center"/>
    </xf>
    <xf borderId="25" fillId="5" fontId="0" numFmtId="0" xfId="0" applyAlignment="1" applyBorder="1" applyFont="1">
      <alignment readingOrder="0" vertical="center"/>
    </xf>
    <xf borderId="21" fillId="17" fontId="93" numFmtId="0" xfId="0" applyAlignment="1" applyBorder="1" applyFont="1">
      <alignment horizontal="center" readingOrder="0" vertical="center"/>
    </xf>
    <xf borderId="25" fillId="24" fontId="94" numFmtId="0" xfId="0" applyAlignment="1" applyBorder="1" applyFont="1">
      <alignment readingOrder="0" vertical="center"/>
    </xf>
    <xf borderId="25" fillId="23" fontId="93" numFmtId="0" xfId="0" applyAlignment="1" applyBorder="1" applyFont="1">
      <alignment readingOrder="0" vertical="center"/>
    </xf>
    <xf borderId="25" fillId="29" fontId="95" numFmtId="0" xfId="0" applyAlignment="1" applyBorder="1" applyFont="1">
      <alignment readingOrder="0" vertical="center"/>
    </xf>
    <xf borderId="25" fillId="29" fontId="96" numFmtId="0" xfId="0" applyAlignment="1" applyBorder="1" applyFont="1">
      <alignment horizontal="left" readingOrder="0" vertical="center"/>
    </xf>
    <xf borderId="80" fillId="2" fontId="91" numFmtId="0" xfId="0" applyAlignment="1" applyBorder="1" applyFont="1">
      <alignment horizontal="center" readingOrder="0" vertical="center"/>
    </xf>
    <xf borderId="78" fillId="17" fontId="97" numFmtId="0" xfId="0" applyAlignment="1" applyBorder="1" applyFont="1">
      <alignment horizontal="center" readingOrder="0" vertical="center"/>
    </xf>
    <xf borderId="0" fillId="17" fontId="16" numFmtId="0" xfId="0" applyAlignment="1" applyFont="1">
      <alignment horizontal="center" readingOrder="0" vertical="center"/>
    </xf>
    <xf borderId="81" fillId="17" fontId="98" numFmtId="0" xfId="0" applyAlignment="1" applyBorder="1" applyFont="1">
      <alignment horizontal="center" readingOrder="0" vertical="center"/>
    </xf>
    <xf borderId="25" fillId="6" fontId="82" numFmtId="49" xfId="0" applyAlignment="1" applyBorder="1" applyFont="1" applyNumberFormat="1">
      <alignment horizontal="center" readingOrder="0" vertical="bottom"/>
    </xf>
    <xf borderId="0" fillId="17" fontId="98" numFmtId="0" xfId="0" applyAlignment="1" applyFont="1">
      <alignment horizontal="left" readingOrder="0"/>
    </xf>
    <xf borderId="25" fillId="11" fontId="98" numFmtId="0" xfId="0" applyAlignment="1" applyBorder="1" applyFont="1">
      <alignment readingOrder="0"/>
    </xf>
    <xf borderId="25" fillId="5" fontId="99" numFmtId="0" xfId="0" applyAlignment="1" applyBorder="1" applyFont="1">
      <alignment readingOrder="0"/>
    </xf>
    <xf borderId="0" fillId="17" fontId="91" numFmtId="0" xfId="0" applyAlignment="1" applyFont="1">
      <alignment horizontal="left" readingOrder="0"/>
    </xf>
    <xf borderId="25" fillId="23" fontId="98" numFmtId="0" xfId="0" applyAlignment="1" applyBorder="1" applyFont="1">
      <alignment readingOrder="0"/>
    </xf>
    <xf borderId="25" fillId="23" fontId="100" numFmtId="0" xfId="0" applyAlignment="1" applyBorder="1" applyFont="1">
      <alignment readingOrder="0"/>
    </xf>
    <xf borderId="13" fillId="6" fontId="3" numFmtId="0" xfId="0" applyBorder="1" applyFont="1"/>
    <xf borderId="25" fillId="5" fontId="3" numFmtId="0" xfId="0" applyAlignment="1" applyBorder="1" applyFont="1">
      <alignment readingOrder="0"/>
    </xf>
    <xf borderId="0" fillId="17" fontId="98" numFmtId="0" xfId="0" applyAlignment="1" applyFont="1">
      <alignment readingOrder="0"/>
    </xf>
    <xf borderId="31" fillId="23" fontId="98" numFmtId="0" xfId="0" applyAlignment="1" applyBorder="1" applyFont="1">
      <alignment readingOrder="0"/>
    </xf>
    <xf borderId="25" fillId="35" fontId="98" numFmtId="0" xfId="0" applyAlignment="1" applyBorder="1" applyFont="1">
      <alignment readingOrder="0"/>
    </xf>
    <xf borderId="0" fillId="17" fontId="97" numFmtId="0" xfId="0" applyAlignment="1" applyFont="1">
      <alignment horizontal="center" readingOrder="0" vertical="center"/>
    </xf>
    <xf borderId="82" fillId="17" fontId="16" numFmtId="0" xfId="0" applyAlignment="1" applyBorder="1" applyFont="1">
      <alignment horizontal="center" readingOrder="0" vertical="center"/>
    </xf>
    <xf borderId="1" fillId="2" fontId="101" numFmtId="0" xfId="0" applyAlignment="1" applyBorder="1" applyFont="1">
      <alignment horizontal="center" readingOrder="0" vertical="center"/>
    </xf>
    <xf borderId="82" fillId="0" fontId="3" numFmtId="0" xfId="0" applyBorder="1" applyFont="1"/>
    <xf borderId="78" fillId="17" fontId="98" numFmtId="0" xfId="0" applyAlignment="1" applyBorder="1" applyFont="1">
      <alignment horizontal="left" readingOrder="0"/>
    </xf>
    <xf borderId="0" fillId="30" fontId="3" numFmtId="0" xfId="0" applyFont="1"/>
    <xf borderId="39" fillId="11" fontId="98" numFmtId="0" xfId="0" applyAlignment="1" applyBorder="1" applyFont="1">
      <alignment horizontal="left" readingOrder="0"/>
    </xf>
    <xf borderId="78" fillId="17" fontId="91" numFmtId="0" xfId="0" applyAlignment="1" applyBorder="1" applyFont="1">
      <alignment horizontal="left" readingOrder="0"/>
    </xf>
    <xf borderId="25" fillId="5" fontId="99" numFmtId="0" xfId="0" applyAlignment="1" applyBorder="1" applyFont="1">
      <alignment horizontal="left" readingOrder="0"/>
    </xf>
    <xf borderId="32" fillId="23" fontId="98" numFmtId="0" xfId="0" applyAlignment="1" applyBorder="1" applyFont="1">
      <alignment readingOrder="0"/>
    </xf>
    <xf borderId="39" fillId="5" fontId="99" numFmtId="0" xfId="0" applyAlignment="1" applyBorder="1" applyFont="1">
      <alignment horizontal="left" readingOrder="0"/>
    </xf>
    <xf borderId="25" fillId="11" fontId="98" numFmtId="0" xfId="0" applyAlignment="1" applyBorder="1" applyFont="1">
      <alignment horizontal="left" readingOrder="0"/>
    </xf>
    <xf borderId="25" fillId="23" fontId="98" numFmtId="0" xfId="0" applyAlignment="1" applyBorder="1" applyFont="1">
      <alignment horizontal="left" readingOrder="0"/>
    </xf>
    <xf borderId="78" fillId="17" fontId="98" numFmtId="0" xfId="0" applyAlignment="1" applyBorder="1" applyFont="1">
      <alignment readingOrder="0"/>
    </xf>
    <xf borderId="31" fillId="34" fontId="102" numFmtId="0" xfId="0" applyAlignment="1" applyBorder="1" applyFont="1">
      <alignment readingOrder="0"/>
    </xf>
    <xf borderId="31" fillId="30" fontId="90" numFmtId="0" xfId="0" applyAlignment="1" applyBorder="1" applyFont="1">
      <alignment readingOrder="0"/>
    </xf>
    <xf borderId="83" fillId="2" fontId="101" numFmtId="0" xfId="0" applyAlignment="1" applyBorder="1" applyFont="1">
      <alignment horizontal="center" readingOrder="0" vertical="center"/>
    </xf>
    <xf borderId="84" fillId="0" fontId="3" numFmtId="0" xfId="0" applyBorder="1" applyFont="1"/>
    <xf borderId="85" fillId="0" fontId="3" numFmtId="0" xfId="0" applyBorder="1" applyFont="1"/>
    <xf borderId="25" fillId="19" fontId="103" numFmtId="0" xfId="0" applyAlignment="1" applyBorder="1" applyFont="1">
      <alignment horizontal="left" readingOrder="0"/>
    </xf>
    <xf borderId="25" fillId="19" fontId="103" numFmtId="0" xfId="0" applyAlignment="1" applyBorder="1" applyFont="1">
      <alignment readingOrder="0"/>
    </xf>
    <xf borderId="25" fillId="22" fontId="98" numFmtId="0" xfId="0" applyAlignment="1" applyBorder="1" applyFont="1">
      <alignment readingOrder="0"/>
    </xf>
    <xf borderId="82" fillId="6" fontId="3" numFmtId="0" xfId="0" applyBorder="1" applyFont="1"/>
    <xf borderId="25" fillId="22" fontId="98" numFmtId="0" xfId="0" applyAlignment="1" applyBorder="1" applyFont="1">
      <alignment horizontal="left" readingOrder="0"/>
    </xf>
    <xf borderId="0" fillId="2" fontId="3" numFmtId="0" xfId="0" applyFont="1"/>
    <xf borderId="86" fillId="17" fontId="16" numFmtId="0" xfId="0" applyAlignment="1" applyBorder="1" applyFont="1">
      <alignment horizontal="center" readingOrder="0" vertical="center"/>
    </xf>
    <xf borderId="1" fillId="2" fontId="41" numFmtId="0" xfId="0" applyAlignment="1" applyBorder="1" applyFont="1">
      <alignment horizontal="center" readingOrder="0" vertical="center"/>
    </xf>
    <xf borderId="22" fillId="11" fontId="98" numFmtId="0" xfId="0" applyAlignment="1" applyBorder="1" applyFont="1">
      <alignment horizontal="left" readingOrder="0"/>
    </xf>
    <xf borderId="1" fillId="2" fontId="3" numFmtId="0" xfId="0" applyAlignment="1" applyBorder="1" applyFont="1">
      <alignment horizontal="left" readingOrder="0"/>
    </xf>
    <xf borderId="22" fillId="19" fontId="103" numFmtId="0" xfId="0" applyAlignment="1" applyBorder="1" applyFont="1">
      <alignment horizontal="left" readingOrder="0"/>
    </xf>
    <xf borderId="22" fillId="22" fontId="98" numFmtId="0" xfId="0" applyAlignment="1" applyBorder="1" applyFont="1">
      <alignment horizontal="left" readingOrder="0"/>
    </xf>
    <xf borderId="1" fillId="2" fontId="3" numFmtId="0" xfId="0" applyAlignment="1" applyBorder="1" applyFont="1">
      <alignment readingOrder="0"/>
    </xf>
    <xf borderId="1" fillId="2" fontId="3" numFmtId="0" xfId="0" applyBorder="1" applyFont="1"/>
    <xf borderId="22" fillId="22" fontId="81" numFmtId="0" xfId="0" applyAlignment="1" applyBorder="1" applyFont="1">
      <alignment horizontal="left" readingOrder="0"/>
    </xf>
    <xf borderId="22" fillId="19" fontId="103" numFmtId="0" xfId="0" applyAlignment="1" applyBorder="1" applyFont="1">
      <alignment readingOrder="0"/>
    </xf>
    <xf borderId="33" fillId="19" fontId="103" numFmtId="0" xfId="0" applyAlignment="1" applyBorder="1" applyFont="1">
      <alignment readingOrder="0"/>
    </xf>
    <xf borderId="13" fillId="2" fontId="3" numFmtId="0" xfId="0" applyBorder="1" applyFont="1"/>
    <xf borderId="87" fillId="0" fontId="3" numFmtId="0" xfId="0" applyBorder="1" applyFont="1"/>
    <xf borderId="73" fillId="0" fontId="3" numFmtId="0" xfId="0" applyBorder="1" applyFont="1"/>
    <xf borderId="25" fillId="6" fontId="99" numFmtId="49" xfId="0" applyAlignment="1" applyBorder="1" applyFont="1" applyNumberFormat="1">
      <alignment horizontal="center" readingOrder="0"/>
    </xf>
    <xf borderId="82" fillId="19" fontId="103" numFmtId="0" xfId="0" applyAlignment="1" applyBorder="1" applyFont="1">
      <alignment readingOrder="0"/>
    </xf>
    <xf borderId="82" fillId="22" fontId="98" numFmtId="0" xfId="0" applyAlignment="1" applyBorder="1" applyFont="1">
      <alignment readingOrder="0"/>
    </xf>
    <xf borderId="82" fillId="23" fontId="98" numFmtId="0" xfId="0" applyAlignment="1" applyBorder="1" applyFont="1">
      <alignment readingOrder="0"/>
    </xf>
    <xf borderId="88" fillId="6" fontId="3" numFmtId="0" xfId="0" applyBorder="1" applyFont="1"/>
    <xf borderId="0" fillId="22" fontId="81" numFmtId="0" xfId="0" applyAlignment="1" applyFont="1">
      <alignment horizontal="left" readingOrder="0"/>
    </xf>
    <xf borderId="82" fillId="4" fontId="98" numFmtId="0" xfId="0" applyAlignment="1" applyBorder="1" applyFont="1">
      <alignment readingOrder="0"/>
    </xf>
    <xf borderId="0" fillId="30" fontId="104" numFmtId="0" xfId="0" applyAlignment="1" applyFont="1">
      <alignment readingOrder="0"/>
    </xf>
    <xf borderId="89" fillId="4" fontId="98" numFmtId="0" xfId="0" applyAlignment="1" applyBorder="1" applyFont="1">
      <alignment readingOrder="0"/>
    </xf>
    <xf borderId="80" fillId="0" fontId="3" numFmtId="0" xfId="0" applyBorder="1" applyFont="1"/>
    <xf borderId="31" fillId="17" fontId="98" numFmtId="0" xfId="0" applyAlignment="1" applyBorder="1" applyFont="1">
      <alignment horizontal="center" readingOrder="0" vertical="center"/>
    </xf>
    <xf borderId="43" fillId="6" fontId="99" numFmtId="49" xfId="0" applyAlignment="1" applyBorder="1" applyFont="1" applyNumberFormat="1">
      <alignment horizontal="center" readingOrder="0"/>
    </xf>
    <xf borderId="90" fillId="17" fontId="98" numFmtId="0" xfId="0" applyAlignment="1" applyBorder="1" applyFont="1">
      <alignment horizontal="left" readingOrder="0"/>
    </xf>
    <xf borderId="43" fillId="19" fontId="103" numFmtId="0" xfId="0" applyAlignment="1" applyBorder="1" applyFont="1">
      <alignment horizontal="left" readingOrder="0"/>
    </xf>
    <xf borderId="78" fillId="17" fontId="98" numFmtId="0" xfId="0" applyAlignment="1" applyBorder="1" applyFont="1">
      <alignment horizontal="left" readingOrder="0"/>
    </xf>
    <xf borderId="32" fillId="4" fontId="98" numFmtId="0" xfId="0" applyAlignment="1" applyBorder="1" applyFont="1">
      <alignment horizontal="left" readingOrder="0"/>
    </xf>
    <xf borderId="27" fillId="6" fontId="3" numFmtId="0" xfId="0" applyBorder="1" applyFont="1"/>
    <xf borderId="78" fillId="17" fontId="89" numFmtId="0" xfId="0" applyAlignment="1" applyBorder="1" applyFont="1">
      <alignment horizontal="left" vertical="bottom"/>
    </xf>
    <xf borderId="40" fillId="19" fontId="103" numFmtId="0" xfId="0" applyAlignment="1" applyBorder="1" applyFont="1">
      <alignment horizontal="left" readingOrder="0"/>
    </xf>
    <xf borderId="78" fillId="17" fontId="89" numFmtId="0" xfId="0" applyAlignment="1" applyBorder="1" applyFont="1">
      <alignment horizontal="left" readingOrder="0" vertical="bottom"/>
    </xf>
    <xf borderId="43" fillId="22" fontId="98" numFmtId="0" xfId="0" applyAlignment="1" applyBorder="1" applyFont="1">
      <alignment horizontal="left" readingOrder="0"/>
    </xf>
    <xf borderId="0" fillId="17" fontId="89" numFmtId="0" xfId="0" applyAlignment="1" applyFont="1">
      <alignment horizontal="left" readingOrder="0"/>
    </xf>
    <xf borderId="86" fillId="4" fontId="98" numFmtId="0" xfId="0" applyAlignment="1" applyBorder="1" applyFont="1">
      <alignment horizontal="left" readingOrder="0"/>
    </xf>
    <xf borderId="32" fillId="19" fontId="103" numFmtId="0" xfId="0" applyAlignment="1" applyBorder="1" applyFont="1">
      <alignment horizontal="left" readingOrder="0"/>
    </xf>
    <xf borderId="91" fillId="6" fontId="99" numFmtId="49" xfId="0" applyAlignment="1" applyBorder="1" applyFont="1" applyNumberFormat="1">
      <alignment horizontal="center" readingOrder="0"/>
    </xf>
    <xf borderId="43" fillId="11" fontId="98" numFmtId="0" xfId="0" applyAlignment="1" applyBorder="1" applyFont="1">
      <alignment horizontal="left" readingOrder="0"/>
    </xf>
    <xf borderId="91" fillId="19" fontId="103" numFmtId="0" xfId="0" applyAlignment="1" applyBorder="1" applyFont="1">
      <alignment horizontal="left" readingOrder="0"/>
    </xf>
    <xf borderId="86" fillId="22" fontId="98" numFmtId="0" xfId="0" applyAlignment="1" applyBorder="1" applyFont="1">
      <alignment horizontal="left" readingOrder="0"/>
    </xf>
    <xf borderId="0" fillId="6" fontId="3" numFmtId="0" xfId="0" applyAlignment="1" applyFont="1">
      <alignment horizontal="left" readingOrder="0"/>
    </xf>
    <xf borderId="32" fillId="22" fontId="98" numFmtId="0" xfId="0" applyAlignment="1" applyBorder="1" applyFont="1">
      <alignment horizontal="left" readingOrder="0"/>
    </xf>
    <xf borderId="0" fillId="0" fontId="29" numFmtId="0" xfId="0" applyAlignment="1" applyFont="1">
      <alignment readingOrder="0"/>
    </xf>
    <xf borderId="0" fillId="15" fontId="105" numFmtId="0" xfId="0" applyAlignment="1" applyFont="1">
      <alignment horizontal="center" readingOrder="0"/>
    </xf>
    <xf borderId="0" fillId="0" fontId="29" numFmtId="0" xfId="0" applyAlignment="1" applyFont="1">
      <alignment horizontal="center"/>
    </xf>
    <xf borderId="0" fillId="14" fontId="41" numFmtId="0" xfId="0" applyAlignment="1" applyFont="1">
      <alignment horizontal="center" readingOrder="0"/>
    </xf>
    <xf borderId="36" fillId="0" fontId="106" numFmtId="0" xfId="0" applyAlignment="1" applyBorder="1" applyFont="1">
      <alignment horizontal="center" readingOrder="0" shrinkToFit="0" vertical="center" wrapText="1"/>
    </xf>
    <xf borderId="36" fillId="0" fontId="3" numFmtId="0" xfId="0" applyAlignment="1" applyBorder="1" applyFont="1">
      <alignment readingOrder="0"/>
    </xf>
    <xf borderId="0" fillId="0" fontId="33" numFmtId="0" xfId="0" applyAlignment="1" applyFont="1">
      <alignment vertical="bottom"/>
    </xf>
    <xf borderId="0" fillId="30" fontId="33" numFmtId="0" xfId="0" applyAlignment="1" applyFont="1">
      <alignment horizontal="right" vertical="bottom"/>
    </xf>
    <xf borderId="0" fillId="0" fontId="33" numFmtId="0" xfId="0" applyAlignment="1" applyFont="1">
      <alignment horizontal="right" vertical="bottom"/>
    </xf>
    <xf borderId="36" fillId="0" fontId="33" numFmtId="0" xfId="0" applyAlignment="1" applyBorder="1" applyFont="1">
      <alignment horizontal="right" vertical="bottom"/>
    </xf>
    <xf borderId="36" fillId="0" fontId="33" numFmtId="0" xfId="0" applyAlignment="1" applyBorder="1" applyFont="1">
      <alignment vertical="bottom"/>
    </xf>
    <xf borderId="0" fillId="0" fontId="33" numFmtId="0" xfId="0" applyAlignment="1" applyFont="1">
      <alignment horizontal="right" readingOrder="0" vertical="bottom"/>
    </xf>
    <xf borderId="0" fillId="0" fontId="33" numFmtId="0" xfId="0" applyAlignment="1" applyFont="1">
      <alignment vertical="bottom"/>
    </xf>
    <xf borderId="0" fillId="0" fontId="33" numFmtId="0" xfId="0" applyAlignment="1" applyFont="1">
      <alignment horizontal="right" vertical="bottom"/>
    </xf>
    <xf borderId="36" fillId="0" fontId="33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36" fillId="0" fontId="3" numFmtId="0" xfId="0" applyAlignment="1" applyBorder="1" applyFont="1">
      <alignment shrinkToFit="0" wrapText="0"/>
    </xf>
    <xf borderId="40" fillId="0" fontId="3" numFmtId="0" xfId="0" applyAlignment="1" applyBorder="1" applyFont="1">
      <alignment shrinkToFit="0" wrapText="0"/>
    </xf>
    <xf borderId="40" fillId="0" fontId="3" numFmtId="0" xfId="0" applyAlignment="1" applyBorder="1" applyFont="1">
      <alignment readingOrder="0" shrinkToFit="0" wrapText="0"/>
    </xf>
    <xf borderId="41" fillId="0" fontId="3" numFmtId="0" xfId="0" applyAlignment="1" applyBorder="1" applyFont="1">
      <alignment shrinkToFit="0" wrapText="0"/>
    </xf>
    <xf borderId="0" fillId="0" fontId="45" numFmtId="0" xfId="0" applyAlignment="1" applyFont="1">
      <alignment readingOrder="0"/>
    </xf>
    <xf borderId="0" fillId="0" fontId="106" numFmtId="0" xfId="0" applyAlignment="1" applyFont="1">
      <alignment readingOrder="0"/>
    </xf>
    <xf borderId="0" fillId="0" fontId="37" numFmtId="0" xfId="0" applyAlignment="1" applyFont="1">
      <alignment horizontal="right" vertical="bottom"/>
    </xf>
    <xf borderId="0" fillId="0" fontId="106" numFmtId="4" xfId="0" applyAlignment="1" applyFont="1" applyNumberFormat="1">
      <alignment readingOrder="0"/>
    </xf>
    <xf borderId="0" fillId="0" fontId="107" numFmtId="0" xfId="0" applyAlignment="1" applyFont="1">
      <alignment readingOrder="0"/>
    </xf>
    <xf borderId="0" fillId="14" fontId="41" numFmtId="0" xfId="0" applyAlignment="1" applyFont="1">
      <alignment readingOrder="0"/>
    </xf>
    <xf borderId="0" fillId="0" fontId="29" numFmtId="0" xfId="0" applyAlignment="1" applyFont="1">
      <alignment horizontal="left" readingOrder="0"/>
    </xf>
    <xf borderId="0" fillId="0" fontId="33" numFmtId="0" xfId="0" applyAlignment="1" applyFont="1">
      <alignment horizontal="center" readingOrder="0" vertical="bottom"/>
    </xf>
    <xf borderId="0" fillId="0" fontId="3" numFmtId="10" xfId="0" applyAlignment="1" applyFont="1" applyNumberFormat="1">
      <alignment horizontal="right" readingOrder="0"/>
    </xf>
    <xf borderId="0" fillId="0" fontId="3" numFmtId="9" xfId="0" applyAlignment="1" applyFont="1" applyNumberFormat="1">
      <alignment readingOrder="0"/>
    </xf>
    <xf borderId="43" fillId="0" fontId="29" numFmtId="0" xfId="0" applyAlignment="1" applyBorder="1" applyFont="1">
      <alignment readingOrder="0"/>
    </xf>
    <xf borderId="43" fillId="0" fontId="3" numFmtId="0" xfId="0" applyAlignment="1" applyBorder="1" applyFont="1">
      <alignment horizontal="center" readingOrder="0"/>
    </xf>
    <xf borderId="43" fillId="0" fontId="3" numFmtId="9" xfId="0" applyAlignment="1" applyBorder="1" applyFont="1" applyNumberFormat="1">
      <alignment readingOrder="0"/>
    </xf>
    <xf borderId="0" fillId="17" fontId="41" numFmtId="0" xfId="0" applyAlignment="1" applyFont="1">
      <alignment horizontal="center" readingOrder="0"/>
    </xf>
    <xf borderId="38" fillId="17" fontId="41" numFmtId="0" xfId="0" applyAlignment="1" applyBorder="1" applyFont="1">
      <alignment horizontal="center" readingOrder="0" vertical="center"/>
    </xf>
    <xf borderId="92" fillId="17" fontId="41" numFmtId="0" xfId="0" applyAlignment="1" applyBorder="1" applyFont="1">
      <alignment horizontal="center" readingOrder="0" vertical="center"/>
    </xf>
    <xf borderId="6" fillId="17" fontId="41" numFmtId="0" xfId="0" applyAlignment="1" applyBorder="1" applyFont="1">
      <alignment horizontal="center" readingOrder="0"/>
    </xf>
    <xf borderId="38" fillId="17" fontId="3" numFmtId="0" xfId="0" applyBorder="1" applyFont="1"/>
    <xf borderId="0" fillId="17" fontId="47" numFmtId="0" xfId="0" applyAlignment="1" applyFont="1">
      <alignment horizontal="center" vertical="bottom"/>
    </xf>
    <xf borderId="44" fillId="17" fontId="47" numFmtId="0" xfId="0" applyAlignment="1" applyBorder="1" applyFont="1">
      <alignment horizontal="center" readingOrder="0" vertical="center"/>
    </xf>
    <xf borderId="93" fillId="18" fontId="42" numFmtId="0" xfId="0" applyAlignment="1" applyBorder="1" applyFont="1">
      <alignment horizontal="center" readingOrder="0" shrinkToFit="0" vertical="center" wrapText="0"/>
    </xf>
    <xf borderId="93" fillId="17" fontId="42" numFmtId="0" xfId="0" applyAlignment="1" applyBorder="1" applyFont="1">
      <alignment horizontal="center" readingOrder="0" shrinkToFit="0" vertical="center" wrapText="0"/>
    </xf>
    <xf borderId="93" fillId="6" fontId="108" numFmtId="0" xfId="0" applyAlignment="1" applyBorder="1" applyFont="1">
      <alignment horizontal="center" readingOrder="0" shrinkToFit="0" vertical="center" wrapText="0"/>
    </xf>
    <xf borderId="94" fillId="28" fontId="44" numFmtId="0" xfId="0" applyAlignment="1" applyBorder="1" applyFont="1">
      <alignment horizontal="center" readingOrder="0" shrinkToFit="0" vertical="center" wrapText="0"/>
    </xf>
    <xf borderId="93" fillId="17" fontId="3" numFmtId="0" xfId="0" applyBorder="1" applyFont="1"/>
    <xf borderId="3" fillId="0" fontId="29" numFmtId="0" xfId="0" applyAlignment="1" applyBorder="1" applyFont="1">
      <alignment horizontal="center"/>
    </xf>
    <xf borderId="95" fillId="26" fontId="59" numFmtId="0" xfId="0" applyAlignment="1" applyBorder="1" applyFont="1">
      <alignment horizontal="center" vertical="center"/>
    </xf>
    <xf borderId="96" fillId="0" fontId="3" numFmtId="0" xfId="0" applyBorder="1" applyFont="1"/>
    <xf borderId="23" fillId="6" fontId="108" numFmtId="0" xfId="0" applyAlignment="1" applyBorder="1" applyFont="1">
      <alignment horizontal="center" readingOrder="0" shrinkToFit="0" vertical="center" wrapText="0"/>
    </xf>
    <xf borderId="23" fillId="17" fontId="3" numFmtId="0" xfId="0" applyBorder="1" applyFont="1"/>
    <xf borderId="25" fillId="18" fontId="42" numFmtId="0" xfId="0" applyAlignment="1" applyBorder="1" applyFont="1">
      <alignment horizontal="center" readingOrder="0" shrinkToFit="0" vertical="bottom" wrapText="0"/>
    </xf>
    <xf borderId="35" fillId="0" fontId="3" numFmtId="0" xfId="0" applyBorder="1" applyFont="1"/>
    <xf borderId="19" fillId="6" fontId="108" numFmtId="0" xfId="0" applyAlignment="1" applyBorder="1" applyFont="1">
      <alignment horizontal="center" readingOrder="0" shrinkToFit="0" vertical="center" wrapText="0"/>
    </xf>
    <xf borderId="31" fillId="19" fontId="43" numFmtId="0" xfId="0" applyAlignment="1" applyBorder="1" applyFont="1">
      <alignment horizontal="center" readingOrder="0" shrinkToFit="0" vertical="center" wrapText="0"/>
    </xf>
    <xf borderId="31" fillId="5" fontId="109" numFmtId="0" xfId="0" applyAlignment="1" applyBorder="1" applyFont="1">
      <alignment horizontal="center" readingOrder="0" vertical="center"/>
    </xf>
    <xf borderId="31" fillId="22" fontId="41" numFmtId="0" xfId="0" applyAlignment="1" applyBorder="1" applyFont="1">
      <alignment horizontal="center" readingOrder="0" vertical="center"/>
    </xf>
    <xf borderId="25" fillId="24" fontId="1" numFmtId="0" xfId="0" applyAlignment="1" applyBorder="1" applyFont="1">
      <alignment horizontal="center" readingOrder="0" vertical="center"/>
    </xf>
    <xf borderId="31" fillId="4" fontId="41" numFmtId="0" xfId="0" applyAlignment="1" applyBorder="1" applyFont="1">
      <alignment horizontal="center" readingOrder="0" vertical="center"/>
    </xf>
    <xf borderId="19" fillId="4" fontId="41" numFmtId="0" xfId="0" applyAlignment="1" applyBorder="1" applyFont="1">
      <alignment horizontal="center" readingOrder="0" vertical="center"/>
    </xf>
    <xf borderId="97" fillId="0" fontId="3" numFmtId="0" xfId="0" applyBorder="1" applyFont="1"/>
    <xf borderId="25" fillId="4" fontId="41" numFmtId="0" xfId="0" applyAlignment="1" applyBorder="1" applyFont="1">
      <alignment horizontal="center" readingOrder="0" vertical="center"/>
    </xf>
    <xf borderId="21" fillId="22" fontId="47" numFmtId="0" xfId="0" applyAlignment="1" applyBorder="1" applyFont="1">
      <alignment horizontal="center" vertical="center"/>
    </xf>
    <xf borderId="98" fillId="23" fontId="47" numFmtId="0" xfId="0" applyAlignment="1" applyBorder="1" applyFont="1">
      <alignment horizontal="center" vertical="center"/>
    </xf>
    <xf borderId="0" fillId="12" fontId="41" numFmtId="0" xfId="0" applyAlignment="1" applyFont="1">
      <alignment horizontal="center" readingOrder="0" vertical="center"/>
    </xf>
    <xf borderId="31" fillId="12" fontId="41" numFmtId="0" xfId="0" applyAlignment="1" applyBorder="1" applyFont="1">
      <alignment horizontal="center" readingOrder="0" vertical="center"/>
    </xf>
    <xf borderId="19" fillId="19" fontId="110" numFmtId="0" xfId="0" applyAlignment="1" applyBorder="1" applyFont="1">
      <alignment horizontal="center" vertical="center"/>
    </xf>
    <xf borderId="99" fillId="0" fontId="3" numFmtId="0" xfId="0" applyBorder="1" applyFont="1"/>
    <xf borderId="19" fillId="19" fontId="43" numFmtId="0" xfId="0" applyAlignment="1" applyBorder="1" applyFont="1">
      <alignment horizontal="center" readingOrder="0" shrinkToFit="0" vertical="center" wrapText="0"/>
    </xf>
    <xf borderId="25" fillId="38" fontId="29" numFmtId="0" xfId="0" applyAlignment="1" applyBorder="1" applyFill="1" applyFont="1">
      <alignment horizontal="center" readingOrder="0" vertical="center"/>
    </xf>
    <xf borderId="25" fillId="23" fontId="41" numFmtId="0" xfId="0" applyAlignment="1" applyBorder="1" applyFont="1">
      <alignment horizontal="center" readingOrder="0" vertical="center"/>
    </xf>
    <xf borderId="25" fillId="27" fontId="41" numFmtId="0" xfId="0" applyAlignment="1" applyBorder="1" applyFont="1">
      <alignment horizontal="center" readingOrder="0" vertical="center"/>
    </xf>
    <xf borderId="38" fillId="0" fontId="3" numFmtId="0" xfId="0" applyBorder="1" applyFont="1"/>
    <xf borderId="93" fillId="28" fontId="16" numFmtId="0" xfId="0" applyAlignment="1" applyBorder="1" applyFont="1">
      <alignment horizontal="center" readingOrder="0" shrinkToFit="0" vertical="center" wrapText="0"/>
    </xf>
    <xf borderId="100" fillId="0" fontId="3" numFmtId="0" xfId="0" applyBorder="1" applyFont="1"/>
    <xf borderId="38" fillId="28" fontId="43" numFmtId="0" xfId="0" applyAlignment="1" applyBorder="1" applyFont="1">
      <alignment horizontal="center" readingOrder="0" shrinkToFit="0" vertical="center" wrapText="0"/>
    </xf>
    <xf borderId="101" fillId="28" fontId="108" numFmtId="0" xfId="0" applyAlignment="1" applyBorder="1" applyFont="1">
      <alignment horizontal="center" readingOrder="0" shrinkToFit="0" vertical="center" wrapText="0"/>
    </xf>
    <xf borderId="102" fillId="0" fontId="3" numFmtId="0" xfId="0" applyBorder="1" applyFont="1"/>
    <xf borderId="3" fillId="28" fontId="42" numFmtId="0" xfId="0" applyAlignment="1" applyBorder="1" applyFont="1">
      <alignment horizontal="center" readingOrder="0" shrinkToFit="0" vertical="bottom" wrapText="0"/>
    </xf>
    <xf borderId="101" fillId="28" fontId="47" numFmtId="0" xfId="0" applyAlignment="1" applyBorder="1" applyFont="1">
      <alignment horizontal="center" vertical="center"/>
    </xf>
    <xf borderId="23" fillId="19" fontId="43" numFmtId="0" xfId="0" applyAlignment="1" applyBorder="1" applyFont="1">
      <alignment horizontal="center" readingOrder="0" shrinkToFit="0" vertical="center" wrapText="0"/>
    </xf>
    <xf borderId="103" fillId="18" fontId="42" numFmtId="0" xfId="0" applyAlignment="1" applyBorder="1" applyFont="1">
      <alignment horizontal="center" readingOrder="0" shrinkToFit="0" vertical="bottom" wrapText="0"/>
    </xf>
    <xf borderId="104" fillId="0" fontId="3" numFmtId="0" xfId="0" applyBorder="1" applyFont="1"/>
    <xf borderId="105" fillId="0" fontId="3" numFmtId="0" xfId="0" applyBorder="1" applyFont="1"/>
    <xf borderId="20" fillId="18" fontId="47" numFmtId="0" xfId="0" applyAlignment="1" applyBorder="1" applyFont="1">
      <alignment horizontal="center" vertical="center"/>
    </xf>
    <xf borderId="99" fillId="5" fontId="59" numFmtId="0" xfId="0" applyAlignment="1" applyBorder="1" applyFont="1">
      <alignment horizontal="center" vertical="center"/>
    </xf>
    <xf borderId="106" fillId="0" fontId="3" numFmtId="0" xfId="0" applyBorder="1" applyFont="1"/>
    <xf borderId="19" fillId="26" fontId="59" numFmtId="0" xfId="0" applyAlignment="1" applyBorder="1" applyFont="1">
      <alignment horizontal="center" vertical="center"/>
    </xf>
    <xf borderId="107" fillId="17" fontId="42" numFmtId="0" xfId="0" applyAlignment="1" applyBorder="1" applyFont="1">
      <alignment horizontal="center" readingOrder="0" shrinkToFit="0" vertical="center" wrapText="0"/>
    </xf>
    <xf borderId="31" fillId="23" fontId="41" numFmtId="0" xfId="0" applyAlignment="1" applyBorder="1" applyFont="1">
      <alignment horizontal="center" readingOrder="0" vertical="center"/>
    </xf>
    <xf borderId="25" fillId="4" fontId="41" numFmtId="0" xfId="0" applyAlignment="1" applyBorder="1" applyFont="1">
      <alignment horizontal="center" readingOrder="0"/>
    </xf>
    <xf borderId="35" fillId="4" fontId="41" numFmtId="0" xfId="0" applyAlignment="1" applyBorder="1" applyFont="1">
      <alignment horizontal="center" readingOrder="0" vertical="center"/>
    </xf>
    <xf borderId="98" fillId="24" fontId="111" numFmtId="0" xfId="0" applyAlignment="1" applyBorder="1" applyFont="1">
      <alignment horizontal="center" vertical="center"/>
    </xf>
    <xf borderId="31" fillId="2" fontId="3" numFmtId="0" xfId="0" applyBorder="1" applyFont="1"/>
    <xf borderId="31" fillId="2" fontId="108" numFmtId="0" xfId="0" applyAlignment="1" applyBorder="1" applyFont="1">
      <alignment horizontal="center" readingOrder="0" shrinkToFit="0" vertical="center" wrapText="0"/>
    </xf>
    <xf borderId="25" fillId="12" fontId="41" numFmtId="0" xfId="0" applyAlignment="1" applyBorder="1" applyFont="1">
      <alignment horizontal="center" readingOrder="0" vertical="center"/>
    </xf>
    <xf borderId="25" fillId="3" fontId="112" numFmtId="0" xfId="0" applyAlignment="1" applyBorder="1" applyFont="1">
      <alignment horizontal="center" readingOrder="0" vertical="center"/>
    </xf>
    <xf borderId="108" fillId="0" fontId="3" numFmtId="0" xfId="0" applyBorder="1" applyFont="1"/>
    <xf borderId="92" fillId="0" fontId="3" numFmtId="0" xfId="0" applyBorder="1" applyFont="1"/>
    <xf borderId="101" fillId="28" fontId="41" numFmtId="0" xfId="0" applyAlignment="1" applyBorder="1" applyFont="1">
      <alignment horizontal="center" readingOrder="0" vertical="center"/>
    </xf>
    <xf borderId="101" fillId="28" fontId="42" numFmtId="0" xfId="0" applyAlignment="1" applyBorder="1" applyFont="1">
      <alignment horizontal="center" readingOrder="0" shrinkToFit="0" vertical="center" wrapText="0"/>
    </xf>
    <xf borderId="11" fillId="28" fontId="41" numFmtId="0" xfId="0" applyAlignment="1" applyBorder="1" applyFont="1">
      <alignment horizontal="center" readingOrder="0" vertical="center"/>
    </xf>
    <xf borderId="109" fillId="28" fontId="47" numFmtId="0" xfId="0" applyAlignment="1" applyBorder="1" applyFont="1">
      <alignment horizontal="center" vertical="center"/>
    </xf>
    <xf borderId="20" fillId="18" fontId="41" numFmtId="0" xfId="0" applyAlignment="1" applyBorder="1" applyFont="1">
      <alignment horizontal="center" readingOrder="0" vertical="center"/>
    </xf>
    <xf borderId="23" fillId="11" fontId="41" numFmtId="0" xfId="0" applyAlignment="1" applyBorder="1" applyFont="1">
      <alignment horizontal="center" readingOrder="0" vertical="center"/>
    </xf>
    <xf borderId="20" fillId="18" fontId="42" numFmtId="0" xfId="0" applyAlignment="1" applyBorder="1" applyFont="1">
      <alignment horizontal="center" readingOrder="0" shrinkToFit="0" vertical="center" wrapText="0"/>
    </xf>
    <xf borderId="3" fillId="6" fontId="41" numFmtId="0" xfId="0" applyAlignment="1" applyBorder="1" applyFont="1">
      <alignment horizontal="center" readingOrder="0" vertical="center"/>
    </xf>
    <xf borderId="99" fillId="19" fontId="110" numFmtId="0" xfId="0" applyAlignment="1" applyBorder="1" applyFont="1">
      <alignment horizontal="center" vertical="center"/>
    </xf>
    <xf borderId="19" fillId="11" fontId="42" numFmtId="0" xfId="0" applyAlignment="1" applyBorder="1" applyFont="1">
      <alignment horizontal="center" readingOrder="0" shrinkToFit="0" vertical="center" wrapText="0"/>
    </xf>
    <xf borderId="25" fillId="11" fontId="42" numFmtId="0" xfId="0" applyAlignment="1" applyBorder="1" applyFont="1">
      <alignment horizontal="center" readingOrder="0" shrinkToFit="0" vertical="bottom" wrapText="0"/>
    </xf>
    <xf borderId="25" fillId="19" fontId="43" numFmtId="0" xfId="0" applyAlignment="1" applyBorder="1" applyFont="1">
      <alignment horizontal="center" readingOrder="0" shrinkToFit="0" vertical="center" wrapText="0"/>
    </xf>
    <xf borderId="35" fillId="20" fontId="113" numFmtId="0" xfId="0" applyAlignment="1" applyBorder="1" applyFont="1">
      <alignment horizontal="center" readingOrder="0"/>
    </xf>
    <xf borderId="98" fillId="20" fontId="110" numFmtId="0" xfId="0" applyAlignment="1" applyBorder="1" applyFont="1">
      <alignment horizontal="center" vertical="center"/>
    </xf>
    <xf borderId="21" fillId="38" fontId="29" numFmtId="0" xfId="0" applyAlignment="1" applyBorder="1" applyFont="1">
      <alignment horizontal="center" readingOrder="0"/>
    </xf>
    <xf borderId="35" fillId="34" fontId="114" numFmtId="0" xfId="0" applyAlignment="1" applyBorder="1" applyFont="1">
      <alignment horizontal="center" readingOrder="0"/>
    </xf>
    <xf borderId="43" fillId="24" fontId="1" numFmtId="0" xfId="0" applyAlignment="1" applyBorder="1" applyFont="1">
      <alignment horizontal="center" readingOrder="0" vertical="center"/>
    </xf>
    <xf borderId="98" fillId="5" fontId="59" numFmtId="0" xfId="0" applyAlignment="1" applyBorder="1" applyFont="1">
      <alignment horizontal="center" vertical="center"/>
    </xf>
    <xf borderId="25" fillId="39" fontId="115" numFmtId="0" xfId="0" applyAlignment="1" applyBorder="1" applyFill="1" applyFont="1">
      <alignment horizontal="center" readingOrder="0" vertical="center"/>
    </xf>
    <xf borderId="94" fillId="28" fontId="42" numFmtId="0" xfId="0" applyAlignment="1" applyBorder="1" applyFont="1">
      <alignment horizontal="center" readingOrder="0" shrinkToFit="0" vertical="center" wrapText="0"/>
    </xf>
    <xf borderId="11" fillId="28" fontId="98" numFmtId="0" xfId="0" applyBorder="1" applyFont="1"/>
    <xf borderId="23" fillId="11" fontId="42" numFmtId="0" xfId="0" applyAlignment="1" applyBorder="1" applyFont="1">
      <alignment horizontal="center" readingOrder="0" shrinkToFit="0" vertical="center" wrapText="0"/>
    </xf>
    <xf borderId="99" fillId="23" fontId="47" numFmtId="0" xfId="0" applyAlignment="1" applyBorder="1" applyFont="1">
      <alignment horizontal="center" vertical="center"/>
    </xf>
    <xf borderId="110" fillId="26" fontId="59" numFmtId="0" xfId="0" applyAlignment="1" applyBorder="1" applyFont="1">
      <alignment horizontal="center" vertical="center"/>
    </xf>
    <xf borderId="19" fillId="5" fontId="108" numFmtId="0" xfId="0" applyAlignment="1" applyBorder="1" applyFont="1">
      <alignment horizontal="center" readingOrder="0" shrinkToFit="0" vertical="center" wrapText="0"/>
    </xf>
    <xf borderId="98" fillId="19" fontId="110" numFmtId="0" xfId="0" applyAlignment="1" applyBorder="1" applyFont="1">
      <alignment horizontal="center" vertical="center"/>
    </xf>
    <xf borderId="31" fillId="35" fontId="41" numFmtId="0" xfId="0" applyAlignment="1" applyBorder="1" applyFont="1">
      <alignment horizontal="center" readingOrder="0" vertical="center"/>
    </xf>
    <xf borderId="25" fillId="5" fontId="109" numFmtId="0" xfId="0" applyAlignment="1" applyBorder="1" applyFont="1">
      <alignment horizontal="center" readingOrder="0" vertical="center"/>
    </xf>
    <xf borderId="25" fillId="20" fontId="113" numFmtId="0" xfId="0" applyAlignment="1" applyBorder="1" applyFont="1">
      <alignment horizontal="center" readingOrder="0"/>
    </xf>
    <xf borderId="25" fillId="22" fontId="41" numFmtId="0" xfId="0" applyAlignment="1" applyBorder="1" applyFont="1">
      <alignment horizontal="center" readingOrder="0" vertical="center"/>
    </xf>
    <xf borderId="23" fillId="20" fontId="46" numFmtId="0" xfId="0" applyAlignment="1" applyBorder="1" applyFont="1">
      <alignment horizontal="center" readingOrder="0" shrinkToFit="0" vertical="center" wrapText="0"/>
    </xf>
    <xf borderId="23" fillId="26" fontId="59" numFmtId="0" xfId="0" applyAlignment="1" applyBorder="1" applyFont="1">
      <alignment horizontal="center" vertical="center"/>
    </xf>
    <xf borderId="100" fillId="26" fontId="59" numFmtId="0" xfId="0" applyAlignment="1" applyBorder="1" applyFont="1">
      <alignment horizontal="center" vertical="center"/>
    </xf>
    <xf borderId="110" fillId="29" fontId="116" numFmtId="0" xfId="0" applyAlignment="1" applyBorder="1" applyFont="1">
      <alignment horizontal="center" vertical="center"/>
    </xf>
    <xf borderId="98" fillId="2" fontId="117" numFmtId="0" xfId="0" applyAlignment="1" applyBorder="1" applyFont="1">
      <alignment horizontal="center" vertical="center"/>
    </xf>
    <xf borderId="25" fillId="20" fontId="117" numFmtId="0" xfId="0" applyAlignment="1" applyBorder="1" applyFont="1">
      <alignment horizontal="center" readingOrder="0" vertical="center"/>
    </xf>
    <xf borderId="19" fillId="20" fontId="46" numFmtId="0" xfId="0" applyAlignment="1" applyBorder="1" applyFont="1">
      <alignment horizontal="center" readingOrder="0" shrinkToFit="0" vertical="center" wrapText="0"/>
    </xf>
    <xf borderId="25" fillId="29" fontId="118" numFmtId="0" xfId="0" applyAlignment="1" applyBorder="1" applyFont="1">
      <alignment horizontal="center" readingOrder="0" vertical="center"/>
    </xf>
    <xf borderId="31" fillId="6" fontId="119" numFmtId="0" xfId="0" applyAlignment="1" applyBorder="1" applyFont="1">
      <alignment horizontal="center" readingOrder="0" vertical="center"/>
    </xf>
    <xf borderId="110" fillId="12" fontId="47" numFmtId="0" xfId="0" applyAlignment="1" applyBorder="1" applyFont="1">
      <alignment horizontal="center" vertical="center"/>
    </xf>
    <xf borderId="31" fillId="12" fontId="47" numFmtId="0" xfId="0" applyAlignment="1" applyBorder="1" applyFont="1">
      <alignment horizontal="center" readingOrder="0" vertical="center"/>
    </xf>
    <xf borderId="25" fillId="7" fontId="41" numFmtId="0" xfId="0" applyAlignment="1" applyBorder="1" applyFont="1">
      <alignment horizontal="center" readingOrder="0" vertical="center"/>
    </xf>
    <xf borderId="19" fillId="26" fontId="59" numFmtId="0" xfId="0" applyAlignment="1" applyBorder="1" applyFont="1">
      <alignment horizontal="center" readingOrder="0" vertical="center"/>
    </xf>
    <xf borderId="19" fillId="6" fontId="59" numFmtId="0" xfId="0" applyAlignment="1" applyBorder="1" applyFont="1">
      <alignment horizontal="center" vertical="center"/>
    </xf>
    <xf borderId="32" fillId="7" fontId="41" numFmtId="0" xfId="0" applyAlignment="1" applyBorder="1" applyFont="1">
      <alignment horizontal="center" readingOrder="0" vertical="center"/>
    </xf>
    <xf borderId="23" fillId="17" fontId="42" numFmtId="0" xfId="0" applyAlignment="1" applyBorder="1" applyFont="1">
      <alignment horizontal="center" readingOrder="0" shrinkToFit="0" vertical="center" wrapText="0"/>
    </xf>
    <xf borderId="25" fillId="12" fontId="47" numFmtId="0" xfId="0" applyAlignment="1" applyBorder="1" applyFont="1">
      <alignment horizontal="center" readingOrder="0" vertical="center"/>
    </xf>
    <xf borderId="25" fillId="5" fontId="37" numFmtId="0" xfId="0" applyAlignment="1" applyBorder="1" applyFont="1">
      <alignment horizontal="center" readingOrder="0" vertical="center"/>
    </xf>
    <xf borderId="25" fillId="13" fontId="42" numFmtId="0" xfId="0" applyAlignment="1" applyBorder="1" applyFont="1">
      <alignment horizontal="center" readingOrder="0" shrinkToFit="0" vertical="center" wrapText="0"/>
    </xf>
    <xf borderId="25" fillId="37" fontId="108" numFmtId="0" xfId="0" applyAlignment="1" applyBorder="1" applyFont="1">
      <alignment horizontal="center" readingOrder="0" shrinkToFit="0" vertical="center" wrapText="0"/>
    </xf>
    <xf borderId="101" fillId="28" fontId="47" numFmtId="0" xfId="0" applyAlignment="1" applyBorder="1" applyFont="1">
      <alignment horizontal="center" vertical="center"/>
    </xf>
    <xf borderId="23" fillId="5" fontId="108" numFmtId="0" xfId="0" applyAlignment="1" applyBorder="1" applyFont="1">
      <alignment horizontal="center" readingOrder="0" shrinkToFit="0" vertical="center" wrapText="0"/>
    </xf>
    <xf borderId="35" fillId="6" fontId="59" numFmtId="0" xfId="0" applyAlignment="1" applyBorder="1" applyFont="1">
      <alignment horizontal="center" vertical="center"/>
    </xf>
    <xf borderId="36" fillId="5" fontId="108" numFmtId="0" xfId="0" applyAlignment="1" applyBorder="1" applyFont="1">
      <alignment horizontal="center" readingOrder="0" shrinkToFit="0" vertical="center" wrapText="0"/>
    </xf>
    <xf borderId="3" fillId="6" fontId="99" numFmtId="0" xfId="0" applyBorder="1" applyFont="1"/>
    <xf borderId="3" fillId="6" fontId="42" numFmtId="0" xfId="0" applyAlignment="1" applyBorder="1" applyFont="1">
      <alignment horizontal="center" readingOrder="0" shrinkToFit="0" vertical="bottom" wrapText="0"/>
    </xf>
    <xf borderId="98" fillId="9" fontId="41" numFmtId="0" xfId="0" applyAlignment="1" applyBorder="1" applyFont="1">
      <alignment horizontal="center" readingOrder="0" vertical="center"/>
    </xf>
    <xf borderId="31" fillId="6" fontId="59" numFmtId="0" xfId="0" applyAlignment="1" applyBorder="1" applyFont="1">
      <alignment horizontal="center" vertical="center"/>
    </xf>
    <xf borderId="33" fillId="5" fontId="108" numFmtId="0" xfId="0" applyAlignment="1" applyBorder="1" applyFont="1">
      <alignment horizontal="center" readingOrder="0" shrinkToFit="0" vertical="center" wrapText="0"/>
    </xf>
    <xf borderId="0" fillId="6" fontId="47" numFmtId="0" xfId="0" applyAlignment="1" applyFont="1">
      <alignment horizontal="center" readingOrder="0" vertical="center"/>
    </xf>
    <xf borderId="25" fillId="11" fontId="42" numFmtId="0" xfId="0" applyAlignment="1" applyBorder="1" applyFont="1">
      <alignment horizontal="center" readingOrder="0" shrinkToFit="0" vertical="center" wrapText="0"/>
    </xf>
    <xf borderId="0" fillId="6" fontId="41" numFmtId="0" xfId="0" applyAlignment="1" applyFont="1">
      <alignment horizontal="center"/>
    </xf>
    <xf borderId="0" fillId="6" fontId="42" numFmtId="0" xfId="0" applyAlignment="1" applyFont="1">
      <alignment horizontal="center" readingOrder="0" shrinkToFit="0" vertical="bottom" wrapText="0"/>
    </xf>
    <xf borderId="25" fillId="9" fontId="41" numFmtId="0" xfId="0" applyAlignment="1" applyBorder="1" applyFont="1">
      <alignment horizontal="center" readingOrder="0" vertical="center"/>
    </xf>
    <xf borderId="31" fillId="9" fontId="41" numFmtId="0" xfId="0" applyAlignment="1" applyBorder="1" applyFont="1">
      <alignment horizontal="center" readingOrder="0" vertical="center"/>
    </xf>
    <xf borderId="0" fillId="6" fontId="42" numFmtId="0" xfId="0" applyAlignment="1" applyFont="1">
      <alignment horizontal="center" readingOrder="0" shrinkToFit="0" vertical="center" wrapText="0"/>
    </xf>
    <xf borderId="0" fillId="6" fontId="47" numFmtId="0" xfId="0" applyAlignment="1" applyFont="1">
      <alignment horizontal="center" readingOrder="0" vertical="center"/>
    </xf>
    <xf borderId="0" fillId="6" fontId="120" numFmtId="0" xfId="0" applyAlignment="1" applyFont="1">
      <alignment horizontal="center" readingOrder="0" vertical="center"/>
    </xf>
    <xf borderId="35" fillId="0" fontId="29" numFmtId="0" xfId="0" applyAlignment="1" applyBorder="1" applyFont="1">
      <alignment horizontal="center" readingOrder="0" vertical="center"/>
    </xf>
    <xf borderId="102" fillId="28" fontId="42" numFmtId="0" xfId="0" applyAlignment="1" applyBorder="1" applyFont="1">
      <alignment horizontal="center" readingOrder="0" shrinkToFit="0" vertical="center" wrapText="0"/>
    </xf>
    <xf borderId="11" fillId="28" fontId="47" numFmtId="0" xfId="0" applyAlignment="1" applyBorder="1" applyFont="1">
      <alignment horizontal="center" vertical="center"/>
    </xf>
    <xf borderId="23" fillId="21" fontId="42" numFmtId="0" xfId="0" applyAlignment="1" applyBorder="1" applyFont="1">
      <alignment horizontal="center" readingOrder="0" vertical="center"/>
    </xf>
    <xf borderId="35" fillId="6" fontId="59" numFmtId="0" xfId="0" applyAlignment="1" applyBorder="1" applyFont="1">
      <alignment horizontal="center" vertical="center"/>
    </xf>
    <xf borderId="39" fillId="21" fontId="42" numFmtId="0" xfId="0" applyAlignment="1" applyBorder="1" applyFont="1">
      <alignment horizontal="center" readingOrder="0" vertical="center"/>
    </xf>
    <xf borderId="98" fillId="11" fontId="42" numFmtId="0" xfId="0" applyAlignment="1" applyBorder="1" applyFont="1">
      <alignment horizontal="center" readingOrder="0" shrinkToFit="0" vertical="center" wrapText="0"/>
    </xf>
    <xf borderId="43" fillId="25" fontId="42" numFmtId="0" xfId="0" applyAlignment="1" applyBorder="1" applyFont="1">
      <alignment horizontal="center" readingOrder="0" vertical="center"/>
    </xf>
    <xf borderId="31" fillId="6" fontId="59" numFmtId="0" xfId="0" applyAlignment="1" applyBorder="1" applyFont="1">
      <alignment horizontal="center" vertical="center"/>
    </xf>
    <xf borderId="32" fillId="7" fontId="121" numFmtId="0" xfId="0" applyAlignment="1" applyBorder="1" applyFont="1">
      <alignment horizontal="center" readingOrder="0" vertical="center"/>
    </xf>
    <xf borderId="106" fillId="17" fontId="42" numFmtId="0" xfId="0" applyAlignment="1" applyBorder="1" applyFont="1">
      <alignment horizontal="center" readingOrder="0" shrinkToFit="0" vertical="center" wrapText="0"/>
    </xf>
    <xf borderId="111" fillId="17" fontId="42" numFmtId="0" xfId="0" applyAlignment="1" applyBorder="1" applyFont="1">
      <alignment horizontal="center" readingOrder="0" shrinkToFit="0" vertical="center" wrapText="0"/>
    </xf>
    <xf borderId="98" fillId="26" fontId="59" numFmtId="0" xfId="0" applyAlignment="1" applyBorder="1" applyFont="1">
      <alignment horizontal="center" vertical="center"/>
    </xf>
    <xf borderId="19" fillId="40" fontId="108" numFmtId="0" xfId="0" applyAlignment="1" applyBorder="1" applyFill="1" applyFont="1">
      <alignment horizontal="center" readingOrder="0" vertical="center"/>
    </xf>
    <xf borderId="98" fillId="40" fontId="109" numFmtId="0" xfId="0" applyAlignment="1" applyBorder="1" applyFont="1">
      <alignment horizontal="center" readingOrder="0" vertical="center"/>
    </xf>
    <xf borderId="44" fillId="25" fontId="47" numFmtId="0" xfId="0" applyAlignment="1" applyBorder="1" applyFont="1">
      <alignment horizontal="center" readingOrder="0" vertical="center"/>
    </xf>
    <xf borderId="98" fillId="21" fontId="109" numFmtId="0" xfId="0" applyAlignment="1" applyBorder="1" applyFont="1">
      <alignment horizontal="center" readingOrder="0" vertical="center"/>
    </xf>
    <xf borderId="33" fillId="33" fontId="121" numFmtId="0" xfId="0" applyAlignment="1" applyBorder="1" applyFont="1">
      <alignment horizontal="center" readingOrder="0" vertical="center"/>
    </xf>
    <xf borderId="32" fillId="33" fontId="121" numFmtId="0" xfId="0" applyAlignment="1" applyBorder="1" applyFont="1">
      <alignment horizontal="center" readingOrder="0" vertical="center"/>
    </xf>
    <xf borderId="31" fillId="33" fontId="121" numFmtId="0" xfId="0" applyAlignment="1" applyBorder="1" applyFont="1">
      <alignment horizontal="center" readingOrder="0" vertical="center"/>
    </xf>
    <xf borderId="0" fillId="6" fontId="33" numFmtId="0" xfId="0" applyAlignment="1" applyFont="1">
      <alignment vertical="bottom"/>
    </xf>
    <xf borderId="44" fillId="6" fontId="33" numFmtId="0" xfId="0" applyAlignment="1" applyBorder="1" applyFont="1">
      <alignment vertical="bottom"/>
    </xf>
    <xf borderId="19" fillId="6" fontId="59" numFmtId="0" xfId="0" applyAlignment="1" applyBorder="1" applyFont="1">
      <alignment horizontal="center" vertical="center"/>
    </xf>
    <xf borderId="0" fillId="17" fontId="3" numFmtId="0" xfId="0" applyFont="1"/>
    <xf borderId="56" fillId="17" fontId="48" numFmtId="0" xfId="0" applyAlignment="1" applyBorder="1" applyFont="1">
      <alignment horizontal="center" readingOrder="0" vertical="center"/>
    </xf>
    <xf borderId="52" fillId="17" fontId="48" numFmtId="0" xfId="0" applyAlignment="1" applyBorder="1" applyFont="1">
      <alignment horizontal="center" readingOrder="0" vertical="center"/>
    </xf>
    <xf borderId="71" fillId="2" fontId="122" numFmtId="0" xfId="0" applyAlignment="1" applyBorder="1" applyFont="1">
      <alignment horizontal="left" readingOrder="0"/>
    </xf>
    <xf borderId="71" fillId="2" fontId="1" numFmtId="0" xfId="0" applyAlignment="1" applyBorder="1" applyFont="1">
      <alignment horizontal="left" readingOrder="0"/>
    </xf>
    <xf borderId="73" fillId="2" fontId="1" numFmtId="0" xfId="0" applyAlignment="1" applyBorder="1" applyFont="1">
      <alignment horizontal="left" readingOrder="0"/>
    </xf>
    <xf borderId="73" fillId="2" fontId="33" numFmtId="0" xfId="0" applyAlignment="1" applyBorder="1" applyFont="1">
      <alignment vertical="bottom"/>
    </xf>
    <xf borderId="71" fillId="2" fontId="33" numFmtId="0" xfId="0" applyAlignment="1" applyBorder="1" applyFont="1">
      <alignment vertical="bottom"/>
    </xf>
    <xf borderId="56" fillId="5" fontId="11" numFmtId="0" xfId="0" applyAlignment="1" applyBorder="1" applyFont="1">
      <alignment horizontal="center" readingOrder="0" vertical="center"/>
    </xf>
    <xf borderId="112" fillId="5" fontId="123" numFmtId="0" xfId="0" applyAlignment="1" applyBorder="1" applyFont="1">
      <alignment horizontal="center" readingOrder="0" vertical="center"/>
    </xf>
    <xf borderId="59" fillId="28" fontId="124" numFmtId="165" xfId="0" applyAlignment="1" applyBorder="1" applyFont="1" applyNumberFormat="1">
      <alignment horizontal="center" readingOrder="0" vertical="center"/>
    </xf>
    <xf borderId="97" fillId="38" fontId="125" numFmtId="0" xfId="0" applyAlignment="1" applyBorder="1" applyFont="1">
      <alignment horizontal="center" vertical="center"/>
    </xf>
    <xf borderId="97" fillId="28" fontId="51" numFmtId="0" xfId="0" applyAlignment="1" applyBorder="1" applyFont="1">
      <alignment horizontal="center" vertical="center"/>
    </xf>
    <xf borderId="40" fillId="5" fontId="56" numFmtId="0" xfId="0" applyAlignment="1" applyBorder="1" applyFont="1">
      <alignment readingOrder="0" vertical="center"/>
    </xf>
    <xf borderId="40" fillId="11" fontId="51" numFmtId="165" xfId="0" applyAlignment="1" applyBorder="1" applyFont="1" applyNumberFormat="1">
      <alignment shrinkToFit="0" vertical="center" wrapText="0"/>
    </xf>
    <xf borderId="113" fillId="28" fontId="51" numFmtId="0" xfId="0" applyAlignment="1" applyBorder="1" applyFont="1">
      <alignment horizontal="center" vertical="center"/>
    </xf>
    <xf borderId="6" fillId="13" fontId="51" numFmtId="165" xfId="0" applyAlignment="1" applyBorder="1" applyFont="1" applyNumberFormat="1">
      <alignment vertical="center"/>
    </xf>
    <xf borderId="113" fillId="0" fontId="3" numFmtId="0" xfId="0" applyBorder="1" applyFont="1"/>
    <xf borderId="71" fillId="2" fontId="33" numFmtId="0" xfId="0" applyAlignment="1" applyBorder="1" applyFont="1">
      <alignment readingOrder="0" vertical="bottom"/>
    </xf>
    <xf borderId="97" fillId="28" fontId="51" numFmtId="0" xfId="0" applyAlignment="1" applyBorder="1" applyFont="1">
      <alignment horizontal="center" vertical="center"/>
    </xf>
    <xf borderId="0" fillId="11" fontId="51" numFmtId="165" xfId="0" applyAlignment="1" applyFont="1" applyNumberFormat="1">
      <alignment shrinkToFit="0" vertical="center" wrapText="1"/>
    </xf>
    <xf borderId="40" fillId="28" fontId="51" numFmtId="0" xfId="0" applyAlignment="1" applyBorder="1" applyFont="1">
      <alignment horizontal="center" vertical="center"/>
    </xf>
    <xf borderId="114" fillId="12" fontId="51" numFmtId="0" xfId="0" applyAlignment="1" applyBorder="1" applyFont="1">
      <alignment readingOrder="0" vertical="center"/>
    </xf>
    <xf borderId="112" fillId="0" fontId="3" numFmtId="0" xfId="0" applyBorder="1" applyFont="1"/>
    <xf borderId="40" fillId="13" fontId="51" numFmtId="165" xfId="0" applyAlignment="1" applyBorder="1" applyFont="1" applyNumberFormat="1">
      <alignment vertical="center"/>
    </xf>
    <xf borderId="40" fillId="11" fontId="51" numFmtId="0" xfId="0" applyAlignment="1" applyBorder="1" applyFont="1">
      <alignment readingOrder="0" shrinkToFit="0" vertical="center" wrapText="0"/>
    </xf>
    <xf borderId="40" fillId="5" fontId="56" numFmtId="165" xfId="0" applyAlignment="1" applyBorder="1" applyFont="1" applyNumberFormat="1">
      <alignment vertical="center"/>
    </xf>
    <xf borderId="48" fillId="28" fontId="51" numFmtId="0" xfId="0" applyAlignment="1" applyBorder="1" applyFont="1">
      <alignment horizontal="center" vertical="center"/>
    </xf>
    <xf borderId="47" fillId="13" fontId="51" numFmtId="165" xfId="0" applyAlignment="1" applyBorder="1" applyFont="1" applyNumberFormat="1">
      <alignment vertical="center"/>
    </xf>
    <xf borderId="115" fillId="5" fontId="123" numFmtId="0" xfId="0" applyAlignment="1" applyBorder="1" applyFont="1">
      <alignment horizontal="center" readingOrder="0" vertical="center"/>
    </xf>
    <xf borderId="52" fillId="28" fontId="124" numFmtId="165" xfId="0" applyAlignment="1" applyBorder="1" applyFont="1" applyNumberFormat="1">
      <alignment horizontal="center" readingOrder="0" vertical="center"/>
    </xf>
    <xf borderId="40" fillId="38" fontId="126" numFmtId="0" xfId="0" applyAlignment="1" applyBorder="1" applyFont="1">
      <alignment horizontal="center" readingOrder="0" vertical="center"/>
    </xf>
    <xf borderId="40" fillId="5" fontId="56" numFmtId="165" xfId="0" applyAlignment="1" applyBorder="1" applyFont="1" applyNumberFormat="1">
      <alignment vertical="center"/>
    </xf>
    <xf borderId="40" fillId="11" fontId="51" numFmtId="165" xfId="0" applyAlignment="1" applyBorder="1" applyFont="1" applyNumberFormat="1">
      <alignment shrinkToFit="0" vertical="center" wrapText="1"/>
    </xf>
    <xf borderId="15" fillId="2" fontId="33" numFmtId="0" xfId="0" applyAlignment="1" applyBorder="1" applyFont="1">
      <alignment vertical="bottom"/>
    </xf>
    <xf borderId="54" fillId="5" fontId="56" numFmtId="0" xfId="0" applyAlignment="1" applyBorder="1" applyFont="1">
      <alignment horizontal="left" readingOrder="0" vertical="center"/>
    </xf>
    <xf borderId="43" fillId="11" fontId="44" numFmtId="0" xfId="0" applyAlignment="1" applyBorder="1" applyFont="1">
      <alignment horizontal="left" readingOrder="0" shrinkToFit="0" vertical="center" wrapText="0"/>
    </xf>
    <xf borderId="116" fillId="0" fontId="3" numFmtId="0" xfId="0" applyBorder="1" applyFont="1"/>
    <xf borderId="6" fillId="13" fontId="51" numFmtId="0" xfId="0" applyAlignment="1" applyBorder="1" applyFont="1">
      <alignment horizontal="left" readingOrder="0" vertical="center"/>
    </xf>
    <xf borderId="97" fillId="28" fontId="51" numFmtId="0" xfId="0" applyAlignment="1" applyBorder="1" applyFont="1">
      <alignment horizontal="center" readingOrder="0" vertical="center"/>
    </xf>
    <xf borderId="40" fillId="11" fontId="51" numFmtId="0" xfId="0" applyAlignment="1" applyBorder="1" applyFont="1">
      <alignment horizontal="left" shrinkToFit="0" vertical="center" wrapText="1"/>
    </xf>
    <xf borderId="116" fillId="28" fontId="51" numFmtId="0" xfId="0" applyAlignment="1" applyBorder="1" applyFont="1">
      <alignment horizontal="center" readingOrder="0" vertical="center"/>
    </xf>
    <xf borderId="40" fillId="5" fontId="56" numFmtId="0" xfId="0" applyAlignment="1" applyBorder="1" applyFont="1">
      <alignment horizontal="left" vertical="center"/>
    </xf>
    <xf borderId="40" fillId="13" fontId="51" numFmtId="0" xfId="0" applyAlignment="1" applyBorder="1" applyFont="1">
      <alignment horizontal="left" readingOrder="0" vertical="center"/>
    </xf>
    <xf borderId="116" fillId="28" fontId="51" numFmtId="0" xfId="0" applyAlignment="1" applyBorder="1" applyFont="1">
      <alignment horizontal="center" readingOrder="0" vertical="center"/>
    </xf>
    <xf borderId="32" fillId="5" fontId="56" numFmtId="0" xfId="0" applyAlignment="1" applyBorder="1" applyFont="1">
      <alignment horizontal="left" readingOrder="0" vertical="center"/>
    </xf>
    <xf borderId="117" fillId="0" fontId="3" numFmtId="0" xfId="0" applyBorder="1" applyFont="1"/>
    <xf borderId="42" fillId="28" fontId="51" numFmtId="0" xfId="0" applyAlignment="1" applyBorder="1" applyFont="1">
      <alignment horizontal="center" readingOrder="0" vertical="center"/>
    </xf>
    <xf borderId="118" fillId="13" fontId="51" numFmtId="0" xfId="0" applyAlignment="1" applyBorder="1" applyFont="1">
      <alignment horizontal="left" readingOrder="0" vertical="center"/>
    </xf>
    <xf borderId="119" fillId="0" fontId="3" numFmtId="0" xfId="0" applyBorder="1" applyFont="1"/>
    <xf borderId="56" fillId="5" fontId="127" numFmtId="0" xfId="0" applyAlignment="1" applyBorder="1" applyFont="1">
      <alignment horizontal="center" readingOrder="0" vertical="center"/>
    </xf>
    <xf borderId="37" fillId="5" fontId="128" numFmtId="0" xfId="0" applyAlignment="1" applyBorder="1" applyFont="1">
      <alignment horizontal="center" readingOrder="0" vertical="center"/>
    </xf>
    <xf borderId="52" fillId="28" fontId="60" numFmtId="165" xfId="0" applyAlignment="1" applyBorder="1" applyFont="1" applyNumberFormat="1">
      <alignment horizontal="center" readingOrder="0" vertical="center"/>
    </xf>
    <xf borderId="59" fillId="28" fontId="60" numFmtId="165" xfId="0" applyAlignment="1" applyBorder="1" applyFont="1" applyNumberFormat="1">
      <alignment horizontal="center" readingOrder="0" vertical="center"/>
    </xf>
    <xf borderId="59" fillId="38" fontId="129" numFmtId="0" xfId="0" applyAlignment="1" applyBorder="1" applyFont="1">
      <alignment horizontal="center" readingOrder="0" vertical="center"/>
    </xf>
    <xf borderId="43" fillId="28" fontId="44" numFmtId="0" xfId="0" applyAlignment="1" applyBorder="1" applyFont="1">
      <alignment horizontal="center" readingOrder="0" vertical="center"/>
    </xf>
    <xf borderId="54" fillId="5" fontId="56" numFmtId="0" xfId="0" applyAlignment="1" applyBorder="1" applyFont="1">
      <alignment readingOrder="0" vertical="center"/>
    </xf>
    <xf borderId="120" fillId="11" fontId="51" numFmtId="0" xfId="0" applyAlignment="1" applyBorder="1" applyFont="1">
      <alignment shrinkToFit="0" vertical="center" wrapText="1"/>
    </xf>
    <xf borderId="120" fillId="20" fontId="130" numFmtId="0" xfId="0" applyAlignment="1" applyBorder="1" applyFont="1">
      <alignment vertical="center"/>
    </xf>
    <xf borderId="6" fillId="28" fontId="44" numFmtId="0" xfId="0" applyAlignment="1" applyBorder="1" applyFont="1">
      <alignment horizontal="center" readingOrder="0" vertical="center"/>
    </xf>
    <xf borderId="121" fillId="13" fontId="51" numFmtId="0" xfId="0" applyAlignment="1" applyBorder="1" applyFont="1">
      <alignment readingOrder="0" vertical="center"/>
    </xf>
    <xf borderId="122" fillId="0" fontId="3" numFmtId="0" xfId="0" applyBorder="1" applyFont="1"/>
    <xf borderId="123" fillId="0" fontId="3" numFmtId="0" xfId="0" applyBorder="1" applyFont="1"/>
    <xf borderId="40" fillId="11" fontId="51" numFmtId="0" xfId="0" applyAlignment="1" applyBorder="1" applyFont="1">
      <alignment shrinkToFit="0" vertical="center" wrapText="1"/>
    </xf>
    <xf borderId="40" fillId="5" fontId="56" numFmtId="0" xfId="0" applyAlignment="1" applyBorder="1" applyFont="1">
      <alignment vertical="center"/>
    </xf>
    <xf borderId="40" fillId="13" fontId="51" numFmtId="0" xfId="0" applyAlignment="1" applyBorder="1" applyFont="1">
      <alignment readingOrder="0" vertical="center"/>
    </xf>
    <xf borderId="40" fillId="13" fontId="51" numFmtId="0" xfId="0" applyAlignment="1" applyBorder="1" applyFont="1">
      <alignment vertical="center"/>
    </xf>
    <xf borderId="119" fillId="28" fontId="51" numFmtId="0" xfId="0" applyAlignment="1" applyBorder="1" applyFont="1">
      <alignment horizontal="center" readingOrder="0" vertical="center"/>
    </xf>
    <xf borderId="47" fillId="20" fontId="130" numFmtId="0" xfId="0" applyAlignment="1" applyBorder="1" applyFont="1">
      <alignment vertical="center"/>
    </xf>
    <xf borderId="56" fillId="11" fontId="16" numFmtId="0" xfId="0" applyAlignment="1" applyBorder="1" applyFont="1">
      <alignment horizontal="center" readingOrder="0" vertical="center"/>
    </xf>
    <xf borderId="114" fillId="11" fontId="131" numFmtId="0" xfId="0" applyAlignment="1" applyBorder="1" applyFont="1">
      <alignment horizontal="center" readingOrder="0" vertical="center"/>
    </xf>
    <xf borderId="124" fillId="38" fontId="132" numFmtId="0" xfId="0" applyAlignment="1" applyBorder="1" applyFont="1">
      <alignment horizontal="center" readingOrder="0" vertical="center"/>
    </xf>
    <xf borderId="97" fillId="28" fontId="51" numFmtId="0" xfId="0" applyAlignment="1" applyBorder="1" applyFont="1">
      <alignment horizontal="center"/>
    </xf>
    <xf borderId="39" fillId="11" fontId="51" numFmtId="0" xfId="0" applyAlignment="1" applyBorder="1" applyFont="1">
      <alignment horizontal="left" readingOrder="0" vertical="center"/>
    </xf>
    <xf borderId="40" fillId="20" fontId="130" numFmtId="0" xfId="0" applyAlignment="1" applyBorder="1" applyFont="1">
      <alignment readingOrder="0" shrinkToFit="0" vertical="center" wrapText="0"/>
    </xf>
    <xf borderId="113" fillId="28" fontId="51" numFmtId="0" xfId="0" applyAlignment="1" applyBorder="1" applyFont="1">
      <alignment horizontal="center"/>
    </xf>
    <xf borderId="125" fillId="6" fontId="74" numFmtId="0" xfId="0" applyAlignment="1" applyBorder="1" applyFont="1">
      <alignment readingOrder="0" vertical="center"/>
    </xf>
    <xf borderId="117" fillId="28" fontId="51" numFmtId="0" xfId="0" applyAlignment="1" applyBorder="1" applyFont="1">
      <alignment horizontal="center" readingOrder="0" vertical="center"/>
    </xf>
    <xf borderId="40" fillId="37" fontId="53" numFmtId="0" xfId="0" applyAlignment="1" applyBorder="1" applyFont="1">
      <alignment horizontal="left" readingOrder="0" shrinkToFit="0" vertical="center" wrapText="0"/>
    </xf>
    <xf borderId="126" fillId="28" fontId="51" numFmtId="0" xfId="0" applyAlignment="1" applyBorder="1" applyFont="1">
      <alignment horizontal="center" readingOrder="0" vertical="center"/>
    </xf>
    <xf borderId="43" fillId="6" fontId="74" numFmtId="0" xfId="0" applyAlignment="1" applyBorder="1" applyFont="1">
      <alignment readingOrder="0" vertical="center"/>
    </xf>
    <xf borderId="0" fillId="6" fontId="74" numFmtId="0" xfId="0" applyAlignment="1" applyFont="1">
      <alignment readingOrder="0" vertical="center"/>
    </xf>
    <xf borderId="43" fillId="11" fontId="51" numFmtId="0" xfId="0" applyAlignment="1" applyBorder="1" applyFont="1">
      <alignment horizontal="left" readingOrder="0" vertical="center"/>
    </xf>
    <xf borderId="48" fillId="28" fontId="51" numFmtId="0" xfId="0" applyAlignment="1" applyBorder="1" applyFont="1">
      <alignment horizontal="center" readingOrder="0" vertical="center"/>
    </xf>
    <xf borderId="47" fillId="20" fontId="130" numFmtId="0" xfId="0" applyAlignment="1" applyBorder="1" applyFont="1">
      <alignment readingOrder="0" shrinkToFit="0" vertical="center" wrapText="0"/>
    </xf>
    <xf borderId="37" fillId="11" fontId="131" numFmtId="0" xfId="0" applyAlignment="1" applyBorder="1" applyFont="1">
      <alignment horizontal="center" readingOrder="0" vertical="center"/>
    </xf>
    <xf borderId="116" fillId="28" fontId="44" numFmtId="0" xfId="0" applyAlignment="1" applyBorder="1" applyFont="1">
      <alignment horizontal="center" readingOrder="0" vertical="center"/>
    </xf>
    <xf borderId="40" fillId="11" fontId="44" numFmtId="0" xfId="0" applyAlignment="1" applyBorder="1" applyFont="1">
      <alignment readingOrder="0" vertical="center"/>
    </xf>
    <xf borderId="43" fillId="12" fontId="51" numFmtId="0" xfId="0" applyAlignment="1" applyBorder="1" applyFont="1">
      <alignment readingOrder="0" vertical="center"/>
    </xf>
    <xf borderId="123" fillId="28" fontId="44" numFmtId="0" xfId="0" applyAlignment="1" applyBorder="1" applyFont="1">
      <alignment horizontal="center" readingOrder="0" vertical="center"/>
    </xf>
    <xf borderId="122" fillId="5" fontId="56" numFmtId="0" xfId="0" applyAlignment="1" applyBorder="1" applyFont="1">
      <alignment readingOrder="0" vertical="center"/>
    </xf>
    <xf borderId="44" fillId="28" fontId="51" numFmtId="0" xfId="0" applyAlignment="1" applyBorder="1" applyFont="1">
      <alignment horizontal="center" readingOrder="0" vertical="center"/>
    </xf>
    <xf borderId="43" fillId="37" fontId="53" numFmtId="0" xfId="0" applyAlignment="1" applyBorder="1" applyFont="1">
      <alignment horizontal="left" readingOrder="0" shrinkToFit="0" vertical="center" wrapText="0"/>
    </xf>
    <xf borderId="43" fillId="5" fontId="56" numFmtId="0" xfId="0" applyAlignment="1" applyBorder="1" applyFont="1">
      <alignment horizontal="left" readingOrder="0" vertical="center"/>
    </xf>
    <xf borderId="43" fillId="12" fontId="51" numFmtId="0" xfId="0" applyAlignment="1" applyBorder="1" applyFont="1">
      <alignment horizontal="left" readingOrder="0" vertical="center"/>
    </xf>
    <xf borderId="22" fillId="12" fontId="51" numFmtId="0" xfId="0" applyAlignment="1" applyBorder="1" applyFont="1">
      <alignment horizontal="left" readingOrder="0" vertical="center"/>
    </xf>
    <xf borderId="25" fillId="11" fontId="51" numFmtId="0" xfId="0" applyAlignment="1" applyBorder="1" applyFont="1">
      <alignment horizontal="left" readingOrder="0" vertical="center"/>
    </xf>
    <xf borderId="42" fillId="5" fontId="56" numFmtId="0" xfId="0" applyAlignment="1" applyBorder="1" applyFont="1">
      <alignment horizontal="left" readingOrder="0" vertical="center"/>
    </xf>
    <xf borderId="42" fillId="0" fontId="3" numFmtId="0" xfId="0" applyBorder="1" applyFont="1"/>
    <xf borderId="127" fillId="0" fontId="3" numFmtId="0" xfId="0" applyBorder="1" applyFont="1"/>
    <xf borderId="128" fillId="11" fontId="51" numFmtId="0" xfId="0" applyAlignment="1" applyBorder="1" applyFont="1">
      <alignment horizontal="left" readingOrder="0" vertical="center"/>
    </xf>
    <xf borderId="25" fillId="5" fontId="56" numFmtId="0" xfId="0" applyAlignment="1" applyBorder="1" applyFont="1">
      <alignment horizontal="left" readingOrder="0" vertical="center"/>
    </xf>
    <xf borderId="125" fillId="12" fontId="51" numFmtId="0" xfId="0" applyAlignment="1" applyBorder="1" applyFont="1">
      <alignment horizontal="left" readingOrder="0" vertical="center"/>
    </xf>
    <xf borderId="100" fillId="28" fontId="51" numFmtId="0" xfId="0" applyAlignment="1" applyBorder="1" applyFont="1">
      <alignment horizontal="center" readingOrder="0" vertical="center"/>
    </xf>
    <xf borderId="129" fillId="7" fontId="51" numFmtId="0" xfId="0" applyAlignment="1" applyBorder="1" applyFont="1">
      <alignment horizontal="left" readingOrder="0" vertical="center"/>
    </xf>
    <xf borderId="110" fillId="28" fontId="51" numFmtId="0" xfId="0" applyAlignment="1" applyBorder="1" applyFont="1">
      <alignment horizontal="center" readingOrder="0" vertical="center"/>
    </xf>
    <xf borderId="120" fillId="5" fontId="56" numFmtId="0" xfId="0" applyAlignment="1" applyBorder="1" applyFont="1">
      <alignment horizontal="left" readingOrder="0" vertical="center"/>
    </xf>
    <xf borderId="120" fillId="11" fontId="51" numFmtId="0" xfId="0" applyAlignment="1" applyBorder="1" applyFont="1">
      <alignment horizontal="left" readingOrder="0" vertical="center"/>
    </xf>
    <xf borderId="120" fillId="12" fontId="51" numFmtId="0" xfId="0" applyAlignment="1" applyBorder="1" applyFont="1">
      <alignment horizontal="left" readingOrder="0" vertical="center"/>
    </xf>
    <xf borderId="128" fillId="28" fontId="51" numFmtId="0" xfId="0" applyAlignment="1" applyBorder="1" applyFont="1">
      <alignment horizontal="center" readingOrder="0" vertical="center"/>
    </xf>
    <xf borderId="118" fillId="5" fontId="56" numFmtId="0" xfId="0" applyAlignment="1" applyBorder="1" applyFont="1">
      <alignment horizontal="left" readingOrder="0" vertical="center"/>
    </xf>
    <xf borderId="56" fillId="20" fontId="133" numFmtId="0" xfId="0" applyAlignment="1" applyBorder="1" applyFont="1">
      <alignment horizontal="center" readingOrder="0" vertical="center"/>
    </xf>
    <xf borderId="37" fillId="20" fontId="134" numFmtId="0" xfId="0" applyAlignment="1" applyBorder="1" applyFont="1">
      <alignment horizontal="center" readingOrder="0" vertical="center"/>
    </xf>
    <xf borderId="122" fillId="12" fontId="51" numFmtId="0" xfId="0" applyAlignment="1" applyBorder="1" applyFont="1">
      <alignment vertical="center"/>
    </xf>
    <xf borderId="40" fillId="6" fontId="74" numFmtId="0" xfId="0" applyAlignment="1" applyBorder="1" applyFont="1">
      <alignment readingOrder="0" vertical="center"/>
    </xf>
    <xf borderId="39" fillId="6" fontId="74" numFmtId="0" xfId="0" applyAlignment="1" applyBorder="1" applyFont="1">
      <alignment readingOrder="0" vertical="center"/>
    </xf>
    <xf borderId="116" fillId="28" fontId="51" numFmtId="0" xfId="0" applyAlignment="1" applyBorder="1" applyFont="1">
      <alignment horizontal="center" vertical="center"/>
    </xf>
    <xf borderId="22" fillId="12" fontId="51" numFmtId="0" xfId="0" applyAlignment="1" applyBorder="1" applyFont="1">
      <alignment vertical="center"/>
    </xf>
    <xf borderId="25" fillId="12" fontId="51" numFmtId="0" xfId="0" applyAlignment="1" applyBorder="1" applyFont="1">
      <alignment readingOrder="0" vertical="center"/>
    </xf>
    <xf borderId="43" fillId="12" fontId="51" numFmtId="0" xfId="0" applyAlignment="1" applyBorder="1" applyFont="1">
      <alignment vertical="center"/>
    </xf>
    <xf borderId="43" fillId="20" fontId="135" numFmtId="0" xfId="0" applyAlignment="1" applyBorder="1" applyFont="1">
      <alignment readingOrder="0" shrinkToFit="0" vertical="center" wrapText="0"/>
    </xf>
    <xf borderId="25" fillId="6" fontId="74" numFmtId="0" xfId="0" applyAlignment="1" applyBorder="1" applyFont="1">
      <alignment readingOrder="0" vertical="center"/>
    </xf>
    <xf borderId="119" fillId="28" fontId="51" numFmtId="0" xfId="0" applyAlignment="1" applyBorder="1" applyFont="1">
      <alignment horizontal="center" vertical="center"/>
    </xf>
    <xf borderId="42" fillId="6" fontId="74" numFmtId="0" xfId="0" applyAlignment="1" applyBorder="1" applyFont="1">
      <alignment readingOrder="0" vertical="center"/>
    </xf>
    <xf borderId="44" fillId="30" fontId="3" numFmtId="0" xfId="0" applyAlignment="1" applyBorder="1" applyFont="1">
      <alignment horizontal="left" readingOrder="0"/>
    </xf>
    <xf borderId="22" fillId="11" fontId="44" numFmtId="0" xfId="0" applyAlignment="1" applyBorder="1" applyFont="1">
      <alignment horizontal="left" readingOrder="0" shrinkToFit="0" vertical="center" wrapText="0"/>
    </xf>
    <xf borderId="25" fillId="11" fontId="44" numFmtId="0" xfId="0" applyAlignment="1" applyBorder="1" applyFont="1">
      <alignment horizontal="left" readingOrder="0" shrinkToFit="0" vertical="center" wrapText="0"/>
    </xf>
    <xf borderId="122" fillId="5" fontId="56" numFmtId="0" xfId="0" applyAlignment="1" applyBorder="1" applyFont="1">
      <alignment readingOrder="0" vertical="center"/>
    </xf>
    <xf borderId="130" fillId="28" fontId="51" numFmtId="0" xfId="0" applyAlignment="1" applyBorder="1" applyFont="1">
      <alignment horizontal="center" vertical="center"/>
    </xf>
    <xf borderId="40" fillId="20" fontId="135" numFmtId="0" xfId="0" applyAlignment="1" applyBorder="1" applyFont="1">
      <alignment readingOrder="0" shrinkToFit="0" vertical="center" wrapText="0"/>
    </xf>
    <xf borderId="39" fillId="20" fontId="135" numFmtId="0" xfId="0" applyAlignment="1" applyBorder="1" applyFont="1">
      <alignment readingOrder="0" shrinkToFit="0" vertical="center" wrapText="0"/>
    </xf>
    <xf borderId="116" fillId="28" fontId="51" numFmtId="0" xfId="0" applyAlignment="1" applyBorder="1" applyFont="1">
      <alignment horizontal="center" vertical="center"/>
    </xf>
    <xf borderId="43" fillId="5" fontId="56" numFmtId="0" xfId="0" applyAlignment="1" applyBorder="1" applyFont="1">
      <alignment readingOrder="0" vertical="center"/>
    </xf>
    <xf borderId="116" fillId="28" fontId="51" numFmtId="0" xfId="0" applyAlignment="1" applyBorder="1" applyFont="1">
      <alignment horizontal="center" readingOrder="0" vertical="center"/>
    </xf>
    <xf borderId="116" fillId="28" fontId="51" numFmtId="0" xfId="0" applyAlignment="1" applyBorder="1" applyFont="1">
      <alignment horizontal="center" readingOrder="0" textRotation="0" vertical="center"/>
    </xf>
    <xf borderId="25" fillId="30" fontId="136" numFmtId="0" xfId="0" applyAlignment="1" applyBorder="1" applyFont="1">
      <alignment horizontal="left" readingOrder="0" vertical="center"/>
    </xf>
    <xf borderId="119" fillId="28" fontId="51" numFmtId="0" xfId="0" applyAlignment="1" applyBorder="1" applyFont="1">
      <alignment horizontal="center" readingOrder="0" vertical="center"/>
    </xf>
    <xf borderId="127" fillId="11" fontId="44" numFmtId="0" xfId="0" applyAlignment="1" applyBorder="1" applyFont="1">
      <alignment horizontal="left" readingOrder="0" shrinkToFit="0" vertical="center" wrapText="0"/>
    </xf>
    <xf borderId="131" fillId="11" fontId="44" numFmtId="0" xfId="0" applyAlignment="1" applyBorder="1" applyFont="1">
      <alignment horizontal="left" readingOrder="0" shrinkToFit="0" vertical="center" wrapText="0"/>
    </xf>
    <xf borderId="52" fillId="30" fontId="3" numFmtId="0" xfId="0" applyAlignment="1" applyBorder="1" applyFont="1">
      <alignment horizontal="left" readingOrder="0"/>
    </xf>
    <xf borderId="43" fillId="24" fontId="137" numFmtId="0" xfId="0" applyAlignment="1" applyBorder="1" applyFont="1">
      <alignment readingOrder="0" vertical="center"/>
    </xf>
    <xf borderId="54" fillId="30" fontId="3" numFmtId="0" xfId="0" applyAlignment="1" applyBorder="1" applyFont="1">
      <alignment horizontal="left" readingOrder="0"/>
    </xf>
    <xf borderId="122" fillId="23" fontId="51" numFmtId="0" xfId="0" applyAlignment="1" applyBorder="1" applyFont="1">
      <alignment readingOrder="0" vertical="center"/>
    </xf>
    <xf borderId="43" fillId="24" fontId="137" numFmtId="0" xfId="0" applyAlignment="1" applyBorder="1" applyFont="1">
      <alignment vertical="center"/>
    </xf>
    <xf borderId="43" fillId="23" fontId="51" numFmtId="0" xfId="0" applyAlignment="1" applyBorder="1" applyFont="1">
      <alignment readingOrder="0" vertical="center"/>
    </xf>
    <xf borderId="43" fillId="29" fontId="61" numFmtId="0" xfId="0" applyAlignment="1" applyBorder="1" applyFont="1">
      <alignment readingOrder="0" vertical="center"/>
    </xf>
    <xf borderId="43" fillId="29" fontId="138" numFmtId="0" xfId="0" applyAlignment="1" applyBorder="1" applyFont="1">
      <alignment horizontal="left" readingOrder="0" vertical="center"/>
    </xf>
    <xf borderId="42" fillId="23" fontId="51" numFmtId="0" xfId="0" applyAlignment="1" applyBorder="1" applyFont="1">
      <alignment readingOrder="0" vertical="center"/>
    </xf>
    <xf borderId="25" fillId="11" fontId="44" numFmtId="0" xfId="0" applyAlignment="1" applyBorder="1" applyFont="1">
      <alignment readingOrder="0" vertical="center"/>
    </xf>
    <xf borderId="110" fillId="5" fontId="53" numFmtId="0" xfId="0" applyAlignment="1" applyBorder="1" applyFont="1">
      <alignment readingOrder="0" vertical="center"/>
    </xf>
    <xf borderId="25" fillId="5" fontId="53" numFmtId="0" xfId="0" applyAlignment="1" applyBorder="1" applyFont="1">
      <alignment readingOrder="0" vertical="center"/>
    </xf>
    <xf borderId="110" fillId="23" fontId="44" numFmtId="0" xfId="0" applyAlignment="1" applyBorder="1" applyFont="1">
      <alignment readingOrder="0" vertical="center"/>
    </xf>
    <xf borderId="125" fillId="23" fontId="72" numFmtId="0" xfId="0" applyAlignment="1" applyBorder="1" applyFont="1">
      <alignment readingOrder="0" vertical="center"/>
    </xf>
    <xf borderId="132" fillId="0" fontId="3" numFmtId="0" xfId="0" applyBorder="1" applyFont="1"/>
    <xf borderId="133" fillId="30" fontId="136" numFmtId="0" xfId="0" applyAlignment="1" applyBorder="1" applyFont="1">
      <alignment horizontal="left" readingOrder="0" vertical="center"/>
    </xf>
    <xf borderId="97" fillId="28" fontId="44" numFmtId="0" xfId="0" applyAlignment="1" applyBorder="1" applyFont="1">
      <alignment horizontal="center" readingOrder="0" vertical="center"/>
    </xf>
    <xf borderId="40" fillId="5" fontId="8" numFmtId="0" xfId="0" applyAlignment="1" applyBorder="1" applyFont="1">
      <alignment readingOrder="0" vertical="center"/>
    </xf>
    <xf borderId="100" fillId="30" fontId="136" numFmtId="0" xfId="0" applyAlignment="1" applyBorder="1" applyFont="1">
      <alignment horizontal="left" readingOrder="0" vertical="center"/>
    </xf>
    <xf borderId="43" fillId="5" fontId="8" numFmtId="0" xfId="0" applyAlignment="1" applyBorder="1" applyFont="1">
      <alignment readingOrder="0" vertical="center"/>
    </xf>
    <xf borderId="43" fillId="11" fontId="44" numFmtId="0" xfId="0" applyAlignment="1" applyBorder="1" applyFont="1">
      <alignment readingOrder="0" vertical="center"/>
    </xf>
    <xf borderId="43" fillId="23" fontId="44" numFmtId="0" xfId="0" applyAlignment="1" applyBorder="1" applyFont="1">
      <alignment readingOrder="0" vertical="center"/>
    </xf>
    <xf borderId="110" fillId="30" fontId="136" numFmtId="0" xfId="0" applyAlignment="1" applyBorder="1" applyFont="1">
      <alignment horizontal="left" readingOrder="0" vertical="center"/>
    </xf>
    <xf borderId="32" fillId="23" fontId="44" numFmtId="0" xfId="0" applyAlignment="1" applyBorder="1" applyFont="1">
      <alignment readingOrder="0" vertical="center"/>
    </xf>
    <xf borderId="119" fillId="28" fontId="44" numFmtId="0" xfId="0" applyAlignment="1" applyBorder="1" applyFont="1">
      <alignment horizontal="center" readingOrder="0" vertical="center"/>
    </xf>
    <xf borderId="42" fillId="35" fontId="44" numFmtId="0" xfId="0" applyAlignment="1" applyBorder="1" applyFont="1">
      <alignment readingOrder="0" vertical="center"/>
    </xf>
    <xf borderId="131" fillId="23" fontId="44" numFmtId="0" xfId="0" applyAlignment="1" applyBorder="1" applyFont="1">
      <alignment readingOrder="0" vertical="center"/>
    </xf>
    <xf borderId="59" fillId="38" fontId="44" numFmtId="0" xfId="0" applyAlignment="1" applyBorder="1" applyFont="1">
      <alignment horizontal="center" readingOrder="0" vertical="center"/>
    </xf>
    <xf borderId="134" fillId="11" fontId="44" numFmtId="0" xfId="0" applyAlignment="1" applyBorder="1" applyFont="1">
      <alignment horizontal="left" readingOrder="0" vertical="center"/>
    </xf>
    <xf borderId="124" fillId="0" fontId="3" numFmtId="0" xfId="0" applyBorder="1" applyFont="1"/>
    <xf borderId="135" fillId="0" fontId="3" numFmtId="0" xfId="0" applyBorder="1" applyFont="1"/>
    <xf borderId="120" fillId="5" fontId="53" numFmtId="0" xfId="0" applyAlignment="1" applyBorder="1" applyFont="1">
      <alignment horizontal="left" readingOrder="0" vertical="center"/>
    </xf>
    <xf borderId="121" fillId="23" fontId="44" numFmtId="0" xfId="0" applyAlignment="1" applyBorder="1" applyFont="1">
      <alignment readingOrder="0" vertical="center"/>
    </xf>
    <xf borderId="125" fillId="23" fontId="44" numFmtId="0" xfId="0" applyAlignment="1" applyBorder="1" applyFont="1">
      <alignment readingOrder="0" vertical="center"/>
    </xf>
    <xf borderId="44" fillId="28" fontId="44" numFmtId="0" xfId="0" applyAlignment="1" applyBorder="1" applyFont="1">
      <alignment horizontal="center" readingOrder="0" vertical="center"/>
    </xf>
    <xf borderId="129" fillId="5" fontId="53" numFmtId="0" xfId="0" applyAlignment="1" applyBorder="1" applyFont="1">
      <alignment horizontal="left" readingOrder="0" vertical="center"/>
    </xf>
    <xf borderId="120" fillId="11" fontId="44" numFmtId="0" xfId="0" applyAlignment="1" applyBorder="1" applyFont="1">
      <alignment horizontal="left" readingOrder="0" vertical="center"/>
    </xf>
    <xf borderId="120" fillId="23" fontId="44" numFmtId="0" xfId="0" applyAlignment="1" applyBorder="1" applyFont="1">
      <alignment horizontal="left" readingOrder="0" vertical="center"/>
    </xf>
    <xf borderId="120" fillId="23" fontId="44" numFmtId="0" xfId="0" applyAlignment="1" applyBorder="1" applyFont="1">
      <alignment readingOrder="0" vertical="center"/>
    </xf>
    <xf borderId="25" fillId="23" fontId="44" numFmtId="0" xfId="0" applyAlignment="1" applyBorder="1" applyFont="1">
      <alignment readingOrder="0" vertical="center"/>
    </xf>
    <xf borderId="120" fillId="23" fontId="72" numFmtId="0" xfId="0" applyAlignment="1" applyBorder="1" applyFont="1">
      <alignment readingOrder="0" vertical="center"/>
    </xf>
    <xf borderId="120" fillId="11" fontId="44" numFmtId="0" xfId="0" applyAlignment="1" applyBorder="1" applyFont="1">
      <alignment readingOrder="0" vertical="center"/>
    </xf>
    <xf borderId="120" fillId="5" fontId="53" numFmtId="0" xfId="0" applyAlignment="1" applyBorder="1" applyFont="1">
      <alignment readingOrder="0" vertical="center"/>
    </xf>
    <xf borderId="48" fillId="28" fontId="44" numFmtId="0" xfId="0" applyAlignment="1" applyBorder="1" applyFont="1">
      <alignment horizontal="center" readingOrder="0" vertical="center"/>
    </xf>
    <xf borderId="131" fillId="34" fontId="71" numFmtId="0" xfId="0" applyAlignment="1" applyBorder="1" applyFont="1">
      <alignment readingOrder="0" vertical="center"/>
    </xf>
    <xf borderId="131" fillId="30" fontId="136" numFmtId="0" xfId="0" applyAlignment="1" applyBorder="1" applyFont="1">
      <alignment horizontal="left" readingOrder="0" vertical="center"/>
    </xf>
    <xf borderId="60" fillId="30" fontId="3" numFmtId="0" xfId="0" applyAlignment="1" applyBorder="1" applyFont="1">
      <alignment horizontal="left" readingOrder="0"/>
    </xf>
    <xf borderId="136" fillId="11" fontId="44" numFmtId="0" xfId="0" applyAlignment="1" applyBorder="1" applyFont="1">
      <alignment horizontal="left" readingOrder="0" vertical="center"/>
    </xf>
    <xf borderId="25" fillId="19" fontId="52" numFmtId="0" xfId="0" applyAlignment="1" applyBorder="1" applyFont="1">
      <alignment horizontal="left" readingOrder="0" vertical="center"/>
    </xf>
    <xf borderId="25" fillId="19" fontId="52" numFmtId="0" xfId="0" applyAlignment="1" applyBorder="1" applyFont="1">
      <alignment readingOrder="0" vertical="center"/>
    </xf>
    <xf borderId="125" fillId="22" fontId="44" numFmtId="0" xfId="0" applyAlignment="1" applyBorder="1" applyFont="1">
      <alignment readingOrder="0" vertical="center"/>
    </xf>
    <xf borderId="60" fillId="30" fontId="8" numFmtId="0" xfId="0" applyAlignment="1" applyBorder="1" applyFont="1">
      <alignment horizontal="left" readingOrder="0" vertical="center"/>
    </xf>
    <xf borderId="40" fillId="11" fontId="44" numFmtId="0" xfId="0" applyAlignment="1" applyBorder="1" applyFont="1">
      <alignment horizontal="left" readingOrder="0" vertical="center"/>
    </xf>
    <xf borderId="43" fillId="22" fontId="44" numFmtId="0" xfId="0" applyAlignment="1" applyBorder="1" applyFont="1">
      <alignment horizontal="left" readingOrder="0" vertical="center"/>
    </xf>
    <xf borderId="43" fillId="11" fontId="44" numFmtId="0" xfId="0" applyAlignment="1" applyBorder="1" applyFont="1">
      <alignment horizontal="left" readingOrder="0" vertical="center"/>
    </xf>
    <xf borderId="43" fillId="19" fontId="52" numFmtId="0" xfId="0" applyAlignment="1" applyBorder="1" applyFont="1">
      <alignment readingOrder="0" vertical="center"/>
    </xf>
    <xf borderId="25" fillId="11" fontId="44" numFmtId="0" xfId="0" applyAlignment="1" applyBorder="1" applyFont="1">
      <alignment horizontal="left" readingOrder="0" vertical="center"/>
    </xf>
    <xf borderId="47" fillId="28" fontId="44" numFmtId="0" xfId="0" applyAlignment="1" applyBorder="1" applyFont="1">
      <alignment horizontal="center" readingOrder="0" vertical="center"/>
    </xf>
    <xf borderId="42" fillId="19" fontId="52" numFmtId="0" xfId="0" applyAlignment="1" applyBorder="1" applyFont="1">
      <alignment readingOrder="0" vertical="center"/>
    </xf>
    <xf borderId="131" fillId="22" fontId="44" numFmtId="0" xfId="0" applyAlignment="1" applyBorder="1" applyFont="1">
      <alignment horizontal="left" readingOrder="0" vertical="center"/>
    </xf>
    <xf borderId="97" fillId="11" fontId="44" numFmtId="0" xfId="0" applyAlignment="1" applyBorder="1" applyFont="1">
      <alignment horizontal="left" readingOrder="0" vertical="center"/>
    </xf>
    <xf borderId="116" fillId="19" fontId="52" numFmtId="0" xfId="0" applyAlignment="1" applyBorder="1" applyFont="1">
      <alignment horizontal="left" readingOrder="0" vertical="center"/>
    </xf>
    <xf borderId="123" fillId="22" fontId="44" numFmtId="0" xfId="0" applyAlignment="1" applyBorder="1" applyFont="1">
      <alignment horizontal="left" readingOrder="0" vertical="center"/>
    </xf>
    <xf borderId="97" fillId="22" fontId="51" numFmtId="0" xfId="0" applyAlignment="1" applyBorder="1" applyFont="1">
      <alignment horizontal="left" readingOrder="0" vertical="center"/>
    </xf>
    <xf borderId="116" fillId="22" fontId="44" numFmtId="0" xfId="0" applyAlignment="1" applyBorder="1" applyFont="1">
      <alignment horizontal="left" readingOrder="0" vertical="center"/>
    </xf>
    <xf borderId="116" fillId="11" fontId="44" numFmtId="0" xfId="0" applyAlignment="1" applyBorder="1" applyFont="1">
      <alignment horizontal="left" readingOrder="0" vertical="center"/>
    </xf>
    <xf borderId="119" fillId="19" fontId="52" numFmtId="0" xfId="0" applyAlignment="1" applyBorder="1" applyFont="1">
      <alignment horizontal="center" readingOrder="0" vertical="center"/>
    </xf>
    <xf borderId="56" fillId="19" fontId="139" numFmtId="0" xfId="0" applyAlignment="1" applyBorder="1" applyFont="1">
      <alignment horizontal="center" readingOrder="0" vertical="center"/>
    </xf>
    <xf borderId="37" fillId="19" fontId="140" numFmtId="0" xfId="0" applyAlignment="1" applyBorder="1" applyFont="1">
      <alignment horizontal="center" readingOrder="0" vertical="center"/>
    </xf>
    <xf borderId="54" fillId="19" fontId="52" numFmtId="0" xfId="0" applyAlignment="1" applyBorder="1" applyFont="1">
      <alignment readingOrder="0" vertical="center"/>
    </xf>
    <xf borderId="54" fillId="22" fontId="44" numFmtId="0" xfId="0" applyAlignment="1" applyBorder="1" applyFont="1">
      <alignment readingOrder="0" vertical="center"/>
    </xf>
    <xf borderId="122" fillId="28" fontId="44" numFmtId="0" xfId="0" applyAlignment="1" applyBorder="1" applyFont="1">
      <alignment horizontal="center" readingOrder="0" vertical="center"/>
    </xf>
    <xf borderId="137" fillId="23" fontId="44" numFmtId="0" xfId="0" applyAlignment="1" applyBorder="1" applyFont="1">
      <alignment readingOrder="0" vertical="center"/>
    </xf>
    <xf borderId="54" fillId="22" fontId="51" numFmtId="0" xfId="0" applyAlignment="1" applyBorder="1" applyFont="1">
      <alignment horizontal="left" readingOrder="0" vertical="center"/>
    </xf>
    <xf borderId="120" fillId="28" fontId="44" numFmtId="0" xfId="0" applyAlignment="1" applyBorder="1" applyFont="1">
      <alignment horizontal="center" readingOrder="0" vertical="center"/>
    </xf>
    <xf borderId="120" fillId="19" fontId="52" numFmtId="0" xfId="0" applyAlignment="1" applyBorder="1" applyFont="1">
      <alignment readingOrder="0" vertical="center"/>
    </xf>
    <xf borderId="120" fillId="4" fontId="44" numFmtId="0" xfId="0" applyAlignment="1" applyBorder="1" applyFont="1">
      <alignment readingOrder="0" vertical="center"/>
    </xf>
    <xf borderId="25" fillId="30" fontId="141" numFmtId="0" xfId="0" applyAlignment="1" applyBorder="1" applyFont="1">
      <alignment readingOrder="0" vertical="center"/>
    </xf>
    <xf borderId="120" fillId="22" fontId="44" numFmtId="0" xfId="0" applyAlignment="1" applyBorder="1" applyFont="1">
      <alignment readingOrder="0" vertical="center"/>
    </xf>
    <xf borderId="55" fillId="4" fontId="44" numFmtId="0" xfId="0" applyAlignment="1" applyBorder="1" applyFont="1">
      <alignment readingOrder="0" vertical="center"/>
    </xf>
    <xf borderId="134" fillId="19" fontId="52" numFmtId="0" xfId="0" applyAlignment="1" applyBorder="1" applyFont="1">
      <alignment horizontal="left" readingOrder="0" vertical="center"/>
    </xf>
    <xf borderId="121" fillId="4" fontId="44" numFmtId="0" xfId="0" applyAlignment="1" applyBorder="1" applyFont="1">
      <alignment horizontal="left" readingOrder="0" vertical="center"/>
    </xf>
    <xf borderId="44" fillId="28" fontId="44" numFmtId="0" xfId="0" applyAlignment="1" applyBorder="1" applyFont="1">
      <alignment horizontal="center" vertical="center"/>
    </xf>
    <xf borderId="129" fillId="19" fontId="52" numFmtId="0" xfId="0" applyAlignment="1" applyBorder="1" applyFont="1">
      <alignment horizontal="left" readingOrder="0" vertical="center"/>
    </xf>
    <xf borderId="120" fillId="22" fontId="44" numFmtId="0" xfId="0" applyAlignment="1" applyBorder="1" applyFont="1">
      <alignment horizontal="left" readingOrder="0" vertical="center"/>
    </xf>
    <xf borderId="138" fillId="4" fontId="44" numFmtId="0" xfId="0" applyAlignment="1" applyBorder="1" applyFont="1">
      <alignment horizontal="left" readingOrder="0" vertical="center"/>
    </xf>
    <xf borderId="120" fillId="19" fontId="52" numFmtId="0" xfId="0" applyAlignment="1" applyBorder="1" applyFont="1">
      <alignment horizontal="left" readingOrder="0" vertical="center"/>
    </xf>
    <xf borderId="55" fillId="22" fontId="44" numFmtId="0" xfId="0" applyAlignment="1" applyBorder="1" applyFont="1">
      <alignment horizontal="left" readingOrder="0" vertical="center"/>
    </xf>
    <xf borderId="52" fillId="28" fontId="44" numFmtId="0" xfId="0" applyAlignment="1" applyBorder="1" applyFont="1">
      <alignment horizontal="center" readingOrder="0" vertical="center"/>
    </xf>
    <xf borderId="120" fillId="28" fontId="60" numFmtId="0" xfId="0" applyAlignment="1" applyBorder="1" applyFont="1">
      <alignment horizontal="center" readingOrder="0" vertical="center"/>
    </xf>
    <xf borderId="121" fillId="28" fontId="60" numFmtId="0" xfId="0" applyAlignment="1" applyBorder="1" applyFont="1">
      <alignment horizontal="center" readingOrder="0" vertical="center"/>
    </xf>
    <xf borderId="121" fillId="22" fontId="44" numFmtId="0" xfId="0" applyAlignment="1" applyBorder="1" applyFont="1">
      <alignment horizontal="left" readingOrder="0" vertical="center"/>
    </xf>
    <xf borderId="129" fillId="28" fontId="44" numFmtId="0" xfId="0" applyAlignment="1" applyBorder="1" applyFont="1">
      <alignment horizontal="center" readingOrder="0" vertical="center"/>
    </xf>
    <xf borderId="118" fillId="11" fontId="44" numFmtId="0" xfId="0" applyAlignment="1" applyBorder="1" applyFont="1">
      <alignment horizontal="left" readingOrder="0" vertical="center"/>
    </xf>
    <xf borderId="90" fillId="17" fontId="89" numFmtId="49" xfId="0" applyAlignment="1" applyBorder="1" applyFont="1" applyNumberFormat="1">
      <alignment horizontal="center" readingOrder="0" vertical="center"/>
    </xf>
    <xf borderId="25" fillId="17" fontId="42" numFmtId="0" xfId="0" applyAlignment="1" applyBorder="1" applyFont="1">
      <alignment horizontal="center" readingOrder="0" shrinkToFit="0" vertical="center" wrapText="0"/>
    </xf>
    <xf borderId="139" fillId="17" fontId="42" numFmtId="0" xfId="0" applyAlignment="1" applyBorder="1" applyFont="1">
      <alignment horizontal="center" readingOrder="0" vertical="center"/>
    </xf>
    <xf borderId="140" fillId="17" fontId="42" numFmtId="0" xfId="0" applyAlignment="1" applyBorder="1" applyFont="1">
      <alignment horizontal="center" readingOrder="0" vertical="center"/>
    </xf>
    <xf borderId="90" fillId="17" fontId="42" numFmtId="0" xfId="0" applyAlignment="1" applyBorder="1" applyFont="1">
      <alignment horizontal="center" readingOrder="0" vertical="center"/>
    </xf>
    <xf borderId="0" fillId="17" fontId="142" numFmtId="0" xfId="0" applyAlignment="1" applyFont="1">
      <alignment horizontal="center" readingOrder="0" vertical="center"/>
    </xf>
    <xf borderId="0" fillId="17" fontId="143" numFmtId="0" xfId="0" applyAlignment="1" applyFont="1">
      <alignment horizontal="center" readingOrder="0" vertical="center"/>
    </xf>
    <xf borderId="0" fillId="17" fontId="143" numFmtId="0" xfId="0" applyAlignment="1" applyFont="1">
      <alignment horizontal="center" readingOrder="0" shrinkToFit="0" textRotation="90" vertical="center" wrapText="1"/>
    </xf>
    <xf borderId="23" fillId="17" fontId="143" numFmtId="0" xfId="0" applyAlignment="1" applyBorder="1" applyFont="1">
      <alignment horizontal="center" readingOrder="0" vertical="center"/>
    </xf>
    <xf borderId="43" fillId="17" fontId="42" numFmtId="0" xfId="0" applyAlignment="1" applyBorder="1" applyFont="1">
      <alignment horizontal="center" readingOrder="0" shrinkToFit="0" vertical="center" wrapText="0"/>
    </xf>
    <xf borderId="141" fillId="0" fontId="3" numFmtId="0" xfId="0" applyBorder="1" applyFont="1"/>
    <xf borderId="0" fillId="6" fontId="87" numFmtId="49" xfId="0" applyAlignment="1" applyFont="1" applyNumberFormat="1">
      <alignment horizontal="center" readingOrder="0" vertical="center"/>
    </xf>
    <xf borderId="142" fillId="17" fontId="144" numFmtId="0" xfId="0" applyAlignment="1" applyBorder="1" applyFont="1">
      <alignment horizontal="center" readingOrder="0" vertical="center"/>
    </xf>
    <xf borderId="0" fillId="17" fontId="144" numFmtId="0" xfId="0" applyAlignment="1" applyFont="1">
      <alignment horizontal="center" readingOrder="0" vertical="center"/>
    </xf>
    <xf borderId="143" fillId="0" fontId="3" numFmtId="0" xfId="0" applyBorder="1" applyFont="1"/>
    <xf borderId="43" fillId="6" fontId="87" numFmtId="49" xfId="0" applyAlignment="1" applyBorder="1" applyFont="1" applyNumberFormat="1">
      <alignment horizontal="center" readingOrder="0" vertical="center"/>
    </xf>
    <xf borderId="142" fillId="17" fontId="42" numFmtId="0" xfId="0" applyAlignment="1" applyBorder="1" applyFont="1">
      <alignment horizontal="center" readingOrder="0" vertical="center"/>
    </xf>
    <xf borderId="144" fillId="17" fontId="89" numFmtId="0" xfId="0" applyAlignment="1" applyBorder="1" applyFont="1">
      <alignment horizontal="center" readingOrder="0" vertical="center"/>
    </xf>
    <xf borderId="77" fillId="0" fontId="3" numFmtId="0" xfId="0" applyBorder="1" applyFont="1"/>
    <xf borderId="77" fillId="17" fontId="89" numFmtId="0" xfId="0" applyAlignment="1" applyBorder="1" applyFont="1">
      <alignment horizontal="center" readingOrder="0" vertical="center"/>
    </xf>
    <xf borderId="77" fillId="17" fontId="93" numFmtId="0" xfId="0" applyAlignment="1" applyBorder="1" applyFont="1">
      <alignment horizontal="center" readingOrder="0" vertical="center"/>
    </xf>
    <xf borderId="0" fillId="17" fontId="93" numFmtId="0" xfId="0" applyAlignment="1" applyFont="1">
      <alignment horizontal="center" readingOrder="0" vertical="center"/>
    </xf>
    <xf borderId="145" fillId="17" fontId="93" numFmtId="0" xfId="0" applyAlignment="1" applyBorder="1" applyFont="1">
      <alignment horizontal="center" readingOrder="0" vertical="center"/>
    </xf>
    <xf borderId="146" fillId="0" fontId="3" numFmtId="0" xfId="0" applyBorder="1" applyFont="1"/>
    <xf borderId="147" fillId="0" fontId="3" numFmtId="0" xfId="0" applyBorder="1" applyFont="1"/>
    <xf borderId="75" fillId="17" fontId="143" numFmtId="0" xfId="0" applyAlignment="1" applyBorder="1" applyFont="1">
      <alignment horizontal="center" readingOrder="0" vertical="center"/>
    </xf>
    <xf borderId="75" fillId="17" fontId="93" numFmtId="0" xfId="0" applyAlignment="1" applyBorder="1" applyFont="1">
      <alignment horizontal="center" readingOrder="0" vertical="center"/>
    </xf>
    <xf borderId="75" fillId="0" fontId="3" numFmtId="0" xfId="0" applyBorder="1" applyFont="1"/>
    <xf borderId="21" fillId="27" fontId="42" numFmtId="0" xfId="0" applyAlignment="1" applyBorder="1" applyFont="1">
      <alignment horizontal="center" readingOrder="0" vertical="center"/>
    </xf>
    <xf borderId="35" fillId="27" fontId="42" numFmtId="0" xfId="0" applyAlignment="1" applyBorder="1" applyFont="1">
      <alignment horizontal="left" readingOrder="0" vertical="center"/>
    </xf>
    <xf borderId="25" fillId="27" fontId="42" numFmtId="0" xfId="0" applyAlignment="1" applyBorder="1" applyFont="1">
      <alignment horizontal="center" readingOrder="0" vertical="center"/>
    </xf>
    <xf borderId="32" fillId="27" fontId="42" numFmtId="0" xfId="0" applyAlignment="1" applyBorder="1" applyFont="1">
      <alignment horizontal="center" readingOrder="0" vertical="center"/>
    </xf>
    <xf borderId="31" fillId="41" fontId="145" numFmtId="0" xfId="0" applyAlignment="1" applyBorder="1" applyFill="1" applyFont="1">
      <alignment horizontal="center" readingOrder="0" shrinkToFit="0" vertical="center" wrapText="1"/>
    </xf>
    <xf borderId="35" fillId="41" fontId="146" numFmtId="0" xfId="0" applyAlignment="1" applyBorder="1" applyFont="1">
      <alignment readingOrder="0" vertical="center"/>
    </xf>
    <xf borderId="35" fillId="27" fontId="42" numFmtId="0" xfId="0" applyAlignment="1" applyBorder="1" applyFont="1">
      <alignment readingOrder="0" vertical="center"/>
    </xf>
    <xf borderId="19" fillId="24" fontId="147" numFmtId="0" xfId="0" applyAlignment="1" applyBorder="1" applyFont="1">
      <alignment horizontal="center" readingOrder="0" vertical="center"/>
    </xf>
    <xf borderId="0" fillId="24" fontId="148" numFmtId="0" xfId="0" applyAlignment="1" applyFont="1">
      <alignment vertical="center"/>
    </xf>
    <xf borderId="0" fillId="24" fontId="148" numFmtId="0" xfId="0" applyAlignment="1" applyFont="1">
      <alignment readingOrder="0" vertical="center"/>
    </xf>
    <xf borderId="19" fillId="24" fontId="149" numFmtId="0" xfId="0" applyAlignment="1" applyBorder="1" applyFont="1">
      <alignment horizontal="center" readingOrder="0" vertical="center"/>
    </xf>
    <xf borderId="0" fillId="24" fontId="149" numFmtId="0" xfId="0" applyAlignment="1" applyFont="1">
      <alignment horizontal="left" readingOrder="0" vertical="center"/>
    </xf>
    <xf borderId="19" fillId="2" fontId="150" numFmtId="0" xfId="0" applyAlignment="1" applyBorder="1" applyFont="1">
      <alignment horizontal="center" readingOrder="0" vertical="center"/>
    </xf>
    <xf borderId="32" fillId="2" fontId="150" numFmtId="0" xfId="0" applyAlignment="1" applyBorder="1" applyFont="1">
      <alignment vertical="center"/>
    </xf>
    <xf borderId="32" fillId="2" fontId="150" numFmtId="0" xfId="0" applyAlignment="1" applyBorder="1" applyFont="1">
      <alignment horizontal="left" readingOrder="0" vertical="center"/>
    </xf>
    <xf borderId="19" fillId="13" fontId="42" numFmtId="0" xfId="0" applyAlignment="1" applyBorder="1" applyFont="1">
      <alignment horizontal="center" readingOrder="0" shrinkToFit="0" vertical="center" wrapText="0"/>
    </xf>
    <xf borderId="32" fillId="13" fontId="42" numFmtId="0" xfId="0" applyAlignment="1" applyBorder="1" applyFont="1">
      <alignment horizontal="left" readingOrder="0" shrinkToFit="0" vertical="center" wrapText="0"/>
    </xf>
    <xf borderId="19" fillId="5" fontId="151" numFmtId="0" xfId="0" applyAlignment="1" applyBorder="1" applyFont="1">
      <alignment horizontal="center" readingOrder="0" vertical="center"/>
    </xf>
    <xf borderId="32" fillId="5" fontId="151" numFmtId="0" xfId="0" applyAlignment="1" applyBorder="1" applyFont="1">
      <alignment horizontal="left" readingOrder="0" vertical="center"/>
    </xf>
    <xf borderId="0" fillId="2" fontId="147" numFmtId="0" xfId="0" applyAlignment="1" applyFont="1">
      <alignment horizontal="left" readingOrder="0" vertical="center"/>
    </xf>
    <xf borderId="19" fillId="11" fontId="42" numFmtId="0" xfId="0" applyAlignment="1" applyBorder="1" applyFont="1">
      <alignment horizontal="center" readingOrder="0" vertical="center"/>
    </xf>
    <xf borderId="0" fillId="11" fontId="42" numFmtId="0" xfId="0" applyAlignment="1" applyFont="1">
      <alignment horizontal="left" readingOrder="0" vertical="center"/>
    </xf>
    <xf borderId="35" fillId="11" fontId="42" numFmtId="0" xfId="0" applyAlignment="1" applyBorder="1" applyFont="1">
      <alignment horizontal="left" readingOrder="0" vertical="center"/>
    </xf>
    <xf borderId="31" fillId="11" fontId="42" numFmtId="0" xfId="0" applyAlignment="1" applyBorder="1" applyFont="1">
      <alignment horizontal="center" readingOrder="0" vertical="center"/>
    </xf>
    <xf borderId="35" fillId="41" fontId="152" numFmtId="0" xfId="0" applyAlignment="1" applyBorder="1" applyFont="1">
      <alignment horizontal="left" readingOrder="0" vertical="center"/>
    </xf>
    <xf borderId="19" fillId="41" fontId="145" numFmtId="0" xfId="0" applyAlignment="1" applyBorder="1" applyFont="1">
      <alignment horizontal="center" readingOrder="0" shrinkToFit="0" vertical="center" wrapText="1"/>
    </xf>
    <xf borderId="35" fillId="24" fontId="148" numFmtId="0" xfId="0" applyAlignment="1" applyBorder="1" applyFont="1">
      <alignment vertical="center"/>
    </xf>
    <xf borderId="0" fillId="24" fontId="94" numFmtId="0" xfId="0" applyAlignment="1" applyFont="1">
      <alignment vertical="center"/>
    </xf>
    <xf borderId="0" fillId="24" fontId="94" numFmtId="0" xfId="0" applyAlignment="1" applyFont="1">
      <alignment readingOrder="0" vertical="center"/>
    </xf>
    <xf borderId="0" fillId="24" fontId="153" numFmtId="0" xfId="0" applyAlignment="1" applyFont="1">
      <alignment horizontal="left" readingOrder="0" vertical="center"/>
    </xf>
    <xf borderId="0" fillId="2" fontId="154" numFmtId="0" xfId="0" applyAlignment="1" applyFont="1">
      <alignment vertical="center"/>
    </xf>
    <xf borderId="0" fillId="2" fontId="154" numFmtId="0" xfId="0" applyAlignment="1" applyFont="1">
      <alignment horizontal="left" readingOrder="0" vertical="center"/>
    </xf>
    <xf borderId="0" fillId="13" fontId="89" numFmtId="0" xfId="0" applyAlignment="1" applyFont="1">
      <alignment horizontal="left" readingOrder="0" shrinkToFit="0" vertical="center" wrapText="0"/>
    </xf>
    <xf borderId="0" fillId="5" fontId="155" numFmtId="0" xfId="0" applyAlignment="1" applyFont="1">
      <alignment readingOrder="0" vertical="center"/>
    </xf>
    <xf borderId="0" fillId="11" fontId="89" numFmtId="0" xfId="0" applyAlignment="1" applyFont="1">
      <alignment horizontal="left" readingOrder="0" vertical="center"/>
    </xf>
    <xf borderId="35" fillId="11" fontId="89" numFmtId="0" xfId="0" applyAlignment="1" applyBorder="1" applyFont="1">
      <alignment horizontal="left" readingOrder="0" vertical="center"/>
    </xf>
    <xf borderId="35" fillId="41" fontId="152" numFmtId="0" xfId="0" applyAlignment="1" applyBorder="1" applyFont="1">
      <alignment horizontal="left" readingOrder="0" vertical="center"/>
    </xf>
    <xf borderId="35" fillId="24" fontId="94" numFmtId="0" xfId="0" applyAlignment="1" applyBorder="1" applyFont="1">
      <alignment vertical="center"/>
    </xf>
    <xf borderId="23" fillId="11" fontId="42" numFmtId="0" xfId="0" applyAlignment="1" applyBorder="1" applyFont="1">
      <alignment horizontal="center" readingOrder="0" vertical="center"/>
    </xf>
    <xf borderId="0" fillId="2" fontId="150" numFmtId="0" xfId="0" applyAlignment="1" applyFont="1">
      <alignment horizontal="left" readingOrder="0" vertical="center"/>
    </xf>
    <xf borderId="0" fillId="2" fontId="150" numFmtId="0" xfId="0" applyAlignment="1" applyFont="1">
      <alignment vertical="center"/>
    </xf>
    <xf borderId="0" fillId="5" fontId="82" numFmtId="0" xfId="0" applyAlignment="1" applyFont="1">
      <alignment readingOrder="0"/>
    </xf>
    <xf borderId="0" fillId="5" fontId="0" numFmtId="0" xfId="0" applyAlignment="1" applyFont="1">
      <alignment readingOrder="0" vertical="center"/>
    </xf>
    <xf borderId="35" fillId="11" fontId="42" numFmtId="0" xfId="0" applyAlignment="1" applyBorder="1" applyFont="1">
      <alignment horizontal="center" readingOrder="0" vertical="center"/>
    </xf>
    <xf borderId="0" fillId="11" fontId="143" numFmtId="0" xfId="0" applyAlignment="1" applyFont="1">
      <alignment vertical="center"/>
    </xf>
    <xf borderId="0" fillId="30" fontId="156" numFmtId="0" xfId="0" applyAlignment="1" applyFont="1">
      <alignment horizontal="right" readingOrder="0" vertical="center"/>
    </xf>
    <xf borderId="0" fillId="41" fontId="153" numFmtId="0" xfId="0" applyAlignment="1" applyFont="1">
      <alignment horizontal="left" readingOrder="0" vertical="center"/>
    </xf>
    <xf borderId="0" fillId="2" fontId="154" numFmtId="0" xfId="0" applyAlignment="1" applyFont="1">
      <alignment vertical="center"/>
    </xf>
    <xf borderId="35" fillId="11" fontId="143" numFmtId="0" xfId="0" applyAlignment="1" applyBorder="1" applyFont="1">
      <alignment vertical="center"/>
    </xf>
    <xf borderId="0" fillId="11" fontId="143" numFmtId="0" xfId="0" applyAlignment="1" applyFont="1">
      <alignment readingOrder="0" vertical="center"/>
    </xf>
    <xf borderId="0" fillId="11" fontId="93" numFmtId="0" xfId="0" applyAlignment="1" applyFont="1">
      <alignment vertical="center"/>
    </xf>
    <xf borderId="0" fillId="11" fontId="93" numFmtId="0" xfId="0" applyAlignment="1" applyFont="1">
      <alignment readingOrder="0" vertical="center"/>
    </xf>
    <xf borderId="35" fillId="11" fontId="93" numFmtId="0" xfId="0" applyAlignment="1" applyBorder="1" applyFont="1">
      <alignment vertical="center"/>
    </xf>
    <xf borderId="0" fillId="11" fontId="93" numFmtId="0" xfId="0" applyAlignment="1" applyFont="1">
      <alignment readingOrder="0" vertical="center"/>
    </xf>
    <xf borderId="0" fillId="11" fontId="93" numFmtId="0" xfId="0" applyAlignment="1" applyFont="1">
      <alignment readingOrder="0" vertical="center"/>
    </xf>
    <xf borderId="40" fillId="5" fontId="155" numFmtId="0" xfId="0" applyAlignment="1" applyBorder="1" applyFont="1">
      <alignment horizontal="left" readingOrder="0" vertical="center"/>
    </xf>
    <xf borderId="19" fillId="7" fontId="143" numFmtId="0" xfId="0" applyAlignment="1" applyBorder="1" applyFont="1">
      <alignment horizontal="center" readingOrder="0" vertical="center"/>
    </xf>
    <xf borderId="0" fillId="7" fontId="143" numFmtId="0" xfId="0" applyAlignment="1" applyFont="1">
      <alignment horizontal="left" readingOrder="0" vertical="center"/>
    </xf>
    <xf borderId="19" fillId="19" fontId="43" numFmtId="0" xfId="0" applyAlignment="1" applyBorder="1" applyFont="1">
      <alignment horizontal="center" readingOrder="0" vertical="center"/>
    </xf>
    <xf borderId="35" fillId="19" fontId="43" numFmtId="0" xfId="0" applyAlignment="1" applyBorder="1" applyFont="1">
      <alignment horizontal="left" readingOrder="0" vertical="center"/>
    </xf>
    <xf borderId="31" fillId="19" fontId="43" numFmtId="0" xfId="0" applyAlignment="1" applyBorder="1" applyFont="1">
      <alignment horizontal="center" readingOrder="0" vertical="center"/>
    </xf>
    <xf borderId="23" fillId="11" fontId="143" numFmtId="0" xfId="0" applyAlignment="1" applyBorder="1" applyFont="1">
      <alignment horizontal="center" readingOrder="0" vertical="center"/>
    </xf>
    <xf borderId="0" fillId="11" fontId="143" numFmtId="0" xfId="0" applyAlignment="1" applyFont="1">
      <alignment readingOrder="0" vertical="center"/>
    </xf>
    <xf borderId="19" fillId="11" fontId="143" numFmtId="0" xfId="0" applyAlignment="1" applyBorder="1" applyFont="1">
      <alignment horizontal="center" readingOrder="0" vertical="center"/>
    </xf>
    <xf borderId="0" fillId="11" fontId="143" numFmtId="0" xfId="0" applyAlignment="1" applyFont="1">
      <alignment horizontal="left" readingOrder="0" vertical="center"/>
    </xf>
    <xf borderId="0" fillId="7" fontId="93" numFmtId="0" xfId="0" applyAlignment="1" applyFont="1">
      <alignment horizontal="left" readingOrder="0" vertical="center"/>
    </xf>
    <xf borderId="35" fillId="19" fontId="157" numFmtId="0" xfId="0" applyAlignment="1" applyBorder="1" applyFont="1">
      <alignment horizontal="left" readingOrder="0" vertical="center"/>
    </xf>
    <xf borderId="0" fillId="19" fontId="157" numFmtId="0" xfId="0" applyAlignment="1" applyFont="1">
      <alignment horizontal="left" readingOrder="0" vertical="center"/>
    </xf>
    <xf borderId="19" fillId="39" fontId="158" numFmtId="0" xfId="0" applyAlignment="1" applyBorder="1" applyFont="1">
      <alignment horizontal="center" readingOrder="0" vertical="center"/>
    </xf>
    <xf borderId="0" fillId="39" fontId="159" numFmtId="0" xfId="0" applyAlignment="1" applyFont="1">
      <alignment vertical="center"/>
    </xf>
    <xf borderId="0" fillId="39" fontId="159" numFmtId="0" xfId="0" applyAlignment="1" applyFont="1">
      <alignment readingOrder="0" vertical="center"/>
    </xf>
    <xf borderId="0" fillId="30" fontId="156" numFmtId="0" xfId="0" applyAlignment="1" applyFont="1">
      <alignment readingOrder="0" vertical="center"/>
    </xf>
    <xf borderId="0" fillId="11" fontId="93" numFmtId="0" xfId="0" applyAlignment="1" applyFont="1">
      <alignment horizontal="left" readingOrder="0" vertical="center"/>
    </xf>
    <xf borderId="35" fillId="7" fontId="93" numFmtId="0" xfId="0" applyAlignment="1" applyBorder="1" applyFont="1">
      <alignment horizontal="left" readingOrder="0" vertical="center"/>
    </xf>
    <xf borderId="35" fillId="11" fontId="93" numFmtId="0" xfId="0" applyAlignment="1" applyBorder="1" applyFont="1">
      <alignment readingOrder="0" vertical="center"/>
    </xf>
    <xf borderId="0" fillId="30" fontId="160" numFmtId="0" xfId="0" applyAlignment="1" applyFont="1">
      <alignment readingOrder="0" vertical="center"/>
    </xf>
    <xf borderId="0" fillId="39" fontId="161" numFmtId="0" xfId="0" applyAlignment="1" applyFont="1">
      <alignment vertical="center"/>
    </xf>
    <xf borderId="19" fillId="2" fontId="150" numFmtId="0" xfId="0" applyAlignment="1" applyBorder="1" applyFont="1">
      <alignment horizontal="center" readingOrder="0" vertical="center"/>
    </xf>
    <xf borderId="0" fillId="2" fontId="150" numFmtId="0" xfId="0" applyAlignment="1" applyFont="1">
      <alignment vertical="center"/>
    </xf>
    <xf borderId="23" fillId="12" fontId="42" numFmtId="0" xfId="0" applyAlignment="1" applyBorder="1" applyFont="1">
      <alignment horizontal="center" readingOrder="0" vertical="center"/>
    </xf>
    <xf borderId="0" fillId="12" fontId="42" numFmtId="0" xfId="0" applyAlignment="1" applyFont="1">
      <alignment horizontal="left" readingOrder="0" vertical="center"/>
    </xf>
    <xf borderId="35" fillId="39" fontId="159" numFmtId="0" xfId="0" applyAlignment="1" applyBorder="1" applyFont="1">
      <alignment vertical="center"/>
    </xf>
    <xf borderId="0" fillId="19" fontId="162" numFmtId="0" xfId="0" applyAlignment="1" applyFont="1">
      <alignment vertical="center"/>
    </xf>
    <xf borderId="0" fillId="2" fontId="154" numFmtId="0" xfId="0" applyAlignment="1" applyFont="1">
      <alignment vertical="center"/>
    </xf>
    <xf borderId="0" fillId="12" fontId="89" numFmtId="0" xfId="0" applyAlignment="1" applyFont="1">
      <alignment horizontal="left" readingOrder="0" vertical="center"/>
    </xf>
    <xf borderId="40" fillId="7" fontId="93" numFmtId="0" xfId="0" applyAlignment="1" applyBorder="1" applyFont="1">
      <alignment horizontal="left" readingOrder="0" vertical="center"/>
    </xf>
    <xf borderId="21" fillId="12" fontId="42" numFmtId="0" xfId="0" applyAlignment="1" applyBorder="1" applyFont="1">
      <alignment horizontal="center" readingOrder="0" vertical="center"/>
    </xf>
    <xf borderId="35" fillId="12" fontId="42" numFmtId="0" xfId="0" applyAlignment="1" applyBorder="1" applyFont="1">
      <alignment horizontal="left" readingOrder="0" vertical="center"/>
    </xf>
    <xf borderId="31" fillId="12" fontId="42" numFmtId="0" xfId="0" applyAlignment="1" applyBorder="1" applyFont="1">
      <alignment horizontal="center" readingOrder="0" vertical="center"/>
    </xf>
    <xf borderId="36" fillId="12" fontId="42" numFmtId="0" xfId="0" applyAlignment="1" applyBorder="1" applyFont="1">
      <alignment readingOrder="0" vertical="center"/>
    </xf>
    <xf borderId="35" fillId="39" fontId="161" numFmtId="0" xfId="0" applyAlignment="1" applyBorder="1" applyFont="1">
      <alignment vertical="center"/>
    </xf>
    <xf borderId="0" fillId="19" fontId="163" numFmtId="0" xfId="0" applyAlignment="1" applyFont="1">
      <alignment vertical="center"/>
    </xf>
    <xf borderId="19" fillId="9" fontId="143" numFmtId="0" xfId="0" applyAlignment="1" applyBorder="1" applyFont="1">
      <alignment horizontal="center" readingOrder="0" vertical="center"/>
    </xf>
    <xf borderId="0" fillId="9" fontId="143" numFmtId="0" xfId="0" applyAlignment="1" applyFont="1">
      <alignment horizontal="left" readingOrder="0" vertical="center"/>
    </xf>
    <xf borderId="21" fillId="38" fontId="45" numFmtId="0" xfId="0" applyAlignment="1" applyBorder="1" applyFont="1">
      <alignment horizontal="center" readingOrder="0" vertical="center"/>
    </xf>
    <xf borderId="35" fillId="38" fontId="108" numFmtId="0" xfId="0" applyAlignment="1" applyBorder="1" applyFont="1">
      <alignment horizontal="left" readingOrder="0" vertical="center"/>
    </xf>
    <xf borderId="35" fillId="12" fontId="89" numFmtId="0" xfId="0" applyAlignment="1" applyBorder="1" applyFont="1">
      <alignment horizontal="left" readingOrder="0" vertical="center"/>
    </xf>
    <xf borderId="36" fillId="12" fontId="144" numFmtId="0" xfId="0" applyAlignment="1" applyBorder="1" applyFont="1">
      <alignment horizontal="left" readingOrder="0" vertical="center"/>
    </xf>
    <xf borderId="35" fillId="19" fontId="164" numFmtId="0" xfId="0" applyAlignment="1" applyBorder="1" applyFont="1">
      <alignment vertical="center"/>
    </xf>
    <xf borderId="0" fillId="19" fontId="165" numFmtId="0" xfId="0" applyAlignment="1" applyFont="1">
      <alignment readingOrder="0" vertical="center"/>
    </xf>
    <xf borderId="0" fillId="2" fontId="154" numFmtId="0" xfId="0" applyAlignment="1" applyFont="1">
      <alignment vertical="center"/>
    </xf>
    <xf borderId="0" fillId="2" fontId="154" numFmtId="0" xfId="0" applyAlignment="1" applyFont="1">
      <alignment readingOrder="0" vertical="center"/>
    </xf>
    <xf borderId="0" fillId="5" fontId="151" numFmtId="0" xfId="0" applyAlignment="1" applyFont="1">
      <alignment vertical="center"/>
    </xf>
    <xf borderId="0" fillId="5" fontId="166" numFmtId="0" xfId="0" applyAlignment="1" applyFont="1">
      <alignment vertical="center"/>
    </xf>
    <xf borderId="0" fillId="5" fontId="151" numFmtId="0" xfId="0" applyAlignment="1" applyFont="1">
      <alignment horizontal="left" readingOrder="0" vertical="center"/>
    </xf>
    <xf borderId="35" fillId="9" fontId="81" numFmtId="0" xfId="0" applyAlignment="1" applyBorder="1" applyFont="1">
      <alignment readingOrder="0"/>
    </xf>
    <xf borderId="19" fillId="22" fontId="42" numFmtId="0" xfId="0" applyAlignment="1" applyBorder="1" applyFont="1">
      <alignment horizontal="center" readingOrder="0" vertical="center"/>
    </xf>
    <xf borderId="35" fillId="22" fontId="42" numFmtId="0" xfId="0" applyAlignment="1" applyBorder="1" applyFont="1">
      <alignment horizontal="left" readingOrder="0" vertical="center"/>
    </xf>
    <xf borderId="31" fillId="22" fontId="42" numFmtId="0" xfId="0" applyAlignment="1" applyBorder="1" applyFont="1">
      <alignment horizontal="center" readingOrder="0" vertical="center"/>
    </xf>
    <xf borderId="31" fillId="4" fontId="143" numFmtId="0" xfId="0" applyAlignment="1" applyBorder="1" applyFont="1">
      <alignment horizontal="center" readingOrder="0" shrinkToFit="0" vertical="center" wrapText="1"/>
    </xf>
    <xf borderId="35" fillId="4" fontId="42" numFmtId="0" xfId="0" applyAlignment="1" applyBorder="1" applyFont="1">
      <alignment horizontal="left" readingOrder="0" vertical="center"/>
    </xf>
    <xf borderId="0" fillId="4" fontId="42" numFmtId="0" xfId="0" applyAlignment="1" applyFont="1">
      <alignment horizontal="left" readingOrder="0" vertical="center"/>
    </xf>
    <xf borderId="35" fillId="19" fontId="164" numFmtId="0" xfId="0" applyAlignment="1" applyBorder="1" applyFont="1">
      <alignment vertical="center"/>
    </xf>
    <xf borderId="0" fillId="19" fontId="164" numFmtId="0" xfId="0" applyAlignment="1" applyFont="1">
      <alignment readingOrder="0" vertical="center"/>
    </xf>
    <xf borderId="0" fillId="5" fontId="0" numFmtId="0" xfId="0" applyAlignment="1" applyFont="1">
      <alignment vertical="center"/>
    </xf>
    <xf borderId="0" fillId="5" fontId="155" numFmtId="0" xfId="0" applyAlignment="1" applyFont="1">
      <alignment horizontal="left" readingOrder="0" vertical="center"/>
    </xf>
    <xf borderId="40" fillId="9" fontId="93" numFmtId="0" xfId="0" applyAlignment="1" applyBorder="1" applyFont="1">
      <alignment horizontal="left" readingOrder="0" vertical="center"/>
    </xf>
    <xf borderId="35" fillId="22" fontId="89" numFmtId="0" xfId="0" applyAlignment="1" applyBorder="1" applyFont="1">
      <alignment horizontal="left" readingOrder="0" vertical="center"/>
    </xf>
    <xf borderId="0" fillId="22" fontId="89" numFmtId="0" xfId="0" applyAlignment="1" applyFont="1">
      <alignment horizontal="left" readingOrder="0" vertical="center"/>
    </xf>
    <xf borderId="35" fillId="4" fontId="89" numFmtId="0" xfId="0" applyAlignment="1" applyBorder="1" applyFont="1">
      <alignment horizontal="left" readingOrder="0" vertical="center"/>
    </xf>
    <xf borderId="35" fillId="19" fontId="165" numFmtId="0" xfId="0" applyAlignment="1" applyBorder="1" applyFont="1">
      <alignment vertical="center"/>
    </xf>
    <xf borderId="19" fillId="35" fontId="42" numFmtId="0" xfId="0" applyAlignment="1" applyBorder="1" applyFont="1">
      <alignment horizontal="center" readingOrder="0" vertical="center"/>
    </xf>
    <xf borderId="0" fillId="35" fontId="143" numFmtId="0" xfId="0" applyAlignment="1" applyFont="1">
      <alignment vertical="center"/>
    </xf>
    <xf borderId="23" fillId="5" fontId="151" numFmtId="0" xfId="0" applyAlignment="1" applyBorder="1" applyFont="1">
      <alignment horizontal="center" readingOrder="0" vertical="center"/>
    </xf>
    <xf borderId="0" fillId="5" fontId="151" numFmtId="0" xfId="0" applyAlignment="1" applyFont="1">
      <alignment readingOrder="0" vertical="center"/>
    </xf>
    <xf borderId="0" fillId="11" fontId="143" numFmtId="0" xfId="0" applyAlignment="1" applyFont="1">
      <alignment horizontal="left" readingOrder="0" vertical="center"/>
    </xf>
    <xf borderId="35" fillId="4" fontId="89" numFmtId="0" xfId="0" applyAlignment="1" applyBorder="1" applyFont="1">
      <alignment horizontal="left" readingOrder="0" vertical="center"/>
    </xf>
    <xf borderId="31" fillId="3" fontId="146" numFmtId="0" xfId="0" applyAlignment="1" applyBorder="1" applyFont="1">
      <alignment horizontal="center" readingOrder="0" vertical="center"/>
    </xf>
    <xf borderId="35" fillId="3" fontId="146" numFmtId="0" xfId="0" applyAlignment="1" applyBorder="1" applyFont="1">
      <alignment readingOrder="0" vertical="center"/>
    </xf>
    <xf borderId="0" fillId="35" fontId="93" numFmtId="0" xfId="0" applyAlignment="1" applyFont="1">
      <alignment vertical="center"/>
    </xf>
    <xf borderId="0" fillId="30" fontId="156" numFmtId="0" xfId="0" applyAlignment="1" applyFont="1">
      <alignment horizontal="center" readingOrder="0" vertical="center"/>
    </xf>
    <xf borderId="0" fillId="35" fontId="93" numFmtId="0" xfId="0" applyAlignment="1" applyFont="1">
      <alignment readingOrder="0" vertical="center"/>
    </xf>
    <xf borderId="19" fillId="29" fontId="167" numFmtId="0" xfId="0" applyAlignment="1" applyBorder="1" applyFont="1">
      <alignment horizontal="center" readingOrder="0" vertical="center"/>
    </xf>
    <xf borderId="0" fillId="29" fontId="168" numFmtId="0" xfId="0" applyAlignment="1" applyFont="1">
      <alignment vertical="center"/>
    </xf>
    <xf borderId="0" fillId="5" fontId="155" numFmtId="0" xfId="0" applyAlignment="1" applyFont="1">
      <alignment vertical="center"/>
    </xf>
    <xf borderId="19" fillId="12" fontId="143" numFmtId="0" xfId="0" applyAlignment="1" applyBorder="1" applyFont="1">
      <alignment horizontal="center" readingOrder="0" vertical="center"/>
    </xf>
    <xf borderId="0" fillId="12" fontId="143" numFmtId="0" xfId="0" applyAlignment="1" applyFont="1">
      <alignment vertical="center"/>
    </xf>
    <xf borderId="0" fillId="12" fontId="143" numFmtId="0" xfId="0" applyAlignment="1" applyFont="1">
      <alignment horizontal="left" readingOrder="0" vertical="center"/>
    </xf>
    <xf borderId="32" fillId="11" fontId="143" numFmtId="0" xfId="0" applyAlignment="1" applyBorder="1" applyFont="1">
      <alignment horizontal="left" readingOrder="0" vertical="center"/>
    </xf>
    <xf borderId="21" fillId="23" fontId="42" numFmtId="0" xfId="0" applyAlignment="1" applyBorder="1" applyFont="1">
      <alignment horizontal="center" readingOrder="0" vertical="center"/>
    </xf>
    <xf borderId="35" fillId="23" fontId="42" numFmtId="0" xfId="0" applyAlignment="1" applyBorder="1" applyFont="1">
      <alignment horizontal="left" readingOrder="0" vertical="center"/>
    </xf>
    <xf borderId="25" fillId="23" fontId="42" numFmtId="0" xfId="0" applyAlignment="1" applyBorder="1" applyFont="1">
      <alignment horizontal="center" readingOrder="0" vertical="center"/>
    </xf>
    <xf borderId="25" fillId="12" fontId="42" numFmtId="0" xfId="0" applyAlignment="1" applyBorder="1" applyFont="1">
      <alignment horizontal="center" readingOrder="0" vertical="center"/>
    </xf>
    <xf borderId="35" fillId="3" fontId="152" numFmtId="0" xfId="0" applyAlignment="1" applyBorder="1" applyFont="1">
      <alignment readingOrder="0" vertical="center"/>
    </xf>
    <xf borderId="0" fillId="29" fontId="96" numFmtId="0" xfId="0" applyAlignment="1" applyFont="1">
      <alignment readingOrder="0" vertical="center"/>
    </xf>
    <xf borderId="0" fillId="12" fontId="93" numFmtId="0" xfId="0" applyAlignment="1" applyFont="1">
      <alignment shrinkToFit="0" vertical="center" wrapText="0"/>
    </xf>
    <xf borderId="0" fillId="12" fontId="93" numFmtId="0" xfId="0" applyAlignment="1" applyFont="1">
      <alignment horizontal="left" readingOrder="0" vertical="center"/>
    </xf>
    <xf borderId="40" fillId="11" fontId="93" numFmtId="0" xfId="0" applyAlignment="1" applyBorder="1" applyFont="1">
      <alignment horizontal="left" readingOrder="0" vertical="center"/>
    </xf>
    <xf borderId="0" fillId="11" fontId="81" numFmtId="0" xfId="0" applyAlignment="1" applyFont="1">
      <alignment readingOrder="0"/>
    </xf>
    <xf borderId="35" fillId="11" fontId="93" numFmtId="0" xfId="0" applyAlignment="1" applyBorder="1" applyFont="1">
      <alignment horizontal="left" readingOrder="0" vertical="center"/>
    </xf>
    <xf borderId="21" fillId="4" fontId="42" numFmtId="0" xfId="0" applyAlignment="1" applyBorder="1" applyFont="1">
      <alignment horizontal="center" readingOrder="0" vertical="center"/>
    </xf>
    <xf borderId="31" fillId="4" fontId="42" numFmtId="0" xfId="0" applyAlignment="1" applyBorder="1" applyFont="1">
      <alignment horizontal="center" readingOrder="0" vertical="center"/>
    </xf>
    <xf borderId="31" fillId="23" fontId="42" numFmtId="0" xfId="0" applyAlignment="1" applyBorder="1" applyFont="1">
      <alignment horizontal="center" readingOrder="0" vertical="center"/>
    </xf>
    <xf borderId="19" fillId="34" fontId="169" numFmtId="0" xfId="0" applyAlignment="1" applyBorder="1" applyFont="1">
      <alignment horizontal="center" readingOrder="0" vertical="center"/>
    </xf>
    <xf borderId="0" fillId="30" fontId="160" numFmtId="0" xfId="0" applyAlignment="1" applyFont="1">
      <alignment horizontal="right" readingOrder="0" vertical="center"/>
    </xf>
    <xf borderId="0" fillId="34" fontId="169" numFmtId="0" xfId="0" applyAlignment="1" applyFont="1">
      <alignment readingOrder="0" vertical="center"/>
    </xf>
    <xf borderId="0" fillId="29" fontId="96" numFmtId="0" xfId="0" applyAlignment="1" applyFont="1">
      <alignment vertical="center"/>
    </xf>
    <xf borderId="0" fillId="29" fontId="96" numFmtId="0" xfId="0" applyAlignment="1" applyFont="1">
      <alignment readingOrder="0" vertical="center"/>
    </xf>
    <xf borderId="23" fillId="7" fontId="143" numFmtId="0" xfId="0" applyAlignment="1" applyBorder="1" applyFont="1">
      <alignment horizontal="center" readingOrder="0" shrinkToFit="0" vertical="center" wrapText="0"/>
    </xf>
    <xf borderId="0" fillId="7" fontId="143" numFmtId="0" xfId="0" applyAlignment="1" applyFont="1">
      <alignment horizontal="left" shrinkToFit="0" vertical="center" wrapText="0"/>
    </xf>
    <xf borderId="0" fillId="7" fontId="42" numFmtId="0" xfId="0" applyAlignment="1" applyFont="1">
      <alignment horizontal="left" readingOrder="0" vertical="center"/>
    </xf>
    <xf borderId="0" fillId="12" fontId="93" numFmtId="0" xfId="0" applyAlignment="1" applyFont="1">
      <alignment vertical="center"/>
    </xf>
    <xf borderId="35" fillId="24" fontId="147" numFmtId="0" xfId="0" applyAlignment="1" applyBorder="1" applyFont="1">
      <alignment horizontal="left" readingOrder="0" vertical="center"/>
    </xf>
    <xf borderId="35" fillId="23" fontId="89" numFmtId="0" xfId="0" applyAlignment="1" applyBorder="1" applyFont="1">
      <alignment horizontal="left" readingOrder="0" vertical="center"/>
    </xf>
    <xf borderId="0" fillId="34" fontId="170" numFmtId="0" xfId="0" applyAlignment="1" applyFont="1">
      <alignment readingOrder="0" vertical="center"/>
    </xf>
    <xf borderId="0" fillId="34" fontId="170" numFmtId="0" xfId="0" applyAlignment="1" applyFont="1">
      <alignment horizontal="left" readingOrder="0" vertical="center"/>
    </xf>
    <xf borderId="19" fillId="23" fontId="42" numFmtId="0" xfId="0" applyAlignment="1" applyBorder="1" applyFont="1">
      <alignment horizontal="center" readingOrder="0" vertical="center"/>
    </xf>
    <xf borderId="0" fillId="23" fontId="143" numFmtId="0" xfId="0" applyAlignment="1" applyFont="1">
      <alignment vertical="center"/>
    </xf>
    <xf borderId="0" fillId="29" fontId="167" numFmtId="0" xfId="0" applyAlignment="1" applyFont="1">
      <alignment horizontal="left" readingOrder="0" vertical="center"/>
    </xf>
    <xf borderId="23" fillId="12" fontId="143" numFmtId="0" xfId="0" applyAlignment="1" applyBorder="1" applyFont="1">
      <alignment horizontal="center" readingOrder="0" vertical="center"/>
    </xf>
    <xf borderId="0" fillId="12" fontId="93" numFmtId="0" xfId="0" applyAlignment="1" applyFont="1">
      <alignment readingOrder="0" vertical="center"/>
    </xf>
    <xf borderId="35" fillId="24" fontId="171" numFmtId="0" xfId="0" applyAlignment="1" applyBorder="1" applyFont="1">
      <alignment horizontal="left" readingOrder="0" shrinkToFit="0" vertical="center" wrapText="0"/>
    </xf>
    <xf borderId="0" fillId="29" fontId="167" numFmtId="0" xfId="0" applyAlignment="1" applyFont="1">
      <alignment readingOrder="0" vertical="center"/>
    </xf>
    <xf borderId="21" fillId="22" fontId="42" numFmtId="0" xfId="0" applyAlignment="1" applyBorder="1" applyFont="1">
      <alignment horizontal="center" readingOrder="0" vertical="center"/>
    </xf>
    <xf borderId="0" fillId="22" fontId="143" numFmtId="0" xfId="0" applyAlignment="1" applyFont="1">
      <alignment vertical="center"/>
    </xf>
    <xf borderId="0" fillId="23" fontId="93" numFmtId="0" xfId="0" applyAlignment="1" applyFont="1">
      <alignment vertical="center"/>
    </xf>
    <xf borderId="0" fillId="29" fontId="95" numFmtId="0" xfId="0" applyAlignment="1" applyFont="1">
      <alignment horizontal="left" readingOrder="0" vertical="center"/>
    </xf>
    <xf borderId="21" fillId="37" fontId="108" numFmtId="0" xfId="0" applyAlignment="1" applyBorder="1" applyFont="1">
      <alignment horizontal="center" readingOrder="0" shrinkToFit="0" vertical="center" wrapText="0"/>
    </xf>
    <xf borderId="0" fillId="37" fontId="45" numFmtId="0" xfId="0" applyAlignment="1" applyFont="1">
      <alignment readingOrder="0" vertical="center"/>
    </xf>
    <xf borderId="0" fillId="37" fontId="108" numFmtId="0" xfId="0" applyAlignment="1" applyFont="1">
      <alignment horizontal="left" readingOrder="0" shrinkToFit="0" vertical="center" wrapText="0"/>
    </xf>
    <xf borderId="35" fillId="24" fontId="171" numFmtId="0" xfId="0" applyAlignment="1" applyBorder="1" applyFont="1">
      <alignment horizontal="left" readingOrder="0" vertical="center"/>
    </xf>
    <xf borderId="0" fillId="22" fontId="42" numFmtId="0" xfId="0" applyAlignment="1" applyFont="1">
      <alignment horizontal="left" readingOrder="0" vertical="center"/>
    </xf>
    <xf borderId="0" fillId="29" fontId="95" numFmtId="0" xfId="0" applyAlignment="1" applyFont="1">
      <alignment readingOrder="0" vertical="center"/>
    </xf>
    <xf borderId="23" fillId="6" fontId="172" numFmtId="0" xfId="0" applyAlignment="1" applyBorder="1" applyFont="1">
      <alignment horizontal="center" readingOrder="0" vertical="center"/>
    </xf>
    <xf borderId="0" fillId="6" fontId="172" numFmtId="0" xfId="0" applyAlignment="1" applyFont="1">
      <alignment vertical="center"/>
    </xf>
    <xf borderId="19" fillId="6" fontId="172" numFmtId="0" xfId="0" applyAlignment="1" applyBorder="1" applyFont="1">
      <alignment horizontal="center" readingOrder="0" vertical="center"/>
    </xf>
    <xf borderId="0" fillId="6" fontId="172" numFmtId="0" xfId="0" applyAlignment="1" applyFont="1">
      <alignment readingOrder="0" vertical="center"/>
    </xf>
    <xf borderId="0" fillId="6" fontId="173" numFmtId="0" xfId="0" applyAlignment="1" applyFont="1">
      <alignment horizontal="left" readingOrder="0" vertical="center"/>
    </xf>
    <xf borderId="0" fillId="6" fontId="172" numFmtId="0" xfId="0" applyAlignment="1" applyFont="1">
      <alignment vertical="center"/>
    </xf>
    <xf borderId="19" fillId="5" fontId="108" numFmtId="0" xfId="0" applyAlignment="1" applyBorder="1" applyFont="1">
      <alignment horizontal="center" readingOrder="0" vertical="center"/>
    </xf>
    <xf borderId="35" fillId="5" fontId="108" numFmtId="0" xfId="0" applyAlignment="1" applyBorder="1" applyFont="1">
      <alignment horizontal="left" readingOrder="0" vertical="center"/>
    </xf>
    <xf borderId="31" fillId="5" fontId="108" numFmtId="0" xfId="0" applyAlignment="1" applyBorder="1" applyFont="1">
      <alignment horizontal="center" readingOrder="0" vertical="center"/>
    </xf>
    <xf borderId="0" fillId="23" fontId="93" numFmtId="0" xfId="0" applyAlignment="1" applyFont="1">
      <alignment readingOrder="0" vertical="center"/>
    </xf>
    <xf borderId="19" fillId="5" fontId="45" numFmtId="0" xfId="0" applyAlignment="1" applyBorder="1" applyFont="1">
      <alignment horizontal="center" readingOrder="0" vertical="center"/>
    </xf>
    <xf borderId="0" fillId="5" fontId="166" numFmtId="0" xfId="0" applyAlignment="1" applyFont="1">
      <alignment vertical="center"/>
    </xf>
    <xf borderId="21" fillId="7" fontId="42" numFmtId="0" xfId="0" applyAlignment="1" applyBorder="1" applyFont="1">
      <alignment horizontal="center" readingOrder="0" vertical="center"/>
    </xf>
    <xf borderId="0" fillId="6" fontId="174" numFmtId="0" xfId="0" applyAlignment="1" applyFont="1">
      <alignment vertical="center"/>
    </xf>
    <xf borderId="0" fillId="6" fontId="175" numFmtId="0" xfId="0" applyAlignment="1" applyFont="1">
      <alignment horizontal="left" readingOrder="0" vertical="center"/>
    </xf>
    <xf borderId="0" fillId="6" fontId="174" numFmtId="0" xfId="0" applyAlignment="1" applyFont="1">
      <alignment vertical="center"/>
    </xf>
    <xf borderId="0" fillId="13" fontId="93" numFmtId="0" xfId="0" applyAlignment="1" applyFont="1">
      <alignment horizontal="left" readingOrder="0" vertical="center"/>
    </xf>
    <xf borderId="35" fillId="5" fontId="87" numFmtId="0" xfId="0" applyAlignment="1" applyBorder="1" applyFont="1">
      <alignment horizontal="left" readingOrder="0" vertical="center"/>
    </xf>
    <xf borderId="0" fillId="22" fontId="42" numFmtId="0" xfId="0" applyAlignment="1" applyFont="1">
      <alignment readingOrder="0" vertical="center"/>
    </xf>
    <xf borderId="0" fillId="22" fontId="143" numFmtId="0" xfId="0" applyAlignment="1" applyFont="1">
      <alignment readingOrder="0" vertical="center"/>
    </xf>
    <xf borderId="0" fillId="5" fontId="155" numFmtId="0" xfId="0" applyAlignment="1" applyFont="1">
      <alignment vertical="center"/>
    </xf>
    <xf borderId="0" fillId="5" fontId="45" numFmtId="0" xfId="0" applyAlignment="1" applyFont="1">
      <alignment horizontal="left" readingOrder="0" vertical="center"/>
    </xf>
    <xf borderId="40" fillId="13" fontId="93" numFmtId="0" xfId="0" applyAlignment="1" applyBorder="1" applyFont="1">
      <alignment horizontal="left" readingOrder="0" vertical="center"/>
    </xf>
    <xf borderId="35" fillId="22" fontId="89" numFmtId="0" xfId="0" applyAlignment="1" applyBorder="1" applyFont="1">
      <alignment readingOrder="0" vertical="center"/>
    </xf>
    <xf borderId="0" fillId="22" fontId="89" numFmtId="0" xfId="0" applyAlignment="1" applyFont="1">
      <alignment readingOrder="0" vertical="center"/>
    </xf>
    <xf borderId="0" fillId="5" fontId="151" numFmtId="0" xfId="0" applyAlignment="1" applyFont="1">
      <alignment vertical="center"/>
    </xf>
    <xf borderId="0" fillId="5" fontId="106" numFmtId="0" xfId="0" applyAlignment="1" applyFont="1">
      <alignment horizontal="left" readingOrder="0" vertical="center"/>
    </xf>
    <xf borderId="0" fillId="2" fontId="150" numFmtId="0" xfId="0" applyAlignment="1" applyFont="1">
      <alignment readingOrder="0" vertical="center"/>
    </xf>
    <xf borderId="39" fillId="5" fontId="87" numFmtId="0" xfId="0" applyAlignment="1" applyBorder="1" applyFont="1">
      <alignment horizontal="left" readingOrder="0" vertical="center"/>
    </xf>
    <xf borderId="148" fillId="0" fontId="3" numFmtId="0" xfId="0" applyBorder="1" applyFont="1"/>
    <xf borderId="35" fillId="23" fontId="143" numFmtId="0" xfId="0" applyAlignment="1" applyBorder="1" applyFont="1">
      <alignment vertical="center"/>
    </xf>
    <xf borderId="0" fillId="23" fontId="143" numFmtId="0" xfId="0" applyAlignment="1" applyFont="1">
      <alignment readingOrder="0" vertical="center"/>
    </xf>
    <xf borderId="0" fillId="5" fontId="106" numFmtId="0" xfId="0" applyAlignment="1" applyFont="1">
      <alignment readingOrder="0" vertical="center"/>
    </xf>
    <xf borderId="40" fillId="5" fontId="106" numFmtId="0" xfId="0" applyAlignment="1" applyBorder="1" applyFont="1">
      <alignment horizontal="left" readingOrder="0" vertical="center"/>
    </xf>
    <xf borderId="40" fillId="6" fontId="174" numFmtId="0" xfId="0" applyAlignment="1" applyBorder="1" applyFont="1">
      <alignment vertical="center"/>
    </xf>
    <xf borderId="40" fillId="6" fontId="174" numFmtId="0" xfId="0" applyAlignment="1" applyBorder="1" applyFont="1">
      <alignment readingOrder="0" vertical="center"/>
    </xf>
    <xf borderId="40" fillId="6" fontId="175" numFmtId="0" xfId="0" applyAlignment="1" applyBorder="1" applyFont="1">
      <alignment horizontal="left" readingOrder="0" vertical="center"/>
    </xf>
    <xf borderId="40" fillId="6" fontId="174" numFmtId="0" xfId="0" applyAlignment="1" applyBorder="1" applyFont="1">
      <alignment vertical="center"/>
    </xf>
    <xf borderId="40" fillId="2" fontId="154" numFmtId="0" xfId="0" applyAlignment="1" applyBorder="1" applyFont="1">
      <alignment vertical="center"/>
    </xf>
    <xf borderId="29" fillId="2" fontId="147" numFmtId="0" xfId="0" applyAlignment="1" applyBorder="1" applyFont="1">
      <alignment horizontal="left" readingOrder="0" vertical="center"/>
    </xf>
    <xf borderId="35" fillId="23" fontId="93" numFmtId="0" xfId="0" applyAlignment="1" applyBorder="1" applyFont="1">
      <alignment vertical="center"/>
    </xf>
    <xf borderId="0" fillId="23" fontId="93" numFmtId="0" xfId="0" applyAlignment="1" applyFont="1">
      <alignment readingOrder="0" vertical="center"/>
    </xf>
    <xf borderId="40" fillId="38" fontId="45" numFmtId="0" xfId="0" applyAlignment="1" applyBorder="1" applyFont="1">
      <alignment horizontal="left" readingOrder="0" vertical="center"/>
    </xf>
    <xf borderId="40" fillId="30" fontId="156" numFmtId="0" xfId="0" applyAlignment="1" applyBorder="1" applyFont="1">
      <alignment horizontal="left" readingOrder="0" vertical="center"/>
    </xf>
    <xf borderId="71" fillId="2" fontId="45" numFmtId="0" xfId="0" applyAlignment="1" applyBorder="1" applyFont="1">
      <alignment horizontal="center" vertical="center"/>
    </xf>
    <xf borderId="29" fillId="2" fontId="106" numFmtId="0" xfId="0" applyAlignment="1" applyBorder="1" applyFont="1">
      <alignment vertical="center"/>
    </xf>
    <xf borderId="29" fillId="2" fontId="45" numFmtId="0" xfId="0" applyAlignment="1" applyBorder="1" applyFont="1">
      <alignment horizontal="center" vertical="center"/>
    </xf>
    <xf borderId="1" fillId="2" fontId="147" numFmtId="0" xfId="0" applyAlignment="1" applyBorder="1" applyFont="1">
      <alignment horizontal="left" readingOrder="0" vertical="center"/>
    </xf>
    <xf borderId="40" fillId="30" fontId="156" numFmtId="0" xfId="0" applyAlignment="1" applyBorder="1" applyFont="1">
      <alignment horizontal="right" readingOrder="0" vertical="center"/>
    </xf>
    <xf borderId="40" fillId="5" fontId="106" numFmtId="0" xfId="0" applyAlignment="1" applyBorder="1" applyFont="1">
      <alignment readingOrder="0" vertical="center"/>
    </xf>
    <xf borderId="76" fillId="2" fontId="106" numFmtId="0" xfId="0" applyAlignment="1" applyBorder="1" applyFont="1">
      <alignment vertical="center"/>
    </xf>
    <xf borderId="1" fillId="2" fontId="45" numFmtId="0" xfId="0" applyAlignment="1" applyBorder="1" applyFont="1">
      <alignment horizontal="center" vertical="center"/>
    </xf>
    <xf borderId="1" fillId="2" fontId="106" numFmtId="0" xfId="0" applyAlignment="1" applyBorder="1" applyFont="1">
      <alignment vertical="center"/>
    </xf>
    <xf borderId="35" fillId="23" fontId="93" numFmtId="0" xfId="0" applyAlignment="1" applyBorder="1" applyFont="1">
      <alignment readingOrder="0" vertical="center"/>
    </xf>
    <xf borderId="71" fillId="2" fontId="106" numFmtId="0" xfId="0" applyAlignment="1" applyBorder="1" applyFont="1">
      <alignment vertical="center"/>
    </xf>
    <xf borderId="85" fillId="2" fontId="106" numFmtId="0" xfId="0" applyAlignment="1" applyBorder="1" applyFont="1">
      <alignment vertical="center"/>
    </xf>
    <xf borderId="35" fillId="5" fontId="151" numFmtId="0" xfId="0" applyAlignment="1" applyBorder="1" applyFont="1">
      <alignment vertical="center"/>
    </xf>
    <xf borderId="15" fillId="2" fontId="106" numFmtId="0" xfId="0" applyAlignment="1" applyBorder="1" applyFont="1">
      <alignment vertical="center"/>
    </xf>
    <xf borderId="35" fillId="5" fontId="155" numFmtId="0" xfId="0" applyAlignment="1" applyBorder="1" applyFont="1">
      <alignment vertical="center"/>
    </xf>
    <xf borderId="15" fillId="2" fontId="45" numFmtId="0" xfId="0" applyAlignment="1" applyBorder="1" applyFont="1">
      <alignment horizontal="center" readingOrder="0" vertical="center"/>
    </xf>
    <xf borderId="39" fillId="5" fontId="155" numFmtId="0" xfId="0" applyAlignment="1" applyBorder="1" applyFont="1">
      <alignment vertical="center"/>
    </xf>
    <xf borderId="40" fillId="5" fontId="155" numFmtId="0" xfId="0" applyAlignment="1" applyBorder="1" applyFont="1">
      <alignment readingOrder="0" vertical="center"/>
    </xf>
    <xf borderId="27" fillId="2" fontId="106" numFmtId="0" xfId="0" applyAlignment="1" applyBorder="1" applyFont="1">
      <alignment vertical="center"/>
    </xf>
    <xf borderId="8" fillId="2" fontId="106" numFmtId="0" xfId="0" applyAlignment="1" applyBorder="1" applyFont="1">
      <alignment vertical="center"/>
    </xf>
    <xf borderId="8" fillId="2" fontId="45" numFmtId="0" xfId="0" applyAlignment="1" applyBorder="1" applyFont="1">
      <alignment horizontal="center" vertical="center"/>
    </xf>
    <xf borderId="144" fillId="17" fontId="42" numFmtId="0" xfId="0" applyAlignment="1" applyBorder="1" applyFont="1">
      <alignment horizontal="center" readingOrder="0" vertical="center"/>
    </xf>
    <xf borderId="85" fillId="17" fontId="89" numFmtId="0" xfId="0" applyAlignment="1" applyBorder="1" applyFont="1">
      <alignment horizontal="center" readingOrder="0" vertical="center"/>
    </xf>
    <xf borderId="82" fillId="17" fontId="42" numFmtId="0" xfId="0" applyAlignment="1" applyBorder="1" applyFont="1">
      <alignment horizontal="center" readingOrder="0" vertical="center"/>
    </xf>
    <xf borderId="149" fillId="17" fontId="89" numFmtId="0" xfId="0" applyAlignment="1" applyBorder="1" applyFont="1">
      <alignment horizontal="center" readingOrder="0" vertical="center"/>
    </xf>
    <xf borderId="0" fillId="17" fontId="89" numFmtId="0" xfId="0" applyAlignment="1" applyFont="1">
      <alignment horizontal="center" readingOrder="0" vertical="center"/>
    </xf>
    <xf borderId="0" fillId="17" fontId="42" numFmtId="0" xfId="0" applyAlignment="1" applyFont="1">
      <alignment horizontal="center" readingOrder="0" vertical="center"/>
    </xf>
    <xf borderId="145" fillId="17" fontId="89" numFmtId="0" xfId="0" applyAlignment="1" applyBorder="1" applyFont="1">
      <alignment horizontal="center" readingOrder="0" vertical="center"/>
    </xf>
    <xf borderId="75" fillId="17" fontId="42" numFmtId="0" xfId="0" applyAlignment="1" applyBorder="1" applyFont="1">
      <alignment horizontal="center" readingOrder="0" vertical="center"/>
    </xf>
    <xf borderId="146" fillId="17" fontId="89" numFmtId="0" xfId="0" applyAlignment="1" applyBorder="1" applyFont="1">
      <alignment horizontal="center" readingOrder="0" vertical="center"/>
    </xf>
    <xf borderId="19" fillId="17" fontId="42" numFmtId="0" xfId="0" applyAlignment="1" applyBorder="1" applyFont="1">
      <alignment horizontal="center" readingOrder="0" vertical="center"/>
    </xf>
    <xf borderId="40" fillId="17" fontId="89" numFmtId="0" xfId="0" applyAlignment="1" applyBorder="1" applyFont="1">
      <alignment horizontal="center" readingOrder="0" vertical="center"/>
    </xf>
    <xf borderId="0" fillId="0" fontId="106" numFmtId="0" xfId="0" applyAlignment="1" applyFont="1">
      <alignment readingOrder="0" vertical="center"/>
    </xf>
    <xf borderId="150" fillId="6" fontId="87" numFmtId="0" xfId="0" applyAlignment="1" applyBorder="1" applyFont="1">
      <alignment horizontal="center" readingOrder="0" vertical="center"/>
    </xf>
    <xf borderId="25" fillId="0" fontId="45" numFmtId="0" xfId="0" applyAlignment="1" applyBorder="1" applyFont="1">
      <alignment horizontal="center" readingOrder="0" vertical="center"/>
    </xf>
    <xf borderId="35" fillId="27" fontId="89" numFmtId="0" xfId="0" applyAlignment="1" applyBorder="1" applyFont="1">
      <alignment horizontal="left" readingOrder="0" vertical="center"/>
    </xf>
    <xf borderId="32" fillId="0" fontId="45" numFmtId="0" xfId="0" applyAlignment="1" applyBorder="1" applyFont="1">
      <alignment horizontal="center" readingOrder="0" vertical="center"/>
    </xf>
    <xf borderId="35" fillId="11" fontId="89" numFmtId="0" xfId="0" applyAlignment="1" applyBorder="1" applyFont="1">
      <alignment readingOrder="0" vertical="center"/>
    </xf>
    <xf borderId="43" fillId="0" fontId="45" numFmtId="0" xfId="0" applyAlignment="1" applyBorder="1" applyFont="1">
      <alignment horizontal="center" readingOrder="0" vertical="center"/>
    </xf>
    <xf borderId="35" fillId="27" fontId="89" numFmtId="0" xfId="0" applyAlignment="1" applyBorder="1" applyFont="1">
      <alignment readingOrder="0" vertical="center"/>
    </xf>
    <xf borderId="0" fillId="27" fontId="89" numFmtId="0" xfId="0" applyAlignment="1" applyFont="1">
      <alignment readingOrder="0" vertical="center"/>
    </xf>
    <xf borderId="21" fillId="24" fontId="147" numFmtId="0" xfId="0" applyAlignment="1" applyBorder="1" applyFont="1">
      <alignment horizontal="center" readingOrder="0" vertical="center"/>
    </xf>
    <xf borderId="0" fillId="24" fontId="171" numFmtId="0" xfId="0" applyAlignment="1" applyFont="1">
      <alignment readingOrder="0" vertical="center"/>
    </xf>
    <xf borderId="35" fillId="24" fontId="171" numFmtId="0" xfId="0" applyAlignment="1" applyBorder="1" applyFont="1">
      <alignment readingOrder="0" vertical="center"/>
    </xf>
    <xf borderId="21" fillId="24" fontId="149" numFmtId="0" xfId="0" applyAlignment="1" applyBorder="1" applyFont="1">
      <alignment horizontal="center" readingOrder="0" vertical="center"/>
    </xf>
    <xf borderId="21" fillId="2" fontId="150" numFmtId="0" xfId="0" applyAlignment="1" applyBorder="1" applyFont="1">
      <alignment horizontal="center" readingOrder="0" vertical="center"/>
    </xf>
    <xf borderId="23" fillId="2" fontId="150" numFmtId="0" xfId="0" applyAlignment="1" applyBorder="1" applyFont="1">
      <alignment horizontal="center" readingOrder="0" vertical="center"/>
    </xf>
    <xf borderId="19" fillId="5" fontId="151" numFmtId="0" xfId="0" applyAlignment="1" applyBorder="1" applyFont="1">
      <alignment horizontal="center" vertical="center"/>
    </xf>
    <xf borderId="31" fillId="5" fontId="155" numFmtId="0" xfId="0" applyAlignment="1" applyBorder="1" applyFont="1">
      <alignment horizontal="left" readingOrder="0" vertical="center"/>
    </xf>
    <xf borderId="32" fillId="5" fontId="155" numFmtId="0" xfId="0" applyAlignment="1" applyBorder="1" applyFont="1">
      <alignment horizontal="left" readingOrder="0" vertical="center"/>
    </xf>
    <xf borderId="43" fillId="41" fontId="145" numFmtId="0" xfId="0" applyAlignment="1" applyBorder="1" applyFont="1">
      <alignment horizontal="center" readingOrder="0" shrinkToFit="0" vertical="center" wrapText="1"/>
    </xf>
    <xf borderId="21" fillId="11" fontId="42" numFmtId="0" xfId="0" applyAlignment="1" applyBorder="1" applyFont="1">
      <alignment horizontal="center" readingOrder="0" vertical="center"/>
    </xf>
    <xf borderId="0" fillId="11" fontId="89" numFmtId="0" xfId="0" applyAlignment="1" applyFont="1">
      <alignment readingOrder="0" vertical="center"/>
    </xf>
    <xf borderId="21" fillId="2" fontId="45" numFmtId="0" xfId="0" applyAlignment="1" applyBorder="1" applyFont="1">
      <alignment horizontal="center" readingOrder="0" vertical="center"/>
    </xf>
    <xf borderId="23" fillId="12" fontId="143" numFmtId="0" xfId="0" applyAlignment="1" applyBorder="1" applyFont="1">
      <alignment horizontal="center" vertical="center"/>
    </xf>
    <xf borderId="0" fillId="2" fontId="154" numFmtId="0" xfId="0" applyAlignment="1" applyFont="1">
      <alignment readingOrder="0" vertical="center"/>
    </xf>
    <xf borderId="23" fillId="11" fontId="143" numFmtId="0" xfId="0" applyAlignment="1" applyBorder="1" applyFont="1">
      <alignment horizontal="center" vertical="center"/>
    </xf>
    <xf borderId="31" fillId="7" fontId="93" numFmtId="0" xfId="0" applyAlignment="1" applyBorder="1" applyFont="1">
      <alignment horizontal="left" readingOrder="0" vertical="center"/>
    </xf>
    <xf borderId="35" fillId="19" fontId="176" numFmtId="0" xfId="0" applyAlignment="1" applyBorder="1" applyFont="1">
      <alignment readingOrder="0" vertical="center"/>
    </xf>
    <xf borderId="21" fillId="39" fontId="158" numFmtId="0" xfId="0" applyAlignment="1" applyBorder="1" applyFont="1">
      <alignment horizontal="center" readingOrder="0" vertical="center"/>
    </xf>
    <xf borderId="0" fillId="39" fontId="177" numFmtId="0" xfId="0" applyAlignment="1" applyFont="1">
      <alignment readingOrder="0" vertical="center"/>
    </xf>
    <xf borderId="0" fillId="11" fontId="93" numFmtId="0" xfId="0" applyAlignment="1" applyFont="1">
      <alignment vertical="center"/>
    </xf>
    <xf borderId="21" fillId="12" fontId="143" numFmtId="0" xfId="0" applyAlignment="1" applyBorder="1" applyFont="1">
      <alignment horizontal="center" readingOrder="0" vertical="center"/>
    </xf>
    <xf borderId="23" fillId="6" fontId="172" numFmtId="0" xfId="0" applyAlignment="1" applyBorder="1" applyFont="1">
      <alignment horizontal="center" vertical="center"/>
    </xf>
    <xf borderId="0" fillId="6" fontId="174" numFmtId="0" xfId="0" applyAlignment="1" applyFont="1">
      <alignment horizontal="left" readingOrder="0" vertical="center"/>
    </xf>
    <xf borderId="23" fillId="5" fontId="151" numFmtId="0" xfId="0" applyAlignment="1" applyBorder="1" applyFont="1">
      <alignment horizontal="center" vertical="center"/>
    </xf>
    <xf borderId="39" fillId="7" fontId="93" numFmtId="0" xfId="0" applyAlignment="1" applyBorder="1" applyFont="1">
      <alignment horizontal="left" readingOrder="0" vertical="center"/>
    </xf>
    <xf borderId="35" fillId="41" fontId="152" numFmtId="0" xfId="0" applyAlignment="1" applyBorder="1" applyFont="1">
      <alignment readingOrder="0" vertical="center"/>
    </xf>
    <xf borderId="0" fillId="39" fontId="158" numFmtId="0" xfId="0" applyAlignment="1" applyFont="1">
      <alignment horizontal="center" readingOrder="0" vertical="center"/>
    </xf>
    <xf borderId="35" fillId="39" fontId="177" numFmtId="0" xfId="0" applyAlignment="1" applyBorder="1" applyFont="1">
      <alignment readingOrder="0" vertical="center"/>
    </xf>
    <xf borderId="21" fillId="19" fontId="43" numFmtId="0" xfId="0" applyAlignment="1" applyBorder="1" applyFont="1">
      <alignment horizontal="center" readingOrder="0" vertical="center"/>
    </xf>
    <xf borderId="0" fillId="19" fontId="157" numFmtId="0" xfId="0" applyAlignment="1" applyFont="1">
      <alignment readingOrder="0" vertical="center"/>
    </xf>
    <xf borderId="31" fillId="2" fontId="150" numFmtId="0" xfId="0" applyAlignment="1" applyBorder="1" applyFont="1">
      <alignment horizontal="center" readingOrder="0" vertical="center"/>
    </xf>
    <xf borderId="35" fillId="2" fontId="154" numFmtId="0" xfId="0" applyAlignment="1" applyBorder="1" applyFont="1">
      <alignment vertical="center"/>
    </xf>
    <xf borderId="23" fillId="13" fontId="42" numFmtId="0" xfId="0" applyAlignment="1" applyBorder="1" applyFont="1">
      <alignment horizontal="center" readingOrder="0" shrinkToFit="0" vertical="center" wrapText="0"/>
    </xf>
    <xf borderId="35" fillId="13" fontId="89" numFmtId="0" xfId="0" applyAlignment="1" applyBorder="1" applyFont="1">
      <alignment horizontal="left" readingOrder="0" shrinkToFit="0" vertical="center" wrapText="0"/>
    </xf>
    <xf borderId="20" fillId="9" fontId="143" numFmtId="0" xfId="0" applyAlignment="1" applyBorder="1" applyFont="1">
      <alignment horizontal="center" readingOrder="0" vertical="center"/>
    </xf>
    <xf borderId="39" fillId="9" fontId="81" numFmtId="0" xfId="0" applyAlignment="1" applyBorder="1" applyFont="1">
      <alignment readingOrder="0"/>
    </xf>
    <xf borderId="19" fillId="9" fontId="143" numFmtId="0" xfId="0" applyAlignment="1" applyBorder="1" applyFont="1">
      <alignment horizontal="center" readingOrder="0" vertical="center"/>
    </xf>
    <xf borderId="32" fillId="9" fontId="81" numFmtId="0" xfId="0" applyAlignment="1" applyBorder="1" applyFont="1">
      <alignment readingOrder="0"/>
    </xf>
    <xf borderId="43" fillId="3" fontId="146" numFmtId="0" xfId="0" applyAlignment="1" applyBorder="1" applyFont="1">
      <alignment horizontal="center" readingOrder="0" vertical="center"/>
    </xf>
    <xf borderId="35" fillId="19" fontId="157" numFmtId="0" xfId="0" applyAlignment="1" applyBorder="1" applyFont="1">
      <alignment readingOrder="0" vertical="center"/>
    </xf>
    <xf borderId="19" fillId="29" fontId="168" numFmtId="0" xfId="0" applyAlignment="1" applyBorder="1" applyFont="1">
      <alignment horizontal="center" vertical="center"/>
    </xf>
    <xf borderId="0" fillId="29" fontId="96" numFmtId="0" xfId="0" applyAlignment="1" applyFont="1">
      <alignment vertical="center"/>
    </xf>
    <xf borderId="0" fillId="2" fontId="178" numFmtId="0" xfId="0" applyAlignment="1" applyFont="1">
      <alignment readingOrder="0" vertical="center"/>
    </xf>
    <xf borderId="21" fillId="29" fontId="168" numFmtId="0" xfId="0" applyAlignment="1" applyBorder="1" applyFont="1">
      <alignment horizontal="center" vertical="center"/>
    </xf>
    <xf borderId="0" fillId="29" fontId="157" numFmtId="0" xfId="0" applyAlignment="1" applyFont="1">
      <alignment horizontal="left" readingOrder="0" vertical="center"/>
    </xf>
    <xf borderId="0" fillId="29" fontId="179" numFmtId="0" xfId="0" applyAlignment="1" applyFont="1">
      <alignment horizontal="left" readingOrder="0" vertical="center"/>
    </xf>
    <xf borderId="23" fillId="7" fontId="143" numFmtId="0" xfId="0" applyAlignment="1" applyBorder="1" applyFont="1">
      <alignment horizontal="center" readingOrder="0" vertical="center"/>
    </xf>
    <xf borderId="35" fillId="7" fontId="93" numFmtId="0" xfId="0" applyAlignment="1" applyBorder="1" applyFont="1">
      <alignment horizontal="left" readingOrder="0" vertical="center"/>
    </xf>
    <xf borderId="21" fillId="11" fontId="143" numFmtId="0" xfId="0" applyAlignment="1" applyBorder="1" applyFont="1">
      <alignment horizontal="center" vertical="center"/>
    </xf>
    <xf borderId="25" fillId="11" fontId="93" numFmtId="0" xfId="0" applyAlignment="1" applyBorder="1" applyFont="1">
      <alignment readingOrder="0" vertical="center"/>
    </xf>
    <xf borderId="35" fillId="23" fontId="89" numFmtId="0" xfId="0" applyAlignment="1" applyBorder="1" applyFont="1">
      <alignment readingOrder="0" vertical="center"/>
    </xf>
    <xf borderId="43" fillId="22" fontId="42" numFmtId="0" xfId="0" applyAlignment="1" applyBorder="1" applyFont="1">
      <alignment horizontal="center" readingOrder="0" vertical="center"/>
    </xf>
    <xf borderId="0" fillId="29" fontId="96" numFmtId="0" xfId="0" applyAlignment="1" applyFont="1">
      <alignment readingOrder="0" vertical="center"/>
    </xf>
    <xf borderId="25" fillId="29" fontId="168" numFmtId="0" xfId="0" applyAlignment="1" applyBorder="1" applyFont="1">
      <alignment horizontal="center" vertical="center"/>
    </xf>
    <xf borderId="35" fillId="29" fontId="95" numFmtId="0" xfId="0" applyAlignment="1" applyBorder="1" applyFont="1">
      <alignment readingOrder="0" vertical="center"/>
    </xf>
    <xf borderId="0" fillId="7" fontId="89" numFmtId="0" xfId="0" applyAlignment="1" applyFont="1">
      <alignment horizontal="left" readingOrder="0" vertical="center"/>
    </xf>
    <xf borderId="20" fillId="7" fontId="143" numFmtId="0" xfId="0" applyAlignment="1" applyBorder="1" applyFont="1">
      <alignment horizontal="center" shrinkToFit="0" vertical="center" wrapText="0"/>
    </xf>
    <xf borderId="0" fillId="7" fontId="93" numFmtId="0" xfId="0" applyAlignment="1" applyFont="1">
      <alignment horizontal="left" shrinkToFit="0" vertical="center" wrapText="0"/>
    </xf>
    <xf borderId="21" fillId="13" fontId="42" numFmtId="0" xfId="0" applyAlignment="1" applyBorder="1" applyFont="1">
      <alignment horizontal="center" readingOrder="0" shrinkToFit="0" vertical="center" wrapText="0"/>
    </xf>
    <xf borderId="25" fillId="12" fontId="93" numFmtId="0" xfId="0" applyAlignment="1" applyBorder="1" applyFont="1">
      <alignment horizontal="left" readingOrder="0" vertical="center"/>
    </xf>
    <xf borderId="39" fillId="11" fontId="93" numFmtId="0" xfId="0" applyAlignment="1" applyBorder="1" applyFont="1">
      <alignment readingOrder="0" vertical="center"/>
    </xf>
    <xf borderId="21" fillId="22" fontId="143" numFmtId="0" xfId="0" applyAlignment="1" applyBorder="1" applyFont="1">
      <alignment horizontal="center" vertical="center"/>
    </xf>
    <xf borderId="0" fillId="22" fontId="93" numFmtId="0" xfId="0" applyAlignment="1" applyFont="1">
      <alignment vertical="center"/>
    </xf>
    <xf borderId="21" fillId="23" fontId="143" numFmtId="0" xfId="0" applyAlignment="1" applyBorder="1" applyFont="1">
      <alignment horizontal="center" vertical="center"/>
    </xf>
    <xf borderId="0" fillId="23" fontId="89" numFmtId="0" xfId="0" applyAlignment="1" applyFont="1">
      <alignment readingOrder="0" vertical="center"/>
    </xf>
    <xf borderId="0" fillId="0" fontId="106" numFmtId="0" xfId="0" applyAlignment="1" applyFont="1">
      <alignment vertical="center"/>
    </xf>
    <xf borderId="23" fillId="12" fontId="143" numFmtId="0" xfId="0" applyAlignment="1" applyBorder="1" applyFont="1">
      <alignment horizontal="center" readingOrder="0" vertical="center"/>
    </xf>
    <xf borderId="25" fillId="13" fontId="89" numFmtId="0" xfId="0" applyAlignment="1" applyBorder="1" applyFont="1">
      <alignment horizontal="left" readingOrder="0" shrinkToFit="0" vertical="center" wrapText="0"/>
    </xf>
    <xf borderId="22" fillId="0" fontId="45" numFmtId="0" xfId="0" applyAlignment="1" applyBorder="1" applyFont="1">
      <alignment horizontal="center" readingOrder="0" vertical="center"/>
    </xf>
    <xf borderId="39" fillId="5" fontId="106" numFmtId="0" xfId="0" applyAlignment="1" applyBorder="1" applyFont="1">
      <alignment readingOrder="0" vertical="center"/>
    </xf>
    <xf borderId="35" fillId="5" fontId="106" numFmtId="0" xfId="0" applyAlignment="1" applyBorder="1" applyFont="1">
      <alignment readingOrder="0" vertical="center"/>
    </xf>
    <xf borderId="0" fillId="23" fontId="93" numFmtId="0" xfId="0" applyAlignment="1" applyFont="1">
      <alignment vertical="center"/>
    </xf>
    <xf borderId="21" fillId="5" fontId="151" numFmtId="0" xfId="0" applyAlignment="1" applyBorder="1" applyFont="1">
      <alignment horizontal="center" vertical="center"/>
    </xf>
    <xf borderId="20" fillId="7" fontId="143" numFmtId="0" xfId="0" applyAlignment="1" applyBorder="1" applyFont="1">
      <alignment horizontal="center" readingOrder="0" shrinkToFit="0" vertical="center" wrapText="0"/>
    </xf>
    <xf borderId="40" fillId="12" fontId="93" numFmtId="0" xfId="0" applyAlignment="1" applyBorder="1" applyFont="1">
      <alignment horizontal="left" readingOrder="0" vertical="center"/>
    </xf>
    <xf borderId="25" fillId="2" fontId="154" numFmtId="0" xfId="0" applyAlignment="1" applyBorder="1" applyFont="1">
      <alignment readingOrder="0" vertical="center"/>
    </xf>
    <xf borderId="13" fillId="2" fontId="106" numFmtId="0" xfId="0" applyAlignment="1" applyBorder="1" applyFont="1">
      <alignment vertical="center"/>
    </xf>
    <xf borderId="1" fillId="2" fontId="87" numFmtId="0" xfId="0" applyAlignment="1" applyBorder="1" applyFont="1">
      <alignment horizontal="center" readingOrder="0" vertical="center"/>
    </xf>
    <xf borderId="13" fillId="2" fontId="87" numFmtId="0" xfId="0" applyAlignment="1" applyBorder="1" applyFont="1">
      <alignment horizontal="center" readingOrder="0" vertical="center"/>
    </xf>
    <xf borderId="80" fillId="2" fontId="106" numFmtId="0" xfId="0" applyAlignment="1" applyBorder="1" applyFont="1">
      <alignment vertical="center"/>
    </xf>
    <xf borderId="21" fillId="35" fontId="42" numFmtId="0" xfId="0" applyAlignment="1" applyBorder="1" applyFont="1">
      <alignment horizontal="center" readingOrder="0" vertical="center"/>
    </xf>
    <xf borderId="0" fillId="17" fontId="45" numFmtId="0" xfId="0" applyAlignment="1" applyFont="1">
      <alignment horizontal="center" readingOrder="0" shrinkToFit="0" vertical="center" wrapText="1"/>
    </xf>
    <xf borderId="36" fillId="17" fontId="42" numFmtId="0" xfId="0" applyAlignment="1" applyBorder="1" applyFont="1">
      <alignment horizontal="center" readingOrder="0" shrinkToFit="0" vertical="center" wrapText="0"/>
    </xf>
    <xf borderId="36" fillId="2" fontId="3" numFmtId="0" xfId="0" applyBorder="1" applyFont="1"/>
    <xf borderId="0" fillId="17" fontId="42" numFmtId="49" xfId="0" applyAlignment="1" applyFont="1" applyNumberFormat="1">
      <alignment horizontal="center" readingOrder="0" vertical="center"/>
    </xf>
    <xf borderId="82" fillId="17" fontId="42" numFmtId="49" xfId="0" applyAlignment="1" applyBorder="1" applyFont="1" applyNumberFormat="1">
      <alignment horizontal="center" readingOrder="0" vertical="bottom"/>
    </xf>
    <xf borderId="0" fillId="17" fontId="42" numFmtId="49" xfId="0" applyAlignment="1" applyFont="1" applyNumberFormat="1">
      <alignment horizontal="center" vertical="bottom"/>
    </xf>
    <xf borderId="90" fillId="17" fontId="42" numFmtId="49" xfId="0" applyAlignment="1" applyBorder="1" applyFont="1" applyNumberFormat="1">
      <alignment horizontal="center" readingOrder="0" vertical="bottom"/>
    </xf>
    <xf borderId="142" fillId="17" fontId="42" numFmtId="49" xfId="0" applyAlignment="1" applyBorder="1" applyFont="1" applyNumberFormat="1">
      <alignment horizontal="center" readingOrder="0" vertical="center"/>
    </xf>
    <xf borderId="82" fillId="17" fontId="42" numFmtId="49" xfId="0" applyAlignment="1" applyBorder="1" applyFont="1" applyNumberFormat="1">
      <alignment horizontal="center" readingOrder="0" vertical="center"/>
    </xf>
    <xf borderId="82" fillId="17" fontId="47" numFmtId="49" xfId="0" applyAlignment="1" applyBorder="1" applyFont="1" applyNumberFormat="1">
      <alignment horizontal="center" readingOrder="0"/>
    </xf>
    <xf borderId="82" fillId="17" fontId="47" numFmtId="49" xfId="0" applyAlignment="1" applyBorder="1" applyFont="1" applyNumberFormat="1">
      <alignment horizontal="center" readingOrder="0"/>
    </xf>
    <xf borderId="142" fillId="17" fontId="47" numFmtId="49" xfId="0" applyAlignment="1" applyBorder="1" applyFont="1" applyNumberFormat="1">
      <alignment readingOrder="0"/>
    </xf>
    <xf borderId="0" fillId="17" fontId="47" numFmtId="49" xfId="0" applyAlignment="1" applyFont="1" applyNumberFormat="1">
      <alignment horizontal="center" readingOrder="0"/>
    </xf>
    <xf borderId="0" fillId="6" fontId="106" numFmtId="49" xfId="0" applyAlignment="1" applyFont="1" applyNumberFormat="1">
      <alignment horizontal="center" vertical="bottom"/>
    </xf>
    <xf borderId="0" fillId="6" fontId="106" numFmtId="49" xfId="0" applyAlignment="1" applyFont="1" applyNumberFormat="1">
      <alignment horizontal="center" readingOrder="0" vertical="bottom"/>
    </xf>
    <xf borderId="0" fillId="17" fontId="41" numFmtId="49" xfId="0" applyAlignment="1" applyFont="1" applyNumberFormat="1">
      <alignment horizontal="left" readingOrder="0"/>
    </xf>
    <xf borderId="139" fillId="17" fontId="42" numFmtId="0" xfId="0" applyAlignment="1" applyBorder="1" applyFont="1">
      <alignment horizontal="center" readingOrder="0" shrinkToFit="0" vertical="center" wrapText="1"/>
    </xf>
    <xf borderId="23" fillId="7" fontId="47" numFmtId="0" xfId="0" applyAlignment="1" applyBorder="1" applyFont="1">
      <alignment readingOrder="0" vertical="bottom"/>
    </xf>
    <xf borderId="0" fillId="17" fontId="89" numFmtId="49" xfId="0" applyAlignment="1" applyFont="1" applyNumberFormat="1">
      <alignment horizontal="center" readingOrder="0" vertical="center"/>
    </xf>
    <xf borderId="0" fillId="27" fontId="41" numFmtId="49" xfId="0" applyAlignment="1" applyFont="1" applyNumberFormat="1">
      <alignment horizontal="left" readingOrder="0"/>
    </xf>
    <xf borderId="0" fillId="17" fontId="180" numFmtId="49" xfId="0" applyAlignment="1" applyFont="1" applyNumberFormat="1">
      <alignment horizontal="left" readingOrder="0"/>
    </xf>
    <xf borderId="0" fillId="24" fontId="1" numFmtId="0" xfId="0" applyAlignment="1" applyFont="1">
      <alignment horizontal="left" readingOrder="0"/>
    </xf>
    <xf borderId="0" fillId="24" fontId="1" numFmtId="0" xfId="0" applyAlignment="1" applyFont="1">
      <alignment horizontal="left" readingOrder="0" shrinkToFit="0" wrapText="0"/>
    </xf>
    <xf borderId="0" fillId="11" fontId="42" numFmtId="0" xfId="0" applyAlignment="1" applyFont="1">
      <alignment horizontal="left" readingOrder="0" shrinkToFit="0" vertical="bottom" wrapText="0"/>
    </xf>
    <xf borderId="0" fillId="17" fontId="106" numFmtId="49" xfId="0" applyAlignment="1" applyFont="1" applyNumberFormat="1">
      <alignment horizontal="center" readingOrder="0" vertical="bottom"/>
    </xf>
    <xf borderId="0" fillId="5" fontId="45" numFmtId="0" xfId="0" applyAlignment="1" applyFont="1">
      <alignment horizontal="left" readingOrder="0" shrinkToFit="0" vertical="bottom" wrapText="0"/>
    </xf>
    <xf borderId="21" fillId="11" fontId="42" numFmtId="0" xfId="0" applyAlignment="1" applyBorder="1" applyFont="1">
      <alignment horizontal="left" shrinkToFit="0" vertical="bottom" wrapText="0"/>
    </xf>
    <xf borderId="0" fillId="39" fontId="115" numFmtId="0" xfId="0" applyAlignment="1" applyFont="1">
      <alignment readingOrder="0"/>
    </xf>
    <xf borderId="0" fillId="11" fontId="42" numFmtId="0" xfId="0" applyAlignment="1" applyFont="1">
      <alignment horizontal="left" readingOrder="0" shrinkToFit="0" vertical="bottom" wrapText="0"/>
    </xf>
    <xf borderId="0" fillId="12" fontId="42" numFmtId="0" xfId="0" applyAlignment="1" applyFont="1">
      <alignment horizontal="left" readingOrder="0" shrinkToFit="0" vertical="bottom" wrapText="0"/>
    </xf>
    <xf borderId="0" fillId="7" fontId="41" numFmtId="0" xfId="0" applyAlignment="1" applyFont="1">
      <alignment horizontal="left" readingOrder="0"/>
    </xf>
    <xf borderId="21" fillId="12" fontId="42" numFmtId="0" xfId="0" applyAlignment="1" applyBorder="1" applyFont="1">
      <alignment horizontal="left" readingOrder="0" shrinkToFit="0" vertical="bottom" wrapText="0"/>
    </xf>
    <xf borderId="0" fillId="19" fontId="43" numFmtId="0" xfId="0" applyAlignment="1" applyFont="1">
      <alignment horizontal="left" readingOrder="0" shrinkToFit="0" vertical="bottom" wrapText="0"/>
    </xf>
    <xf borderId="76" fillId="6" fontId="109" numFmtId="0" xfId="0" applyAlignment="1" applyBorder="1" applyFont="1">
      <alignment horizontal="left" readingOrder="0"/>
    </xf>
    <xf borderId="0" fillId="6" fontId="109" numFmtId="0" xfId="0" applyAlignment="1" applyFont="1">
      <alignment horizontal="left" readingOrder="0"/>
    </xf>
    <xf borderId="0" fillId="2" fontId="46" numFmtId="0" xfId="0" applyAlignment="1" applyFont="1">
      <alignment horizontal="left" readingOrder="0" shrinkToFit="0" vertical="bottom" wrapText="0"/>
    </xf>
    <xf borderId="0" fillId="9" fontId="41" numFmtId="0" xfId="0" applyAlignment="1" applyFont="1">
      <alignment horizontal="left" readingOrder="0"/>
    </xf>
    <xf borderId="21" fillId="13" fontId="42" numFmtId="0" xfId="0" applyAlignment="1" applyBorder="1" applyFont="1">
      <alignment horizontal="left" readingOrder="0" shrinkToFit="0" vertical="bottom" wrapText="0"/>
    </xf>
    <xf borderId="0" fillId="3" fontId="181" numFmtId="0" xfId="0" applyAlignment="1" applyFont="1">
      <alignment readingOrder="0"/>
    </xf>
    <xf borderId="0" fillId="3" fontId="182" numFmtId="0" xfId="0" applyAlignment="1" applyFont="1">
      <alignment horizontal="left" readingOrder="0" shrinkToFit="0" vertical="bottom" wrapText="0"/>
    </xf>
    <xf borderId="36" fillId="2" fontId="183" numFmtId="0" xfId="0" applyAlignment="1" applyBorder="1" applyFont="1">
      <alignment horizontal="left" readingOrder="0" shrinkToFit="0" vertical="center" wrapText="0"/>
    </xf>
    <xf borderId="0" fillId="6" fontId="183" numFmtId="0" xfId="0" applyAlignment="1" applyFont="1">
      <alignment readingOrder="0"/>
    </xf>
    <xf borderId="0" fillId="12" fontId="42" numFmtId="0" xfId="0" applyAlignment="1" applyFont="1">
      <alignment horizontal="left" readingOrder="0" shrinkToFit="0" vertical="bottom" wrapText="0"/>
    </xf>
    <xf borderId="0" fillId="11" fontId="47" numFmtId="0" xfId="0" applyAlignment="1" applyFont="1">
      <alignment readingOrder="0"/>
    </xf>
    <xf borderId="19" fillId="5" fontId="45" numFmtId="0" xfId="0" applyAlignment="1" applyBorder="1" applyFont="1">
      <alignment horizontal="left" shrinkToFit="0" vertical="bottom" wrapText="0"/>
    </xf>
    <xf borderId="0" fillId="4" fontId="42" numFmtId="0" xfId="0" applyAlignment="1" applyFont="1">
      <alignment horizontal="left" readingOrder="0" shrinkToFit="0" vertical="bottom" wrapText="0"/>
    </xf>
    <xf borderId="0" fillId="4" fontId="41" numFmtId="0" xfId="0" applyAlignment="1" applyFont="1">
      <alignment horizontal="left" readingOrder="0"/>
    </xf>
    <xf borderId="0" fillId="35" fontId="184" numFmtId="0" xfId="0" applyAlignment="1" applyFont="1">
      <alignment horizontal="left" readingOrder="0" shrinkToFit="0" vertical="bottom" wrapText="0"/>
    </xf>
    <xf borderId="0" fillId="6" fontId="183" numFmtId="0" xfId="0" applyAlignment="1" applyFont="1">
      <alignment readingOrder="0" shrinkToFit="0" wrapText="0"/>
    </xf>
    <xf borderId="0" fillId="6" fontId="119" numFmtId="0" xfId="0" applyAlignment="1" applyFont="1">
      <alignment horizontal="left" readingOrder="0"/>
    </xf>
    <xf borderId="0" fillId="6" fontId="185" numFmtId="0" xfId="0" applyAlignment="1" applyFont="1">
      <alignment readingOrder="0" vertical="bottom"/>
    </xf>
    <xf borderId="0" fillId="30" fontId="42" numFmtId="0" xfId="0" applyAlignment="1" applyFont="1">
      <alignment horizontal="left" readingOrder="0" shrinkToFit="0" vertical="bottom" wrapText="0"/>
    </xf>
    <xf borderId="21" fillId="9" fontId="41" numFmtId="0" xfId="0" applyAlignment="1" applyBorder="1" applyFont="1">
      <alignment readingOrder="0"/>
    </xf>
    <xf borderId="0" fillId="22" fontId="42" numFmtId="0" xfId="0" applyAlignment="1" applyFont="1">
      <alignment horizontal="left" readingOrder="0" shrinkToFit="0" vertical="bottom" wrapText="0"/>
    </xf>
    <xf borderId="0" fillId="34" fontId="114" numFmtId="0" xfId="0" applyAlignment="1" applyFont="1">
      <alignment readingOrder="0"/>
    </xf>
    <xf borderId="0" fillId="34" fontId="169" numFmtId="0" xfId="0" applyAlignment="1" applyFont="1">
      <alignment horizontal="left" readingOrder="0" shrinkToFit="0" vertical="bottom" wrapText="0"/>
    </xf>
    <xf borderId="0" fillId="29" fontId="186" numFmtId="0" xfId="0" applyAlignment="1" applyFont="1">
      <alignment horizontal="left" readingOrder="0" shrinkToFit="0" vertical="bottom" wrapText="0"/>
    </xf>
    <xf borderId="0" fillId="29" fontId="118" numFmtId="0" xfId="0" applyAlignment="1" applyFont="1">
      <alignment readingOrder="0"/>
    </xf>
    <xf borderId="0" fillId="29" fontId="186" numFmtId="0" xfId="0" applyAlignment="1" applyFont="1">
      <alignment horizontal="left" readingOrder="0" shrinkToFit="0" vertical="bottom" wrapText="0"/>
    </xf>
    <xf borderId="0" fillId="13" fontId="42" numFmtId="0" xfId="0" applyAlignment="1" applyFont="1">
      <alignment horizontal="left" readingOrder="0" shrinkToFit="0" vertical="bottom" wrapText="0"/>
    </xf>
    <xf borderId="0" fillId="23" fontId="42" numFmtId="0" xfId="0" applyAlignment="1" applyFont="1">
      <alignment horizontal="left" readingOrder="0" shrinkToFit="0" vertical="bottom" wrapText="0"/>
    </xf>
    <xf borderId="0" fillId="23" fontId="42" numFmtId="0" xfId="0" applyAlignment="1" applyFont="1">
      <alignment horizontal="left" shrinkToFit="0" vertical="bottom" wrapText="0"/>
    </xf>
    <xf borderId="0" fillId="23" fontId="42" numFmtId="0" xfId="0" applyAlignment="1" applyFont="1">
      <alignment horizontal="left" vertical="bottom"/>
    </xf>
    <xf borderId="0" fillId="36" fontId="41" numFmtId="0" xfId="0" applyAlignment="1" applyFont="1">
      <alignment horizontal="left" readingOrder="0"/>
    </xf>
    <xf borderId="0" fillId="37" fontId="108" numFmtId="0" xfId="0" applyAlignment="1" applyFont="1">
      <alignment horizontal="left" readingOrder="0" shrinkToFit="0" vertical="bottom" wrapText="0"/>
    </xf>
    <xf borderId="68" fillId="6" fontId="41" numFmtId="0" xfId="0" applyAlignment="1" applyBorder="1" applyFont="1">
      <alignment readingOrder="0"/>
    </xf>
    <xf borderId="0" fillId="7" fontId="42" numFmtId="0" xfId="0" applyAlignment="1" applyFont="1">
      <alignment horizontal="left" readingOrder="0" shrinkToFit="0" vertical="bottom" wrapText="0"/>
    </xf>
    <xf borderId="0" fillId="7" fontId="42" numFmtId="0" xfId="0" applyAlignment="1" applyFont="1">
      <alignment horizontal="left" readingOrder="0" shrinkToFit="0" vertical="bottom" wrapText="0"/>
    </xf>
    <xf borderId="151" fillId="14" fontId="120" numFmtId="0" xfId="0" applyAlignment="1" applyBorder="1" applyFont="1">
      <alignment horizontal="left" readingOrder="0" vertical="bottom"/>
    </xf>
    <xf borderId="85" fillId="14" fontId="120" numFmtId="0" xfId="0" applyAlignment="1" applyBorder="1" applyFont="1">
      <alignment horizontal="left" readingOrder="0"/>
    </xf>
    <xf borderId="139" fillId="17" fontId="89" numFmtId="0" xfId="0" applyAlignment="1" applyBorder="1" applyFont="1">
      <alignment horizontal="center" readingOrder="0" shrinkToFit="0" vertical="center" wrapText="1"/>
    </xf>
    <xf borderId="66" fillId="6" fontId="41" numFmtId="0" xfId="0" applyAlignment="1" applyBorder="1" applyFont="1">
      <alignment readingOrder="0"/>
    </xf>
    <xf borderId="74" fillId="0" fontId="3" numFmtId="0" xfId="0" applyBorder="1" applyFont="1"/>
    <xf borderId="0" fillId="5" fontId="45" numFmtId="0" xfId="0" applyAlignment="1" applyFont="1">
      <alignment horizontal="left" shrinkToFit="0" vertical="bottom" wrapText="0"/>
    </xf>
    <xf borderId="0" fillId="5" fontId="45" numFmtId="0" xfId="0" applyAlignment="1" applyFont="1">
      <alignment horizontal="left" readingOrder="0" shrinkToFit="0" vertical="bottom" wrapText="0"/>
    </xf>
    <xf borderId="152" fillId="2" fontId="1" numFmtId="0" xfId="0" applyAlignment="1" applyBorder="1" applyFont="1">
      <alignment horizontal="left" readingOrder="0"/>
    </xf>
    <xf borderId="153" fillId="2" fontId="1" numFmtId="0" xfId="0" applyAlignment="1" applyBorder="1" applyFont="1">
      <alignment horizontal="left" readingOrder="0"/>
    </xf>
    <xf borderId="20" fillId="14" fontId="181" numFmtId="0" xfId="0" applyAlignment="1" applyBorder="1" applyFont="1">
      <alignment readingOrder="0"/>
    </xf>
    <xf borderId="154" fillId="2" fontId="1" numFmtId="0" xfId="0" applyAlignment="1" applyBorder="1" applyFont="1">
      <alignment horizontal="left" readingOrder="0"/>
    </xf>
    <xf borderId="155" fillId="2" fontId="1" numFmtId="0" xfId="0" applyAlignment="1" applyBorder="1" applyFont="1">
      <alignment horizontal="left" readingOrder="0"/>
    </xf>
    <xf borderId="20" fillId="0" fontId="29" numFmtId="0" xfId="0" applyAlignment="1" applyBorder="1" applyFont="1">
      <alignment readingOrder="0"/>
    </xf>
    <xf borderId="156" fillId="2" fontId="1" numFmtId="0" xfId="0" applyAlignment="1" applyBorder="1" applyFont="1">
      <alignment horizontal="left" readingOrder="0"/>
    </xf>
    <xf borderId="157" fillId="2" fontId="1" numFmtId="0" xfId="0" applyAlignment="1" applyBorder="1" applyFont="1">
      <alignment horizontal="left" readingOrder="0"/>
    </xf>
    <xf borderId="158" fillId="0" fontId="45" numFmtId="0" xfId="0" applyAlignment="1" applyBorder="1" applyFont="1">
      <alignment horizontal="left" readingOrder="0" shrinkToFit="0" vertical="bottom" wrapText="0"/>
    </xf>
    <xf borderId="139" fillId="17" fontId="89" numFmtId="0" xfId="0" applyAlignment="1" applyBorder="1" applyFont="1">
      <alignment horizontal="center" shrinkToFit="0" vertical="center" wrapText="1"/>
    </xf>
    <xf borderId="159" fillId="6" fontId="1" numFmtId="0" xfId="0" applyAlignment="1" applyBorder="1" applyFont="1">
      <alignment horizontal="left" readingOrder="0"/>
    </xf>
    <xf borderId="80" fillId="2" fontId="1" numFmtId="0" xfId="0" applyAlignment="1" applyBorder="1" applyFont="1">
      <alignment horizontal="left" readingOrder="0"/>
    </xf>
    <xf borderId="21" fillId="2" fontId="46" numFmtId="0" xfId="0" applyAlignment="1" applyBorder="1" applyFont="1">
      <alignment horizontal="left" readingOrder="0" shrinkToFit="0" vertical="bottom" wrapText="0"/>
    </xf>
    <xf borderId="21" fillId="37" fontId="108" numFmtId="0" xfId="0" applyAlignment="1" applyBorder="1" applyFont="1">
      <alignment horizontal="left" readingOrder="0" shrinkToFit="0" vertical="bottom" wrapText="0"/>
    </xf>
    <xf borderId="21" fillId="6" fontId="119" numFmtId="0" xfId="0" applyAlignment="1" applyBorder="1" applyFont="1">
      <alignment readingOrder="0"/>
    </xf>
    <xf borderId="21" fillId="29" fontId="118" numFmtId="0" xfId="0" applyAlignment="1" applyBorder="1" applyFont="1">
      <alignment readingOrder="0"/>
    </xf>
    <xf borderId="21" fillId="24" fontId="1" numFmtId="0" xfId="0" applyAlignment="1" applyBorder="1" applyFont="1">
      <alignment horizontal="left" readingOrder="0"/>
    </xf>
    <xf borderId="21" fillId="7" fontId="42" numFmtId="0" xfId="0" applyAlignment="1" applyBorder="1" applyFont="1">
      <alignment horizontal="left" readingOrder="0" shrinkToFit="0" vertical="bottom" wrapText="0"/>
    </xf>
    <xf borderId="21" fillId="23" fontId="42" numFmtId="0" xfId="0" applyAlignment="1" applyBorder="1" applyFont="1">
      <alignment horizontal="left" readingOrder="0" shrinkToFit="0" vertical="bottom" wrapText="0"/>
    </xf>
    <xf borderId="19" fillId="39" fontId="115" numFmtId="0" xfId="0" applyAlignment="1" applyBorder="1" applyFont="1">
      <alignment readingOrder="0"/>
    </xf>
    <xf borderId="36" fillId="19" fontId="43" numFmtId="0" xfId="0" applyAlignment="1" applyBorder="1" applyFont="1">
      <alignment horizontal="left" readingOrder="0" shrinkToFit="0" vertical="bottom" wrapText="0"/>
    </xf>
    <xf borderId="20" fillId="33" fontId="42" numFmtId="0" xfId="0" applyAlignment="1" applyBorder="1" applyFont="1">
      <alignment horizontal="left" readingOrder="0" shrinkToFit="0" vertical="bottom" wrapText="0"/>
    </xf>
    <xf borderId="21" fillId="35" fontId="187" numFmtId="0" xfId="0" applyAlignment="1" applyBorder="1" applyFont="1">
      <alignment horizontal="left" readingOrder="0"/>
    </xf>
    <xf borderId="21" fillId="27" fontId="42" numFmtId="0" xfId="0" applyAlignment="1" applyBorder="1" applyFont="1">
      <alignment horizontal="left" readingOrder="0" shrinkToFit="0" vertical="bottom" wrapText="0"/>
    </xf>
    <xf borderId="21" fillId="34" fontId="114" numFmtId="0" xfId="0" applyAlignment="1" applyBorder="1" applyFont="1">
      <alignment readingOrder="0"/>
    </xf>
    <xf borderId="21" fillId="6" fontId="45" numFmtId="0" xfId="0" applyAlignment="1" applyBorder="1" applyFont="1">
      <alignment horizontal="left" readingOrder="0" shrinkToFit="0" vertical="bottom" wrapText="0"/>
    </xf>
    <xf borderId="20" fillId="3" fontId="182" numFmtId="0" xfId="0" applyAlignment="1" applyBorder="1" applyFont="1">
      <alignment horizontal="left" readingOrder="0" shrinkToFit="0" vertical="bottom" wrapText="0"/>
    </xf>
    <xf borderId="21" fillId="33" fontId="42" numFmtId="0" xfId="0" applyAlignment="1" applyBorder="1" applyFont="1">
      <alignment horizontal="left" readingOrder="0" shrinkToFit="0" vertical="bottom" wrapText="0"/>
    </xf>
    <xf borderId="21" fillId="4" fontId="42" numFmtId="0" xfId="0" applyAlignment="1" applyBorder="1" applyFont="1">
      <alignment horizontal="left" readingOrder="0" shrinkToFit="0" vertical="bottom" wrapText="0"/>
    </xf>
    <xf borderId="19" fillId="38" fontId="29" numFmtId="0" xfId="0" applyAlignment="1" applyBorder="1" applyFont="1">
      <alignment readingOrder="0"/>
    </xf>
    <xf borderId="68" fillId="0" fontId="29" numFmtId="0" xfId="0" applyAlignment="1" applyBorder="1" applyFont="1">
      <alignment readingOrder="0"/>
    </xf>
    <xf borderId="66" fillId="27" fontId="42" numFmtId="0" xfId="0" applyAlignment="1" applyBorder="1" applyFont="1">
      <alignment horizontal="left" readingOrder="0" shrinkToFit="0" vertical="bottom" wrapText="0"/>
    </xf>
    <xf borderId="21" fillId="42" fontId="42" numFmtId="0" xfId="0" applyAlignment="1" applyBorder="1" applyFill="1" applyFont="1">
      <alignment horizontal="left" readingOrder="0" shrinkToFit="0" vertical="bottom" wrapText="0"/>
    </xf>
    <xf borderId="160" fillId="0" fontId="109" numFmtId="0" xfId="0" applyAlignment="1" applyBorder="1" applyFont="1">
      <alignment horizontal="left" readingOrder="0"/>
    </xf>
    <xf borderId="66" fillId="43" fontId="45" numFmtId="0" xfId="0" applyAlignment="1" applyBorder="1" applyFill="1" applyFont="1">
      <alignment horizontal="left" readingOrder="0" shrinkToFit="0" vertical="bottom" wrapText="0"/>
    </xf>
    <xf borderId="21" fillId="14" fontId="42" numFmtId="0" xfId="0" applyAlignment="1" applyBorder="1" applyFont="1">
      <alignment horizontal="left" readingOrder="0" shrinkToFit="0" vertical="bottom" wrapText="0"/>
    </xf>
    <xf borderId="21" fillId="36" fontId="42" numFmtId="0" xfId="0" applyAlignment="1" applyBorder="1" applyFont="1">
      <alignment horizontal="left" readingOrder="0" shrinkToFit="0" vertical="bottom" wrapText="0"/>
    </xf>
    <xf borderId="21" fillId="44" fontId="42" numFmtId="0" xfId="0" applyAlignment="1" applyBorder="1" applyFill="1" applyFont="1">
      <alignment horizontal="left" readingOrder="0" shrinkToFit="0" vertical="bottom" wrapText="0"/>
    </xf>
    <xf borderId="21" fillId="0" fontId="3" numFmtId="0" xfId="0" applyBorder="1" applyFont="1"/>
    <xf borderId="21" fillId="17" fontId="98" numFmtId="49" xfId="0" applyAlignment="1" applyBorder="1" applyFont="1" applyNumberFormat="1">
      <alignment horizontal="center" readingOrder="0" vertical="center"/>
    </xf>
    <xf borderId="31" fillId="6" fontId="99" numFmtId="49" xfId="0" applyAlignment="1" applyBorder="1" applyFont="1" applyNumberFormat="1">
      <alignment horizontal="center" readingOrder="0"/>
    </xf>
    <xf borderId="0" fillId="6" fontId="99" numFmtId="49" xfId="0" applyAlignment="1" applyFont="1" applyNumberFormat="1">
      <alignment horizontal="center" readingOrder="0"/>
    </xf>
    <xf borderId="21" fillId="17" fontId="98" numFmtId="0" xfId="0" applyAlignment="1" applyBorder="1" applyFont="1">
      <alignment readingOrder="0"/>
    </xf>
    <xf borderId="31" fillId="38" fontId="29" numFmtId="0" xfId="0" applyAlignment="1" applyBorder="1" applyFont="1">
      <alignment horizontal="center" readingOrder="0" vertical="center"/>
    </xf>
    <xf borderId="21" fillId="22" fontId="91" numFmtId="0" xfId="0" applyAlignment="1" applyBorder="1" applyFont="1">
      <alignment horizontal="left" readingOrder="0"/>
    </xf>
    <xf borderId="25" fillId="19" fontId="113" numFmtId="0" xfId="0" applyAlignment="1" applyBorder="1" applyFont="1">
      <alignment horizontal="left" readingOrder="0"/>
    </xf>
    <xf borderId="21" fillId="11" fontId="91" numFmtId="0" xfId="0" applyAlignment="1" applyBorder="1" applyFont="1">
      <alignment horizontal="left" readingOrder="0"/>
    </xf>
    <xf borderId="25" fillId="38" fontId="109" numFmtId="0" xfId="0" applyAlignment="1" applyBorder="1" applyFont="1">
      <alignment horizontal="left" readingOrder="0"/>
    </xf>
    <xf borderId="21" fillId="38" fontId="90" numFmtId="0" xfId="0" applyAlignment="1" applyBorder="1" applyFont="1">
      <alignment horizontal="left" readingOrder="0"/>
    </xf>
    <xf borderId="25" fillId="38" fontId="109" numFmtId="0" xfId="0" applyAlignment="1" applyBorder="1" applyFont="1">
      <alignment readingOrder="0"/>
    </xf>
    <xf borderId="25" fillId="38" fontId="29" numFmtId="0" xfId="0" applyAlignment="1" applyBorder="1" applyFont="1">
      <alignment horizontal="left" readingOrder="0"/>
    </xf>
    <xf borderId="43" fillId="38" fontId="29" numFmtId="0" xfId="0" applyAlignment="1" applyBorder="1" applyFont="1">
      <alignment horizontal="left" readingOrder="0"/>
    </xf>
    <xf borderId="25" fillId="23" fontId="41" numFmtId="0" xfId="0" applyAlignment="1" applyBorder="1" applyFont="1">
      <alignment horizontal="left" readingOrder="0"/>
    </xf>
    <xf borderId="25" fillId="5" fontId="109" numFmtId="0" xfId="0" applyAlignment="1" applyBorder="1" applyFont="1">
      <alignment horizontal="left" readingOrder="0"/>
    </xf>
    <xf borderId="25" fillId="24" fontId="1" numFmtId="0" xfId="0" applyAlignment="1" applyBorder="1" applyFont="1">
      <alignment horizontal="left" readingOrder="0" vertical="center"/>
    </xf>
    <xf borderId="25" fillId="19" fontId="110" numFmtId="0" xfId="0" applyAlignment="1" applyBorder="1" applyFont="1">
      <alignment readingOrder="0" vertical="bottom"/>
    </xf>
    <xf borderId="25" fillId="29" fontId="118" numFmtId="0" xfId="0" applyAlignment="1" applyBorder="1" applyFont="1">
      <alignment readingOrder="0"/>
    </xf>
    <xf borderId="25" fillId="5" fontId="109" numFmtId="0" xfId="0" applyAlignment="1" applyBorder="1" applyFont="1">
      <alignment readingOrder="0"/>
    </xf>
    <xf borderId="25" fillId="23" fontId="41" numFmtId="0" xfId="0" applyAlignment="1" applyBorder="1" applyFont="1">
      <alignment readingOrder="0"/>
    </xf>
    <xf borderId="21" fillId="38" fontId="188" numFmtId="0" xfId="0" applyAlignment="1" applyBorder="1" applyFont="1">
      <alignment horizontal="left" readingOrder="0"/>
    </xf>
    <xf borderId="20" fillId="38" fontId="105" numFmtId="0" xfId="0" applyAlignment="1" applyBorder="1" applyFont="1">
      <alignment horizontal="left" readingOrder="0"/>
    </xf>
    <xf borderId="20" fillId="29" fontId="118" numFmtId="0" xfId="0" applyAlignment="1" applyBorder="1" applyFont="1">
      <alignment readingOrder="0"/>
    </xf>
    <xf borderId="39" fillId="2" fontId="117" numFmtId="0" xfId="0" applyAlignment="1" applyBorder="1" applyFont="1">
      <alignment readingOrder="0" vertical="bottom"/>
    </xf>
    <xf borderId="20" fillId="12" fontId="42" numFmtId="0" xfId="0" applyAlignment="1" applyBorder="1" applyFont="1">
      <alignment horizontal="left" readingOrder="0" shrinkToFit="0" vertical="bottom" wrapText="0"/>
    </xf>
    <xf borderId="39" fillId="5" fontId="29" numFmtId="0" xfId="0" applyAlignment="1" applyBorder="1" applyFont="1">
      <alignment readingOrder="0"/>
    </xf>
    <xf borderId="25" fillId="9" fontId="47" numFmtId="0" xfId="0" applyAlignment="1" applyBorder="1" applyFont="1">
      <alignment readingOrder="0"/>
    </xf>
    <xf borderId="25" fillId="4" fontId="98" numFmtId="0" xfId="0" applyAlignment="1" applyBorder="1" applyFont="1">
      <alignment horizontal="left" readingOrder="0"/>
    </xf>
    <xf borderId="25" fillId="2" fontId="85" numFmtId="0" xfId="0" applyAlignment="1" applyBorder="1" applyFont="1">
      <alignment readingOrder="0" vertical="bottom"/>
    </xf>
    <xf borderId="21" fillId="7" fontId="89" numFmtId="0" xfId="0" applyAlignment="1" applyBorder="1" applyFont="1">
      <alignment horizontal="left" readingOrder="0" shrinkToFit="0" vertical="bottom" wrapText="0"/>
    </xf>
    <xf borderId="25" fillId="12" fontId="89" numFmtId="0" xfId="0" applyAlignment="1" applyBorder="1" applyFont="1">
      <alignment horizontal="left" readingOrder="0" shrinkToFit="0" vertical="bottom" wrapText="0"/>
    </xf>
    <xf borderId="19" fillId="11" fontId="98" numFmtId="0" xfId="0" applyAlignment="1" applyBorder="1" applyFont="1">
      <alignment horizontal="left" readingOrder="0"/>
    </xf>
    <xf borderId="31" fillId="6" fontId="86" numFmtId="0" xfId="0" applyAlignment="1" applyBorder="1" applyFont="1">
      <alignment vertical="bottom"/>
    </xf>
    <xf borderId="25" fillId="7" fontId="81" numFmtId="0" xfId="0" applyAlignment="1" applyBorder="1" applyFont="1">
      <alignment readingOrder="0"/>
    </xf>
    <xf borderId="25" fillId="9" fontId="81" numFmtId="0" xfId="0" applyAlignment="1" applyBorder="1" applyFont="1">
      <alignment readingOrder="0"/>
    </xf>
    <xf borderId="25" fillId="24" fontId="189" numFmtId="0" xfId="0" applyAlignment="1" applyBorder="1" applyFont="1">
      <alignment readingOrder="0"/>
    </xf>
    <xf borderId="25" fillId="19" fontId="190" numFmtId="0" xfId="0" applyAlignment="1" applyBorder="1" applyFont="1">
      <alignment readingOrder="0" vertical="bottom"/>
    </xf>
    <xf borderId="21" fillId="12" fontId="89" numFmtId="0" xfId="0" applyAlignment="1" applyBorder="1" applyFont="1">
      <alignment horizontal="left" readingOrder="0" shrinkToFit="0" vertical="bottom" wrapText="0"/>
    </xf>
    <xf borderId="25" fillId="11" fontId="93" numFmtId="0" xfId="0" applyAlignment="1" applyBorder="1" applyFont="1">
      <alignment horizontal="left" readingOrder="0" vertical="center"/>
    </xf>
    <xf borderId="25" fillId="17" fontId="98" numFmtId="0" xfId="0" applyAlignment="1" applyBorder="1" applyFont="1">
      <alignment readingOrder="0"/>
    </xf>
    <xf borderId="25" fillId="7" fontId="89" numFmtId="0" xfId="0" applyAlignment="1" applyBorder="1" applyFont="1">
      <alignment horizontal="left" readingOrder="0" shrinkToFit="0" vertical="bottom" wrapText="0"/>
    </xf>
    <xf borderId="0" fillId="0" fontId="3" numFmtId="0" xfId="0" applyAlignment="1" applyFont="1">
      <alignment horizontal="center" readingOrder="0"/>
    </xf>
    <xf borderId="2" fillId="28" fontId="16" numFmtId="0" xfId="0" applyAlignment="1" applyBorder="1" applyFont="1">
      <alignment horizontal="center" readingOrder="0" vertical="center"/>
    </xf>
    <xf borderId="5" fillId="0" fontId="3" numFmtId="0" xfId="0" applyBorder="1" applyFont="1"/>
    <xf borderId="21" fillId="30" fontId="8" numFmtId="0" xfId="0" applyAlignment="1" applyBorder="1" applyFont="1">
      <alignment horizontal="center" readingOrder="0" vertical="center"/>
    </xf>
    <xf borderId="21" fillId="20" fontId="8" numFmtId="0" xfId="0" applyAlignment="1" applyBorder="1" applyFont="1">
      <alignment horizontal="center" readingOrder="0" vertical="center"/>
    </xf>
    <xf borderId="19" fillId="15" fontId="8" numFmtId="0" xfId="0" applyAlignment="1" applyBorder="1" applyFont="1">
      <alignment horizontal="center" readingOrder="0" vertical="center"/>
    </xf>
    <xf borderId="21" fillId="15" fontId="8" numFmtId="0" xfId="0" applyAlignment="1" applyBorder="1" applyFont="1">
      <alignment horizontal="center" readingOrder="0" vertical="center"/>
    </xf>
    <xf borderId="2" fillId="3" fontId="191" numFmtId="0" xfId="0" applyAlignment="1" applyBorder="1" applyFont="1">
      <alignment horizontal="center" readingOrder="0"/>
    </xf>
    <xf borderId="5" fillId="3" fontId="192" numFmtId="0" xfId="0" applyAlignment="1" applyBorder="1" applyFont="1">
      <alignment horizontal="center" readingOrder="0"/>
    </xf>
    <xf borderId="9" fillId="4" fontId="193" numFmtId="0" xfId="0" applyAlignment="1" applyBorder="1" applyFont="1">
      <alignment horizontal="center" readingOrder="0" vertical="center"/>
    </xf>
    <xf borderId="10" fillId="3" fontId="193" numFmtId="0" xfId="0" applyAlignment="1" applyBorder="1" applyFont="1">
      <alignment horizontal="center" readingOrder="0" vertical="center"/>
    </xf>
    <xf borderId="14" fillId="3" fontId="193" numFmtId="0" xfId="0" applyAlignment="1" applyBorder="1" applyFont="1">
      <alignment horizontal="center" readingOrder="0" vertical="center"/>
    </xf>
    <xf borderId="9" fillId="3" fontId="193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readingOrder="0" vertical="center"/>
    </xf>
    <xf borderId="14" fillId="0" fontId="8" numFmtId="0" xfId="0" applyAlignment="1" applyBorder="1" applyFont="1">
      <alignment horizontal="center" readingOrder="0" vertical="center"/>
    </xf>
    <xf borderId="21" fillId="2" fontId="194" numFmtId="0" xfId="0" applyAlignment="1" applyBorder="1" applyFont="1">
      <alignment horizontal="left" readingOrder="0" vertical="center"/>
    </xf>
    <xf borderId="21" fillId="2" fontId="194" numFmtId="0" xfId="0" applyAlignment="1" applyBorder="1" applyFont="1">
      <alignment horizontal="center" readingOrder="0" vertical="center"/>
    </xf>
    <xf borderId="18" fillId="6" fontId="56" numFmtId="0" xfId="0" applyAlignment="1" applyBorder="1" applyFont="1">
      <alignment horizontal="center" readingOrder="0" vertical="center"/>
    </xf>
    <xf borderId="9" fillId="8" fontId="193" numFmtId="0" xfId="0" applyAlignment="1" applyBorder="1" applyFont="1">
      <alignment horizontal="center" readingOrder="0" vertical="center"/>
    </xf>
    <xf borderId="14" fillId="10" fontId="193" numFmtId="0" xfId="0" applyAlignment="1" applyBorder="1" applyFont="1">
      <alignment horizontal="center" readingOrder="0" vertical="center"/>
    </xf>
    <xf borderId="20" fillId="12" fontId="15" numFmtId="0" xfId="0" applyAlignment="1" applyBorder="1" applyFont="1">
      <alignment horizontal="left" readingOrder="0" vertical="center"/>
    </xf>
    <xf borderId="20" fillId="12" fontId="15" numFmtId="0" xfId="0" applyAlignment="1" applyBorder="1" applyFont="1">
      <alignment horizontal="center" readingOrder="0" vertical="center"/>
    </xf>
    <xf borderId="14" fillId="0" fontId="195" numFmtId="0" xfId="0" applyAlignment="1" applyBorder="1" applyFont="1">
      <alignment horizontal="center" readingOrder="0" vertical="center"/>
    </xf>
    <xf borderId="21" fillId="5" fontId="11" numFmtId="0" xfId="0" applyAlignment="1" applyBorder="1" applyFont="1">
      <alignment horizontal="left" readingOrder="0" vertical="center"/>
    </xf>
    <xf borderId="21" fillId="5" fontId="11" numFmtId="0" xfId="0" applyAlignment="1" applyBorder="1" applyFont="1">
      <alignment horizontal="center" readingOrder="0" vertical="center"/>
    </xf>
    <xf borderId="18" fillId="0" fontId="196" numFmtId="0" xfId="0" applyAlignment="1" applyBorder="1" applyFont="1">
      <alignment horizontal="center" readingOrder="0" vertical="center"/>
    </xf>
    <xf borderId="21" fillId="37" fontId="127" numFmtId="0" xfId="0" applyAlignment="1" applyBorder="1" applyFont="1">
      <alignment horizontal="left" readingOrder="0" shrinkToFit="0" vertical="center" wrapText="0"/>
    </xf>
    <xf borderId="21" fillId="37" fontId="127" numFmtId="0" xfId="0" applyAlignment="1" applyBorder="1" applyFont="1">
      <alignment horizontal="center" readingOrder="0" shrinkToFit="0" vertical="center" wrapText="0"/>
    </xf>
    <xf borderId="17" fillId="6" fontId="56" numFmtId="0" xfId="0" applyAlignment="1" applyBorder="1" applyFont="1">
      <alignment horizontal="center" readingOrder="0" vertical="center"/>
    </xf>
    <xf borderId="17" fillId="0" fontId="29" numFmtId="0" xfId="0" applyAlignment="1" applyBorder="1" applyFont="1">
      <alignment horizontal="center" readingOrder="0" vertical="center"/>
    </xf>
    <xf borderId="0" fillId="6" fontId="191" numFmtId="0" xfId="0" applyAlignment="1" applyFont="1">
      <alignment horizontal="center" readingOrder="0"/>
    </xf>
    <xf borderId="161" fillId="2" fontId="3" numFmtId="0" xfId="0" applyAlignment="1" applyBorder="1" applyFont="1">
      <alignment readingOrder="0"/>
    </xf>
    <xf borderId="161" fillId="2" fontId="3" numFmtId="0" xfId="0" applyBorder="1" applyFont="1"/>
    <xf borderId="90" fillId="2" fontId="3" numFmtId="0" xfId="0" applyBorder="1" applyFont="1"/>
    <xf borderId="145" fillId="2" fontId="3" numFmtId="0" xfId="0" applyBorder="1" applyFont="1"/>
    <xf borderId="139" fillId="17" fontId="98" numFmtId="0" xfId="0" applyAlignment="1" applyBorder="1" applyFont="1">
      <alignment horizontal="center" readingOrder="0"/>
    </xf>
    <xf borderId="140" fillId="0" fontId="3" numFmtId="0" xfId="0" applyBorder="1" applyFont="1"/>
    <xf borderId="162" fillId="2" fontId="3" numFmtId="0" xfId="0" applyBorder="1" applyFont="1"/>
    <xf borderId="19" fillId="17" fontId="47" numFmtId="0" xfId="0" applyAlignment="1" applyBorder="1" applyFont="1">
      <alignment horizontal="center" vertical="bottom"/>
    </xf>
    <xf borderId="147" fillId="2" fontId="3" numFmtId="0" xfId="0" applyBorder="1" applyFont="1"/>
    <xf borderId="163" fillId="17" fontId="41" numFmtId="0" xfId="0" applyAlignment="1" applyBorder="1" applyFont="1">
      <alignment horizontal="center" readingOrder="0"/>
    </xf>
    <xf borderId="164" fillId="2" fontId="3" numFmtId="0" xfId="0" applyBorder="1" applyFont="1"/>
    <xf borderId="140" fillId="17" fontId="41" numFmtId="0" xfId="0" applyAlignment="1" applyBorder="1" applyFont="1">
      <alignment horizontal="center" readingOrder="0"/>
    </xf>
    <xf borderId="21" fillId="4" fontId="41" numFmtId="0" xfId="0" applyAlignment="1" applyBorder="1" applyFont="1">
      <alignment horizontal="center" readingOrder="0"/>
    </xf>
    <xf borderId="163" fillId="14" fontId="41" numFmtId="0" xfId="0" applyAlignment="1" applyBorder="1" applyFont="1">
      <alignment horizontal="center" readingOrder="0"/>
    </xf>
    <xf borderId="165" fillId="0" fontId="3" numFmtId="0" xfId="0" applyBorder="1" applyFont="1"/>
    <xf borderId="146" fillId="2" fontId="3" numFmtId="0" xfId="0" applyBorder="1" applyFont="1"/>
    <xf borderId="20" fillId="7" fontId="47" numFmtId="0" xfId="0" applyAlignment="1" applyBorder="1" applyFont="1">
      <alignment readingOrder="0"/>
    </xf>
    <xf borderId="21" fillId="0" fontId="197" numFmtId="0" xfId="0" applyAlignment="1" applyBorder="1" applyFont="1">
      <alignment horizontal="center" readingOrder="0"/>
    </xf>
    <xf borderId="0" fillId="4" fontId="198" numFmtId="0" xfId="0" applyAlignment="1" applyFont="1">
      <alignment horizontal="center" readingOrder="0"/>
    </xf>
    <xf borderId="20" fillId="0" fontId="199" numFmtId="0" xfId="0" applyAlignment="1" applyBorder="1" applyFont="1">
      <alignment horizontal="center" readingOrder="0"/>
    </xf>
    <xf borderId="140" fillId="45" fontId="98" numFmtId="0" xfId="0" applyAlignment="1" applyBorder="1" applyFill="1" applyFont="1">
      <alignment horizontal="center" readingOrder="0"/>
    </xf>
    <xf borderId="166" fillId="46" fontId="200" numFmtId="0" xfId="0" applyAlignment="1" applyBorder="1" applyFill="1" applyFont="1">
      <alignment horizontal="center" readingOrder="0"/>
    </xf>
    <xf borderId="20" fillId="11" fontId="47" numFmtId="0" xfId="0" applyAlignment="1" applyBorder="1" applyFont="1">
      <alignment vertical="bottom"/>
    </xf>
    <xf borderId="21" fillId="0" fontId="201" numFmtId="0" xfId="0" applyAlignment="1" applyBorder="1" applyFont="1">
      <alignment horizontal="center" readingOrder="1"/>
    </xf>
    <xf borderId="35" fillId="47" fontId="202" numFmtId="0" xfId="0" applyAlignment="1" applyBorder="1" applyFill="1" applyFont="1">
      <alignment horizontal="center" readingOrder="0"/>
    </xf>
    <xf borderId="21" fillId="0" fontId="203" numFmtId="49" xfId="0" applyAlignment="1" applyBorder="1" applyFont="1" applyNumberFormat="1">
      <alignment horizontal="center" readingOrder="0"/>
    </xf>
    <xf borderId="20" fillId="13" fontId="47" numFmtId="0" xfId="0" applyAlignment="1" applyBorder="1" applyFont="1">
      <alignment vertical="bottom"/>
    </xf>
    <xf borderId="20" fillId="19" fontId="204" numFmtId="0" xfId="0" applyAlignment="1" applyBorder="1" applyFont="1">
      <alignment horizontal="center" readingOrder="0"/>
    </xf>
    <xf borderId="167" fillId="2" fontId="3" numFmtId="0" xfId="0" applyBorder="1" applyFont="1"/>
    <xf borderId="168" fillId="2" fontId="3" numFmtId="0" xfId="0" applyAlignment="1" applyBorder="1" applyFont="1">
      <alignment horizontal="center"/>
    </xf>
    <xf borderId="146" fillId="2" fontId="3" numFmtId="0" xfId="0" applyAlignment="1" applyBorder="1" applyFont="1">
      <alignment readingOrder="0"/>
    </xf>
    <xf borderId="20" fillId="2" fontId="117" numFmtId="0" xfId="0" applyAlignment="1" applyBorder="1" applyFont="1">
      <alignment vertical="bottom"/>
    </xf>
    <xf borderId="19" fillId="0" fontId="205" numFmtId="0" xfId="0" applyAlignment="1" applyBorder="1" applyFont="1">
      <alignment horizontal="center" readingOrder="0"/>
    </xf>
    <xf borderId="23" fillId="48" fontId="206" numFmtId="0" xfId="0" applyAlignment="1" applyBorder="1" applyFill="1" applyFont="1">
      <alignment horizontal="center" readingOrder="0"/>
    </xf>
    <xf borderId="21" fillId="10" fontId="41" numFmtId="0" xfId="0" applyAlignment="1" applyBorder="1" applyFont="1">
      <alignment horizontal="center" readingOrder="0"/>
    </xf>
    <xf borderId="168" fillId="2" fontId="3" numFmtId="0" xfId="0" applyBorder="1" applyFont="1"/>
    <xf borderId="20" fillId="5" fontId="37" numFmtId="0" xfId="0" applyAlignment="1" applyBorder="1" applyFont="1">
      <alignment vertical="bottom"/>
    </xf>
    <xf borderId="169" fillId="2" fontId="3" numFmtId="0" xfId="0" applyBorder="1" applyFont="1"/>
    <xf borderId="23" fillId="49" fontId="207" numFmtId="0" xfId="0" applyAlignment="1" applyBorder="1" applyFill="1" applyFont="1">
      <alignment horizontal="center" readingOrder="0"/>
    </xf>
    <xf borderId="170" fillId="2" fontId="3" numFmtId="0" xfId="0" applyBorder="1" applyFont="1"/>
    <xf borderId="20" fillId="12" fontId="47" numFmtId="0" xfId="0" applyAlignment="1" applyBorder="1" applyFont="1">
      <alignment vertical="bottom"/>
    </xf>
    <xf borderId="171" fillId="23" fontId="208" numFmtId="0" xfId="0" applyAlignment="1" applyBorder="1" applyFont="1">
      <alignment horizontal="center" readingOrder="0"/>
    </xf>
    <xf borderId="21" fillId="0" fontId="209" numFmtId="0" xfId="0" applyAlignment="1" applyBorder="1" applyFont="1">
      <alignment horizontal="center" readingOrder="1"/>
    </xf>
    <xf borderId="20" fillId="37" fontId="59" numFmtId="0" xfId="0" applyAlignment="1" applyBorder="1" applyFont="1">
      <alignment vertical="bottom"/>
    </xf>
    <xf borderId="141" fillId="2" fontId="3" numFmtId="0" xfId="0" applyBorder="1" applyFont="1"/>
    <xf borderId="21" fillId="0" fontId="210" numFmtId="0" xfId="0" applyAlignment="1" applyBorder="1" applyFont="1">
      <alignment horizontal="center" readingOrder="0"/>
    </xf>
    <xf borderId="78" fillId="2" fontId="33" numFmtId="0" xfId="0" applyAlignment="1" applyBorder="1" applyFont="1">
      <alignment vertical="bottom"/>
    </xf>
    <xf borderId="172" fillId="2" fontId="3" numFmtId="0" xfId="0" applyBorder="1" applyFont="1"/>
    <xf borderId="21" fillId="17" fontId="47" numFmtId="0" xfId="0" applyAlignment="1" applyBorder="1" applyFont="1">
      <alignment horizontal="center" vertical="bottom"/>
    </xf>
    <xf borderId="20" fillId="5" fontId="82" numFmtId="49" xfId="0" applyAlignment="1" applyBorder="1" applyFont="1" applyNumberFormat="1">
      <alignment readingOrder="0" shrinkToFit="0" vertical="bottom" wrapText="0"/>
    </xf>
    <xf borderId="21" fillId="11" fontId="98" numFmtId="49" xfId="0" applyAlignment="1" applyBorder="1" applyFont="1" applyNumberFormat="1">
      <alignment horizontal="left" readingOrder="0" shrinkToFit="0" wrapText="0"/>
    </xf>
    <xf borderId="173" fillId="2" fontId="3" numFmtId="0" xfId="0" applyBorder="1" applyFont="1"/>
    <xf borderId="25" fillId="6" fontId="3" numFmtId="0" xfId="0" applyAlignment="1" applyBorder="1" applyFont="1">
      <alignment horizontal="center" readingOrder="0"/>
    </xf>
    <xf borderId="31" fillId="6" fontId="29" numFmtId="0" xfId="0" applyAlignment="1" applyBorder="1" applyFont="1">
      <alignment horizontal="center" readingOrder="0" shrinkToFit="0" vertical="center" wrapText="1"/>
    </xf>
    <xf borderId="20" fillId="11" fontId="81" numFmtId="49" xfId="0" applyAlignment="1" applyBorder="1" applyFont="1" applyNumberFormat="1">
      <alignment readingOrder="0" shrinkToFit="0" vertical="bottom" wrapText="0"/>
    </xf>
    <xf borderId="20" fillId="10" fontId="41" numFmtId="0" xfId="0" applyAlignment="1" applyBorder="1" applyFont="1">
      <alignment horizontal="center" readingOrder="0"/>
    </xf>
    <xf borderId="20" fillId="2" fontId="85" numFmtId="0" xfId="0" applyAlignment="1" applyBorder="1" applyFont="1">
      <alignment readingOrder="0" vertical="bottom"/>
    </xf>
    <xf borderId="174" fillId="6" fontId="3" numFmtId="0" xfId="0" applyBorder="1" applyFont="1"/>
    <xf borderId="175" fillId="6" fontId="3" numFmtId="0" xfId="0" applyBorder="1" applyFont="1"/>
    <xf borderId="20" fillId="5" fontId="33" numFmtId="0" xfId="0" applyAlignment="1" applyBorder="1" applyFont="1">
      <alignment readingOrder="0" vertical="bottom"/>
    </xf>
    <xf borderId="25" fillId="17" fontId="41" numFmtId="0" xfId="0" applyAlignment="1" applyBorder="1" applyFont="1">
      <alignment horizontal="center" readingOrder="0"/>
    </xf>
    <xf borderId="21" fillId="0" fontId="3" numFmtId="0" xfId="0" applyAlignment="1" applyBorder="1" applyFont="1">
      <alignment horizontal="left" readingOrder="0"/>
    </xf>
    <xf borderId="21" fillId="0" fontId="29" numFmtId="0" xfId="0" applyAlignment="1" applyBorder="1" applyFont="1">
      <alignment horizontal="left" readingOrder="0"/>
    </xf>
    <xf borderId="176" fillId="2" fontId="3" numFmtId="0" xfId="0" applyBorder="1" applyFont="1"/>
    <xf borderId="177" fillId="2" fontId="3" numFmtId="0" xfId="0" applyBorder="1" applyFont="1"/>
    <xf borderId="178" fillId="6" fontId="3" numFmtId="0" xfId="0" applyBorder="1" applyFont="1"/>
    <xf borderId="179" fillId="6" fontId="3" numFmtId="0" xfId="0" applyBorder="1" applyFont="1"/>
    <xf borderId="20" fillId="18" fontId="211" numFmtId="49" xfId="0" applyAlignment="1" applyBorder="1" applyFont="1" applyNumberFormat="1">
      <alignment readingOrder="0" shrinkToFit="0" vertical="bottom" wrapText="0"/>
    </xf>
    <xf borderId="77" fillId="2" fontId="3" numFmtId="0" xfId="0" applyBorder="1" applyFont="1"/>
    <xf borderId="20" fillId="19" fontId="190" numFmtId="49" xfId="0" applyAlignment="1" applyBorder="1" applyFont="1" applyNumberFormat="1">
      <alignment readingOrder="0" shrinkToFit="0" vertical="bottom" wrapText="0"/>
    </xf>
    <xf borderId="19" fillId="0" fontId="29" numFmtId="0" xfId="0" applyAlignment="1" applyBorder="1" applyFont="1">
      <alignment horizontal="left" readingOrder="0"/>
    </xf>
    <xf borderId="139" fillId="2" fontId="3" numFmtId="0" xfId="0" applyBorder="1" applyFont="1"/>
    <xf borderId="75" fillId="2" fontId="3" numFmtId="0" xfId="0" applyBorder="1" applyFont="1"/>
    <xf borderId="140" fillId="2" fontId="3" numFmtId="0" xfId="0" applyBorder="1" applyFont="1"/>
    <xf borderId="20" fillId="18" fontId="81" numFmtId="0" xfId="0" applyAlignment="1" applyBorder="1" applyFont="1">
      <alignment readingOrder="0" vertical="bottom"/>
    </xf>
  </cellXfs>
  <cellStyles count="1">
    <cellStyle xfId="0" name="Normal" builtinId="0"/>
  </cellStyles>
  <dxfs count="10">
    <dxf>
      <font>
        <color rgb="FFFFFFFF"/>
      </font>
      <fill>
        <patternFill patternType="solid">
          <fgColor rgb="FF00AF3F"/>
          <bgColor rgb="FF00AF3F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153460"/>
          <bgColor rgb="FF153460"/>
        </patternFill>
      </fill>
      <border/>
    </dxf>
    <dxf>
      <font/>
      <fill>
        <patternFill patternType="solid">
          <fgColor rgb="FFFD8C24"/>
          <bgColor rgb="FFFD8C24"/>
        </patternFill>
      </fill>
      <border/>
    </dxf>
    <dxf>
      <font>
        <color rgb="FF980000"/>
      </font>
      <fill>
        <patternFill patternType="solid">
          <fgColor rgb="FF82BC00"/>
          <bgColor rgb="FF82BC00"/>
        </patternFill>
      </fill>
      <border/>
    </dxf>
    <dxf>
      <font>
        <color rgb="FFFFFFFF"/>
      </font>
      <fill>
        <patternFill patternType="solid">
          <fgColor rgb="FF732A86"/>
          <bgColor rgb="FF732A86"/>
        </patternFill>
      </fill>
      <border/>
    </dxf>
    <dxf>
      <font>
        <color rgb="FFFFFFFF"/>
      </font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666666"/>
      </font>
      <fill>
        <patternFill patternType="solid">
          <fgColor rgb="FF666666"/>
          <bgColor rgb="FF66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www.reddit.com/u/bauwrisv" TargetMode="External"/><Relationship Id="rId3" Type="http://schemas.openxmlformats.org/officeDocument/2006/relationships/drawing" Target="../drawings/drawing8.xml"/><Relationship Id="rId4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A651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5.14"/>
    <col customWidth="1" min="3" max="3" width="3.14"/>
    <col customWidth="1" min="4" max="4" width="44.14"/>
    <col customWidth="1" min="5" max="5" width="13.57"/>
    <col customWidth="1" min="6" max="6" width="10.0"/>
    <col customWidth="1" min="7" max="7" width="3.14"/>
    <col customWidth="1" min="8" max="8" width="25.14"/>
    <col customWidth="1" min="9" max="9" width="2.86"/>
    <col customWidth="1" min="10" max="10" width="26.57"/>
    <col customWidth="1" min="11" max="11" width="3.14"/>
    <col customWidth="1" min="12" max="12" width="25.14"/>
    <col customWidth="1" min="13" max="13" width="14.0"/>
  </cols>
  <sheetData>
    <row r="1" ht="6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75" customHeight="1">
      <c r="A2" s="1"/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4"/>
      <c r="M2" s="1"/>
    </row>
    <row r="3">
      <c r="A3" s="1"/>
      <c r="B3" s="5" t="s">
        <v>2</v>
      </c>
      <c r="C3" s="6"/>
      <c r="D3" s="6"/>
      <c r="E3" s="6"/>
      <c r="F3" s="6"/>
      <c r="G3" s="6"/>
      <c r="H3" s="6"/>
      <c r="I3" s="6"/>
      <c r="J3" s="6"/>
      <c r="K3" s="6"/>
      <c r="L3" s="7"/>
      <c r="M3" s="1"/>
    </row>
    <row r="4" ht="8.25" customHeight="1">
      <c r="A4" s="1"/>
      <c r="B4" s="1"/>
      <c r="C4" s="1"/>
      <c r="D4" s="1"/>
      <c r="E4" s="1"/>
      <c r="F4" s="1"/>
      <c r="G4" s="1"/>
      <c r="H4" s="8"/>
      <c r="I4" s="1"/>
      <c r="J4" s="1"/>
      <c r="K4" s="1"/>
      <c r="L4" s="1"/>
      <c r="M4" s="1"/>
    </row>
    <row r="5" ht="21.0" customHeight="1">
      <c r="A5" s="1"/>
      <c r="B5" s="9" t="s">
        <v>3</v>
      </c>
      <c r="C5" s="1"/>
      <c r="D5" s="10" t="s">
        <v>4</v>
      </c>
      <c r="E5" s="11"/>
      <c r="F5" s="12"/>
      <c r="G5" s="13"/>
      <c r="H5" s="14" t="s">
        <v>5</v>
      </c>
      <c r="I5" s="15"/>
      <c r="J5" s="16" t="s">
        <v>6</v>
      </c>
      <c r="K5" s="1"/>
      <c r="L5" s="16" t="s">
        <v>7</v>
      </c>
      <c r="M5" s="1"/>
    </row>
    <row r="6" ht="21.0" customHeight="1">
      <c r="A6" s="1"/>
      <c r="B6" s="17" t="str">
        <f>HYPERLINK("https://docs.google.com/spreadsheets/d/1eD5XmIXxBoOfQW2WEzHST1i5Lj7OThDQwM-IMhG8HnU/edit#gid=1507094537","Tweede Kamer")</f>
        <v>Tweede Kamer</v>
      </c>
      <c r="C6" s="1"/>
      <c r="D6" s="18" t="s">
        <v>8</v>
      </c>
      <c r="E6" s="18" t="s">
        <v>9</v>
      </c>
      <c r="F6" s="19" t="s">
        <v>10</v>
      </c>
      <c r="G6" s="13"/>
      <c r="H6" s="20"/>
      <c r="I6" s="15"/>
      <c r="J6" s="21" t="s">
        <v>11</v>
      </c>
      <c r="K6" s="1"/>
      <c r="L6" s="22" t="str">
        <f>HYPERLINK("https://www.reddit.com/r/RMTK/comments/7277wf/word_lid_van_een_partij/","Word lid van een partij!")</f>
        <v>Word lid van een partij!</v>
      </c>
      <c r="M6" s="1"/>
    </row>
    <row r="7" ht="21.0" customHeight="1">
      <c r="A7" s="1"/>
      <c r="B7" s="23" t="str">
        <f>HYPERLINK("https://docs.google.com/spreadsheets/d/1eD5XmIXxBoOfQW2WEzHST1i5Lj7OThDQwM-IMhG8HnU/edit#gid=2058086880","Eerste Kamer")</f>
        <v>Eerste Kamer</v>
      </c>
      <c r="C7" s="1"/>
      <c r="D7" s="24" t="s">
        <v>12</v>
      </c>
      <c r="E7" s="25" t="s">
        <v>13</v>
      </c>
      <c r="F7" s="26">
        <v>6.0</v>
      </c>
      <c r="G7" s="1"/>
      <c r="H7" s="27" t="str">
        <f>HYPERLINK("https://docs.google.com/document/d/13YlFP70qV-HAF38BPOhjNPfMVuGyl2W-VxBv0FEe4SM/edit","Programma VVD")</f>
        <v>Programma VVD</v>
      </c>
      <c r="I7" s="1"/>
      <c r="J7" s="28" t="s">
        <v>14</v>
      </c>
      <c r="K7" s="1"/>
      <c r="L7" s="29" t="str">
        <f>HYPERLINK("https://www.reddit.com/r/RMTK/wiki/nieuwe-leden-gids","Nieuwe ledengids")</f>
        <v>Nieuwe ledengids</v>
      </c>
      <c r="M7" s="1"/>
    </row>
    <row r="8" ht="21.0" customHeight="1">
      <c r="A8" s="1"/>
      <c r="B8" s="1"/>
      <c r="C8" s="13"/>
      <c r="D8" s="30" t="s">
        <v>15</v>
      </c>
      <c r="E8" s="31" t="s">
        <v>16</v>
      </c>
      <c r="F8" s="32">
        <v>5.0</v>
      </c>
      <c r="G8" s="1"/>
      <c r="H8" s="27" t="str">
        <f>HYPERLINK("https://drive.google.com/file/d/1VJ_bGiqcLeUiUHwyMahCbhhiIb7jmpYO/view","Programma SDAP")</f>
        <v>Programma SDAP</v>
      </c>
      <c r="I8" s="1"/>
      <c r="J8" s="1"/>
      <c r="K8" s="1"/>
      <c r="L8" s="29" t="str">
        <f>HYPERLINK("https://www.reddit.com/r/RMTK/wiki/grondwet","RMTK Grondwet")</f>
        <v>RMTK Grondwet</v>
      </c>
      <c r="M8" s="1"/>
    </row>
    <row r="9" ht="21.0" customHeight="1">
      <c r="A9" s="1"/>
      <c r="B9" s="33" t="s">
        <v>17</v>
      </c>
      <c r="C9" s="1"/>
      <c r="D9" s="34" t="s">
        <v>18</v>
      </c>
      <c r="E9" s="35" t="s">
        <v>19</v>
      </c>
      <c r="F9" s="32">
        <v>4.0</v>
      </c>
      <c r="G9" s="13"/>
      <c r="H9" s="27" t="str">
        <f>HYPERLINK("https://docs.google.com/document/d/1NKpRq0o9BNAc4Gn75dUdIBRjJpo7z_9uh8tyaf_dMY0/edit","Programma RPN")</f>
        <v>Programma RPN</v>
      </c>
      <c r="I9" s="15"/>
      <c r="J9" s="36" t="s">
        <v>20</v>
      </c>
      <c r="K9" s="1"/>
      <c r="L9" s="29" t="str">
        <f>HYPERLINK("https://www.reddit.com/r/RMTK/wiki/richtlijnen","RMTK Richtlijnen")</f>
        <v>RMTK Richtlijnen</v>
      </c>
      <c r="M9" s="1"/>
    </row>
    <row r="10" ht="21.0" customHeight="1">
      <c r="A10" s="1"/>
      <c r="B10" s="37" t="str">
        <f>HYPERLINK("https://docs.google.com/spreadsheets/d/1eD5XmIXxBoOfQW2WEzHST1i5Lj7OThDQwM-IMhG8HnU/edit#gid=841191980","Wetsvoorstellen")</f>
        <v>Wetsvoorstellen</v>
      </c>
      <c r="C10" s="1"/>
      <c r="D10" s="38" t="s">
        <v>21</v>
      </c>
      <c r="E10" s="39" t="s">
        <v>22</v>
      </c>
      <c r="F10" s="40">
        <v>4.0</v>
      </c>
      <c r="G10" s="1"/>
      <c r="H10" s="41" t="str">
        <f>HYPERLINK("https://docs.google.com/document/d/1Ma-esVvfm7KUTk-tosv8fgiAN4DqiHysXKvqGpZ3J0k/edit","Programma D66")</f>
        <v>Programma D66</v>
      </c>
      <c r="I10" s="13"/>
      <c r="J10" s="42" t="s">
        <v>23</v>
      </c>
      <c r="K10" s="15"/>
      <c r="L10" s="29" t="str">
        <f>HYPERLINK("https://docs.google.com/spreadsheets/d/1QqfHXFp2eF_sX1Vf8ggoeIvxp-W66m3i-4bI3OeFHg8/edit#gid=1562758286","Colofon")</f>
        <v>Colofon</v>
      </c>
      <c r="M10" s="1"/>
    </row>
    <row r="11" ht="21.0" customHeight="1">
      <c r="A11" s="1"/>
      <c r="B11" s="43" t="str">
        <f>HYPERLINK("https://docs.google.com/spreadsheets/d/1eD5XmIXxBoOfQW2WEzHST1i5Lj7OThDQwM-IMhG8HnU/edit#gid=546884936","Wetsv. Amendementen")</f>
        <v>Wetsv. Amendementen</v>
      </c>
      <c r="C11" s="1"/>
      <c r="D11" s="44" t="s">
        <v>24</v>
      </c>
      <c r="E11" s="45" t="s">
        <v>25</v>
      </c>
      <c r="F11" s="46">
        <v>3.0</v>
      </c>
      <c r="G11" s="1"/>
      <c r="H11" s="27" t="str">
        <f>HYPERLINK("https://drive.google.com/file/d/0B6ieeX-rmIlMU0JjQnVZNFJWeXc/view","Programma FVD")</f>
        <v>Programma FVD</v>
      </c>
      <c r="I11" s="1"/>
      <c r="J11" s="47" t="s">
        <v>26</v>
      </c>
      <c r="K11" s="1"/>
      <c r="L11" s="1"/>
      <c r="M11" s="1"/>
    </row>
    <row r="12" ht="21.0" customHeight="1">
      <c r="A12" s="1"/>
      <c r="B12" s="48" t="str">
        <f>HYPERLINK("https://docs.google.com/spreadsheets/d/1eD5XmIXxBoOfQW2WEzHST1i5Lj7OThDQwM-IMhG8HnU/edit#gid=1843647824","Moties")</f>
        <v>Moties</v>
      </c>
      <c r="C12" s="1"/>
      <c r="D12" s="49" t="s">
        <v>27</v>
      </c>
      <c r="E12" s="50" t="s">
        <v>28</v>
      </c>
      <c r="F12" s="46">
        <v>3.0</v>
      </c>
      <c r="G12" s="1"/>
      <c r="H12" s="27" t="str">
        <f>HYPERLINK("https://drive.google.com/file/d/1sWzSsYzNDSjtumotoBji5g9THfErKTj2/view","Programma CU")</f>
        <v>Programma CU</v>
      </c>
      <c r="I12" s="1"/>
      <c r="J12" s="47" t="s">
        <v>29</v>
      </c>
      <c r="K12" s="1"/>
      <c r="L12" s="16" t="s">
        <v>30</v>
      </c>
      <c r="M12" s="1"/>
    </row>
    <row r="13" ht="21.0" customHeight="1">
      <c r="A13" s="1"/>
      <c r="B13" s="48" t="str">
        <f>HYPERLINK("https://docs.google.com/spreadsheets/d/1eD5XmIXxBoOfQW2WEzHST1i5Lj7OThDQwM-IMhG8HnU/edit#gid=1746959943","Koninklijke Besluiten")</f>
        <v>Koninklijke Besluiten</v>
      </c>
      <c r="C13" s="1"/>
      <c r="D13" s="51" t="s">
        <v>31</v>
      </c>
      <c r="E13" s="52" t="s">
        <v>32</v>
      </c>
      <c r="F13" s="46" t="s">
        <v>33</v>
      </c>
      <c r="G13" s="13"/>
      <c r="H13" s="53" t="str">
        <f>HYPERLINK("https://drive.google.com/file/d/1xFP1eWeonxD8fBlD5ngcRvMAsQmu_cXS/view","Programma KVP*")</f>
        <v>Programma KVP*</v>
      </c>
      <c r="I13" s="15"/>
      <c r="J13" s="47" t="str">
        <f>HYPERLINK("https://docs.google.com/spreadsheets/d/1QqfHXFp2eF_sX1Vf8ggoeIvxp-W66m3i-4bI3OeFHg8/edit#gid=171158737","Kabinetten")</f>
        <v>Kabinetten</v>
      </c>
      <c r="K13" s="1"/>
      <c r="L13" s="29" t="str">
        <f>HYPERLINK("https://www.reddit.com/r/RMTKMedia/","RMTKMedia")</f>
        <v>RMTKMedia</v>
      </c>
      <c r="M13" s="1"/>
    </row>
    <row r="14" ht="21.0" customHeight="1">
      <c r="A14" s="1"/>
      <c r="B14" s="48" t="str">
        <f>HYPERLINK("https://docs.google.com/spreadsheets/d/1eD5XmIXxBoOfQW2WEzHST1i5Lj7OThDQwM-IMhG8HnU/edit#gid=1523655277","Kamerstukken")</f>
        <v>Kamerstukken</v>
      </c>
      <c r="C14" s="1"/>
      <c r="D14" s="1"/>
      <c r="E14" s="1"/>
      <c r="F14" s="1"/>
      <c r="G14" s="13"/>
      <c r="H14" s="1"/>
      <c r="I14" s="54"/>
      <c r="J14" s="47" t="str">
        <f>HYPERLINK("https://docs.google.com/spreadsheets/d/1QqfHXFp2eF_sX1Vf8ggoeIvxp-W66m3i-4bI3OeFHg8/edit#gid=18362427","Parlement")</f>
        <v>Parlement</v>
      </c>
      <c r="K14" s="15"/>
      <c r="L14" s="29" t="str">
        <f>HYPERLINK("https://www.reddit.com/r/RMTKMeta/","RMTKMeta")</f>
        <v>RMTKMeta</v>
      </c>
      <c r="M14" s="1"/>
    </row>
    <row r="15" ht="21.0" customHeight="1">
      <c r="A15" s="1"/>
      <c r="B15" s="55" t="str">
        <f>HYPERLINK("https://docs.google.com/spreadsheets/d/1eD5XmIXxBoOfQW2WEzHST1i5Lj7OThDQwM-IMhG8HnU/edit#gid=2130066139","Debatten &amp; Kamervragen")</f>
        <v>Debatten &amp; Kamervragen</v>
      </c>
      <c r="C15" s="1"/>
      <c r="D15" s="1"/>
      <c r="E15" s="1"/>
      <c r="F15" s="1"/>
      <c r="G15" s="1"/>
      <c r="H15" s="56"/>
      <c r="I15" s="1"/>
      <c r="J15" s="47" t="str">
        <f>HYPERLINK("https://i.redd.it/pjpogaqgyaq01.png","Partij historie")</f>
        <v>Partij historie</v>
      </c>
      <c r="K15" s="1"/>
      <c r="L15" s="29" t="str">
        <f>HYPERLINK("https://www.reddit.com/r/RMTKCafe/","Café Binnenhof")</f>
        <v>Café Binnenhof</v>
      </c>
      <c r="M15" s="1"/>
    </row>
    <row r="16" ht="21.0" customHeight="1">
      <c r="A16" s="1"/>
      <c r="B16" s="1"/>
      <c r="C16" s="1"/>
      <c r="D16" s="1"/>
      <c r="E16" s="1"/>
      <c r="F16" s="1"/>
      <c r="G16" s="1"/>
      <c r="H16" s="1"/>
      <c r="I16" s="13"/>
      <c r="J16" s="57" t="str">
        <f>HYPERLINK("https://drive.google.com/file/d/1OBZLMpyKClAZwwB9PjwQm59kkn4QpmHt/view","Laatste verkiezingsuitslag")</f>
        <v>Laatste verkiezingsuitslag</v>
      </c>
      <c r="K16" s="15"/>
      <c r="L16" s="1"/>
      <c r="M16" s="1"/>
    </row>
    <row r="17" ht="21.0" customHeight="1">
      <c r="A17" s="1"/>
      <c r="B17" s="1"/>
      <c r="C17" s="1"/>
      <c r="D17" s="1"/>
      <c r="E17" s="1"/>
      <c r="F17" s="1"/>
      <c r="G17" s="1"/>
      <c r="H17" s="1"/>
      <c r="I17" s="1"/>
      <c r="J17" s="56"/>
      <c r="K17" s="1"/>
      <c r="L17" s="1"/>
      <c r="M17" s="1"/>
    </row>
    <row r="18" ht="21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</sheetData>
  <mergeCells count="4">
    <mergeCell ref="B3:L3"/>
    <mergeCell ref="D5:F5"/>
    <mergeCell ref="B2:L2"/>
    <mergeCell ref="H5:H6"/>
  </mergeCells>
  <conditionalFormatting sqref="E8">
    <cfRule type="colorScale" priority="1">
      <colorScale>
        <cfvo type="min"/>
        <cfvo type="max"/>
        <color rgb="FF57BB8A"/>
        <color rgb="FFFFFFFF"/>
      </colorScale>
    </cfRule>
  </conditionalFormatting>
  <hyperlinks>
    <hyperlink display="RMTK Geschiedenis" location="Pre-reset RMTK Geschiedenis!A1" ref="J10"/>
    <hyperlink display="RMTK Tijdlijn" location="Pre-reset RMTK Tijdlijn!A1" ref="J11"/>
    <hyperlink display="RMTK in Kaart" location="RMTK Kaart!A1" ref="J12"/>
  </hyperlin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3BD1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7.57"/>
    <col customWidth="1" min="2" max="2" width="15.29"/>
    <col customWidth="1" min="3" max="3" width="10.71"/>
    <col customWidth="1" min="4" max="4" width="11.29"/>
    <col customWidth="1" min="6" max="6" width="13.43"/>
    <col customWidth="1" min="7" max="7" width="9.43"/>
    <col customWidth="1" min="8" max="8" width="14.86"/>
    <col customWidth="1" min="18" max="18" width="15.29"/>
    <col customWidth="1" min="19" max="19" width="13.29"/>
  </cols>
  <sheetData>
    <row r="1">
      <c r="A1" s="1475"/>
      <c r="B1" s="529" t="s">
        <v>427</v>
      </c>
      <c r="C1" s="384"/>
      <c r="D1" s="529" t="s">
        <v>428</v>
      </c>
      <c r="E1" s="384"/>
      <c r="F1" s="529" t="s">
        <v>429</v>
      </c>
      <c r="G1" s="384"/>
      <c r="H1" s="529" t="s">
        <v>679</v>
      </c>
      <c r="I1" s="384"/>
      <c r="J1" s="529" t="s">
        <v>418</v>
      </c>
      <c r="K1" s="384"/>
      <c r="L1" s="529" t="s">
        <v>419</v>
      </c>
      <c r="M1" s="384"/>
      <c r="N1" s="529" t="s">
        <v>410</v>
      </c>
      <c r="O1" s="384"/>
      <c r="P1" s="529" t="s">
        <v>411</v>
      </c>
      <c r="Q1" s="384"/>
      <c r="R1" s="529" t="s">
        <v>412</v>
      </c>
      <c r="S1" s="384"/>
      <c r="T1" s="529" t="s">
        <v>681</v>
      </c>
      <c r="U1" s="384"/>
      <c r="V1" s="529" t="s">
        <v>399</v>
      </c>
      <c r="W1" s="384"/>
      <c r="X1" s="529" t="s">
        <v>400</v>
      </c>
      <c r="Y1" s="384"/>
      <c r="Z1" s="529" t="s">
        <v>387</v>
      </c>
      <c r="AA1" s="384"/>
      <c r="AB1" s="529" t="s">
        <v>388</v>
      </c>
      <c r="AC1" s="384"/>
      <c r="AD1" s="529" t="s">
        <v>389</v>
      </c>
      <c r="AE1" s="384"/>
      <c r="AF1" s="529" t="s">
        <v>682</v>
      </c>
      <c r="AG1" s="384"/>
      <c r="AH1" s="529" t="s">
        <v>378</v>
      </c>
      <c r="AI1" s="384"/>
      <c r="AJ1" s="529" t="s">
        <v>379</v>
      </c>
      <c r="AK1" s="384"/>
      <c r="AL1" s="529" t="s">
        <v>370</v>
      </c>
      <c r="AM1" s="384"/>
      <c r="AN1" s="529" t="s">
        <v>321</v>
      </c>
      <c r="AO1" s="384"/>
      <c r="AP1" s="529" t="s">
        <v>371</v>
      </c>
      <c r="AQ1" s="384"/>
      <c r="AR1" s="529" t="s">
        <v>356</v>
      </c>
      <c r="AS1" s="384"/>
      <c r="AT1" s="1476" t="s">
        <v>357</v>
      </c>
      <c r="AU1" s="362"/>
      <c r="AV1" s="1476" t="s">
        <v>358</v>
      </c>
      <c r="AW1" s="362"/>
      <c r="AX1" s="1476" t="s">
        <v>342</v>
      </c>
      <c r="AY1" s="362"/>
      <c r="AZ1" s="1476" t="s">
        <v>343</v>
      </c>
      <c r="BA1" s="362"/>
      <c r="BB1" s="1476" t="s">
        <v>333</v>
      </c>
      <c r="BC1" s="362"/>
      <c r="BD1" s="1476" t="s">
        <v>334</v>
      </c>
      <c r="BE1" s="362"/>
      <c r="BF1" s="529" t="s">
        <v>326</v>
      </c>
      <c r="BG1" s="384"/>
      <c r="BH1" s="529" t="s">
        <v>327</v>
      </c>
      <c r="BI1" s="384"/>
      <c r="BJ1" s="529" t="s">
        <v>320</v>
      </c>
      <c r="BK1" s="384"/>
      <c r="BL1" s="529" t="s">
        <v>685</v>
      </c>
      <c r="BM1" s="384"/>
      <c r="BN1" s="529" t="s">
        <v>686</v>
      </c>
      <c r="BO1" s="384"/>
      <c r="BP1" s="529" t="s">
        <v>687</v>
      </c>
      <c r="BQ1" s="384"/>
      <c r="BR1" s="529" t="s">
        <v>886</v>
      </c>
      <c r="BS1" s="384"/>
      <c r="BT1" s="529" t="s">
        <v>688</v>
      </c>
      <c r="BU1" s="384"/>
      <c r="BV1" s="529" t="s">
        <v>689</v>
      </c>
      <c r="BW1" s="384"/>
      <c r="BX1" s="529" t="s">
        <v>690</v>
      </c>
      <c r="BY1" s="384"/>
      <c r="BZ1" s="1477"/>
    </row>
    <row r="2">
      <c r="A2" s="1478" t="s">
        <v>187</v>
      </c>
      <c r="B2" s="1479" t="s">
        <v>510</v>
      </c>
      <c r="C2" s="361"/>
      <c r="D2" s="361"/>
      <c r="E2" s="361"/>
      <c r="F2" s="361"/>
      <c r="G2" s="362"/>
      <c r="H2" s="1480" t="s">
        <v>887</v>
      </c>
      <c r="I2" s="1481" t="s">
        <v>156</v>
      </c>
      <c r="J2" s="387"/>
      <c r="K2" s="387"/>
      <c r="L2" s="387"/>
      <c r="M2" s="384"/>
      <c r="N2" s="1482" t="s">
        <v>888</v>
      </c>
      <c r="O2" s="1483" t="s">
        <v>170</v>
      </c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4"/>
      <c r="AA2" s="1484" t="s">
        <v>889</v>
      </c>
      <c r="AB2" s="1485" t="s">
        <v>189</v>
      </c>
      <c r="AC2" s="387"/>
      <c r="AD2" s="387"/>
      <c r="AE2" s="387"/>
      <c r="AF2" s="387"/>
      <c r="AG2" s="384"/>
      <c r="AH2" s="1483" t="s">
        <v>156</v>
      </c>
      <c r="AI2" s="387"/>
      <c r="AJ2" s="387"/>
      <c r="AK2" s="387"/>
      <c r="AL2" s="387"/>
      <c r="AM2" s="387"/>
      <c r="AN2" s="387"/>
      <c r="AO2" s="387"/>
      <c r="AP2" s="387"/>
      <c r="AQ2" s="387"/>
      <c r="AR2" s="384"/>
      <c r="AS2" s="1486" t="s">
        <v>190</v>
      </c>
      <c r="AT2" s="387"/>
      <c r="AU2" s="387"/>
      <c r="AV2" s="387"/>
      <c r="AW2" s="387"/>
      <c r="AX2" s="387"/>
      <c r="AY2" s="387"/>
      <c r="AZ2" s="387"/>
      <c r="BA2" s="387"/>
      <c r="BB2" s="387"/>
      <c r="BC2" s="387"/>
      <c r="BD2" s="387"/>
      <c r="BE2" s="384"/>
      <c r="BF2" s="1487" t="s">
        <v>180</v>
      </c>
      <c r="BG2" s="387"/>
      <c r="BH2" s="387"/>
      <c r="BI2" s="387"/>
      <c r="BJ2" s="387"/>
      <c r="BK2" s="387"/>
      <c r="BL2" s="387"/>
      <c r="BM2" s="387"/>
      <c r="BN2" s="387"/>
      <c r="BO2" s="387"/>
      <c r="BP2" s="387"/>
      <c r="BQ2" s="387"/>
      <c r="BR2" s="387"/>
      <c r="BS2" s="387"/>
      <c r="BT2" s="387"/>
      <c r="BU2" s="384"/>
      <c r="BV2" s="1"/>
      <c r="BW2" s="1"/>
      <c r="BX2" s="1"/>
      <c r="BY2" s="1"/>
      <c r="BZ2" s="1"/>
    </row>
    <row r="3">
      <c r="A3" s="1478" t="s">
        <v>192</v>
      </c>
      <c r="B3" s="363"/>
      <c r="C3" s="364"/>
      <c r="D3" s="364"/>
      <c r="E3" s="364"/>
      <c r="F3" s="364"/>
      <c r="G3" s="365"/>
      <c r="H3" s="1488" t="s">
        <v>158</v>
      </c>
      <c r="I3" s="387"/>
      <c r="J3" s="387"/>
      <c r="K3" s="387"/>
      <c r="L3" s="387"/>
      <c r="M3" s="384"/>
      <c r="N3" s="1489" t="s">
        <v>158</v>
      </c>
      <c r="O3" s="387"/>
      <c r="P3" s="387"/>
      <c r="Q3" s="384"/>
      <c r="R3" s="1490" t="s">
        <v>193</v>
      </c>
      <c r="S3" s="387"/>
      <c r="T3" s="387"/>
      <c r="U3" s="384"/>
      <c r="V3" s="1491" t="s">
        <v>156</v>
      </c>
      <c r="W3" s="387"/>
      <c r="X3" s="384"/>
      <c r="Y3" s="1492" t="s">
        <v>156</v>
      </c>
      <c r="Z3" s="387"/>
      <c r="AA3" s="387"/>
      <c r="AB3" s="384"/>
      <c r="AC3" s="1493" t="s">
        <v>194</v>
      </c>
      <c r="AD3" s="387"/>
      <c r="AE3" s="387"/>
      <c r="AF3" s="387"/>
      <c r="AG3" s="384"/>
      <c r="AH3" s="1494" t="s">
        <v>195</v>
      </c>
      <c r="AI3" s="387"/>
      <c r="AJ3" s="384"/>
      <c r="AK3" s="1495" t="s">
        <v>890</v>
      </c>
      <c r="AL3" s="1491" t="s">
        <v>160</v>
      </c>
      <c r="AM3" s="387"/>
      <c r="AN3" s="387"/>
      <c r="AO3" s="387"/>
      <c r="AP3" s="387"/>
      <c r="AQ3" s="387"/>
      <c r="AR3" s="384"/>
      <c r="AS3" s="1496" t="s">
        <v>891</v>
      </c>
      <c r="AT3" s="1497" t="s">
        <v>193</v>
      </c>
      <c r="AU3" s="1496" t="s">
        <v>891</v>
      </c>
      <c r="AV3" s="1498" t="s">
        <v>197</v>
      </c>
      <c r="AW3" s="364"/>
      <c r="AX3" s="364"/>
      <c r="AY3" s="365"/>
      <c r="AZ3" s="1499" t="s">
        <v>892</v>
      </c>
      <c r="BA3" s="1500" t="s">
        <v>198</v>
      </c>
      <c r="BB3" s="364"/>
      <c r="BC3" s="364"/>
      <c r="BD3" s="364"/>
      <c r="BE3" s="364"/>
      <c r="BF3" s="364"/>
      <c r="BG3" s="364"/>
      <c r="BH3" s="364"/>
      <c r="BI3" s="364"/>
      <c r="BJ3" s="364"/>
      <c r="BK3" s="364"/>
      <c r="BL3" s="364"/>
      <c r="BM3" s="364"/>
      <c r="BN3" s="364"/>
      <c r="BO3" s="364"/>
      <c r="BP3" s="364"/>
      <c r="BQ3" s="364"/>
      <c r="BR3" s="364"/>
      <c r="BS3" s="364"/>
      <c r="BT3" s="1501" t="s">
        <v>199</v>
      </c>
      <c r="BU3" s="384"/>
      <c r="BV3" s="1"/>
      <c r="BW3" s="1"/>
      <c r="BX3" s="1"/>
      <c r="BY3" s="1"/>
      <c r="BZ3" s="1"/>
    </row>
    <row r="4">
      <c r="A4" s="1478" t="s">
        <v>893</v>
      </c>
      <c r="B4" s="1502" t="s">
        <v>170</v>
      </c>
      <c r="C4" s="387"/>
      <c r="D4" s="387"/>
      <c r="E4" s="387"/>
      <c r="F4" s="387"/>
      <c r="G4" s="384"/>
      <c r="H4" s="501" t="s">
        <v>157</v>
      </c>
      <c r="I4" s="387"/>
      <c r="J4" s="387"/>
      <c r="K4" s="387"/>
      <c r="L4" s="387"/>
      <c r="M4" s="384"/>
      <c r="N4" s="501" t="s">
        <v>336</v>
      </c>
      <c r="O4" s="387"/>
      <c r="P4" s="387"/>
      <c r="Q4" s="384"/>
      <c r="R4" s="501" t="s">
        <v>203</v>
      </c>
      <c r="S4" s="387"/>
      <c r="T4" s="387"/>
      <c r="U4" s="384"/>
      <c r="V4" s="486" t="s">
        <v>194</v>
      </c>
      <c r="W4" s="387"/>
      <c r="X4" s="387"/>
      <c r="Y4" s="387"/>
      <c r="Z4" s="387"/>
      <c r="AA4" s="387"/>
      <c r="AB4" s="384"/>
      <c r="AC4" s="483" t="s">
        <v>195</v>
      </c>
      <c r="AD4" s="387"/>
      <c r="AE4" s="387"/>
      <c r="AF4" s="387"/>
      <c r="AG4" s="384"/>
      <c r="AH4" s="486" t="s">
        <v>198</v>
      </c>
      <c r="AI4" s="387"/>
      <c r="AJ4" s="387"/>
      <c r="AK4" s="387"/>
      <c r="AL4" s="387"/>
      <c r="AM4" s="387"/>
      <c r="AN4" s="387"/>
      <c r="AO4" s="387"/>
      <c r="AP4" s="387"/>
      <c r="AQ4" s="387"/>
      <c r="AR4" s="384"/>
      <c r="AS4" s="1447"/>
      <c r="AT4" s="1503" t="s">
        <v>197</v>
      </c>
      <c r="AU4" s="384"/>
      <c r="AV4" s="1504" t="s">
        <v>336</v>
      </c>
      <c r="AW4" s="1505" t="s">
        <v>180</v>
      </c>
      <c r="AX4" s="384"/>
      <c r="AY4" s="1505" t="s">
        <v>179</v>
      </c>
      <c r="AZ4" s="384"/>
      <c r="BA4" s="1506" t="s">
        <v>161</v>
      </c>
      <c r="BB4" s="1507" t="s">
        <v>199</v>
      </c>
      <c r="BC4" s="361"/>
      <c r="BD4" s="361"/>
      <c r="BE4" s="361"/>
      <c r="BF4" s="361"/>
      <c r="BG4" s="361"/>
      <c r="BH4" s="361"/>
      <c r="BI4" s="361"/>
      <c r="BJ4" s="361"/>
      <c r="BK4" s="361"/>
      <c r="BL4" s="361"/>
      <c r="BM4" s="362"/>
      <c r="BN4" s="1508" t="s">
        <v>199</v>
      </c>
      <c r="BO4" s="387"/>
      <c r="BP4" s="387"/>
      <c r="BQ4" s="384"/>
      <c r="BR4" s="1509" t="s">
        <v>199</v>
      </c>
      <c r="BS4" s="384"/>
      <c r="BT4" s="1347" t="s">
        <v>195</v>
      </c>
      <c r="BU4" s="384"/>
      <c r="BV4" s="1"/>
      <c r="BW4" s="1"/>
      <c r="BX4" s="1"/>
      <c r="BY4" s="1"/>
      <c r="BZ4" s="1"/>
    </row>
    <row r="5">
      <c r="A5" s="1478" t="s">
        <v>894</v>
      </c>
      <c r="B5" s="502" t="s">
        <v>158</v>
      </c>
      <c r="C5" s="387"/>
      <c r="D5" s="387"/>
      <c r="E5" s="387"/>
      <c r="F5" s="387"/>
      <c r="G5" s="384"/>
      <c r="H5" s="501" t="s">
        <v>336</v>
      </c>
      <c r="I5" s="387"/>
      <c r="J5" s="387"/>
      <c r="K5" s="387"/>
      <c r="L5" s="387"/>
      <c r="M5" s="384"/>
      <c r="N5" s="1"/>
      <c r="O5" s="1"/>
      <c r="P5" s="1502" t="s">
        <v>193</v>
      </c>
      <c r="Q5" s="384"/>
      <c r="R5" s="1"/>
      <c r="S5" s="1"/>
      <c r="T5" s="1"/>
      <c r="U5" s="1"/>
      <c r="V5" s="1510" t="s">
        <v>193</v>
      </c>
      <c r="W5" s="387"/>
      <c r="X5" s="384"/>
      <c r="Y5" s="483" t="s">
        <v>195</v>
      </c>
      <c r="Z5" s="387"/>
      <c r="AA5" s="387"/>
      <c r="AB5" s="384"/>
      <c r="AC5" s="1511" t="s">
        <v>206</v>
      </c>
      <c r="AD5" s="387"/>
      <c r="AE5" s="387"/>
      <c r="AF5" s="387"/>
      <c r="AG5" s="384"/>
      <c r="AH5" s="1511" t="s">
        <v>160</v>
      </c>
      <c r="AI5" s="387"/>
      <c r="AJ5" s="387"/>
      <c r="AK5" s="384"/>
      <c r="AL5" s="501" t="s">
        <v>157</v>
      </c>
      <c r="AM5" s="387"/>
      <c r="AN5" s="387"/>
      <c r="AO5" s="387"/>
      <c r="AP5" s="387"/>
      <c r="AQ5" s="387"/>
      <c r="AR5" s="384"/>
      <c r="AS5" s="13"/>
      <c r="AT5" s="501" t="s">
        <v>731</v>
      </c>
      <c r="AU5" s="384"/>
      <c r="AV5" s="1512" t="s">
        <v>180</v>
      </c>
      <c r="AW5" s="1505" t="s">
        <v>179</v>
      </c>
      <c r="AX5" s="384"/>
      <c r="AY5" s="486" t="s">
        <v>198</v>
      </c>
      <c r="AZ5" s="384"/>
      <c r="BA5" s="1503" t="s">
        <v>207</v>
      </c>
      <c r="BB5" s="387"/>
      <c r="BC5" s="387"/>
      <c r="BD5" s="387"/>
      <c r="BE5" s="387"/>
      <c r="BF5" s="387"/>
      <c r="BG5" s="387"/>
      <c r="BH5" s="387"/>
      <c r="BI5" s="387"/>
      <c r="BJ5" s="387"/>
      <c r="BK5" s="387"/>
      <c r="BL5" s="387"/>
      <c r="BM5" s="387"/>
      <c r="BN5" s="384"/>
      <c r="BO5" s="56"/>
      <c r="BP5" s="56"/>
      <c r="BQ5" s="56"/>
      <c r="BR5" s="56"/>
      <c r="BS5" s="1447"/>
      <c r="BT5" s="1513" t="s">
        <v>768</v>
      </c>
      <c r="BU5" s="384"/>
      <c r="BV5" s="1"/>
      <c r="BW5" s="1"/>
      <c r="BX5" s="1"/>
      <c r="BY5" s="1"/>
      <c r="BZ5" s="1"/>
    </row>
    <row r="6">
      <c r="A6" s="1514" t="s">
        <v>895</v>
      </c>
      <c r="B6" s="1447"/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  <c r="N6" s="398"/>
      <c r="O6" s="398"/>
      <c r="P6" s="398"/>
      <c r="Q6" s="398"/>
      <c r="R6" s="398"/>
      <c r="S6" s="398"/>
      <c r="T6" s="398"/>
      <c r="U6" s="398"/>
      <c r="V6" s="398"/>
      <c r="W6" s="398"/>
      <c r="X6" s="398"/>
      <c r="Y6" s="398"/>
      <c r="Z6" s="398"/>
      <c r="AA6" s="398"/>
      <c r="AB6" s="398"/>
      <c r="AC6" s="398"/>
      <c r="AD6" s="398"/>
      <c r="AE6" s="398"/>
      <c r="AF6" s="398"/>
      <c r="AG6" s="398"/>
      <c r="AH6" s="398"/>
      <c r="AI6" s="398"/>
      <c r="AJ6" s="398"/>
      <c r="AK6" s="398"/>
      <c r="AL6" s="398"/>
      <c r="AM6" s="398"/>
      <c r="AN6" s="398"/>
      <c r="AO6" s="398"/>
      <c r="AP6" s="398"/>
      <c r="AQ6" s="398"/>
      <c r="AR6" s="398"/>
      <c r="AS6" s="399"/>
      <c r="AT6" s="1515" t="s">
        <v>336</v>
      </c>
      <c r="AU6" s="384"/>
      <c r="AV6" s="754"/>
      <c r="AW6" s="56"/>
      <c r="AX6" s="56"/>
      <c r="AY6" s="56"/>
      <c r="AZ6" s="56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56"/>
      <c r="BU6" s="1"/>
      <c r="BV6" s="1"/>
      <c r="BW6" s="1"/>
      <c r="BX6" s="1"/>
      <c r="BY6" s="1"/>
      <c r="BZ6" s="1"/>
    </row>
  </sheetData>
  <mergeCells count="85">
    <mergeCell ref="O2:Z2"/>
    <mergeCell ref="AB2:AG2"/>
    <mergeCell ref="AJ1:AK1"/>
    <mergeCell ref="AP1:AQ1"/>
    <mergeCell ref="AN1:AO1"/>
    <mergeCell ref="R1:S1"/>
    <mergeCell ref="P1:Q1"/>
    <mergeCell ref="AL3:AR3"/>
    <mergeCell ref="AC3:AG3"/>
    <mergeCell ref="AH3:AJ3"/>
    <mergeCell ref="R3:U3"/>
    <mergeCell ref="Y3:AB3"/>
    <mergeCell ref="V3:X3"/>
    <mergeCell ref="T1:U1"/>
    <mergeCell ref="V1:W1"/>
    <mergeCell ref="X1:Y1"/>
    <mergeCell ref="AX1:AY1"/>
    <mergeCell ref="Z1:AA1"/>
    <mergeCell ref="AH2:AR2"/>
    <mergeCell ref="AV3:AY3"/>
    <mergeCell ref="AC4:AG4"/>
    <mergeCell ref="AH4:AR4"/>
    <mergeCell ref="B6:AS6"/>
    <mergeCell ref="AT6:AU6"/>
    <mergeCell ref="AY5:AZ5"/>
    <mergeCell ref="BA5:BN5"/>
    <mergeCell ref="BT5:BU5"/>
    <mergeCell ref="BT4:BU4"/>
    <mergeCell ref="AY4:AZ4"/>
    <mergeCell ref="BB4:BM4"/>
    <mergeCell ref="BR4:BS4"/>
    <mergeCell ref="BN4:BQ4"/>
    <mergeCell ref="AT5:AU5"/>
    <mergeCell ref="AT4:AU4"/>
    <mergeCell ref="H4:M4"/>
    <mergeCell ref="H5:M5"/>
    <mergeCell ref="AL5:AR5"/>
    <mergeCell ref="AW5:AX5"/>
    <mergeCell ref="AC5:AG5"/>
    <mergeCell ref="V4:AB4"/>
    <mergeCell ref="AH5:AK5"/>
    <mergeCell ref="AW4:AX4"/>
    <mergeCell ref="AV1:AW1"/>
    <mergeCell ref="AR1:AS1"/>
    <mergeCell ref="AT1:AU1"/>
    <mergeCell ref="BB1:BC1"/>
    <mergeCell ref="AZ1:BA1"/>
    <mergeCell ref="BD1:BE1"/>
    <mergeCell ref="AS2:BE2"/>
    <mergeCell ref="BP1:BQ1"/>
    <mergeCell ref="BN1:BO1"/>
    <mergeCell ref="BH1:BI1"/>
    <mergeCell ref="BJ1:BK1"/>
    <mergeCell ref="BR1:BS1"/>
    <mergeCell ref="BA3:BS3"/>
    <mergeCell ref="BT3:BU3"/>
    <mergeCell ref="BF2:BU2"/>
    <mergeCell ref="BF1:BG1"/>
    <mergeCell ref="BL1:BM1"/>
    <mergeCell ref="B4:G4"/>
    <mergeCell ref="B2:G3"/>
    <mergeCell ref="F1:G1"/>
    <mergeCell ref="D1:E1"/>
    <mergeCell ref="B1:C1"/>
    <mergeCell ref="B5:G5"/>
    <mergeCell ref="Y5:AB5"/>
    <mergeCell ref="V5:X5"/>
    <mergeCell ref="AB1:AC1"/>
    <mergeCell ref="AF1:AG1"/>
    <mergeCell ref="AD1:AE1"/>
    <mergeCell ref="AH1:AI1"/>
    <mergeCell ref="AL1:AM1"/>
    <mergeCell ref="J1:K1"/>
    <mergeCell ref="H1:I1"/>
    <mergeCell ref="R4:U4"/>
    <mergeCell ref="H3:M3"/>
    <mergeCell ref="N3:Q3"/>
    <mergeCell ref="P5:Q5"/>
    <mergeCell ref="N4:Q4"/>
    <mergeCell ref="I2:M2"/>
    <mergeCell ref="L1:M1"/>
    <mergeCell ref="N1:O1"/>
    <mergeCell ref="BT1:BU1"/>
    <mergeCell ref="BV1:BW1"/>
    <mergeCell ref="BX1:BY1"/>
  </mergeCells>
  <conditionalFormatting sqref="A1:A6 B1:B5 C1:H6 I1:I2 J1:O4 P1:P6 Q1:Q3 R1:T4 V1:V6 X1:X6 Z1 AB1:AB2 U2:U4 W2:W6 Y2 AA2 AC2:AR6 AS2:AS3 AT2 AU2:AU6 AV2:AV4 AW2:AY3 AZ2 BA2:BA5 BB2:BB3 BC2 BD2:BQ3 BR2:BR4 BT3 I4:I6 Y4:AB6 Q5:Q6 AT5 AY5 BB5:BN5 J6:O6 R6:U6 AS6">
    <cfRule type="cellIs" dxfId="0" priority="1" operator="equal">
      <formula>"D66"</formula>
    </cfRule>
  </conditionalFormatting>
  <conditionalFormatting sqref="A1:A6 B1:B5 C1:H6 I1:I2 J1:O4 P1:P6 Q1:Q3 R1:T4 V1:V6 X1:X6 Z1 AB1:AB2 U2:U4 W2:W6 Y2 AA2 AC2:AR6 AS2:AS3 AT2 AU2:AU6 AV2:AV4 AW2:AY3 AZ2 BA2:BA5 BB2:BB3 BC2 BD2:BQ3 BR2:BR4 BT3 I4:I6 Y4:AB6 Q5:Q6 AT5 AY5 BB5:BN5 J6:O6 R6:U6 AS6">
    <cfRule type="cellIs" dxfId="1" priority="2" operator="equal">
      <formula>"MPN"</formula>
    </cfRule>
  </conditionalFormatting>
  <conditionalFormatting sqref="A1:A6 B1:B5 C1:H6 I1:I2 J1:O4 P1:P6 Q1:Q3 R1:T4 V1:V6 X1:X6 Z1 AB1:AB2 U2:U4 W2:W6 Y2 AA2 AC2:AR6 AS2:AS3 AT2 AU2:AU6 AV2:AV4 AW2:AY3 AZ2 BA2:BA5 BB2:BB3 BC2 BD2:BQ3 BR2:BR4 BT3 I4:I6 Y4:AB6 Q5:Q6 AT5 AY5 BB5:BN5 J6:O6 R6:U6 AS6">
    <cfRule type="cellIs" dxfId="2" priority="3" operator="equal">
      <formula>"S&amp;V"</formula>
    </cfRule>
  </conditionalFormatting>
  <conditionalFormatting sqref="A1:A6 B1:B5 C1:H6 I1:I2 J1:O4 P1:P6 Q1:Q3 R1:T4 V1:V6 X1:X6 Z1 AB1:AB2 U2:U4 W2:W6 Y2 AA2 AC2:AR6 AS2:AS3 AT2 AU2:AU6 AV2:AV4 AW2:AY3 AZ2 BA2:BA5 BB2:BB3 BC2 BD2:BQ3 BR2:BR4 BT3 I4:I6 Y4:AB6 Q5:Q6 AT5 AY5 BB5:BN5 J6:O6 R6:U6 AS6">
    <cfRule type="cellIs" dxfId="3" priority="4" operator="equal">
      <formula>"PVV"</formula>
    </cfRule>
  </conditionalFormatting>
  <conditionalFormatting sqref="A1:A6 B1:B5 C1:H6 I1:I2 J1:O4 P1:P6 Q1:Q3 R1:T4 V1:V6 X1:X6 Z1 AB1:AB2 U2:U4 W2:W6 Y2 AA2 AC2:AR6 AS2:AS3 AT2 AU2:AU6 AV2:AV4 AW2:AY3 AZ2 BA2:BA5 BB2:BB3 BC2 BD2:BQ3 BR2:BR4 BT3 I4:I6 Y4:AB6 Q5:Q6 AT5 AY5 BB5:BN5 J6:O6 R6:U6 AS6">
    <cfRule type="cellIs" dxfId="4" priority="5" operator="equal">
      <formula>"VVD"</formula>
    </cfRule>
  </conditionalFormatting>
  <conditionalFormatting sqref="A1:A6 B1:B5 C1:H6 I1:I2 J1:O4 P1:P6 Q1:Q3 R1:T4 V1:V6 X1:X6 Z1 AB1:AB2 U2:U4 W2:W6 Y2 AA2 AC2:AR6 AS2:AS3 AT2 AU2:AU6 AV2:AV4 AW2:AY3 AZ2 BA2:BA5 BB2:BB3 BC2 BD2:BQ3 BR2:BR4 BT3 I4:I6 Y4:AB6 Q5:Q6 AT5 AY5 BB5:BN5 J6:O6 R6:U6 AS6">
    <cfRule type="cellIs" dxfId="5" priority="6" operator="equal">
      <formula>"GL"</formula>
    </cfRule>
  </conditionalFormatting>
  <conditionalFormatting sqref="A1:A6 B1:B5 C1:H6 I1:I2 J1:O4 P1:P6 Q1:Q3 R1:T4 V1:V6 X1:X6 Z1 AB1:AB2 U2:U4 W2:W6 Y2 AA2 AC2:AR6 AS2:AS3 AT2 AU2:AU6 AV2:AV4 AW2:AY3 AZ2 BA2:BA5 BB2:BB3 BC2 BD2:BQ3 BR2:BR4 BT3 I4:I6 Y4:AB6 Q5:Q6 AT5 AY5 BB5:BN5 J6:O6 R6:U6 AS6">
    <cfRule type="cellIs" dxfId="6" priority="7" operator="equal">
      <formula>"PP"</formula>
    </cfRule>
  </conditionalFormatting>
  <conditionalFormatting sqref="A1:A6 B1:B5 C1:H6 I1:I2 J1:O4 P1:P6 Q1:Q3 R1:T4 V1:V6 X1:X6 Z1 AB1:AB2 U2:U4 W2:W6 Y2 AA2 AC2:AR6 AS2:AS3 AT2 AU2:AU6 AV2:AV4 AW2:AY3 AZ2 BA2:BA5 BB2:BB3 BC2 BD2:BQ3 BR2:BR4 BT3 I4:I6 Y4:AB6 Q5:Q6 AT5 AY5 BB5:BN5 J6:O6 R6:U6 AS6">
    <cfRule type="cellIs" dxfId="7" priority="8" operator="equal">
      <formula>"CDA"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34343"/>
    <outlinePr summaryBelow="0" summaryRight="0"/>
  </sheetPr>
  <sheetViews>
    <sheetView workbookViewId="0"/>
  </sheetViews>
  <sheetFormatPr customHeight="1" defaultColWidth="14.43" defaultRowHeight="15.75"/>
  <cols>
    <col customWidth="1" min="2" max="2" width="29.14"/>
    <col customWidth="1" min="3" max="4" width="29.29"/>
  </cols>
  <sheetData>
    <row r="1" ht="23.25" customHeight="1">
      <c r="A1" s="574"/>
      <c r="B1" s="1516"/>
    </row>
    <row r="2" ht="23.25" customHeight="1">
      <c r="B2" s="1517" t="s">
        <v>896</v>
      </c>
      <c r="C2" s="3"/>
      <c r="D2" s="4"/>
    </row>
    <row r="3" ht="23.25" customHeight="1">
      <c r="B3" s="1518"/>
      <c r="C3" s="6"/>
      <c r="D3" s="7"/>
    </row>
    <row r="4" ht="23.25" customHeight="1">
      <c r="B4" s="1519" t="s">
        <v>897</v>
      </c>
      <c r="C4" s="1520" t="s">
        <v>898</v>
      </c>
      <c r="D4" s="1520" t="s">
        <v>899</v>
      </c>
    </row>
    <row r="5" ht="23.25" customHeight="1">
      <c r="B5" s="1521" t="s">
        <v>469</v>
      </c>
      <c r="C5" s="1519" t="s">
        <v>449</v>
      </c>
      <c r="D5" s="1520" t="s">
        <v>452</v>
      </c>
    </row>
    <row r="6" ht="23.25" customHeight="1">
      <c r="B6" s="1520" t="s">
        <v>900</v>
      </c>
      <c r="C6" s="1522" t="s">
        <v>484</v>
      </c>
      <c r="D6" s="1519" t="s">
        <v>901</v>
      </c>
    </row>
    <row r="7" ht="23.25" customHeight="1">
      <c r="B7" s="1520" t="s">
        <v>902</v>
      </c>
      <c r="C7" s="1520" t="s">
        <v>903</v>
      </c>
      <c r="D7" s="1519" t="s">
        <v>454</v>
      </c>
    </row>
    <row r="8" ht="23.25" customHeight="1">
      <c r="B8" s="1519" t="s">
        <v>904</v>
      </c>
      <c r="C8" s="1520" t="s">
        <v>905</v>
      </c>
      <c r="D8" s="1520" t="s">
        <v>447</v>
      </c>
    </row>
    <row r="9" ht="23.25" customHeight="1">
      <c r="B9" s="1519" t="s">
        <v>455</v>
      </c>
      <c r="C9" s="1520" t="s">
        <v>906</v>
      </c>
    </row>
    <row r="10" ht="23.25" customHeight="1"/>
    <row r="11" ht="23.25" customHeight="1"/>
    <row r="12" ht="23.25" customHeight="1"/>
  </sheetData>
  <mergeCells count="1">
    <mergeCell ref="B2:D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A651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5.14"/>
    <col customWidth="1" min="3" max="3" width="3.14"/>
    <col customWidth="1" min="4" max="4" width="44.14"/>
    <col customWidth="1" min="5" max="5" width="13.57"/>
    <col customWidth="1" min="6" max="6" width="10.0"/>
    <col customWidth="1" min="7" max="7" width="3.14"/>
    <col customWidth="1" min="8" max="8" width="25.14"/>
    <col customWidth="1" min="9" max="9" width="2.86"/>
    <col customWidth="1" min="10" max="10" width="25.14"/>
    <col customWidth="1" min="11" max="11" width="3.14"/>
    <col customWidth="1" min="12" max="12" width="25.14"/>
    <col customWidth="1" min="13" max="13" width="56.0"/>
  </cols>
  <sheetData>
    <row r="1" ht="6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75" customHeight="1">
      <c r="A2" s="1"/>
      <c r="B2" s="1523" t="s">
        <v>1</v>
      </c>
      <c r="C2" s="3"/>
      <c r="D2" s="3"/>
      <c r="E2" s="3"/>
      <c r="F2" s="3"/>
      <c r="G2" s="3"/>
      <c r="H2" s="3"/>
      <c r="I2" s="3"/>
      <c r="J2" s="3"/>
      <c r="K2" s="3"/>
      <c r="L2" s="4"/>
      <c r="M2" s="1"/>
    </row>
    <row r="3">
      <c r="A3" s="1"/>
      <c r="B3" s="1524" t="s">
        <v>2</v>
      </c>
      <c r="C3" s="6"/>
      <c r="D3" s="6"/>
      <c r="E3" s="6"/>
      <c r="F3" s="6"/>
      <c r="G3" s="6"/>
      <c r="H3" s="6"/>
      <c r="I3" s="6"/>
      <c r="J3" s="6"/>
      <c r="K3" s="6"/>
      <c r="L3" s="7"/>
      <c r="M3" s="1"/>
    </row>
    <row r="4" ht="8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ht="21.0" customHeight="1">
      <c r="A5" s="1"/>
      <c r="B5" s="1525" t="s">
        <v>3</v>
      </c>
      <c r="C5" s="1"/>
      <c r="D5" s="1526" t="s">
        <v>907</v>
      </c>
      <c r="E5" s="11"/>
      <c r="F5" s="12"/>
      <c r="G5" s="1"/>
      <c r="H5" s="1527" t="s">
        <v>5</v>
      </c>
      <c r="I5" s="1"/>
      <c r="J5" s="1528" t="s">
        <v>6</v>
      </c>
      <c r="K5" s="1"/>
      <c r="L5" s="1528" t="s">
        <v>7</v>
      </c>
      <c r="M5" s="1"/>
    </row>
    <row r="6" ht="21.0" customHeight="1">
      <c r="A6" s="1"/>
      <c r="B6" s="37" t="str">
        <f>HYPERLINK("https://docs.google.com/spreadsheets/d/1eD5XmIXxBoOfQW2WEzHST1i5Lj7OThDQwM-IMhG8HnU/edit#gid=391307666","Tweede Kamer")</f>
        <v>Tweede Kamer</v>
      </c>
      <c r="C6" s="1"/>
      <c r="D6" s="1529" t="s">
        <v>8</v>
      </c>
      <c r="E6" s="1529" t="s">
        <v>9</v>
      </c>
      <c r="F6" s="1530" t="s">
        <v>10</v>
      </c>
      <c r="G6" s="1"/>
      <c r="H6" s="20"/>
      <c r="I6" s="1"/>
      <c r="J6" s="21" t="s">
        <v>132</v>
      </c>
      <c r="K6" s="1"/>
      <c r="L6" s="29" t="str">
        <f>HYPERLINK("https://www.reddit.com/r/RMTK/comments/7277wf/word_lid_van_een_partij/","Word lid van een partij!")</f>
        <v>Word lid van een partij!</v>
      </c>
      <c r="M6" s="1"/>
    </row>
    <row r="7" ht="21.0" customHeight="1">
      <c r="A7" s="1"/>
      <c r="B7" s="29" t="str">
        <f>HYPERLINK("https://docs.google.com/spreadsheets/d/1eD5XmIXxBoOfQW2WEzHST1i5Lj7OThDQwM-IMhG8HnU/edit#gid=186715999","Eerste Kamer")</f>
        <v>Eerste Kamer</v>
      </c>
      <c r="C7" s="1"/>
      <c r="D7" s="38" t="s">
        <v>21</v>
      </c>
      <c r="E7" s="39" t="s">
        <v>22</v>
      </c>
      <c r="F7" s="26">
        <v>5.0</v>
      </c>
      <c r="G7" s="1"/>
      <c r="H7" s="1531" t="s">
        <v>908</v>
      </c>
      <c r="I7" s="1"/>
      <c r="J7" s="28" t="s">
        <v>909</v>
      </c>
      <c r="K7" s="1"/>
      <c r="L7" s="29" t="str">
        <f>HYPERLINK("https://www.reddit.com/r/RMTK/wiki/nieuwe-leden-gids","Nieuwe ledengids")</f>
        <v>Nieuwe ledengids</v>
      </c>
      <c r="M7" s="1"/>
    </row>
    <row r="8" ht="21.0" customHeight="1">
      <c r="A8" s="1"/>
      <c r="B8" s="1"/>
      <c r="C8" s="1"/>
      <c r="D8" s="1532" t="s">
        <v>498</v>
      </c>
      <c r="E8" s="1533" t="s">
        <v>498</v>
      </c>
      <c r="F8" s="32">
        <v>5.0</v>
      </c>
      <c r="G8" s="1"/>
      <c r="H8" s="1534" t="s">
        <v>910</v>
      </c>
      <c r="I8" s="1"/>
      <c r="J8" s="1"/>
      <c r="K8" s="1"/>
      <c r="L8" s="29" t="str">
        <f>HYPERLINK("https://www.reddit.com/r/RMTK/wiki/grondwet","RMTK Grondwet")</f>
        <v>RMTK Grondwet</v>
      </c>
      <c r="M8" s="1"/>
    </row>
    <row r="9" ht="21.0" customHeight="1">
      <c r="A9" s="1"/>
      <c r="B9" s="1535" t="s">
        <v>17</v>
      </c>
      <c r="C9" s="1"/>
      <c r="D9" s="30" t="s">
        <v>15</v>
      </c>
      <c r="E9" s="31" t="s">
        <v>16</v>
      </c>
      <c r="F9" s="32">
        <v>5.0</v>
      </c>
      <c r="G9" s="1"/>
      <c r="H9" s="1534" t="s">
        <v>911</v>
      </c>
      <c r="I9" s="1"/>
      <c r="J9" s="1536" t="s">
        <v>20</v>
      </c>
      <c r="K9" s="1"/>
      <c r="L9" s="29" t="str">
        <f>HYPERLINK("https://www.reddit.com/r/RMTK/wiki/richtlijnen","RMTK Richtlijnen")</f>
        <v>RMTK Richtlijnen</v>
      </c>
      <c r="M9" s="1"/>
    </row>
    <row r="10" ht="21.0" customHeight="1">
      <c r="A10" s="1"/>
      <c r="B10" s="37" t="str">
        <f>HYPERLINK("https://docs.google.com/spreadsheets/d/1eD5XmIXxBoOfQW2WEzHST1i5Lj7OThDQwM-IMhG8HnU/edit#gid=841191980","Wetsvoorstellen")</f>
        <v>Wetsvoorstellen</v>
      </c>
      <c r="C10" s="1"/>
      <c r="D10" s="1537" t="s">
        <v>24</v>
      </c>
      <c r="E10" s="1538" t="s">
        <v>25</v>
      </c>
      <c r="F10" s="40">
        <v>4.0</v>
      </c>
      <c r="G10" s="1"/>
      <c r="H10" s="1534" t="s">
        <v>912</v>
      </c>
      <c r="I10" s="1"/>
      <c r="J10" s="1539" t="s">
        <v>26</v>
      </c>
      <c r="K10" s="1"/>
      <c r="L10" s="29" t="str">
        <f>HYPERLINK("https://docs.google.com/spreadsheets/d/1QqfHXFp2eF_sX1Vf8ggoeIvxp-W66m3i-4bI3OeFHg8/edit#gid=1562758286","Colofon")</f>
        <v>Colofon</v>
      </c>
      <c r="M10" s="1"/>
    </row>
    <row r="11" ht="21.0" customHeight="1">
      <c r="A11" s="1"/>
      <c r="B11" s="43" t="str">
        <f>HYPERLINK("https://docs.google.com/spreadsheets/d/1eD5XmIXxBoOfQW2WEzHST1i5Lj7OThDQwM-IMhG8HnU/edit#gid=546884936","Wetsv. Amendementen")</f>
        <v>Wetsv. Amendementen</v>
      </c>
      <c r="C11" s="1"/>
      <c r="D11" s="1540" t="s">
        <v>12</v>
      </c>
      <c r="E11" s="1541" t="s">
        <v>13</v>
      </c>
      <c r="F11" s="46">
        <v>3.0</v>
      </c>
      <c r="G11" s="1"/>
      <c r="H11" s="1534" t="s">
        <v>913</v>
      </c>
      <c r="I11" s="1"/>
      <c r="J11" s="1542" t="str">
        <f>HYPERLINK("https://docs.google.com/spreadsheets/d/1QqfHXFp2eF_sX1Vf8ggoeIvxp-W66m3i-4bI3OeFHg8/edit#gid=171158737","Kabinetten")</f>
        <v>Kabinetten</v>
      </c>
      <c r="K11" s="1"/>
      <c r="L11" s="1"/>
      <c r="M11" s="1"/>
    </row>
    <row r="12" ht="21.0" customHeight="1">
      <c r="A12" s="1"/>
      <c r="B12" s="48" t="str">
        <f>HYPERLINK("https://docs.google.com/spreadsheets/d/1eD5XmIXxBoOfQW2WEzHST1i5Lj7OThDQwM-IMhG8HnU/edit#gid=1843647824","Moties")</f>
        <v>Moties</v>
      </c>
      <c r="C12" s="1"/>
      <c r="D12" s="49" t="s">
        <v>27</v>
      </c>
      <c r="E12" s="50" t="s">
        <v>28</v>
      </c>
      <c r="F12" s="46">
        <v>2.0</v>
      </c>
      <c r="G12" s="1"/>
      <c r="H12" s="1534" t="s">
        <v>914</v>
      </c>
      <c r="I12" s="1"/>
      <c r="J12" s="1542" t="str">
        <f>HYPERLINK("https://docs.google.com/spreadsheets/d/1QqfHXFp2eF_sX1Vf8ggoeIvxp-W66m3i-4bI3OeFHg8/edit#gid=18362427","Parlement")</f>
        <v>Parlement</v>
      </c>
      <c r="K12" s="1"/>
      <c r="L12" s="1528" t="s">
        <v>30</v>
      </c>
      <c r="M12" s="1"/>
    </row>
    <row r="13" ht="21.0" customHeight="1">
      <c r="A13" s="1"/>
      <c r="B13" s="48" t="str">
        <f>HYPERLINK("https://docs.google.com/spreadsheets/d/1eD5XmIXxBoOfQW2WEzHST1i5Lj7OThDQwM-IMhG8HnU/edit#gid=1746959943","Koninklijke Besluiten")</f>
        <v>Koninklijke Besluiten</v>
      </c>
      <c r="C13" s="1"/>
      <c r="D13" s="1543" t="s">
        <v>915</v>
      </c>
      <c r="E13" s="1544" t="s">
        <v>191</v>
      </c>
      <c r="F13" s="46">
        <v>1.0</v>
      </c>
      <c r="G13" s="1"/>
      <c r="H13" s="1545" t="s">
        <v>916</v>
      </c>
      <c r="I13" s="1"/>
      <c r="J13" s="1542" t="str">
        <f>HYPERLINK("https://docs.google.com/spreadsheets/d/1QqfHXFp2eF_sX1Vf8ggoeIvxp-W66m3i-4bI3OeFHg8/edit#gid=2097574596","Partijen")</f>
        <v>Partijen</v>
      </c>
      <c r="K13" s="1"/>
      <c r="L13" s="29" t="str">
        <f>HYPERLINK("https://www.reddit.com/r/RMTKMedia/","RMTKMedia")</f>
        <v>RMTKMedia</v>
      </c>
      <c r="M13" s="1"/>
    </row>
    <row r="14" ht="21.0" customHeight="1">
      <c r="A14" s="1"/>
      <c r="B14" s="48" t="str">
        <f>HYPERLINK("https://docs.google.com/spreadsheets/d/1eD5XmIXxBoOfQW2WEzHST1i5Lj7OThDQwM-IMhG8HnU/edit#gid=1523655277","Kamerstukken")</f>
        <v>Kamerstukken</v>
      </c>
      <c r="C14" s="1"/>
      <c r="D14" s="1"/>
      <c r="E14" s="1"/>
      <c r="F14" s="1"/>
      <c r="G14" s="1"/>
      <c r="H14" s="1"/>
      <c r="I14" s="1"/>
      <c r="J14" s="1542" t="str">
        <f>HYPERLINK("https://docs.google.com/spreadsheets/d/1QqfHXFp2eF_sX1Vf8ggoeIvxp-W66m3i-4bI3OeFHg8/edit#gid=1028008508","Moderators")</f>
        <v>Moderators</v>
      </c>
      <c r="K14" s="1"/>
      <c r="L14" s="29" t="str">
        <f>HYPERLINK("https://www.reddit.com/r/RMTKMeta/","RMTKMeta")</f>
        <v>RMTKMeta</v>
      </c>
      <c r="M14" s="1"/>
    </row>
    <row r="15" ht="21.0" customHeight="1">
      <c r="A15" s="1"/>
      <c r="B15" s="55" t="str">
        <f>HYPERLINK("https://docs.google.com/spreadsheets/d/1eD5XmIXxBoOfQW2WEzHST1i5Lj7OThDQwM-IMhG8HnU/edit#gid=2130066139","Debatten &amp; Kamervragen")</f>
        <v>Debatten &amp; Kamervragen</v>
      </c>
      <c r="C15" s="1"/>
      <c r="D15" s="1"/>
      <c r="E15" s="1"/>
      <c r="F15" s="1"/>
      <c r="G15" s="1"/>
      <c r="H15" s="1"/>
      <c r="I15" s="1"/>
      <c r="J15" s="1546" t="s">
        <v>917</v>
      </c>
      <c r="K15" s="1"/>
      <c r="L15" s="29" t="str">
        <f>HYPERLINK("https://www.reddit.com/r/RMTKCafe/","Café Binnenhof")</f>
        <v>Café Binnenhof</v>
      </c>
      <c r="M15" s="1"/>
    </row>
    <row r="16" ht="21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ht="21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ht="21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ht="21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ht="21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ht="21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ht="21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ht="21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ht="21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ht="21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ht="21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ht="21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ht="21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ht="21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ht="21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ht="21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ht="21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ht="21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ht="21.0" customHeight="1">
      <c r="A34" s="1"/>
      <c r="K34" s="1547"/>
      <c r="L34" s="1547"/>
      <c r="M34" s="1547"/>
    </row>
    <row r="35" ht="21.0" customHeight="1">
      <c r="A35" s="1"/>
      <c r="K35" s="1547"/>
      <c r="L35" s="1547"/>
      <c r="M35" s="1547"/>
    </row>
    <row r="36" ht="21.0" customHeight="1">
      <c r="A36" s="1"/>
      <c r="K36" s="1547"/>
      <c r="L36" s="1547"/>
      <c r="M36" s="1547"/>
    </row>
    <row r="37" ht="21.0" customHeight="1">
      <c r="A37" s="1"/>
    </row>
    <row r="38" ht="21.0" customHeight="1">
      <c r="A38" s="1"/>
    </row>
    <row r="39" ht="21.0" customHeight="1">
      <c r="A39" s="1"/>
    </row>
    <row r="40" ht="21.0" customHeight="1">
      <c r="A40" s="1"/>
    </row>
    <row r="41" ht="21.0" customHeight="1"/>
    <row r="42" ht="21.0" customHeight="1"/>
    <row r="43" ht="21.0" customHeight="1"/>
    <row r="44" ht="21.0" customHeight="1"/>
    <row r="45" ht="21.0" customHeight="1"/>
    <row r="46" ht="21.0" customHeight="1"/>
    <row r="47" ht="21.0" customHeight="1"/>
    <row r="48" ht="21.0" customHeight="1"/>
    <row r="49" ht="21.0" customHeight="1"/>
    <row r="50" ht="21.0" customHeight="1"/>
  </sheetData>
  <mergeCells count="4">
    <mergeCell ref="B3:L3"/>
    <mergeCell ref="D5:F5"/>
    <mergeCell ref="B2:L2"/>
    <mergeCell ref="H5:H6"/>
  </mergeCells>
  <hyperlinks>
    <hyperlink display="RMTK Tijdlijn" location="Pre-reset RMTK Tijdlijn!A1" ref="J10"/>
  </hyperlin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21.57"/>
    <col customWidth="1" min="3" max="3" width="14.43"/>
    <col customWidth="1" min="4" max="5" width="21.57"/>
    <col customWidth="1" min="6" max="6" width="14.43"/>
    <col customWidth="1" min="7" max="7" width="56.43"/>
    <col customWidth="1" min="8" max="8" width="14.43"/>
    <col customWidth="1" min="9" max="9" width="22.71"/>
    <col customWidth="1" min="10" max="11" width="24.43"/>
    <col customWidth="1" min="12" max="12" width="3.71"/>
  </cols>
  <sheetData>
    <row r="1">
      <c r="A1" s="1548"/>
      <c r="B1" s="1549"/>
      <c r="C1" s="1549"/>
      <c r="D1" s="1549"/>
      <c r="E1" s="1549"/>
      <c r="F1" s="1549"/>
      <c r="G1" s="1550"/>
      <c r="H1" s="1549"/>
      <c r="I1" s="1549"/>
      <c r="J1" s="1549"/>
      <c r="K1" s="1550"/>
      <c r="L1" s="1549"/>
    </row>
    <row r="2">
      <c r="A2" s="1551"/>
      <c r="B2" s="1552" t="s">
        <v>918</v>
      </c>
      <c r="C2" s="1010"/>
      <c r="D2" s="1010"/>
      <c r="E2" s="1553"/>
      <c r="F2" s="1554"/>
      <c r="G2" s="1555" t="s">
        <v>919</v>
      </c>
      <c r="H2" s="1556"/>
      <c r="I2" s="1557" t="s">
        <v>920</v>
      </c>
      <c r="J2" s="1558"/>
      <c r="K2" s="1559" t="s">
        <v>921</v>
      </c>
      <c r="L2" s="1549"/>
    </row>
    <row r="3">
      <c r="A3" s="1549"/>
      <c r="B3" s="1560" t="s">
        <v>3</v>
      </c>
      <c r="C3" s="1549"/>
      <c r="D3" s="1561" t="s">
        <v>922</v>
      </c>
      <c r="E3" s="1562"/>
      <c r="F3" s="1563"/>
      <c r="G3" s="1564" t="s">
        <v>845</v>
      </c>
      <c r="H3" s="1556"/>
      <c r="I3" s="1565" t="str">
        <f>HYPERLINK("https://docs.google.com/spreadsheets/d/1ltM1kECLIGqIEhsALl9ufN01zWGYZq-uBWwIhZ84UM8/edit?usp=sharing","Archief Spreadsheet")</f>
        <v>Archief Spreadsheet</v>
      </c>
      <c r="J3" s="1558"/>
      <c r="K3" s="1566" t="str">
        <f>HYPERLINK("http://www.reddit.com/r/CMHoC","Canada")</f>
        <v>Canada</v>
      </c>
      <c r="L3" s="1549"/>
    </row>
    <row r="4">
      <c r="A4" s="1549"/>
      <c r="B4" s="1567" t="str">
        <f>HYPERLINK("https://docs.google.com/spreadsheets/d/1eD5XmIXxBoOfQW2WEzHST1i5Lj7OThDQwM-IMhG8HnU/edit#gid=391307666","Tweede Kamer")</f>
        <v>Tweede Kamer</v>
      </c>
      <c r="C4" s="1549"/>
      <c r="D4" s="1568" t="s">
        <v>693</v>
      </c>
      <c r="E4" s="1569" t="s">
        <v>923</v>
      </c>
      <c r="F4" s="1563"/>
      <c r="G4" s="1570" t="s">
        <v>847</v>
      </c>
      <c r="H4" s="1556"/>
      <c r="I4" s="1571" t="str">
        <f>HYPERLINK("https://www.reddit.com/r/RMTK/wiki/richtlijnen","Community richtlijnen")</f>
        <v>Community richtlijnen</v>
      </c>
      <c r="J4" s="1558"/>
      <c r="K4" s="1572" t="str">
        <f>HYPERLINK("https://www.reddit.com/r/MBundestag","Duitsland")</f>
        <v>Duitsland</v>
      </c>
      <c r="L4" s="1556"/>
    </row>
    <row r="5">
      <c r="A5" s="1551"/>
      <c r="B5" s="1567" t="str">
        <f>HYPERLINK("https://docs.google.com/spreadsheets/d/1eD5XmIXxBoOfQW2WEzHST1i5Lj7OThDQwM-IMhG8HnU/edit#gid=186715999","Eerste Kamer")</f>
        <v>Eerste Kamer</v>
      </c>
      <c r="C5" s="1563"/>
      <c r="D5" s="1573" t="str">
        <f>HYPERLINK("https://docs.google.com/spreadsheets/d/1QqfHXFp2eF_sX1Vf8ggoeIvxp-W66m3i-4bI3OeFHg8/edit#gid=1630496490","Maart 2017")</f>
        <v>Maart 2017</v>
      </c>
      <c r="E5" s="1573" t="str">
        <f>HYPERLINK("https://docs.google.com/spreadsheets/d/1ltM1kECLIGqIEhsALl9ufN01zWGYZq-uBWwIhZ84UM8/edit?usp=sharing","Maart 2016")</f>
        <v>Maart 2016</v>
      </c>
      <c r="F5" s="1563"/>
      <c r="G5" s="1574" t="s">
        <v>849</v>
      </c>
      <c r="H5" s="1556"/>
      <c r="I5" s="1565" t="str">
        <f>HYPERLINK("https://www.reddit.com/r/RMTK/wiki/voorbeelden","Kamerstuk sjablonen")</f>
        <v>Kamerstuk sjablonen</v>
      </c>
      <c r="J5" s="1558"/>
      <c r="K5" s="1575" t="str">
        <f>HYPERLINK("https://www.reddit.com/r/MhOir","Ierland")</f>
        <v>Ierland</v>
      </c>
      <c r="L5" s="1556"/>
    </row>
    <row r="6">
      <c r="A6" s="1551"/>
      <c r="B6" s="1576"/>
      <c r="C6" s="1549"/>
      <c r="D6" s="1573" t="str">
        <f>HYPERLINK("https://docs.google.com/spreadsheets/d/1ltM1kECLIGqIEhsALl9ufN01zWGYZq-uBWwIhZ84UM8/edit?usp=sharing","September 2016")</f>
        <v>September 2016</v>
      </c>
      <c r="E6" s="1577"/>
      <c r="F6" s="1578"/>
      <c r="G6" s="1579" t="s">
        <v>498</v>
      </c>
      <c r="H6" s="1556"/>
      <c r="I6" s="1580" t="str">
        <f>HYPERLINK("https://www.reddit.com/r/RMTK/wiki/team","Moderatoren")</f>
        <v>Moderatoren</v>
      </c>
      <c r="J6" s="1558"/>
      <c r="K6" s="1581" t="str">
        <f>HYPERLINK("https://www.reddit.com/r/MHoC","Verenigd Koninkrijk")</f>
        <v>Verenigd Koninkrijk</v>
      </c>
      <c r="L6" s="1549"/>
    </row>
    <row r="7">
      <c r="A7" s="1549"/>
      <c r="B7" s="1582" t="s">
        <v>17</v>
      </c>
      <c r="C7" s="1551"/>
      <c r="D7" s="1573" t="str">
        <f>HYPERLINK("https://docs.google.com/spreadsheets/d/1ltM1kECLIGqIEhsALl9ufN01zWGYZq-uBWwIhZ84UM8/edit?usp=sharing","Maart 2016")</f>
        <v>Maart 2016</v>
      </c>
      <c r="E7" s="1583"/>
      <c r="F7" s="1563"/>
      <c r="G7" s="1584" t="s">
        <v>850</v>
      </c>
      <c r="H7" s="1563"/>
      <c r="I7" s="1565" t="str">
        <f>HYPERLINK("https://www.reddit.com/r/RMTK/wiki/stemwijzer","Stemwijzer")</f>
        <v>Stemwijzer</v>
      </c>
      <c r="J7" s="1585"/>
      <c r="K7" s="1586" t="str">
        <f>HYPERLINK("https://www.reddit.com/r/ModelUSGov","Verenigde Staten")</f>
        <v>Verenigde Staten</v>
      </c>
      <c r="L7" s="1549"/>
    </row>
    <row r="8">
      <c r="A8" s="1551"/>
      <c r="B8" s="1567" t="str">
        <f>HYPERLINK("https://docs.google.com/spreadsheets/d/1eD5XmIXxBoOfQW2WEzHST1i5Lj7OThDQwM-IMhG8HnU/edit#gid=841191980","Wetsvoorstellen")</f>
        <v>Wetsvoorstellen</v>
      </c>
      <c r="C8" s="1556"/>
      <c r="D8" s="1573" t="str">
        <f>HYPERLINK("https://docs.google.com/spreadsheets/d/1ltM1kECLIGqIEhsALl9ufN01zWGYZq-uBWwIhZ84UM8/edit?usp=sharing","November 2015")</f>
        <v>November 2015</v>
      </c>
      <c r="E8" s="1587"/>
      <c r="F8" s="1563"/>
      <c r="G8" s="1588" t="s">
        <v>848</v>
      </c>
      <c r="H8" s="1563"/>
      <c r="I8" s="1565" t="str">
        <f>HYPERLINK("nl.rmtk.wikia.com/wiki/RMTK_wiki","RMTK Wikia")</f>
        <v>RMTK Wikia</v>
      </c>
      <c r="J8" s="514"/>
      <c r="K8" s="1589" t="str">
        <f>HYPERLINK("https://www.reddit.com/r/iksdagen","Zweden")</f>
        <v>Zweden</v>
      </c>
      <c r="L8" s="1549"/>
    </row>
    <row r="9">
      <c r="A9" s="1551"/>
      <c r="B9" s="1590" t="str">
        <f>HYPERLINK("https://docs.google.com/spreadsheets/d/1eD5XmIXxBoOfQW2WEzHST1i5Lj7OThDQwM-IMhG8HnU/edit#gid=546884936","Wetsv. Amendementen")</f>
        <v>Wetsv. Amendementen</v>
      </c>
      <c r="C9" s="1556"/>
      <c r="D9" s="1573" t="str">
        <f>HYPERLINK("https://docs.google.com/spreadsheets/d/1ltM1kECLIGqIEhsALl9ufN01zWGYZq-uBWwIhZ84UM8/edit?usp=sharing","Juni 2015")</f>
        <v>Juni 2015</v>
      </c>
      <c r="E9" s="1587"/>
      <c r="F9" s="1563"/>
      <c r="G9" s="1591" t="s">
        <v>924</v>
      </c>
      <c r="H9" s="1563"/>
      <c r="I9" s="1565" t="str">
        <f>HYPERLINK("https://www.reddit.com/r/RMTK/wiki/nieuwe-leden-gids","Nieuwe Leden Gids")</f>
        <v>Nieuwe Leden Gids</v>
      </c>
      <c r="J9" s="1563"/>
      <c r="K9" s="1592"/>
      <c r="L9" s="1549"/>
    </row>
    <row r="10">
      <c r="A10" s="1551"/>
      <c r="B10" s="1593" t="str">
        <f>HYPERLINK("https://docs.google.com/spreadsheets/d/1eD5XmIXxBoOfQW2WEzHST1i5Lj7OThDQwM-IMhG8HnU/edit#gid=1843647824","Moties")</f>
        <v>Moties</v>
      </c>
      <c r="C10" s="1556"/>
      <c r="D10" s="1549"/>
      <c r="E10" s="1587"/>
      <c r="F10" s="1563"/>
      <c r="G10" s="1594"/>
      <c r="H10" s="1556"/>
      <c r="I10" s="1592"/>
      <c r="J10" s="1551"/>
      <c r="K10" s="1592"/>
      <c r="L10" s="1549"/>
    </row>
    <row r="11">
      <c r="A11" s="1551"/>
      <c r="B11" s="1593" t="str">
        <f>HYPERLINK("https://docs.google.com/spreadsheets/d/1eD5XmIXxBoOfQW2WEzHST1i5Lj7OThDQwM-IMhG8HnU/edit#gid=1746959943","Koninklijke Besluiten")</f>
        <v>Koninklijke Besluiten</v>
      </c>
      <c r="C11" s="1556"/>
      <c r="D11" s="1550"/>
      <c r="E11" s="1595"/>
      <c r="F11" s="1563"/>
      <c r="G11" s="1596" t="s">
        <v>925</v>
      </c>
      <c r="H11" s="1556"/>
      <c r="I11" s="1549"/>
      <c r="J11" s="1551"/>
      <c r="K11" s="1592"/>
      <c r="L11" s="1549"/>
    </row>
    <row r="12">
      <c r="A12" s="1551"/>
      <c r="B12" s="1593" t="str">
        <f>HYPERLINK("https://docs.google.com/spreadsheets/d/1eD5XmIXxBoOfQW2WEzHST1i5Lj7OThDQwM-IMhG8HnU/edit#gid=1523655277","Kamerstukken")</f>
        <v>Kamerstukken</v>
      </c>
      <c r="C12" s="1556"/>
      <c r="D12" s="1550"/>
      <c r="E12" s="1595"/>
      <c r="F12" s="1563"/>
      <c r="G12" s="1597" t="s">
        <v>926</v>
      </c>
      <c r="H12" s="1556"/>
      <c r="I12" s="1549"/>
      <c r="J12" s="1551"/>
      <c r="K12" s="1592"/>
      <c r="L12" s="1549"/>
    </row>
    <row r="13">
      <c r="A13" s="1551"/>
      <c r="B13" s="1593" t="str">
        <f>HYPERLINK("https://docs.google.com/spreadsheets/d/1eD5XmIXxBoOfQW2WEzHST1i5Lj7OThDQwM-IMhG8HnU/edit#gid=2130066139","Debatten &amp; Kamervragen")</f>
        <v>Debatten &amp; Kamervragen</v>
      </c>
      <c r="C13" s="1556"/>
      <c r="D13" s="1550"/>
      <c r="E13" s="1595"/>
      <c r="F13" s="1556"/>
      <c r="G13" s="1598" t="s">
        <v>927</v>
      </c>
      <c r="H13" s="1549"/>
      <c r="I13" s="1549"/>
      <c r="J13" s="1549"/>
      <c r="K13" s="1592"/>
      <c r="L13" s="1549"/>
    </row>
    <row r="14">
      <c r="A14" s="1551"/>
      <c r="B14" s="1599"/>
      <c r="C14" s="1563"/>
      <c r="D14" s="1600" t="s">
        <v>928</v>
      </c>
      <c r="E14" s="384"/>
      <c r="F14" s="1563"/>
      <c r="G14" s="1598" t="s">
        <v>929</v>
      </c>
      <c r="H14" s="1556"/>
      <c r="I14" s="1549"/>
      <c r="J14" s="1549"/>
      <c r="K14" s="1549"/>
      <c r="L14" s="1549"/>
    </row>
    <row r="15">
      <c r="A15" s="1551"/>
      <c r="B15" s="1599"/>
      <c r="C15" s="1556"/>
      <c r="D15" s="1601" t="s">
        <v>930</v>
      </c>
      <c r="E15" s="362"/>
      <c r="F15" s="1563"/>
      <c r="G15" s="1602" t="s">
        <v>931</v>
      </c>
      <c r="H15" s="1556"/>
      <c r="I15" s="1549"/>
      <c r="J15" s="1549"/>
      <c r="K15" s="1549"/>
      <c r="L15" s="1549"/>
    </row>
    <row r="16">
      <c r="A16" s="1551"/>
      <c r="B16" s="1603" t="s">
        <v>20</v>
      </c>
      <c r="C16" s="1556"/>
      <c r="D16" s="612"/>
      <c r="E16" s="77"/>
      <c r="F16" s="1556"/>
      <c r="G16" s="1604" t="s">
        <v>932</v>
      </c>
      <c r="H16" s="1549"/>
      <c r="I16" s="1549"/>
      <c r="J16" s="1549"/>
      <c r="K16" s="1549"/>
      <c r="L16" s="1549"/>
    </row>
    <row r="17">
      <c r="A17" s="1551"/>
      <c r="B17" s="1567" t="str">
        <f>HYPERLINK("https://docs.google.com/spreadsheets/d/1QqfHXFp2eF_sX1Vf8ggoeIvxp-W66m3i-4bI3OeFHg8/edit#gid=18362427","Parlement")</f>
        <v>Parlement</v>
      </c>
      <c r="C17" s="1556"/>
      <c r="D17" s="1605"/>
      <c r="E17" s="1606"/>
      <c r="F17" s="1556"/>
      <c r="G17" s="1604" t="s">
        <v>933</v>
      </c>
      <c r="H17" s="1549"/>
      <c r="I17" s="1548"/>
      <c r="J17" s="1549"/>
      <c r="K17" s="1548"/>
      <c r="L17" s="1549"/>
    </row>
    <row r="18">
      <c r="A18" s="1551"/>
      <c r="B18" s="1593" t="str">
        <f>HYPERLINK("https://docs.google.com/spreadsheets/d/1QqfHXFp2eF_sX1Vf8ggoeIvxp-W66m3i-4bI3OeFHg8/edit#gid=171158737","Regering")</f>
        <v>Regering</v>
      </c>
      <c r="C18" s="1556"/>
      <c r="D18" s="1605"/>
      <c r="E18" s="1606"/>
      <c r="F18" s="1556"/>
      <c r="G18" s="1607" t="s">
        <v>934</v>
      </c>
      <c r="H18" s="1549"/>
      <c r="I18" s="1549"/>
      <c r="J18" s="1549"/>
      <c r="K18" s="1549"/>
      <c r="L18" s="1549"/>
    </row>
    <row r="19">
      <c r="A19" s="1551"/>
      <c r="B19" s="1593" t="str">
        <f>HYPERLINK("https://docs.google.com/spreadsheets/d/1QqfHXFp2eF_sX1Vf8ggoeIvxp-W66m3i-4bI3OeFHg8/edit#gid=2097574596","Partijen")</f>
        <v>Partijen</v>
      </c>
      <c r="C19" s="1556"/>
      <c r="D19" s="1605"/>
      <c r="E19" s="1606"/>
      <c r="F19" s="1556"/>
      <c r="G19" s="1602" t="s">
        <v>935</v>
      </c>
      <c r="H19" s="1549"/>
      <c r="I19" s="1549"/>
      <c r="J19" s="1550"/>
      <c r="K19" s="1550"/>
      <c r="L19" s="1549"/>
    </row>
    <row r="20">
      <c r="A20" s="1551"/>
      <c r="B20" s="1593" t="str">
        <f>HYPERLINK("https://docs.google.com/spreadsheets/d/1QqfHXFp2eF_sX1Vf8ggoeIvxp-W66m3i-4bI3OeFHg8/edit#gid=1028008508","Moderators")</f>
        <v>Moderators</v>
      </c>
      <c r="C20" s="1556"/>
      <c r="D20" s="1605"/>
      <c r="E20" s="1606"/>
      <c r="F20" s="1556"/>
      <c r="G20" s="1602" t="s">
        <v>936</v>
      </c>
      <c r="H20" s="1549"/>
      <c r="I20" s="1551"/>
      <c r="J20" s="1608" t="s">
        <v>937</v>
      </c>
      <c r="K20" s="384"/>
      <c r="L20" s="1556"/>
    </row>
    <row r="21">
      <c r="A21" s="1551"/>
      <c r="B21" s="1593" t="s">
        <v>26</v>
      </c>
      <c r="C21" s="1556"/>
      <c r="D21" s="1605"/>
      <c r="E21" s="1606"/>
      <c r="F21" s="1563"/>
      <c r="G21" s="1602" t="s">
        <v>938</v>
      </c>
      <c r="H21" s="1556"/>
      <c r="I21" s="1551"/>
      <c r="J21" s="1609" t="s">
        <v>939</v>
      </c>
      <c r="K21" s="1610" t="s">
        <v>484</v>
      </c>
      <c r="L21" s="1549"/>
    </row>
    <row r="22">
      <c r="A22" s="1551"/>
      <c r="B22" s="1611"/>
      <c r="C22" s="1612"/>
      <c r="D22" s="1613"/>
      <c r="E22" s="1614"/>
      <c r="F22" s="1556"/>
      <c r="G22" s="1615" t="s">
        <v>940</v>
      </c>
      <c r="H22" s="1549"/>
      <c r="I22" s="1549"/>
      <c r="J22" s="1610" t="s">
        <v>941</v>
      </c>
      <c r="K22" s="1610" t="s">
        <v>901</v>
      </c>
      <c r="L22" s="1556"/>
    </row>
    <row r="23">
      <c r="A23" s="1551"/>
      <c r="B23" s="1592"/>
      <c r="C23" s="1616"/>
      <c r="D23" s="1592"/>
      <c r="E23" s="1592"/>
      <c r="F23" s="1556"/>
      <c r="G23" s="1617" t="s">
        <v>942</v>
      </c>
      <c r="H23" s="1549"/>
      <c r="I23" s="1549"/>
      <c r="J23" s="1610" t="s">
        <v>899</v>
      </c>
      <c r="K23" s="1610" t="s">
        <v>902</v>
      </c>
      <c r="L23" s="1556"/>
    </row>
    <row r="24">
      <c r="A24" s="1551"/>
      <c r="B24" s="1549"/>
      <c r="C24" s="1563"/>
      <c r="D24" s="1549"/>
      <c r="E24" s="1549"/>
      <c r="F24" s="1556"/>
      <c r="G24" s="1617" t="s">
        <v>943</v>
      </c>
      <c r="H24" s="1549"/>
      <c r="I24" s="1549"/>
      <c r="J24" s="1618" t="s">
        <v>469</v>
      </c>
      <c r="K24" s="1610" t="s">
        <v>903</v>
      </c>
      <c r="L24" s="1556"/>
    </row>
    <row r="25">
      <c r="A25" s="1619"/>
      <c r="B25" s="1550"/>
      <c r="C25" s="1620"/>
      <c r="D25" s="1550"/>
      <c r="E25" s="1550"/>
      <c r="F25" s="1621"/>
      <c r="G25" s="1622" t="s">
        <v>944</v>
      </c>
      <c r="H25" s="1550"/>
      <c r="I25" s="1550"/>
      <c r="J25" s="1610" t="s">
        <v>449</v>
      </c>
      <c r="K25" s="1610" t="s">
        <v>454</v>
      </c>
      <c r="L25" s="1621"/>
    </row>
    <row r="26">
      <c r="A26" s="1549"/>
      <c r="B26" s="1549"/>
      <c r="C26" s="1549"/>
      <c r="D26" s="1549"/>
      <c r="E26" s="1549"/>
      <c r="F26" s="1549"/>
      <c r="G26" s="1549"/>
      <c r="H26" s="1549"/>
      <c r="I26" s="1549"/>
      <c r="J26" s="1610" t="s">
        <v>452</v>
      </c>
      <c r="K26" s="1610" t="s">
        <v>945</v>
      </c>
      <c r="L26" s="1556"/>
    </row>
    <row r="27">
      <c r="A27" s="1549"/>
      <c r="B27" s="1549"/>
      <c r="C27" s="1549"/>
      <c r="D27" s="1549"/>
      <c r="E27" s="1549"/>
      <c r="F27" s="1549"/>
      <c r="G27" s="1549"/>
      <c r="H27" s="1549"/>
      <c r="I27" s="1549"/>
      <c r="J27" s="1610" t="s">
        <v>900</v>
      </c>
      <c r="K27" s="1610"/>
      <c r="L27" s="1549"/>
    </row>
  </sheetData>
  <mergeCells count="5">
    <mergeCell ref="D3:E3"/>
    <mergeCell ref="B2:E2"/>
    <mergeCell ref="D15:E16"/>
    <mergeCell ref="D14:E14"/>
    <mergeCell ref="J20:K20"/>
  </mergeCells>
  <conditionalFormatting sqref="G16:G17">
    <cfRule type="cellIs" dxfId="0" priority="1" operator="equal">
      <formula>"D66"</formula>
    </cfRule>
  </conditionalFormatting>
  <conditionalFormatting sqref="G16:G17">
    <cfRule type="cellIs" dxfId="1" priority="2" operator="equal">
      <formula>"MPN"</formula>
    </cfRule>
  </conditionalFormatting>
  <conditionalFormatting sqref="G16:G17">
    <cfRule type="cellIs" dxfId="2" priority="3" operator="equal">
      <formula>"S&amp;V"</formula>
    </cfRule>
  </conditionalFormatting>
  <conditionalFormatting sqref="G16:G17">
    <cfRule type="cellIs" dxfId="3" priority="4" operator="equal">
      <formula>"PVV"</formula>
    </cfRule>
  </conditionalFormatting>
  <conditionalFormatting sqref="G16:G17">
    <cfRule type="cellIs" dxfId="4" priority="5" operator="equal">
      <formula>"VVD"</formula>
    </cfRule>
  </conditionalFormatting>
  <conditionalFormatting sqref="G16:G17">
    <cfRule type="cellIs" dxfId="5" priority="6" operator="equal">
      <formula>"GL"</formula>
    </cfRule>
  </conditionalFormatting>
  <conditionalFormatting sqref="G16:G17">
    <cfRule type="cellIs" dxfId="6" priority="7" operator="equal">
      <formula>"PP"</formula>
    </cfRule>
  </conditionalFormatting>
  <conditionalFormatting sqref="G16:G17">
    <cfRule type="cellIs" dxfId="7" priority="8" operator="equal">
      <formula>"CDA"</formula>
    </cfRule>
  </conditionalFormatting>
  <hyperlinks>
    <hyperlink display="RMTK Tijdlijn" location="Pre-reset RMTK Tijdlijn!A1" ref="B21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14"/>
    <col customWidth="1" min="2" max="2" width="0.57"/>
    <col customWidth="1" min="3" max="3" width="5.14"/>
    <col customWidth="1" min="4" max="4" width="0.57"/>
    <col customWidth="1" min="5" max="5" width="5.14"/>
    <col customWidth="1" min="6" max="6" width="0.57"/>
    <col customWidth="1" min="7" max="7" width="5.14"/>
    <col customWidth="1" min="8" max="8" width="0.57"/>
    <col customWidth="1" min="9" max="9" width="5.14"/>
    <col customWidth="1" min="10" max="10" width="0.57"/>
    <col customWidth="1" min="11" max="11" width="5.14"/>
    <col customWidth="1" min="12" max="12" width="0.57"/>
    <col customWidth="1" min="13" max="13" width="5.14"/>
    <col customWidth="1" min="14" max="14" width="0.57"/>
    <col customWidth="1" min="15" max="15" width="5.14"/>
    <col customWidth="1" min="16" max="16" width="0.57"/>
    <col customWidth="1" min="17" max="17" width="5.14"/>
    <col customWidth="1" min="18" max="18" width="0.57"/>
    <col customWidth="1" min="19" max="19" width="5.14"/>
    <col customWidth="1" min="20" max="20" width="0.57"/>
    <col customWidth="1" min="21" max="21" width="5.14"/>
    <col customWidth="1" min="22" max="22" width="0.57"/>
    <col customWidth="1" min="23" max="23" width="5.14"/>
    <col customWidth="1" min="24" max="24" width="0.57"/>
    <col customWidth="1" min="25" max="25" width="5.14"/>
    <col customWidth="1" min="26" max="26" width="0.57"/>
    <col customWidth="1" min="27" max="27" width="5.14"/>
    <col customWidth="1" min="28" max="28" width="0.57"/>
    <col customWidth="1" min="29" max="29" width="5.14"/>
    <col customWidth="1" min="30" max="30" width="0.57"/>
    <col customWidth="1" min="31" max="31" width="5.14"/>
    <col customWidth="1" min="32" max="32" width="0.57"/>
    <col customWidth="1" min="33" max="33" width="5.14"/>
    <col customWidth="1" min="34" max="34" width="0.57"/>
    <col customWidth="1" min="35" max="35" width="5.14"/>
    <col customWidth="1" min="36" max="36" width="0.57"/>
    <col customWidth="1" min="37" max="37" width="5.14"/>
    <col customWidth="1" min="38" max="38" width="0.57"/>
    <col customWidth="1" min="39" max="39" width="5.14"/>
    <col customWidth="1" min="40" max="40" width="0.57"/>
    <col customWidth="1" min="41" max="41" width="5.14"/>
    <col customWidth="1" min="42" max="42" width="0.57"/>
    <col customWidth="1" min="43" max="43" width="5.14"/>
    <col customWidth="1" min="44" max="44" width="0.57"/>
    <col customWidth="1" min="45" max="45" width="5.14"/>
    <col customWidth="1" min="46" max="46" width="0.57"/>
    <col customWidth="1" min="47" max="47" width="5.14"/>
    <col customWidth="1" min="48" max="48" width="0.57"/>
    <col customWidth="1" min="49" max="49" width="5.14"/>
    <col customWidth="1" min="50" max="50" width="0.57"/>
    <col customWidth="1" min="51" max="51" width="5.14"/>
    <col customWidth="1" min="52" max="52" width="0.57"/>
  </cols>
  <sheetData>
    <row r="1" ht="7.5" customHeight="1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60"/>
      <c r="AD1" s="61"/>
      <c r="AE1" s="61"/>
      <c r="AF1" s="61"/>
      <c r="AG1" s="62" t="s">
        <v>34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61"/>
      <c r="AY1" s="61"/>
      <c r="AZ1" s="63"/>
    </row>
    <row r="2" ht="2.25" customHeight="1">
      <c r="A2" s="64"/>
      <c r="B2" s="65"/>
      <c r="C2" s="66"/>
      <c r="D2" s="66"/>
      <c r="E2" s="66"/>
      <c r="F2" s="66"/>
      <c r="G2" s="66"/>
      <c r="H2" s="66"/>
      <c r="I2" s="66"/>
      <c r="J2" s="66"/>
      <c r="K2" s="66"/>
      <c r="L2" s="67"/>
      <c r="M2" s="68"/>
      <c r="N2" s="68"/>
      <c r="O2" s="68"/>
      <c r="P2" s="68"/>
      <c r="Q2" s="68"/>
      <c r="R2" s="65"/>
      <c r="S2" s="66"/>
      <c r="T2" s="66"/>
      <c r="U2" s="66"/>
      <c r="V2" s="66"/>
      <c r="W2" s="66"/>
      <c r="X2" s="66"/>
      <c r="Y2" s="66"/>
      <c r="Z2" s="66"/>
      <c r="AA2" s="66"/>
      <c r="AB2" s="67"/>
      <c r="AC2" s="69"/>
      <c r="AD2" s="70"/>
      <c r="AE2" s="70"/>
      <c r="AF2" s="70"/>
      <c r="AX2" s="70"/>
      <c r="AY2" s="70"/>
      <c r="AZ2" s="71"/>
    </row>
    <row r="3" ht="26.25" customHeight="1">
      <c r="A3" s="64"/>
      <c r="B3" s="72"/>
      <c r="C3" s="73" t="s">
        <v>35</v>
      </c>
      <c r="L3" s="74"/>
      <c r="M3" s="68"/>
      <c r="N3" s="68"/>
      <c r="O3" s="75"/>
      <c r="P3" s="68"/>
      <c r="Q3" s="68"/>
      <c r="R3" s="76" t="s">
        <v>36</v>
      </c>
      <c r="AB3" s="77"/>
      <c r="AC3" s="69"/>
      <c r="AD3" s="70"/>
      <c r="AE3" s="70"/>
      <c r="AF3" s="70"/>
      <c r="AX3" s="70"/>
      <c r="AY3" s="70"/>
      <c r="AZ3" s="71"/>
    </row>
    <row r="4" ht="2.25" customHeight="1">
      <c r="A4" s="64"/>
      <c r="B4" s="72"/>
      <c r="L4" s="74"/>
      <c r="M4" s="68"/>
      <c r="N4" s="68"/>
      <c r="O4" s="75"/>
      <c r="P4" s="68"/>
      <c r="Q4" s="68"/>
      <c r="R4" s="72"/>
      <c r="S4" s="78"/>
      <c r="T4" s="78"/>
      <c r="U4" s="78"/>
      <c r="V4" s="78"/>
      <c r="W4" s="78"/>
      <c r="X4" s="78"/>
      <c r="Y4" s="78"/>
      <c r="Z4" s="78"/>
      <c r="AA4" s="78"/>
      <c r="AB4" s="74"/>
      <c r="AC4" s="69"/>
      <c r="AD4" s="70"/>
      <c r="AE4" s="70"/>
      <c r="AF4" s="70"/>
      <c r="AX4" s="70"/>
      <c r="AY4" s="70"/>
      <c r="AZ4" s="71"/>
    </row>
    <row r="5" ht="26.25" customHeight="1">
      <c r="A5" s="64"/>
      <c r="B5" s="72"/>
      <c r="L5" s="74"/>
      <c r="M5" s="68"/>
      <c r="N5" s="68"/>
      <c r="O5" s="75"/>
      <c r="P5" s="68"/>
      <c r="Q5" s="68"/>
      <c r="R5" s="72"/>
      <c r="S5" s="78"/>
      <c r="T5" s="78"/>
      <c r="U5" s="79" t="s">
        <v>37</v>
      </c>
      <c r="V5" s="78"/>
      <c r="W5" s="80" t="s">
        <v>38</v>
      </c>
      <c r="X5" s="78"/>
      <c r="Y5" s="81" t="s">
        <v>39</v>
      </c>
      <c r="Z5" s="78"/>
      <c r="AA5" s="78"/>
      <c r="AB5" s="74"/>
      <c r="AC5" s="69"/>
      <c r="AD5" s="70"/>
      <c r="AE5" s="70"/>
      <c r="AF5" s="70"/>
      <c r="AX5" s="70"/>
      <c r="AY5" s="70"/>
      <c r="AZ5" s="71"/>
    </row>
    <row r="6" ht="2.25" customHeight="1">
      <c r="A6" s="82"/>
      <c r="B6" s="83"/>
      <c r="C6" s="84"/>
      <c r="D6" s="84"/>
      <c r="E6" s="84"/>
      <c r="F6" s="84"/>
      <c r="G6" s="84"/>
      <c r="H6" s="84"/>
      <c r="I6" s="84"/>
      <c r="J6" s="84"/>
      <c r="K6" s="84"/>
      <c r="L6" s="85"/>
      <c r="M6" s="86"/>
      <c r="N6" s="86"/>
      <c r="O6" s="86"/>
      <c r="P6" s="86"/>
      <c r="Q6" s="86"/>
      <c r="R6" s="83"/>
      <c r="S6" s="84"/>
      <c r="T6" s="84"/>
      <c r="U6" s="84"/>
      <c r="V6" s="84"/>
      <c r="W6" s="84"/>
      <c r="X6" s="84"/>
      <c r="Y6" s="84"/>
      <c r="Z6" s="84"/>
      <c r="AA6" s="84"/>
      <c r="AB6" s="85"/>
      <c r="AC6" s="86"/>
      <c r="AD6" s="87"/>
      <c r="AE6" s="70"/>
      <c r="AF6" s="70"/>
      <c r="AX6" s="70"/>
      <c r="AY6" s="70"/>
      <c r="AZ6" s="71"/>
    </row>
    <row r="7" ht="26.25" customHeight="1">
      <c r="A7" s="82"/>
      <c r="B7" s="83"/>
      <c r="C7" s="88" t="s">
        <v>40</v>
      </c>
      <c r="D7" s="84"/>
      <c r="E7" s="80" t="s">
        <v>41</v>
      </c>
      <c r="F7" s="84"/>
      <c r="G7" s="89" t="s">
        <v>41</v>
      </c>
      <c r="H7" s="84"/>
      <c r="I7" s="90" t="s">
        <v>42</v>
      </c>
      <c r="J7" s="84"/>
      <c r="K7" s="84"/>
      <c r="L7" s="85"/>
      <c r="M7" s="86"/>
      <c r="N7" s="86"/>
      <c r="O7" s="91"/>
      <c r="P7" s="86"/>
      <c r="Q7" s="86"/>
      <c r="R7" s="83"/>
      <c r="S7" s="89" t="s">
        <v>43</v>
      </c>
      <c r="T7" s="84"/>
      <c r="U7" s="80" t="s">
        <v>44</v>
      </c>
      <c r="V7" s="84"/>
      <c r="W7" s="92" t="s">
        <v>45</v>
      </c>
      <c r="X7" s="84"/>
      <c r="Y7" s="89" t="s">
        <v>46</v>
      </c>
      <c r="Z7" s="84"/>
      <c r="AA7" s="80" t="s">
        <v>47</v>
      </c>
      <c r="AB7" s="85"/>
      <c r="AC7" s="86"/>
      <c r="AD7" s="87"/>
      <c r="AE7" s="93" t="s">
        <v>48</v>
      </c>
      <c r="AZ7" s="71"/>
    </row>
    <row r="8" ht="2.25" customHeight="1">
      <c r="A8" s="64"/>
      <c r="B8" s="94"/>
      <c r="C8" s="95"/>
      <c r="D8" s="95"/>
      <c r="E8" s="95"/>
      <c r="F8" s="95"/>
      <c r="G8" s="95"/>
      <c r="H8" s="95"/>
      <c r="I8" s="95"/>
      <c r="J8" s="95"/>
      <c r="K8" s="95"/>
      <c r="L8" s="96"/>
      <c r="M8" s="68"/>
      <c r="N8" s="68"/>
      <c r="O8" s="68"/>
      <c r="P8" s="68"/>
      <c r="Q8" s="68"/>
      <c r="R8" s="94"/>
      <c r="S8" s="95"/>
      <c r="T8" s="95"/>
      <c r="U8" s="95"/>
      <c r="V8" s="95"/>
      <c r="W8" s="95"/>
      <c r="X8" s="95"/>
      <c r="Y8" s="95"/>
      <c r="Z8" s="95"/>
      <c r="AA8" s="95"/>
      <c r="AB8" s="96"/>
      <c r="AC8" s="68"/>
      <c r="AD8" s="87"/>
      <c r="AZ8" s="71"/>
    </row>
    <row r="9" ht="19.5" customHeight="1">
      <c r="A9" s="64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97"/>
      <c r="R9" s="98" t="s">
        <v>36</v>
      </c>
      <c r="AC9" s="97"/>
      <c r="AD9" s="87"/>
      <c r="AZ9" s="71"/>
    </row>
    <row r="10" ht="1.5" customHeight="1">
      <c r="A10" s="82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99"/>
      <c r="AE10" s="100"/>
      <c r="AF10" s="100"/>
      <c r="AG10" s="70"/>
      <c r="AH10" s="70"/>
      <c r="AI10" s="70"/>
      <c r="AJ10" s="101"/>
      <c r="AK10" s="70"/>
      <c r="AL10" s="70"/>
      <c r="AM10" s="70"/>
      <c r="AN10" s="70"/>
      <c r="AO10" s="70"/>
      <c r="AP10" s="100"/>
      <c r="AQ10" s="102"/>
      <c r="AR10" s="102"/>
      <c r="AS10" s="102"/>
      <c r="AT10" s="102"/>
      <c r="AU10" s="101"/>
      <c r="AV10" s="101"/>
      <c r="AW10" s="101"/>
      <c r="AX10" s="101"/>
      <c r="AY10" s="101"/>
      <c r="AZ10" s="103"/>
    </row>
    <row r="11" ht="26.25" customHeight="1">
      <c r="A11" s="82"/>
      <c r="B11" s="86"/>
      <c r="C11" s="79" t="s">
        <v>25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104" t="s">
        <v>16</v>
      </c>
      <c r="AB11" s="86"/>
      <c r="AC11" s="105"/>
      <c r="AD11" s="106"/>
      <c r="AE11" s="107"/>
      <c r="AF11" s="86"/>
      <c r="AG11" s="108" t="s">
        <v>49</v>
      </c>
      <c r="AH11" s="3"/>
      <c r="AI11" s="3"/>
      <c r="AJ11" s="3"/>
      <c r="AK11" s="3"/>
      <c r="AL11" s="3"/>
      <c r="AM11" s="3"/>
      <c r="AN11" s="3"/>
      <c r="AO11" s="3"/>
      <c r="AP11" s="86"/>
      <c r="AQ11" s="86"/>
      <c r="AR11" s="105"/>
      <c r="AS11" s="109"/>
      <c r="AT11" s="3"/>
      <c r="AU11" s="3"/>
      <c r="AV11" s="3"/>
      <c r="AW11" s="3"/>
      <c r="AX11" s="3"/>
      <c r="AY11" s="3"/>
      <c r="AZ11" s="4"/>
    </row>
    <row r="12" ht="2.25" customHeight="1">
      <c r="A12" s="64"/>
      <c r="B12" s="68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68"/>
      <c r="AC12" s="69"/>
      <c r="AD12" s="106"/>
      <c r="AE12" s="86"/>
      <c r="AF12" s="86"/>
      <c r="AG12" s="110"/>
      <c r="AH12" s="111"/>
      <c r="AI12" s="112"/>
      <c r="AJ12" s="111"/>
      <c r="AK12" s="111"/>
      <c r="AL12" s="111"/>
      <c r="AM12" s="111"/>
      <c r="AN12" s="113"/>
      <c r="AO12" s="86"/>
      <c r="AP12" s="86"/>
      <c r="AQ12" s="86"/>
      <c r="AR12" s="105"/>
      <c r="AZ12" s="103"/>
    </row>
    <row r="13" ht="26.25" customHeight="1">
      <c r="A13" s="64"/>
      <c r="B13" s="68"/>
      <c r="C13" s="86"/>
      <c r="D13" s="86"/>
      <c r="E13" s="86"/>
      <c r="F13" s="86"/>
      <c r="G13" s="79" t="s">
        <v>25</v>
      </c>
      <c r="H13" s="86"/>
      <c r="I13" s="86"/>
      <c r="J13" s="86"/>
      <c r="K13" s="86"/>
      <c r="L13" s="86"/>
      <c r="M13" s="86"/>
      <c r="N13" s="114"/>
      <c r="O13" s="115"/>
      <c r="P13" s="116"/>
      <c r="Q13" s="86"/>
      <c r="R13" s="86"/>
      <c r="S13" s="68"/>
      <c r="T13" s="86"/>
      <c r="U13" s="86"/>
      <c r="V13" s="86"/>
      <c r="W13" s="104" t="s">
        <v>16</v>
      </c>
      <c r="X13" s="86"/>
      <c r="Y13" s="86"/>
      <c r="Z13" s="86"/>
      <c r="AA13" s="86"/>
      <c r="AB13" s="68"/>
      <c r="AC13" s="69"/>
      <c r="AD13" s="106"/>
      <c r="AE13" s="86"/>
      <c r="AF13" s="86"/>
      <c r="AG13" s="117"/>
      <c r="AH13" s="118"/>
      <c r="AI13" s="89" t="s">
        <v>41</v>
      </c>
      <c r="AJ13" s="84"/>
      <c r="AK13" s="88" t="s">
        <v>40</v>
      </c>
      <c r="AL13" s="84"/>
      <c r="AM13" s="80" t="s">
        <v>41</v>
      </c>
      <c r="AN13" s="85"/>
      <c r="AO13" s="107"/>
      <c r="AP13" s="86"/>
      <c r="AQ13" s="86"/>
      <c r="AR13" s="105"/>
      <c r="AZ13" s="103"/>
    </row>
    <row r="14" ht="2.25" customHeight="1">
      <c r="A14" s="82"/>
      <c r="B14" s="86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86"/>
      <c r="AC14" s="105"/>
      <c r="AD14" s="106"/>
      <c r="AE14" s="86"/>
      <c r="AF14" s="86"/>
      <c r="AG14" s="110"/>
      <c r="AH14" s="119"/>
      <c r="AI14" s="119"/>
      <c r="AJ14" s="84"/>
      <c r="AK14" s="84"/>
      <c r="AL14" s="84"/>
      <c r="AM14" s="119"/>
      <c r="AN14" s="120"/>
      <c r="AO14" s="86"/>
      <c r="AP14" s="86"/>
      <c r="AQ14" s="86"/>
      <c r="AR14" s="105"/>
      <c r="AS14" s="86"/>
      <c r="AT14" s="86"/>
      <c r="AU14" s="68"/>
      <c r="AV14" s="68"/>
      <c r="AW14" s="68"/>
      <c r="AX14" s="68"/>
      <c r="AY14" s="68"/>
      <c r="AZ14" s="69"/>
    </row>
    <row r="15" ht="26.25" customHeight="1">
      <c r="A15" s="82"/>
      <c r="B15" s="86"/>
      <c r="C15" s="79" t="s">
        <v>25</v>
      </c>
      <c r="D15" s="68"/>
      <c r="E15" s="68"/>
      <c r="F15" s="68"/>
      <c r="G15" s="68"/>
      <c r="H15" s="68"/>
      <c r="I15" s="68"/>
      <c r="J15" s="68"/>
      <c r="K15" s="68"/>
      <c r="L15" s="68"/>
      <c r="M15" s="121"/>
      <c r="N15" s="68"/>
      <c r="O15" s="75"/>
      <c r="P15" s="68"/>
      <c r="Q15" s="121"/>
      <c r="R15" s="68"/>
      <c r="S15" s="68"/>
      <c r="T15" s="68"/>
      <c r="U15" s="68"/>
      <c r="V15" s="68"/>
      <c r="W15" s="68"/>
      <c r="X15" s="68"/>
      <c r="Y15" s="68"/>
      <c r="Z15" s="68"/>
      <c r="AA15" s="104" t="s">
        <v>16</v>
      </c>
      <c r="AB15" s="86"/>
      <c r="AC15" s="105"/>
      <c r="AD15" s="106"/>
      <c r="AE15" s="86"/>
      <c r="AF15" s="86"/>
      <c r="AG15" s="86"/>
      <c r="AH15" s="86"/>
      <c r="AI15" s="86"/>
      <c r="AJ15" s="122"/>
      <c r="AK15" s="90" t="s">
        <v>42</v>
      </c>
      <c r="AL15" s="123"/>
      <c r="AM15" s="86"/>
      <c r="AN15" s="86"/>
      <c r="AO15" s="86"/>
      <c r="AP15" s="86"/>
      <c r="AQ15" s="86"/>
      <c r="AR15" s="105"/>
      <c r="AS15" s="86"/>
      <c r="AT15" s="86"/>
      <c r="AU15" s="124" t="s">
        <v>50</v>
      </c>
      <c r="AV15" s="86"/>
      <c r="AW15" s="86"/>
      <c r="AX15" s="68"/>
      <c r="AY15" s="68"/>
      <c r="AZ15" s="69"/>
    </row>
    <row r="16" ht="2.25" customHeight="1">
      <c r="A16" s="64"/>
      <c r="B16" s="68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68"/>
      <c r="AC16" s="69"/>
      <c r="AD16" s="106"/>
      <c r="AE16" s="86"/>
      <c r="AF16" s="86"/>
      <c r="AG16" s="86"/>
      <c r="AH16" s="86"/>
      <c r="AI16" s="86"/>
      <c r="AJ16" s="125"/>
      <c r="AK16" s="126"/>
      <c r="AL16" s="127"/>
      <c r="AM16" s="86"/>
      <c r="AN16" s="86"/>
      <c r="AO16" s="86"/>
      <c r="AP16" s="86"/>
      <c r="AQ16" s="86"/>
      <c r="AR16" s="105"/>
      <c r="AS16" s="68"/>
      <c r="AT16" s="68"/>
      <c r="AU16" s="68"/>
      <c r="AV16" s="68"/>
      <c r="AW16" s="68"/>
      <c r="AX16" s="86"/>
      <c r="AY16" s="68"/>
      <c r="AZ16" s="69"/>
    </row>
    <row r="17" ht="26.25" customHeight="1">
      <c r="A17" s="64"/>
      <c r="B17" s="68"/>
      <c r="C17" s="86"/>
      <c r="D17" s="86"/>
      <c r="E17" s="86"/>
      <c r="F17" s="86"/>
      <c r="G17" s="81" t="s">
        <v>13</v>
      </c>
      <c r="H17" s="86"/>
      <c r="I17" s="86"/>
      <c r="J17" s="86"/>
      <c r="K17" s="86"/>
      <c r="L17" s="86"/>
      <c r="M17" s="86"/>
      <c r="N17" s="86"/>
      <c r="O17" s="128"/>
      <c r="P17" s="86"/>
      <c r="Q17" s="86"/>
      <c r="R17" s="86"/>
      <c r="S17" s="86"/>
      <c r="T17" s="86"/>
      <c r="U17" s="86"/>
      <c r="V17" s="86"/>
      <c r="W17" s="104" t="s">
        <v>16</v>
      </c>
      <c r="X17" s="86"/>
      <c r="Y17" s="86"/>
      <c r="Z17" s="86"/>
      <c r="AA17" s="86"/>
      <c r="AB17" s="68"/>
      <c r="AC17" s="69"/>
      <c r="AD17" s="106"/>
      <c r="AE17" s="107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105"/>
      <c r="AS17" s="68"/>
      <c r="AT17" s="68"/>
      <c r="AU17" s="129" t="s">
        <v>13</v>
      </c>
      <c r="AV17" s="68"/>
      <c r="AW17" s="130" t="s">
        <v>51</v>
      </c>
      <c r="AX17" s="86"/>
      <c r="AY17" s="68"/>
      <c r="AZ17" s="69"/>
    </row>
    <row r="18" ht="2.25" customHeight="1">
      <c r="A18" s="82"/>
      <c r="B18" s="86"/>
      <c r="C18" s="86"/>
      <c r="D18" s="86"/>
      <c r="E18" s="86"/>
      <c r="F18" s="86"/>
      <c r="G18" s="68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105"/>
      <c r="AD18" s="10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105"/>
      <c r="AS18" s="86"/>
      <c r="AT18" s="86"/>
      <c r="AU18" s="86"/>
      <c r="AV18" s="86"/>
      <c r="AW18" s="131"/>
      <c r="AX18" s="68"/>
      <c r="AY18" s="68"/>
      <c r="AZ18" s="69"/>
    </row>
    <row r="19" ht="26.25" customHeight="1">
      <c r="A19" s="82"/>
      <c r="B19" s="86"/>
      <c r="C19" s="81" t="s">
        <v>13</v>
      </c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132" t="s">
        <v>16</v>
      </c>
      <c r="AB19" s="86"/>
      <c r="AC19" s="105"/>
      <c r="AD19" s="106"/>
      <c r="AE19" s="86"/>
      <c r="AF19" s="86"/>
      <c r="AG19" s="133" t="s">
        <v>25</v>
      </c>
      <c r="AH19" s="86"/>
      <c r="AI19" s="86"/>
      <c r="AJ19" s="110"/>
      <c r="AK19" s="134"/>
      <c r="AL19" s="86"/>
      <c r="AM19" s="86"/>
      <c r="AN19" s="86"/>
      <c r="AO19" s="104" t="s">
        <v>16</v>
      </c>
      <c r="AP19" s="86"/>
      <c r="AQ19" s="86"/>
      <c r="AR19" s="105"/>
      <c r="AS19" s="86"/>
      <c r="AT19" s="86"/>
      <c r="AU19" s="135" t="s">
        <v>28</v>
      </c>
      <c r="AV19" s="86"/>
      <c r="AW19" s="130" t="s">
        <v>52</v>
      </c>
      <c r="AX19" s="68"/>
      <c r="AY19" s="68"/>
      <c r="AZ19" s="69"/>
    </row>
    <row r="20" ht="2.25" customHeight="1">
      <c r="A20" s="82"/>
      <c r="B20" s="86"/>
      <c r="C20" s="86"/>
      <c r="D20" s="86"/>
      <c r="E20" s="86"/>
      <c r="F20" s="86"/>
      <c r="G20" s="86"/>
      <c r="H20" s="86"/>
      <c r="I20" s="68"/>
      <c r="J20" s="68"/>
      <c r="K20" s="68"/>
      <c r="L20" s="136"/>
      <c r="M20" s="86"/>
      <c r="N20" s="86"/>
      <c r="O20" s="86"/>
      <c r="P20" s="86"/>
      <c r="Q20" s="86"/>
      <c r="R20" s="137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105"/>
      <c r="AD20" s="106"/>
      <c r="AE20" s="86"/>
      <c r="AF20" s="86"/>
      <c r="AG20" s="138"/>
      <c r="AH20" s="86"/>
      <c r="AI20" s="86"/>
      <c r="AJ20" s="110"/>
      <c r="AK20" s="139"/>
      <c r="AL20" s="86"/>
      <c r="AM20" s="86"/>
      <c r="AN20" s="86"/>
      <c r="AO20" s="138"/>
      <c r="AP20" s="86"/>
      <c r="AQ20" s="86"/>
      <c r="AR20" s="105"/>
      <c r="AS20" s="86"/>
      <c r="AT20" s="86"/>
      <c r="AU20" s="68"/>
      <c r="AV20" s="68"/>
      <c r="AW20" s="140"/>
      <c r="AX20" s="86"/>
      <c r="AY20" s="68"/>
      <c r="AZ20" s="69"/>
    </row>
    <row r="21" ht="26.25" customHeight="1">
      <c r="A21" s="64"/>
      <c r="B21" s="68"/>
      <c r="C21" s="86"/>
      <c r="D21" s="86"/>
      <c r="E21" s="86"/>
      <c r="F21" s="86"/>
      <c r="G21" s="81" t="s">
        <v>13</v>
      </c>
      <c r="H21" s="86"/>
      <c r="I21" s="86"/>
      <c r="J21" s="86"/>
      <c r="K21" s="86"/>
      <c r="L21" s="141"/>
      <c r="M21" s="86"/>
      <c r="N21" s="86"/>
      <c r="O21" s="86"/>
      <c r="P21" s="86"/>
      <c r="Q21" s="86"/>
      <c r="R21" s="137"/>
      <c r="S21" s="86"/>
      <c r="T21" s="86"/>
      <c r="U21" s="86"/>
      <c r="V21" s="86"/>
      <c r="W21" s="142" t="s">
        <v>19</v>
      </c>
      <c r="X21" s="86"/>
      <c r="Y21" s="86"/>
      <c r="Z21" s="86"/>
      <c r="AA21" s="86"/>
      <c r="AB21" s="68"/>
      <c r="AC21" s="69"/>
      <c r="AD21" s="106"/>
      <c r="AE21" s="86"/>
      <c r="AF21" s="143"/>
      <c r="AG21" s="144" t="s">
        <v>13</v>
      </c>
      <c r="AH21" s="86"/>
      <c r="AI21" s="107"/>
      <c r="AJ21" s="110"/>
      <c r="AK21" s="139"/>
      <c r="AL21" s="86"/>
      <c r="AM21" s="107"/>
      <c r="AN21" s="143"/>
      <c r="AO21" s="145" t="s">
        <v>16</v>
      </c>
      <c r="AP21" s="86"/>
      <c r="AQ21" s="86"/>
      <c r="AR21" s="105"/>
      <c r="AS21" s="68"/>
      <c r="AT21" s="68"/>
      <c r="AU21" s="146" t="s">
        <v>22</v>
      </c>
      <c r="AV21" s="68"/>
      <c r="AW21" s="130" t="s">
        <v>53</v>
      </c>
      <c r="AX21" s="86"/>
      <c r="AY21" s="68"/>
      <c r="AZ21" s="69"/>
    </row>
    <row r="22" ht="2.25" customHeight="1">
      <c r="A22" s="82"/>
      <c r="B22" s="86"/>
      <c r="C22" s="68"/>
      <c r="D22" s="68"/>
      <c r="E22" s="68"/>
      <c r="F22" s="68"/>
      <c r="G22" s="68"/>
      <c r="H22" s="68"/>
      <c r="I22" s="68"/>
      <c r="J22" s="68"/>
      <c r="K22" s="68"/>
      <c r="L22" s="147"/>
      <c r="M22" s="148"/>
      <c r="N22" s="148"/>
      <c r="O22" s="148"/>
      <c r="P22" s="148"/>
      <c r="Q22" s="148"/>
      <c r="R22" s="149"/>
      <c r="S22" s="68"/>
      <c r="T22" s="68"/>
      <c r="U22" s="68"/>
      <c r="V22" s="68"/>
      <c r="W22" s="68"/>
      <c r="X22" s="68"/>
      <c r="Y22" s="68"/>
      <c r="Z22" s="68"/>
      <c r="AA22" s="68"/>
      <c r="AB22" s="86"/>
      <c r="AC22" s="105"/>
      <c r="AD22" s="106"/>
      <c r="AE22" s="86"/>
      <c r="AF22" s="86"/>
      <c r="AG22" s="86"/>
      <c r="AH22" s="86"/>
      <c r="AI22" s="86"/>
      <c r="AJ22" s="86"/>
      <c r="AK22" s="139"/>
      <c r="AL22" s="86"/>
      <c r="AM22" s="86"/>
      <c r="AN22" s="86"/>
      <c r="AO22" s="86"/>
      <c r="AP22" s="86"/>
      <c r="AQ22" s="86"/>
      <c r="AR22" s="105"/>
      <c r="AS22" s="86"/>
      <c r="AT22" s="86"/>
      <c r="AU22" s="86"/>
      <c r="AV22" s="86"/>
      <c r="AW22" s="131"/>
      <c r="AX22" s="86"/>
      <c r="AY22" s="68"/>
      <c r="AZ22" s="69"/>
    </row>
    <row r="23" ht="26.25" customHeight="1">
      <c r="A23" s="82"/>
      <c r="B23" s="86"/>
      <c r="C23" s="81" t="s">
        <v>13</v>
      </c>
      <c r="D23" s="86"/>
      <c r="E23" s="86"/>
      <c r="F23" s="86"/>
      <c r="G23" s="68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142" t="s">
        <v>19</v>
      </c>
      <c r="AB23" s="86"/>
      <c r="AC23" s="105"/>
      <c r="AD23" s="106"/>
      <c r="AE23" s="86"/>
      <c r="AF23" s="86"/>
      <c r="AG23" s="135" t="s">
        <v>28</v>
      </c>
      <c r="AH23" s="86"/>
      <c r="AI23" s="86"/>
      <c r="AJ23" s="86"/>
      <c r="AK23" s="150"/>
      <c r="AL23" s="86"/>
      <c r="AM23" s="86"/>
      <c r="AN23" s="86"/>
      <c r="AO23" s="142" t="s">
        <v>19</v>
      </c>
      <c r="AP23" s="86"/>
      <c r="AQ23" s="86"/>
      <c r="AR23" s="105"/>
      <c r="AS23" s="86"/>
      <c r="AT23" s="86"/>
      <c r="AU23" s="133" t="s">
        <v>25</v>
      </c>
      <c r="AV23" s="86"/>
      <c r="AW23" s="130" t="s">
        <v>52</v>
      </c>
      <c r="AX23" s="68"/>
      <c r="AY23" s="68"/>
      <c r="AZ23" s="69"/>
    </row>
    <row r="24" ht="2.25" customHeight="1">
      <c r="A24" s="64"/>
      <c r="B24" s="68"/>
      <c r="C24" s="68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68"/>
      <c r="AC24" s="69"/>
      <c r="AD24" s="106"/>
      <c r="AE24" s="86"/>
      <c r="AF24" s="86"/>
      <c r="AG24" s="138"/>
      <c r="AH24" s="86"/>
      <c r="AI24" s="86"/>
      <c r="AJ24" s="86"/>
      <c r="AK24" s="86"/>
      <c r="AL24" s="86"/>
      <c r="AM24" s="86"/>
      <c r="AN24" s="86"/>
      <c r="AO24" s="138"/>
      <c r="AP24" s="86"/>
      <c r="AQ24" s="86"/>
      <c r="AR24" s="105"/>
      <c r="AS24" s="68"/>
      <c r="AT24" s="68"/>
      <c r="AU24" s="68"/>
      <c r="AV24" s="68"/>
      <c r="AW24" s="68"/>
      <c r="AX24" s="68"/>
      <c r="AY24" s="68"/>
      <c r="AZ24" s="69"/>
    </row>
    <row r="25" ht="26.25" customHeight="1">
      <c r="A25" s="82"/>
      <c r="B25" s="86"/>
      <c r="C25" s="68"/>
      <c r="D25" s="86"/>
      <c r="E25" s="86"/>
      <c r="F25" s="86"/>
      <c r="G25" s="81" t="s">
        <v>13</v>
      </c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142" t="s">
        <v>19</v>
      </c>
      <c r="X25" s="86"/>
      <c r="Y25" s="86"/>
      <c r="Z25" s="86"/>
      <c r="AA25" s="86"/>
      <c r="AB25" s="86"/>
      <c r="AC25" s="105"/>
      <c r="AD25" s="106"/>
      <c r="AE25" s="86"/>
      <c r="AF25" s="143"/>
      <c r="AG25" s="146" t="s">
        <v>22</v>
      </c>
      <c r="AH25" s="86"/>
      <c r="AI25" s="86"/>
      <c r="AJ25" s="86"/>
      <c r="AK25" s="86"/>
      <c r="AL25" s="86"/>
      <c r="AM25" s="86"/>
      <c r="AN25" s="143"/>
      <c r="AO25" s="142" t="s">
        <v>19</v>
      </c>
      <c r="AP25" s="86"/>
      <c r="AQ25" s="86"/>
      <c r="AR25" s="105"/>
      <c r="AS25" s="68"/>
      <c r="AT25" s="68"/>
      <c r="AU25" s="151" t="s">
        <v>54</v>
      </c>
      <c r="AV25" s="68"/>
      <c r="AW25" s="140"/>
      <c r="AX25" s="86"/>
      <c r="AY25" s="68"/>
      <c r="AZ25" s="69"/>
    </row>
    <row r="26" ht="2.25" customHeight="1">
      <c r="A26" s="82"/>
      <c r="B26" s="86"/>
      <c r="C26" s="68"/>
      <c r="D26" s="86"/>
      <c r="E26" s="86"/>
      <c r="F26" s="86"/>
      <c r="G26" s="68"/>
      <c r="H26" s="86"/>
      <c r="I26" s="68"/>
      <c r="J26" s="68"/>
      <c r="K26" s="86"/>
      <c r="L26" s="68"/>
      <c r="M26" s="68"/>
      <c r="N26" s="68"/>
      <c r="O26" s="86"/>
      <c r="P26" s="68"/>
      <c r="Q26" s="68"/>
      <c r="R26" s="68"/>
      <c r="S26" s="86"/>
      <c r="T26" s="68"/>
      <c r="U26" s="68"/>
      <c r="V26" s="68"/>
      <c r="W26" s="68"/>
      <c r="X26" s="86"/>
      <c r="Y26" s="86"/>
      <c r="Z26" s="86"/>
      <c r="AA26" s="86"/>
      <c r="AB26" s="86"/>
      <c r="AC26" s="105"/>
      <c r="AD26" s="10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105"/>
      <c r="AS26" s="86"/>
      <c r="AT26" s="86"/>
      <c r="AU26" s="86"/>
      <c r="AV26" s="86"/>
      <c r="AW26" s="131"/>
      <c r="AX26" s="86"/>
      <c r="AY26" s="68"/>
      <c r="AZ26" s="69"/>
    </row>
    <row r="27" ht="26.25" customHeight="1">
      <c r="A27" s="82"/>
      <c r="B27" s="86"/>
      <c r="C27" s="68"/>
      <c r="D27" s="86"/>
      <c r="E27" s="86"/>
      <c r="F27" s="86"/>
      <c r="G27" s="68"/>
      <c r="H27" s="68"/>
      <c r="I27" s="68"/>
      <c r="J27" s="68"/>
      <c r="K27" s="80" t="s">
        <v>22</v>
      </c>
      <c r="L27" s="68"/>
      <c r="M27" s="68"/>
      <c r="N27" s="68"/>
      <c r="O27" s="80" t="s">
        <v>22</v>
      </c>
      <c r="P27" s="68"/>
      <c r="Q27" s="68"/>
      <c r="R27" s="68"/>
      <c r="S27" s="89" t="s">
        <v>28</v>
      </c>
      <c r="T27" s="68"/>
      <c r="U27" s="68"/>
      <c r="V27" s="68"/>
      <c r="W27" s="68"/>
      <c r="X27" s="86"/>
      <c r="Y27" s="86"/>
      <c r="Z27" s="86"/>
      <c r="AA27" s="86"/>
      <c r="AB27" s="86"/>
      <c r="AC27" s="105"/>
      <c r="AD27" s="106"/>
      <c r="AE27" s="86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86"/>
      <c r="AR27" s="105"/>
      <c r="AS27" s="86"/>
      <c r="AT27" s="86"/>
      <c r="AU27" s="104" t="s">
        <v>16</v>
      </c>
      <c r="AV27" s="86"/>
      <c r="AW27" s="130" t="s">
        <v>55</v>
      </c>
      <c r="AX27" s="86"/>
      <c r="AY27" s="68"/>
      <c r="AZ27" s="69"/>
    </row>
    <row r="28" ht="2.25" customHeight="1">
      <c r="A28" s="82"/>
      <c r="B28" s="86"/>
      <c r="C28" s="68"/>
      <c r="D28" s="68"/>
      <c r="E28" s="86"/>
      <c r="F28" s="86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86"/>
      <c r="W28" s="86"/>
      <c r="X28" s="68"/>
      <c r="Y28" s="86"/>
      <c r="Z28" s="68"/>
      <c r="AA28" s="68"/>
      <c r="AB28" s="86"/>
      <c r="AC28" s="105"/>
      <c r="AD28" s="106"/>
      <c r="AE28" s="110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5"/>
      <c r="AQ28" s="86"/>
      <c r="AR28" s="105"/>
      <c r="AS28" s="86"/>
      <c r="AT28" s="153"/>
      <c r="AU28" s="68"/>
      <c r="AV28" s="68"/>
      <c r="AW28" s="140"/>
      <c r="AX28" s="86"/>
      <c r="AY28" s="68"/>
      <c r="AZ28" s="69"/>
    </row>
    <row r="29" ht="26.25" customHeight="1">
      <c r="A29" s="82"/>
      <c r="B29" s="86"/>
      <c r="C29" s="68"/>
      <c r="D29" s="68"/>
      <c r="E29" s="81" t="s">
        <v>13</v>
      </c>
      <c r="F29" s="68"/>
      <c r="G29" s="68"/>
      <c r="H29" s="86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142" t="s">
        <v>19</v>
      </c>
      <c r="Z29" s="68"/>
      <c r="AA29" s="68"/>
      <c r="AB29" s="86"/>
      <c r="AC29" s="86"/>
      <c r="AD29" s="106"/>
      <c r="AE29" s="86"/>
      <c r="AF29" s="83"/>
      <c r="AG29" s="144" t="s">
        <v>13</v>
      </c>
      <c r="AH29" s="84"/>
      <c r="AI29" s="135" t="s">
        <v>28</v>
      </c>
      <c r="AJ29" s="84"/>
      <c r="AK29" s="129" t="s">
        <v>13</v>
      </c>
      <c r="AL29" s="84"/>
      <c r="AM29" s="146" t="s">
        <v>22</v>
      </c>
      <c r="AN29" s="84"/>
      <c r="AO29" s="133" t="s">
        <v>25</v>
      </c>
      <c r="AP29" s="85"/>
      <c r="AQ29" s="86"/>
      <c r="AR29" s="105"/>
      <c r="AS29" s="86"/>
      <c r="AT29" s="153"/>
      <c r="AU29" s="142" t="s">
        <v>19</v>
      </c>
      <c r="AV29" s="86"/>
      <c r="AW29" s="130" t="s">
        <v>53</v>
      </c>
      <c r="AX29" s="86"/>
      <c r="AY29" s="68"/>
      <c r="AZ29" s="69"/>
    </row>
    <row r="30" ht="2.25" customHeight="1">
      <c r="A30" s="82"/>
      <c r="B30" s="86"/>
      <c r="C30" s="68"/>
      <c r="D30" s="68"/>
      <c r="E30" s="68"/>
      <c r="F30" s="68"/>
      <c r="G30" s="68"/>
      <c r="H30" s="68"/>
      <c r="I30" s="86"/>
      <c r="J30" s="68"/>
      <c r="K30" s="68"/>
      <c r="L30" s="68"/>
      <c r="M30" s="86"/>
      <c r="N30" s="68"/>
      <c r="O30" s="68"/>
      <c r="P30" s="68"/>
      <c r="Q30" s="86"/>
      <c r="R30" s="68"/>
      <c r="S30" s="68"/>
      <c r="T30" s="68"/>
      <c r="U30" s="86"/>
      <c r="V30" s="86"/>
      <c r="W30" s="86"/>
      <c r="X30" s="86"/>
      <c r="Y30" s="68"/>
      <c r="Z30" s="68"/>
      <c r="AA30" s="68"/>
      <c r="AB30" s="86"/>
      <c r="AC30" s="86"/>
      <c r="AD30" s="106"/>
      <c r="AE30" s="86"/>
      <c r="AF30" s="154"/>
      <c r="AG30" s="119"/>
      <c r="AH30" s="119"/>
      <c r="AI30" s="119"/>
      <c r="AJ30" s="119"/>
      <c r="AK30" s="119"/>
      <c r="AL30" s="119"/>
      <c r="AM30" s="119"/>
      <c r="AN30" s="119"/>
      <c r="AO30" s="119"/>
      <c r="AP30" s="120"/>
      <c r="AQ30" s="86"/>
      <c r="AR30" s="155"/>
      <c r="AS30" s="156"/>
      <c r="AT30" s="153"/>
      <c r="AU30" s="153"/>
      <c r="AV30" s="153"/>
      <c r="AW30" s="153"/>
      <c r="AX30" s="153"/>
      <c r="AY30" s="153"/>
      <c r="AZ30" s="69"/>
    </row>
    <row r="31" ht="26.25" customHeight="1">
      <c r="A31" s="82"/>
      <c r="B31" s="86"/>
      <c r="C31" s="68"/>
      <c r="D31" s="68"/>
      <c r="E31" s="68"/>
      <c r="F31" s="68"/>
      <c r="G31" s="68"/>
      <c r="H31" s="68"/>
      <c r="I31" s="80" t="s">
        <v>22</v>
      </c>
      <c r="J31" s="68"/>
      <c r="K31" s="68"/>
      <c r="L31" s="68"/>
      <c r="M31" s="80" t="s">
        <v>22</v>
      </c>
      <c r="N31" s="68"/>
      <c r="O31" s="68"/>
      <c r="P31" s="68"/>
      <c r="Q31" s="89" t="s">
        <v>28</v>
      </c>
      <c r="R31" s="68"/>
      <c r="S31" s="68"/>
      <c r="T31" s="68"/>
      <c r="U31" s="89" t="s">
        <v>28</v>
      </c>
      <c r="V31" s="68"/>
      <c r="W31" s="68"/>
      <c r="X31" s="68"/>
      <c r="Y31" s="68"/>
      <c r="Z31" s="68"/>
      <c r="AA31" s="68"/>
      <c r="AB31" s="86"/>
      <c r="AC31" s="86"/>
      <c r="AD31" s="106"/>
      <c r="AE31" s="86"/>
      <c r="AF31" s="86"/>
      <c r="AG31" s="86"/>
      <c r="AH31" s="86"/>
      <c r="AI31" s="86"/>
      <c r="AJ31" s="86"/>
      <c r="AK31" s="157" t="s">
        <v>56</v>
      </c>
      <c r="AL31" s="86"/>
      <c r="AM31" s="86"/>
      <c r="AN31" s="86"/>
      <c r="AO31" s="86"/>
      <c r="AP31" s="86"/>
      <c r="AQ31" s="86"/>
      <c r="AR31" s="155"/>
      <c r="AS31" s="156"/>
      <c r="AT31" s="153"/>
      <c r="AU31" s="153"/>
      <c r="AV31" s="153"/>
      <c r="AW31" s="153"/>
      <c r="AX31" s="153"/>
      <c r="AY31" s="153"/>
      <c r="AZ31" s="69"/>
    </row>
    <row r="32" ht="6.0" customHeight="1">
      <c r="A32" s="82"/>
      <c r="B32" s="86"/>
      <c r="C32" s="86"/>
      <c r="D32" s="86"/>
      <c r="E32" s="86"/>
      <c r="F32" s="68"/>
      <c r="G32" s="86"/>
      <c r="H32" s="86"/>
      <c r="I32" s="68"/>
      <c r="J32" s="86"/>
      <c r="K32" s="86"/>
      <c r="L32" s="86"/>
      <c r="M32" s="68"/>
      <c r="N32" s="86"/>
      <c r="O32" s="86"/>
      <c r="P32" s="86"/>
      <c r="Q32" s="68"/>
      <c r="R32" s="86"/>
      <c r="S32" s="86"/>
      <c r="T32" s="86"/>
      <c r="U32" s="68"/>
      <c r="V32" s="86"/>
      <c r="W32" s="86"/>
      <c r="X32" s="86"/>
      <c r="Y32" s="86"/>
      <c r="Z32" s="86"/>
      <c r="AA32" s="86"/>
      <c r="AB32" s="68"/>
      <c r="AC32" s="105"/>
      <c r="AD32" s="158"/>
      <c r="AE32" s="158"/>
      <c r="AF32" s="158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9"/>
      <c r="AT32" s="153"/>
      <c r="AU32" s="153"/>
      <c r="AV32" s="86"/>
      <c r="AW32" s="86"/>
      <c r="AX32" s="86"/>
      <c r="AY32" s="68"/>
      <c r="AZ32" s="69"/>
    </row>
    <row r="33" ht="3.0" customHeight="1">
      <c r="A33" s="160"/>
      <c r="B33" s="161"/>
      <c r="C33" s="161"/>
      <c r="D33" s="161"/>
      <c r="E33" s="161"/>
      <c r="F33" s="162"/>
      <c r="G33" s="161"/>
      <c r="H33" s="161"/>
      <c r="I33" s="162"/>
      <c r="J33" s="161"/>
      <c r="K33" s="161"/>
      <c r="L33" s="161"/>
      <c r="M33" s="162"/>
      <c r="N33" s="161"/>
      <c r="O33" s="161"/>
      <c r="P33" s="161"/>
      <c r="Q33" s="162"/>
      <c r="R33" s="161"/>
      <c r="S33" s="161"/>
      <c r="T33" s="161"/>
      <c r="U33" s="162"/>
      <c r="V33" s="161"/>
      <c r="W33" s="161"/>
      <c r="X33" s="161"/>
      <c r="Y33" s="161"/>
      <c r="Z33" s="161"/>
      <c r="AA33" s="161"/>
      <c r="AB33" s="162"/>
      <c r="AC33" s="163"/>
      <c r="AD33" s="164"/>
      <c r="AE33" s="164"/>
      <c r="AF33" s="164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166"/>
      <c r="AS33" s="165"/>
      <c r="AT33" s="167"/>
      <c r="AU33" s="167"/>
      <c r="AV33" s="161"/>
      <c r="AW33" s="161"/>
      <c r="AX33" s="161"/>
      <c r="AY33" s="162"/>
      <c r="AZ33" s="168"/>
    </row>
  </sheetData>
  <mergeCells count="9">
    <mergeCell ref="AG11:AO11"/>
    <mergeCell ref="AK19:AK23"/>
    <mergeCell ref="AE7:AY9"/>
    <mergeCell ref="AG1:AW6"/>
    <mergeCell ref="C3:K5"/>
    <mergeCell ref="R3:AB3"/>
    <mergeCell ref="R9:AB9"/>
    <mergeCell ref="AY10:AZ10"/>
    <mergeCell ref="AS11:AZ13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2001A"/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2" max="2" width="22.71"/>
    <col customWidth="1" min="3" max="5" width="14.43"/>
    <col customWidth="1" min="6" max="7" width="7.29"/>
    <col customWidth="1" min="8" max="9" width="14.43"/>
    <col customWidth="1" min="10" max="10" width="0.86"/>
    <col customWidth="1" min="11" max="12" width="7.29"/>
    <col customWidth="1" min="13" max="15" width="14.43"/>
    <col customWidth="1" min="16" max="16" width="0.86"/>
    <col customWidth="1" min="17" max="24" width="7.29"/>
    <col customWidth="1" min="25" max="26" width="14.43"/>
    <col customWidth="1" min="27" max="27" width="0.86"/>
    <col customWidth="1" min="28" max="28" width="14.43"/>
    <col customWidth="1" min="29" max="30" width="7.29"/>
    <col customWidth="1" min="31" max="33" width="14.43"/>
    <col customWidth="1" min="34" max="34" width="7.29"/>
    <col customWidth="1" min="35" max="35" width="0.86"/>
    <col customWidth="1" min="36" max="44" width="7.29"/>
    <col customWidth="1" min="45" max="46" width="14.43"/>
    <col customWidth="1" min="47" max="47" width="0.86"/>
    <col customWidth="1" min="48" max="51" width="14.43"/>
    <col customWidth="1" min="52" max="53" width="7.29"/>
    <col customWidth="1" min="54" max="55" width="14.43"/>
    <col customWidth="1" min="56" max="56" width="0.86"/>
    <col customWidth="1" min="57" max="59" width="14.43"/>
    <col customWidth="1" min="60" max="65" width="7.29"/>
    <col customWidth="1" min="66" max="66" width="0.86"/>
    <col customWidth="1" min="67" max="88" width="7.29"/>
  </cols>
  <sheetData>
    <row r="1" ht="21.0" customHeight="1">
      <c r="A1" s="169" t="s">
        <v>57</v>
      </c>
      <c r="B1" s="170"/>
      <c r="C1" s="171" t="s">
        <v>58</v>
      </c>
      <c r="D1" s="172"/>
      <c r="I1" s="173" t="s">
        <v>59</v>
      </c>
      <c r="M1" s="172"/>
      <c r="O1" s="173" t="s">
        <v>60</v>
      </c>
      <c r="S1" s="172"/>
      <c r="Z1" s="173" t="s">
        <v>61</v>
      </c>
      <c r="AC1" s="174"/>
      <c r="AG1" s="173" t="s">
        <v>62</v>
      </c>
      <c r="AM1" s="174"/>
      <c r="AT1" s="173" t="s">
        <v>63</v>
      </c>
      <c r="AW1" s="174"/>
      <c r="BC1" s="173" t="s">
        <v>64</v>
      </c>
      <c r="BF1" s="174"/>
      <c r="BL1" s="173" t="s">
        <v>65</v>
      </c>
      <c r="BQ1" s="174"/>
    </row>
    <row r="2" ht="21.0" customHeight="1">
      <c r="A2" s="175"/>
      <c r="B2" s="176"/>
      <c r="C2" s="177">
        <v>2015.0</v>
      </c>
      <c r="L2" s="176"/>
      <c r="M2" s="177">
        <v>2016.0</v>
      </c>
      <c r="AF2" s="177">
        <v>2017.0</v>
      </c>
      <c r="AX2" s="176"/>
      <c r="AY2" s="177">
        <v>2018.0</v>
      </c>
      <c r="BR2" s="178"/>
      <c r="BS2" s="179"/>
      <c r="BT2" s="179"/>
      <c r="BU2" s="179"/>
      <c r="BV2" s="179"/>
      <c r="BW2" s="179"/>
      <c r="BX2" s="179"/>
      <c r="BY2" s="179"/>
      <c r="BZ2" s="179"/>
      <c r="CA2" s="179"/>
      <c r="CB2" s="179"/>
      <c r="CC2" s="179"/>
      <c r="CD2" s="179"/>
      <c r="CE2" s="179"/>
      <c r="CF2" s="179"/>
      <c r="CG2" s="179"/>
      <c r="CH2" s="179"/>
      <c r="CI2" s="179"/>
      <c r="CJ2" s="179"/>
    </row>
    <row r="3" ht="21.0" customHeight="1">
      <c r="A3" s="180"/>
      <c r="B3" s="181"/>
      <c r="C3" s="172" t="s">
        <v>66</v>
      </c>
      <c r="D3" s="172" t="s">
        <v>67</v>
      </c>
      <c r="E3" s="172" t="s">
        <v>68</v>
      </c>
      <c r="F3" s="172" t="s">
        <v>69</v>
      </c>
      <c r="H3" s="172" t="s">
        <v>70</v>
      </c>
      <c r="I3" s="172" t="s">
        <v>71</v>
      </c>
      <c r="J3" s="182"/>
      <c r="K3" s="172" t="s">
        <v>72</v>
      </c>
      <c r="L3" s="176"/>
      <c r="M3" s="183" t="s">
        <v>73</v>
      </c>
      <c r="N3" s="172" t="s">
        <v>74</v>
      </c>
      <c r="O3" s="172" t="s">
        <v>75</v>
      </c>
      <c r="P3" s="182"/>
      <c r="Q3" s="172" t="s">
        <v>76</v>
      </c>
      <c r="S3" s="172" t="s">
        <v>77</v>
      </c>
      <c r="U3" s="172" t="s">
        <v>66</v>
      </c>
      <c r="W3" s="172" t="s">
        <v>67</v>
      </c>
      <c r="Y3" s="172" t="s">
        <v>68</v>
      </c>
      <c r="Z3" s="172" t="s">
        <v>69</v>
      </c>
      <c r="AA3" s="182"/>
      <c r="AB3" s="172" t="s">
        <v>70</v>
      </c>
      <c r="AC3" s="172" t="s">
        <v>71</v>
      </c>
      <c r="AE3" s="184" t="s">
        <v>72</v>
      </c>
      <c r="AF3" s="183" t="s">
        <v>73</v>
      </c>
      <c r="AG3" s="172" t="s">
        <v>74</v>
      </c>
      <c r="AH3" s="172" t="s">
        <v>75</v>
      </c>
      <c r="AK3" s="172" t="s">
        <v>76</v>
      </c>
      <c r="AM3" s="172" t="s">
        <v>77</v>
      </c>
      <c r="AO3" s="172" t="s">
        <v>66</v>
      </c>
      <c r="AQ3" s="172" t="s">
        <v>67</v>
      </c>
      <c r="AS3" s="172" t="s">
        <v>68</v>
      </c>
      <c r="AT3" s="172" t="s">
        <v>69</v>
      </c>
      <c r="AU3" s="182"/>
      <c r="AV3" s="172" t="s">
        <v>70</v>
      </c>
      <c r="AW3" s="172" t="s">
        <v>71</v>
      </c>
      <c r="AX3" s="184" t="s">
        <v>72</v>
      </c>
      <c r="AY3" s="183" t="s">
        <v>73</v>
      </c>
      <c r="AZ3" s="172" t="s">
        <v>74</v>
      </c>
      <c r="BB3" s="172" t="s">
        <v>75</v>
      </c>
      <c r="BC3" s="172" t="s">
        <v>76</v>
      </c>
      <c r="BD3" s="182"/>
      <c r="BE3" s="172" t="s">
        <v>77</v>
      </c>
      <c r="BF3" s="172" t="s">
        <v>66</v>
      </c>
      <c r="BG3" s="172" t="s">
        <v>67</v>
      </c>
      <c r="BH3" s="172" t="s">
        <v>68</v>
      </c>
      <c r="BJ3" s="172" t="s">
        <v>69</v>
      </c>
      <c r="BL3" s="172" t="s">
        <v>70</v>
      </c>
      <c r="BN3" s="182"/>
      <c r="BO3" s="172" t="s">
        <v>71</v>
      </c>
      <c r="BQ3" s="185" t="s">
        <v>72</v>
      </c>
      <c r="BR3" s="181"/>
      <c r="BS3" s="186" t="s">
        <v>78</v>
      </c>
      <c r="BT3" s="187"/>
      <c r="BU3" s="186" t="s">
        <v>79</v>
      </c>
      <c r="BV3" s="187"/>
      <c r="BW3" s="186" t="s">
        <v>80</v>
      </c>
      <c r="BX3" s="187"/>
      <c r="BY3" s="186" t="s">
        <v>81</v>
      </c>
      <c r="BZ3" s="187"/>
      <c r="CA3" s="186" t="s">
        <v>77</v>
      </c>
      <c r="CB3" s="187"/>
      <c r="CC3" s="186" t="s">
        <v>82</v>
      </c>
      <c r="CD3" s="187"/>
      <c r="CE3" s="186" t="s">
        <v>83</v>
      </c>
      <c r="CF3" s="187"/>
      <c r="CG3" s="186" t="s">
        <v>84</v>
      </c>
      <c r="CH3" s="187"/>
      <c r="CI3" s="186" t="s">
        <v>85</v>
      </c>
      <c r="CJ3" s="187"/>
    </row>
    <row r="4" ht="3.75" customHeight="1">
      <c r="A4" s="188"/>
      <c r="B4" s="189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U4" s="188"/>
      <c r="AV4" s="188"/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  <c r="BQ4" s="190"/>
      <c r="BR4" s="190"/>
      <c r="BS4" s="191"/>
      <c r="BT4" s="191"/>
      <c r="BU4" s="191"/>
      <c r="BV4" s="191"/>
      <c r="BW4" s="191"/>
      <c r="BX4" s="191"/>
      <c r="BY4" s="191"/>
      <c r="BZ4" s="191"/>
      <c r="CA4" s="191"/>
      <c r="CB4" s="191"/>
      <c r="CC4" s="191"/>
      <c r="CD4" s="191"/>
      <c r="CE4" s="191"/>
      <c r="CF4" s="191"/>
      <c r="CG4" s="191"/>
      <c r="CH4" s="191"/>
      <c r="CI4" s="191"/>
      <c r="CJ4" s="191"/>
    </row>
    <row r="5" ht="16.5" customHeight="1">
      <c r="A5" s="192" t="s">
        <v>86</v>
      </c>
      <c r="C5" s="193" t="s">
        <v>87</v>
      </c>
      <c r="D5" s="194"/>
      <c r="E5" s="194"/>
      <c r="F5" s="194"/>
      <c r="G5" s="194"/>
      <c r="H5" s="195" t="s">
        <v>88</v>
      </c>
      <c r="I5" s="194"/>
      <c r="J5" s="194"/>
      <c r="K5" s="194"/>
      <c r="L5" s="194"/>
      <c r="M5" s="194"/>
      <c r="N5" s="194"/>
      <c r="O5" s="196" t="s">
        <v>89</v>
      </c>
      <c r="P5" s="170"/>
      <c r="Q5" s="197" t="s">
        <v>90</v>
      </c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8" t="s">
        <v>91</v>
      </c>
      <c r="AE5" s="198" t="s">
        <v>92</v>
      </c>
      <c r="AF5" s="194"/>
      <c r="AG5" s="194"/>
      <c r="AH5" s="194"/>
      <c r="AI5" s="199"/>
      <c r="AJ5" s="200" t="s">
        <v>93</v>
      </c>
      <c r="AK5" s="194"/>
      <c r="AL5" s="194"/>
      <c r="AM5" s="194"/>
      <c r="AN5" s="194"/>
      <c r="AO5" s="200" t="s">
        <v>94</v>
      </c>
      <c r="AP5" s="194"/>
      <c r="AQ5" s="194"/>
      <c r="AR5" s="194"/>
      <c r="AS5" s="197" t="s">
        <v>95</v>
      </c>
      <c r="AT5" s="194"/>
      <c r="AU5" s="194"/>
      <c r="AV5" s="194"/>
      <c r="AW5" s="194"/>
      <c r="AX5" s="194"/>
      <c r="AY5" s="194"/>
      <c r="AZ5" s="198" t="s">
        <v>96</v>
      </c>
      <c r="BA5" s="194"/>
      <c r="BB5" s="194"/>
      <c r="BC5" s="194"/>
      <c r="BD5" s="194"/>
      <c r="BE5" s="194"/>
      <c r="BF5" s="194"/>
      <c r="BG5" s="194"/>
      <c r="BH5" s="196" t="s">
        <v>89</v>
      </c>
      <c r="BI5" s="170"/>
      <c r="BJ5" s="198" t="s">
        <v>97</v>
      </c>
      <c r="BK5" s="194"/>
      <c r="BL5" s="194"/>
      <c r="BM5" s="201" t="s">
        <v>98</v>
      </c>
      <c r="BN5" s="182"/>
      <c r="BO5" s="202" t="s">
        <v>99</v>
      </c>
      <c r="BP5" s="194"/>
      <c r="BQ5" s="194"/>
      <c r="BR5" s="194"/>
      <c r="BS5" s="203"/>
      <c r="BT5" s="203"/>
      <c r="BU5" s="203"/>
      <c r="BV5" s="203"/>
      <c r="BW5" s="203"/>
      <c r="BX5" s="203"/>
      <c r="BY5" s="203"/>
      <c r="BZ5" s="203"/>
      <c r="CA5" s="203"/>
      <c r="CB5" s="203"/>
      <c r="CC5" s="203"/>
      <c r="CD5" s="203"/>
      <c r="CE5" s="203"/>
      <c r="CF5" s="203"/>
      <c r="CG5" s="203"/>
      <c r="CH5" s="203"/>
      <c r="CI5" s="203"/>
      <c r="CJ5" s="203"/>
    </row>
    <row r="6" ht="16.5" customHeight="1">
      <c r="A6" s="192" t="s">
        <v>100</v>
      </c>
      <c r="C6" s="204" t="s">
        <v>101</v>
      </c>
      <c r="H6" s="205" t="s">
        <v>102</v>
      </c>
      <c r="J6" s="199"/>
      <c r="K6" s="205" t="s">
        <v>103</v>
      </c>
      <c r="O6" s="175"/>
      <c r="P6" s="176"/>
      <c r="Q6" s="204" t="s">
        <v>104</v>
      </c>
      <c r="R6" s="206" t="s">
        <v>105</v>
      </c>
      <c r="V6" s="206" t="s">
        <v>106</v>
      </c>
      <c r="AA6" s="199"/>
      <c r="AB6" s="206" t="s">
        <v>107</v>
      </c>
      <c r="AE6" s="207" t="s">
        <v>108</v>
      </c>
      <c r="AI6" s="208"/>
      <c r="AJ6" s="209" t="s">
        <v>109</v>
      </c>
      <c r="AO6" s="209" t="s">
        <v>110</v>
      </c>
      <c r="AS6" s="206" t="s">
        <v>111</v>
      </c>
      <c r="AU6" s="199"/>
      <c r="AV6" s="206" t="s">
        <v>112</v>
      </c>
      <c r="AX6" s="206" t="s">
        <v>113</v>
      </c>
      <c r="AZ6" s="207" t="s">
        <v>114</v>
      </c>
      <c r="BD6" s="199"/>
      <c r="BE6" s="207" t="s">
        <v>115</v>
      </c>
      <c r="BF6" s="207" t="s">
        <v>116</v>
      </c>
      <c r="BH6" s="175"/>
      <c r="BI6" s="176"/>
      <c r="BJ6" s="207" t="s">
        <v>117</v>
      </c>
      <c r="BN6" s="208"/>
      <c r="BO6" s="210" t="s">
        <v>118</v>
      </c>
      <c r="BP6" s="187"/>
      <c r="BQ6" s="187"/>
      <c r="BR6" s="187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</row>
    <row r="7" ht="12.75" customHeight="1">
      <c r="A7" s="188"/>
      <c r="B7" s="189"/>
      <c r="C7" s="188"/>
      <c r="D7" s="188"/>
      <c r="E7" s="188"/>
      <c r="F7" s="188"/>
      <c r="G7" s="188"/>
      <c r="H7" s="188"/>
      <c r="I7" s="188"/>
      <c r="J7" s="208"/>
      <c r="K7" s="188"/>
      <c r="L7" s="188"/>
      <c r="M7" s="188"/>
      <c r="N7" s="188"/>
      <c r="O7" s="175"/>
      <c r="P7" s="176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208"/>
      <c r="AB7" s="188"/>
      <c r="AC7" s="188"/>
      <c r="AD7" s="188"/>
      <c r="AE7" s="188"/>
      <c r="AF7" s="188"/>
      <c r="AG7" s="188"/>
      <c r="AH7" s="188"/>
      <c r="AI7" s="20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208"/>
      <c r="AV7" s="188"/>
      <c r="AW7" s="188"/>
      <c r="AX7" s="188"/>
      <c r="AY7" s="188"/>
      <c r="AZ7" s="188"/>
      <c r="BA7" s="188"/>
      <c r="BB7" s="188"/>
      <c r="BC7" s="188"/>
      <c r="BD7" s="208"/>
      <c r="BE7" s="188"/>
      <c r="BF7" s="188"/>
      <c r="BG7" s="212"/>
      <c r="BH7" s="175"/>
      <c r="BI7" s="176"/>
      <c r="BJ7" s="213"/>
      <c r="BK7" s="188"/>
      <c r="BL7" s="188"/>
      <c r="BM7" s="188"/>
      <c r="BN7" s="188"/>
      <c r="BO7" s="188"/>
      <c r="BP7" s="188"/>
      <c r="BQ7" s="188"/>
      <c r="BR7" s="188"/>
      <c r="BS7" s="188"/>
      <c r="BT7" s="188"/>
      <c r="BU7" s="188"/>
      <c r="BV7" s="188"/>
      <c r="BW7" s="188"/>
      <c r="BX7" s="188"/>
      <c r="BY7" s="188"/>
      <c r="BZ7" s="188"/>
      <c r="CA7" s="188"/>
      <c r="CB7" s="188"/>
      <c r="CC7" s="188"/>
      <c r="CD7" s="188"/>
      <c r="CE7" s="188"/>
      <c r="CF7" s="188"/>
      <c r="CG7" s="188"/>
      <c r="CH7" s="188"/>
      <c r="CI7" s="188"/>
      <c r="CJ7" s="188"/>
    </row>
    <row r="8" ht="21.0" customHeight="1">
      <c r="A8" s="214" t="s">
        <v>56</v>
      </c>
      <c r="B8" s="215" t="s">
        <v>56</v>
      </c>
      <c r="C8" s="216" t="s">
        <v>119</v>
      </c>
      <c r="H8" s="217" t="s">
        <v>120</v>
      </c>
      <c r="J8" s="208"/>
      <c r="K8" s="217" t="s">
        <v>121</v>
      </c>
      <c r="O8" s="175"/>
      <c r="P8" s="176"/>
      <c r="Q8" s="216" t="s">
        <v>122</v>
      </c>
      <c r="R8" s="218" t="s">
        <v>123</v>
      </c>
      <c r="V8" s="218" t="s">
        <v>124</v>
      </c>
      <c r="AA8" s="208"/>
      <c r="AB8" s="218" t="s">
        <v>125</v>
      </c>
      <c r="AE8" s="219" t="s">
        <v>126</v>
      </c>
      <c r="AI8" s="208"/>
      <c r="AJ8" s="220" t="s">
        <v>127</v>
      </c>
      <c r="AO8" s="220" t="s">
        <v>128</v>
      </c>
      <c r="AS8" s="218" t="s">
        <v>129</v>
      </c>
      <c r="AU8" s="208"/>
      <c r="AV8" s="218" t="s">
        <v>130</v>
      </c>
      <c r="AX8" s="218" t="s">
        <v>131</v>
      </c>
      <c r="AZ8" s="219" t="s">
        <v>132</v>
      </c>
      <c r="BD8" s="208"/>
      <c r="BE8" s="219" t="s">
        <v>133</v>
      </c>
      <c r="BF8" s="219" t="s">
        <v>134</v>
      </c>
      <c r="BH8" s="175"/>
      <c r="BI8" s="176"/>
      <c r="BJ8" s="219" t="s">
        <v>135</v>
      </c>
      <c r="BM8" s="201" t="s">
        <v>98</v>
      </c>
      <c r="BN8" s="182"/>
      <c r="BO8" s="221" t="s">
        <v>136</v>
      </c>
      <c r="BP8" s="194"/>
      <c r="BQ8" s="194"/>
      <c r="BR8" s="194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</row>
    <row r="9" ht="21.0" customHeight="1">
      <c r="B9" s="215" t="s">
        <v>137</v>
      </c>
      <c r="C9" s="216" t="s">
        <v>138</v>
      </c>
      <c r="H9" s="217" t="s">
        <v>139</v>
      </c>
      <c r="J9" s="222"/>
      <c r="K9" s="217" t="s">
        <v>140</v>
      </c>
      <c r="O9" s="175"/>
      <c r="P9" s="176"/>
      <c r="Q9" s="216" t="s">
        <v>141</v>
      </c>
      <c r="R9" s="218" t="s">
        <v>142</v>
      </c>
      <c r="V9" s="218" t="s">
        <v>143</v>
      </c>
      <c r="AA9" s="222"/>
      <c r="AB9" s="218" t="s">
        <v>144</v>
      </c>
      <c r="AE9" s="219" t="s">
        <v>145</v>
      </c>
      <c r="AI9" s="208"/>
      <c r="AJ9" s="220" t="s">
        <v>146</v>
      </c>
      <c r="AO9" s="220" t="s">
        <v>147</v>
      </c>
      <c r="AS9" s="218" t="s">
        <v>148</v>
      </c>
      <c r="AU9" s="222"/>
      <c r="AV9" s="218" t="s">
        <v>149</v>
      </c>
      <c r="AX9" s="218" t="s">
        <v>150</v>
      </c>
      <c r="AZ9" s="219" t="s">
        <v>151</v>
      </c>
      <c r="BD9" s="222"/>
      <c r="BE9" s="219" t="s">
        <v>141</v>
      </c>
      <c r="BF9" s="219" t="s">
        <v>152</v>
      </c>
      <c r="BH9" s="175"/>
      <c r="BI9" s="176"/>
      <c r="BJ9" s="219" t="s">
        <v>152</v>
      </c>
      <c r="BN9" s="208"/>
      <c r="BO9" s="223" t="s">
        <v>153</v>
      </c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</row>
    <row r="10" ht="22.5" customHeight="1">
      <c r="B10" s="215" t="s">
        <v>154</v>
      </c>
      <c r="C10" s="216" t="s">
        <v>155</v>
      </c>
      <c r="H10" s="224" t="s">
        <v>156</v>
      </c>
      <c r="O10" s="175"/>
      <c r="P10" s="176"/>
      <c r="Q10" s="218" t="s">
        <v>157</v>
      </c>
      <c r="AD10" s="225" t="s">
        <v>141</v>
      </c>
      <c r="AE10" s="219" t="s">
        <v>158</v>
      </c>
      <c r="AI10" s="208"/>
      <c r="AJ10" s="220" t="s">
        <v>159</v>
      </c>
      <c r="AO10" s="220" t="s">
        <v>160</v>
      </c>
      <c r="AS10" s="218" t="s">
        <v>161</v>
      </c>
      <c r="AZ10" s="219" t="s">
        <v>158</v>
      </c>
      <c r="BH10" s="175"/>
      <c r="BI10" s="176"/>
      <c r="BJ10" s="219" t="s">
        <v>162</v>
      </c>
      <c r="BN10" s="208"/>
      <c r="BO10" s="223" t="s">
        <v>163</v>
      </c>
      <c r="BS10" s="226"/>
      <c r="BT10" s="226"/>
      <c r="BU10" s="226"/>
      <c r="BV10" s="226"/>
      <c r="BW10" s="226"/>
      <c r="BX10" s="226"/>
      <c r="BY10" s="226"/>
      <c r="BZ10" s="226"/>
      <c r="CA10" s="226"/>
      <c r="CB10" s="226"/>
      <c r="CC10" s="226"/>
      <c r="CD10" s="226"/>
      <c r="CE10" s="226"/>
      <c r="CF10" s="226"/>
      <c r="CG10" s="226"/>
      <c r="CH10" s="226"/>
      <c r="CI10" s="226"/>
      <c r="CJ10" s="226"/>
    </row>
    <row r="11" ht="21.0" customHeight="1">
      <c r="B11" s="215" t="s">
        <v>164</v>
      </c>
      <c r="C11" s="224" t="s">
        <v>156</v>
      </c>
      <c r="H11" s="227" t="s">
        <v>165</v>
      </c>
      <c r="K11" s="228" t="s">
        <v>166</v>
      </c>
      <c r="O11" s="175"/>
      <c r="P11" s="176"/>
      <c r="Q11" s="224" t="s">
        <v>159</v>
      </c>
      <c r="T11" s="224" t="s">
        <v>167</v>
      </c>
      <c r="V11" s="219" t="s">
        <v>168</v>
      </c>
      <c r="AB11" s="225" t="s">
        <v>169</v>
      </c>
      <c r="AD11" s="229" t="s">
        <v>141</v>
      </c>
      <c r="AE11" s="230" t="s">
        <v>170</v>
      </c>
      <c r="AI11" s="208"/>
      <c r="AJ11" s="218" t="s">
        <v>141</v>
      </c>
      <c r="AK11" s="218" t="s">
        <v>157</v>
      </c>
      <c r="AO11" s="231" t="s">
        <v>170</v>
      </c>
      <c r="AS11" s="232" t="s">
        <v>162</v>
      </c>
      <c r="AV11" s="233" t="s">
        <v>171</v>
      </c>
      <c r="AX11" s="220" t="s">
        <v>160</v>
      </c>
      <c r="AZ11" s="218" t="s">
        <v>172</v>
      </c>
      <c r="BE11" s="218" t="s">
        <v>173</v>
      </c>
      <c r="BH11" s="175"/>
      <c r="BI11" s="176"/>
      <c r="BJ11" s="218" t="s">
        <v>173</v>
      </c>
      <c r="BN11" s="208"/>
      <c r="BO11" s="234" t="s">
        <v>174</v>
      </c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</row>
    <row r="12" ht="21.0" customHeight="1">
      <c r="B12" s="235" t="s">
        <v>175</v>
      </c>
      <c r="C12" s="228" t="s">
        <v>176</v>
      </c>
      <c r="H12" s="236"/>
      <c r="I12" s="236"/>
      <c r="J12" s="236"/>
      <c r="K12" s="229" t="s">
        <v>177</v>
      </c>
      <c r="O12" s="175"/>
      <c r="P12" s="176"/>
      <c r="Q12" s="228" t="s">
        <v>141</v>
      </c>
      <c r="R12" s="228" t="s">
        <v>178</v>
      </c>
      <c r="V12" s="229" t="s">
        <v>177</v>
      </c>
      <c r="X12" s="229" t="s">
        <v>171</v>
      </c>
      <c r="AD12" s="236"/>
      <c r="AE12" s="229" t="s">
        <v>179</v>
      </c>
      <c r="AI12" s="222"/>
      <c r="AJ12" s="219" t="s">
        <v>162</v>
      </c>
      <c r="AO12" s="237" t="s">
        <v>180</v>
      </c>
      <c r="AV12" s="232" t="s">
        <v>162</v>
      </c>
      <c r="AX12" s="231" t="s">
        <v>170</v>
      </c>
      <c r="AZ12" s="220" t="s">
        <v>160</v>
      </c>
      <c r="BE12" s="238" t="s">
        <v>181</v>
      </c>
      <c r="BH12" s="175"/>
      <c r="BI12" s="176"/>
      <c r="BJ12" s="238" t="s">
        <v>181</v>
      </c>
      <c r="BN12" s="208"/>
      <c r="BO12" s="239" t="s">
        <v>182</v>
      </c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</row>
    <row r="13" ht="21.0" customHeight="1">
      <c r="B13" s="235" t="s">
        <v>183</v>
      </c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180"/>
      <c r="P13" s="181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6"/>
      <c r="AJ13" s="236"/>
      <c r="AK13" s="236"/>
      <c r="AL13" s="236"/>
      <c r="AM13" s="236"/>
      <c r="AN13" s="236"/>
      <c r="AO13" s="236"/>
      <c r="AP13" s="236"/>
      <c r="AQ13" s="236"/>
      <c r="AR13" s="236"/>
      <c r="AS13" s="236"/>
      <c r="AT13" s="236"/>
      <c r="AU13" s="236"/>
      <c r="AV13" s="236"/>
      <c r="AW13" s="236"/>
      <c r="AX13" s="236"/>
      <c r="AY13" s="236"/>
      <c r="AZ13" s="238" t="s">
        <v>181</v>
      </c>
      <c r="BE13" s="236"/>
      <c r="BF13" s="236"/>
      <c r="BG13" s="236"/>
      <c r="BH13" s="180"/>
      <c r="BI13" s="181"/>
      <c r="BJ13" s="236"/>
      <c r="BK13" s="236"/>
      <c r="BL13" s="236"/>
      <c r="BN13" s="208"/>
      <c r="BO13" s="240" t="s">
        <v>184</v>
      </c>
      <c r="BP13" s="187"/>
      <c r="BQ13" s="241" t="s">
        <v>185</v>
      </c>
      <c r="BR13" s="187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</row>
    <row r="14" ht="12.75" customHeight="1">
      <c r="A14" s="188"/>
      <c r="B14" s="189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M14" s="188"/>
      <c r="BN14" s="188"/>
      <c r="BO14" s="242"/>
      <c r="BP14" s="242"/>
      <c r="BQ14" s="242"/>
      <c r="BR14" s="242"/>
      <c r="BS14" s="188"/>
      <c r="BT14" s="188"/>
      <c r="BU14" s="188"/>
      <c r="BV14" s="188"/>
      <c r="BW14" s="188"/>
      <c r="BX14" s="188"/>
      <c r="BY14" s="188"/>
      <c r="BZ14" s="188"/>
      <c r="CA14" s="188"/>
      <c r="CB14" s="188"/>
      <c r="CC14" s="188"/>
      <c r="CD14" s="188"/>
      <c r="CE14" s="188"/>
      <c r="CF14" s="188"/>
      <c r="CG14" s="188"/>
      <c r="CH14" s="188"/>
      <c r="CI14" s="188"/>
      <c r="CJ14" s="188"/>
    </row>
    <row r="15" ht="21.0" customHeight="1">
      <c r="A15" s="214" t="s">
        <v>186</v>
      </c>
      <c r="B15" s="243" t="s">
        <v>187</v>
      </c>
      <c r="C15" s="244" t="s">
        <v>188</v>
      </c>
      <c r="F15" s="245" t="s">
        <v>141</v>
      </c>
      <c r="G15" s="224" t="s">
        <v>156</v>
      </c>
      <c r="K15" s="216" t="s">
        <v>141</v>
      </c>
      <c r="L15" s="244" t="s">
        <v>170</v>
      </c>
      <c r="V15" s="244" t="s">
        <v>141</v>
      </c>
      <c r="W15" s="244" t="s">
        <v>189</v>
      </c>
      <c r="AB15" s="244" t="s">
        <v>156</v>
      </c>
      <c r="AJ15" s="244" t="s">
        <v>190</v>
      </c>
      <c r="AV15" s="244" t="s">
        <v>180</v>
      </c>
      <c r="BM15" s="201" t="s">
        <v>98</v>
      </c>
      <c r="BN15" s="246"/>
      <c r="BO15" s="247" t="s">
        <v>191</v>
      </c>
      <c r="BP15" s="194"/>
      <c r="BQ15" s="194"/>
      <c r="BR15" s="194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</row>
    <row r="16" ht="21.0" customHeight="1">
      <c r="B16" s="215" t="s">
        <v>192</v>
      </c>
      <c r="F16" s="248" t="s">
        <v>158</v>
      </c>
      <c r="K16" s="219" t="s">
        <v>158</v>
      </c>
      <c r="N16" s="230" t="s">
        <v>193</v>
      </c>
      <c r="Q16" s="224" t="s">
        <v>156</v>
      </c>
      <c r="T16" s="249" t="s">
        <v>156</v>
      </c>
      <c r="X16" s="219" t="s">
        <v>194</v>
      </c>
      <c r="AB16" s="229" t="s">
        <v>195</v>
      </c>
      <c r="AD16" s="250" t="s">
        <v>196</v>
      </c>
      <c r="AE16" s="224" t="s">
        <v>160</v>
      </c>
      <c r="AJ16" s="250" t="s">
        <v>141</v>
      </c>
      <c r="AK16" s="249" t="s">
        <v>141</v>
      </c>
      <c r="AL16" s="250" t="s">
        <v>141</v>
      </c>
      <c r="AM16" s="220" t="s">
        <v>197</v>
      </c>
      <c r="AQ16" s="233" t="s">
        <v>141</v>
      </c>
      <c r="AR16" s="219" t="s">
        <v>198</v>
      </c>
      <c r="BE16" s="251" t="s">
        <v>199</v>
      </c>
      <c r="BN16" s="252"/>
      <c r="BO16" s="253" t="s">
        <v>200</v>
      </c>
      <c r="BS16" s="254"/>
      <c r="BT16" s="254"/>
      <c r="BU16" s="254"/>
      <c r="BV16" s="254"/>
      <c r="BW16" s="254"/>
      <c r="BX16" s="254"/>
      <c r="BY16" s="254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</row>
    <row r="17" ht="21.0" customHeight="1">
      <c r="B17" s="215" t="s">
        <v>201</v>
      </c>
      <c r="C17" s="227" t="s">
        <v>170</v>
      </c>
      <c r="F17" s="216" t="s">
        <v>157</v>
      </c>
      <c r="K17" s="216" t="s">
        <v>202</v>
      </c>
      <c r="N17" s="216" t="s">
        <v>203</v>
      </c>
      <c r="Q17" s="219" t="s">
        <v>194</v>
      </c>
      <c r="X17" s="229" t="s">
        <v>195</v>
      </c>
      <c r="AB17" s="219" t="s">
        <v>198</v>
      </c>
      <c r="AJ17" s="236"/>
      <c r="AK17" s="220" t="s">
        <v>197</v>
      </c>
      <c r="AM17" s="255" t="s">
        <v>141</v>
      </c>
      <c r="AN17" s="233" t="s">
        <v>180</v>
      </c>
      <c r="AP17" s="233" t="s">
        <v>179</v>
      </c>
      <c r="AR17" s="256" t="s">
        <v>141</v>
      </c>
      <c r="AS17" s="257" t="s">
        <v>199</v>
      </c>
      <c r="AZ17" s="251" t="s">
        <v>199</v>
      </c>
      <c r="BE17" s="238" t="s">
        <v>195</v>
      </c>
      <c r="BN17" s="258"/>
      <c r="BO17" s="259" t="s">
        <v>204</v>
      </c>
      <c r="BS17" s="254"/>
      <c r="BT17" s="254"/>
      <c r="BU17" s="254"/>
      <c r="BV17" s="254"/>
      <c r="BW17" s="254"/>
      <c r="BX17" s="254"/>
      <c r="BY17" s="254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</row>
    <row r="18" ht="21.0" customHeight="1">
      <c r="B18" s="215" t="s">
        <v>205</v>
      </c>
      <c r="C18" s="248" t="s">
        <v>158</v>
      </c>
      <c r="F18" s="216" t="s">
        <v>202</v>
      </c>
      <c r="K18" s="236"/>
      <c r="L18" s="236"/>
      <c r="M18" s="227" t="s">
        <v>193</v>
      </c>
      <c r="N18" s="236"/>
      <c r="O18" s="236"/>
      <c r="P18" s="236"/>
      <c r="Q18" s="230" t="s">
        <v>193</v>
      </c>
      <c r="T18" s="229" t="s">
        <v>195</v>
      </c>
      <c r="X18" s="224" t="s">
        <v>206</v>
      </c>
      <c r="AB18" s="224" t="s">
        <v>160</v>
      </c>
      <c r="AE18" s="218" t="s">
        <v>157</v>
      </c>
      <c r="AJ18" s="236"/>
      <c r="AK18" s="218" t="s">
        <v>141</v>
      </c>
      <c r="AM18" s="233" t="s">
        <v>141</v>
      </c>
      <c r="AN18" s="233" t="s">
        <v>179</v>
      </c>
      <c r="AP18" s="219" t="s">
        <v>198</v>
      </c>
      <c r="AR18" s="260" t="s">
        <v>207</v>
      </c>
      <c r="BA18" s="236"/>
      <c r="BB18" s="236"/>
      <c r="BC18" s="236"/>
      <c r="BD18" s="236"/>
      <c r="BE18" s="218" t="s">
        <v>172</v>
      </c>
      <c r="BN18" s="258"/>
      <c r="BO18" s="261" t="s">
        <v>208</v>
      </c>
      <c r="BS18" s="254"/>
      <c r="BT18" s="254"/>
      <c r="BU18" s="254"/>
      <c r="BV18" s="254"/>
      <c r="BW18" s="254"/>
      <c r="BX18" s="254"/>
      <c r="BY18" s="254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</row>
    <row r="19" ht="21.0" customHeight="1">
      <c r="B19" s="262" t="s">
        <v>209</v>
      </c>
      <c r="C19" s="263"/>
      <c r="D19" s="263"/>
      <c r="E19" s="263"/>
      <c r="F19" s="263"/>
      <c r="G19" s="263"/>
      <c r="H19" s="263"/>
      <c r="I19" s="263"/>
      <c r="J19" s="263"/>
      <c r="K19" s="263"/>
      <c r="L19" s="263"/>
      <c r="M19" s="263"/>
      <c r="N19" s="263"/>
      <c r="O19" s="263"/>
      <c r="P19" s="263"/>
      <c r="Q19" s="263"/>
      <c r="R19" s="263"/>
      <c r="S19" s="263"/>
      <c r="T19" s="263"/>
      <c r="U19" s="263"/>
      <c r="V19" s="263"/>
      <c r="W19" s="263"/>
      <c r="X19" s="263"/>
      <c r="Y19" s="263"/>
      <c r="Z19" s="263"/>
      <c r="AA19" s="263"/>
      <c r="AB19" s="263"/>
      <c r="AC19" s="263"/>
      <c r="AD19" s="263"/>
      <c r="AE19" s="263"/>
      <c r="AF19" s="263"/>
      <c r="AG19" s="263"/>
      <c r="AH19" s="263"/>
      <c r="AI19" s="263"/>
      <c r="AJ19" s="263"/>
      <c r="AK19" s="264" t="s">
        <v>202</v>
      </c>
      <c r="AL19" s="187"/>
      <c r="AM19" s="263"/>
      <c r="AN19" s="263"/>
      <c r="AO19" s="263"/>
      <c r="AP19" s="263"/>
      <c r="AQ19" s="263"/>
      <c r="AR19" s="263"/>
      <c r="AS19" s="263"/>
      <c r="AT19" s="263"/>
      <c r="AU19" s="263"/>
      <c r="AV19" s="263"/>
      <c r="AW19" s="263"/>
      <c r="AX19" s="263"/>
      <c r="AY19" s="263"/>
      <c r="AZ19" s="263"/>
      <c r="BA19" s="263"/>
      <c r="BB19" s="263"/>
      <c r="BC19" s="263"/>
      <c r="BD19" s="263"/>
      <c r="BE19" s="263"/>
      <c r="BF19" s="263"/>
      <c r="BG19" s="263"/>
      <c r="BH19" s="263"/>
      <c r="BI19" s="263"/>
      <c r="BJ19" s="263"/>
      <c r="BK19" s="263"/>
      <c r="BL19" s="263"/>
      <c r="BN19" s="208"/>
      <c r="BO19" s="265" t="s">
        <v>210</v>
      </c>
      <c r="BP19" s="187"/>
      <c r="BQ19" s="187"/>
      <c r="BR19" s="187"/>
      <c r="BS19" s="266"/>
      <c r="BT19" s="266"/>
      <c r="BU19" s="266"/>
      <c r="BV19" s="266"/>
      <c r="BW19" s="266"/>
      <c r="BX19" s="266"/>
      <c r="BY19" s="266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</row>
    <row r="20" ht="12.75" customHeight="1">
      <c r="A20" s="188"/>
      <c r="B20" s="189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  <c r="W20" s="267"/>
      <c r="X20" s="267"/>
      <c r="Y20" s="267"/>
      <c r="Z20" s="267"/>
      <c r="AA20" s="267"/>
      <c r="AB20" s="267"/>
      <c r="AC20" s="267"/>
      <c r="AD20" s="267"/>
      <c r="AE20" s="267"/>
      <c r="AF20" s="267"/>
      <c r="AG20" s="267"/>
      <c r="AH20" s="267"/>
      <c r="AI20" s="267"/>
      <c r="AJ20" s="267"/>
      <c r="AK20" s="8"/>
      <c r="AL20" s="8"/>
      <c r="AM20" s="267"/>
      <c r="AN20" s="267"/>
      <c r="AO20" s="267"/>
      <c r="AP20" s="267"/>
      <c r="AQ20" s="267"/>
      <c r="AR20" s="267"/>
      <c r="AS20" s="267"/>
      <c r="AT20" s="267"/>
      <c r="AU20" s="267"/>
      <c r="AV20" s="267"/>
      <c r="AW20" s="267"/>
      <c r="AX20" s="267"/>
      <c r="AY20" s="267"/>
      <c r="AZ20" s="267"/>
      <c r="BA20" s="267"/>
      <c r="BB20" s="267"/>
      <c r="BC20" s="267"/>
      <c r="BD20" s="267"/>
      <c r="BE20" s="267"/>
      <c r="BF20" s="267"/>
      <c r="BG20" s="267"/>
      <c r="BH20" s="267"/>
      <c r="BI20" s="267"/>
      <c r="BJ20" s="188"/>
      <c r="BK20" s="188"/>
      <c r="BL20" s="188"/>
      <c r="BM20" s="188"/>
      <c r="BN20" s="188"/>
      <c r="BO20" s="188"/>
      <c r="BP20" s="188"/>
      <c r="BQ20" s="188"/>
      <c r="BR20" s="188"/>
      <c r="BS20" s="188"/>
      <c r="BT20" s="188"/>
      <c r="BU20" s="188"/>
      <c r="BV20" s="188"/>
      <c r="BW20" s="188"/>
      <c r="BX20" s="188"/>
      <c r="BY20" s="188"/>
      <c r="BZ20" s="188"/>
      <c r="CA20" s="188"/>
      <c r="CB20" s="188"/>
      <c r="CC20" s="188"/>
      <c r="CD20" s="188"/>
      <c r="CE20" s="188"/>
      <c r="CF20" s="188"/>
      <c r="CG20" s="188"/>
      <c r="CH20" s="188"/>
      <c r="CI20" s="188"/>
      <c r="CJ20" s="188"/>
    </row>
    <row r="21" ht="21.0" customHeight="1">
      <c r="A21" s="268" t="s">
        <v>211</v>
      </c>
      <c r="B21" s="269" t="s">
        <v>212</v>
      </c>
      <c r="C21" s="270" t="s">
        <v>213</v>
      </c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194"/>
      <c r="BG21" s="194"/>
      <c r="BH21" s="194"/>
      <c r="BI21" s="194"/>
      <c r="BJ21" s="194"/>
      <c r="BK21" s="194"/>
      <c r="BL21" s="194"/>
      <c r="BM21" s="201" t="s">
        <v>98</v>
      </c>
      <c r="BN21" s="182"/>
      <c r="BO21" s="271" t="s">
        <v>163</v>
      </c>
      <c r="BP21" s="194"/>
      <c r="BQ21" s="194"/>
      <c r="BR21" s="194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</row>
    <row r="22" ht="21.0" customHeight="1">
      <c r="A22" s="139"/>
      <c r="B22" s="272" t="s">
        <v>214</v>
      </c>
      <c r="BN22" s="208"/>
      <c r="BO22" s="273" t="s">
        <v>174</v>
      </c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</row>
    <row r="23" ht="21.0" customHeight="1">
      <c r="A23" s="139"/>
      <c r="B23" s="274" t="s">
        <v>215</v>
      </c>
      <c r="BN23" s="208"/>
      <c r="BO23" s="275" t="s">
        <v>210</v>
      </c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</row>
    <row r="24" ht="21.0" customHeight="1">
      <c r="A24" s="139"/>
      <c r="B24" s="276" t="s">
        <v>216</v>
      </c>
      <c r="BN24" s="208"/>
      <c r="BO24" s="277" t="s">
        <v>200</v>
      </c>
      <c r="BQ24" s="278" t="s">
        <v>199</v>
      </c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</row>
    <row r="25" ht="21.0" customHeight="1">
      <c r="A25" s="139"/>
      <c r="B25" s="279" t="s">
        <v>217</v>
      </c>
      <c r="BN25" s="208"/>
      <c r="BO25" s="280" t="s">
        <v>184</v>
      </c>
      <c r="BQ25" s="281" t="s">
        <v>185</v>
      </c>
      <c r="BR25" s="281" t="s">
        <v>141</v>
      </c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</row>
    <row r="26" ht="21.0" customHeight="1">
      <c r="A26" s="139"/>
      <c r="B26" s="282" t="s">
        <v>218</v>
      </c>
      <c r="BN26" s="208"/>
      <c r="BO26" s="283" t="s">
        <v>219</v>
      </c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</row>
    <row r="27" ht="21.0" customHeight="1">
      <c r="A27" s="139"/>
      <c r="B27" s="284" t="s">
        <v>220</v>
      </c>
      <c r="BN27" s="208"/>
      <c r="BO27" s="285" t="s">
        <v>177</v>
      </c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</row>
    <row r="28" ht="21.0" customHeight="1">
      <c r="A28" s="139"/>
      <c r="B28" s="286" t="s">
        <v>13</v>
      </c>
      <c r="BN28" s="208"/>
      <c r="BO28" s="287" t="s">
        <v>162</v>
      </c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</row>
    <row r="29" ht="21.0" customHeight="1">
      <c r="A29" s="139"/>
      <c r="B29" s="288" t="s">
        <v>221</v>
      </c>
      <c r="BN29" s="208"/>
      <c r="BO29" s="289" t="s">
        <v>222</v>
      </c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</row>
    <row r="30" ht="21.0" customHeight="1">
      <c r="A30" s="139"/>
      <c r="B30" s="290" t="s">
        <v>223</v>
      </c>
      <c r="BN30" s="208"/>
      <c r="BO30" s="291" t="s">
        <v>224</v>
      </c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</row>
    <row r="31" ht="21.0" customHeight="1">
      <c r="A31" s="150"/>
      <c r="B31" s="292" t="s">
        <v>225</v>
      </c>
      <c r="BN31" s="208"/>
      <c r="BO31" s="293" t="s">
        <v>226</v>
      </c>
      <c r="BP31" s="187"/>
      <c r="BQ31" s="187"/>
      <c r="BR31" s="294" t="s">
        <v>227</v>
      </c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</row>
    <row r="32" ht="11.25" customHeight="1">
      <c r="A32" s="188"/>
      <c r="B32" s="189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188"/>
      <c r="BN32" s="188"/>
      <c r="BO32" s="188"/>
      <c r="BP32" s="188"/>
      <c r="BQ32" s="188"/>
      <c r="BR32" s="188"/>
      <c r="BS32" s="188"/>
      <c r="BT32" s="188"/>
      <c r="BU32" s="188"/>
      <c r="BV32" s="188"/>
      <c r="BW32" s="188"/>
      <c r="BX32" s="188"/>
      <c r="BY32" s="188"/>
      <c r="BZ32" s="188"/>
      <c r="CA32" s="188"/>
      <c r="CB32" s="188"/>
      <c r="CC32" s="188"/>
      <c r="CD32" s="188"/>
      <c r="CE32" s="188"/>
      <c r="CF32" s="188"/>
      <c r="CG32" s="188"/>
      <c r="CH32" s="188"/>
      <c r="CI32" s="188"/>
      <c r="CJ32" s="188"/>
    </row>
    <row r="33" ht="21.0" customHeight="1">
      <c r="A33" s="295" t="s">
        <v>228</v>
      </c>
      <c r="B33" s="296" t="s">
        <v>229</v>
      </c>
      <c r="C33" s="297" t="s">
        <v>230</v>
      </c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194"/>
      <c r="AI33" s="194"/>
      <c r="AJ33" s="194"/>
      <c r="AK33" s="194"/>
      <c r="AL33" s="194"/>
      <c r="AM33" s="194"/>
      <c r="AN33" s="194"/>
      <c r="AO33" s="194"/>
      <c r="AP33" s="194"/>
      <c r="AQ33" s="194"/>
      <c r="AR33" s="194"/>
      <c r="AS33" s="194"/>
      <c r="AT33" s="194"/>
      <c r="AU33" s="194"/>
      <c r="AV33" s="194"/>
      <c r="AW33" s="194"/>
      <c r="AX33" s="194"/>
      <c r="AY33" s="194"/>
      <c r="AZ33" s="194"/>
      <c r="BA33" s="194"/>
      <c r="BB33" s="194"/>
      <c r="BC33" s="194"/>
      <c r="BD33" s="194"/>
      <c r="BE33" s="194"/>
      <c r="BF33" s="194"/>
      <c r="BG33" s="194"/>
      <c r="BH33" s="194"/>
      <c r="BI33" s="194"/>
      <c r="BJ33" s="194"/>
      <c r="BK33" s="194"/>
      <c r="BL33" s="194"/>
      <c r="BM33" s="201" t="s">
        <v>98</v>
      </c>
      <c r="BN33" s="182"/>
      <c r="BO33" s="298" t="s">
        <v>231</v>
      </c>
      <c r="BP33" s="194"/>
      <c r="BQ33" s="194"/>
      <c r="BR33" s="194"/>
      <c r="BS33" s="203"/>
      <c r="BT33" s="203"/>
      <c r="BU33" s="203"/>
      <c r="BV33" s="203"/>
      <c r="BW33" s="203"/>
      <c r="BX33" s="203"/>
      <c r="BY33" s="203"/>
      <c r="BZ33" s="203"/>
      <c r="CA33" s="203"/>
      <c r="CB33" s="203"/>
      <c r="CC33" s="203"/>
      <c r="CD33" s="203"/>
      <c r="CE33" s="203"/>
      <c r="CF33" s="203"/>
      <c r="CG33" s="203"/>
      <c r="CH33" s="203"/>
      <c r="CI33" s="203"/>
      <c r="CJ33" s="203"/>
    </row>
    <row r="34" ht="11.25" customHeight="1">
      <c r="A34" s="188"/>
      <c r="B34" s="189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8"/>
      <c r="AT34" s="188"/>
      <c r="AU34" s="188"/>
      <c r="AV34" s="188"/>
      <c r="AW34" s="188"/>
      <c r="AX34" s="188"/>
      <c r="AY34" s="188"/>
      <c r="AZ34" s="188"/>
      <c r="BA34" s="188"/>
      <c r="BB34" s="188"/>
      <c r="BC34" s="188"/>
      <c r="BD34" s="188"/>
      <c r="BE34" s="188"/>
      <c r="BF34" s="188"/>
      <c r="BG34" s="188"/>
      <c r="BH34" s="188"/>
      <c r="BI34" s="188"/>
      <c r="BJ34" s="188"/>
      <c r="BK34" s="188"/>
      <c r="BL34" s="188"/>
      <c r="BM34" s="188"/>
      <c r="BN34" s="188"/>
      <c r="BO34" s="188"/>
      <c r="BP34" s="188"/>
      <c r="BQ34" s="188"/>
      <c r="BR34" s="188"/>
      <c r="BS34" s="188"/>
      <c r="BT34" s="188"/>
      <c r="BU34" s="188"/>
      <c r="BV34" s="188"/>
      <c r="BW34" s="188"/>
      <c r="BX34" s="188"/>
      <c r="BY34" s="188"/>
      <c r="BZ34" s="188"/>
      <c r="CA34" s="188"/>
      <c r="CB34" s="188"/>
      <c r="CC34" s="188"/>
      <c r="CD34" s="188"/>
      <c r="CE34" s="188"/>
      <c r="CF34" s="188"/>
      <c r="CG34" s="188"/>
      <c r="CH34" s="188"/>
      <c r="CI34" s="188"/>
      <c r="CJ34" s="188"/>
    </row>
    <row r="35" ht="21.0" customHeight="1">
      <c r="A35" s="268" t="s">
        <v>232</v>
      </c>
      <c r="B35" s="299" t="s">
        <v>233</v>
      </c>
      <c r="C35" s="300" t="s">
        <v>234</v>
      </c>
      <c r="F35" s="301" t="s">
        <v>235</v>
      </c>
      <c r="G35" s="301"/>
      <c r="H35" s="301"/>
      <c r="I35" s="236"/>
      <c r="J35" s="236"/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6"/>
      <c r="AA35" s="236"/>
      <c r="AB35" s="236"/>
      <c r="AC35" s="236"/>
      <c r="AD35" s="236"/>
      <c r="AE35" s="236"/>
      <c r="AF35" s="236"/>
      <c r="AG35" s="236"/>
      <c r="AH35" s="236"/>
      <c r="AI35" s="236"/>
      <c r="AJ35" s="236"/>
      <c r="AK35" s="236"/>
      <c r="AL35" s="236"/>
      <c r="AM35" s="236"/>
      <c r="AN35" s="236"/>
      <c r="AO35" s="236"/>
      <c r="AP35" s="236"/>
      <c r="AQ35" s="236"/>
      <c r="AR35" s="236"/>
      <c r="AS35" s="236"/>
      <c r="AT35" s="236"/>
      <c r="AU35" s="236"/>
      <c r="AV35" s="236"/>
      <c r="AW35" s="236"/>
      <c r="AX35" s="236"/>
      <c r="AY35" s="236"/>
      <c r="AZ35" s="236"/>
      <c r="BA35" s="236"/>
      <c r="BB35" s="236"/>
      <c r="BC35" s="236"/>
      <c r="BD35" s="236"/>
      <c r="BE35" s="236"/>
      <c r="BF35" s="236"/>
      <c r="BG35" s="236"/>
      <c r="BH35" s="236"/>
      <c r="BI35" s="236"/>
      <c r="BJ35" s="236"/>
      <c r="BK35" s="236"/>
      <c r="BL35" s="236"/>
      <c r="BM35" s="236"/>
      <c r="BN35" s="236"/>
      <c r="BO35" s="236"/>
      <c r="BP35" s="236"/>
      <c r="BQ35" s="236"/>
      <c r="BR35" s="236"/>
      <c r="BS35" s="236"/>
      <c r="BT35" s="236"/>
      <c r="BU35" s="236"/>
      <c r="BV35" s="236"/>
      <c r="BW35" s="236"/>
      <c r="BX35" s="236"/>
      <c r="BY35" s="236"/>
      <c r="BZ35" s="236"/>
      <c r="CA35" s="236"/>
      <c r="CB35" s="236"/>
      <c r="CC35" s="236"/>
      <c r="CD35" s="236"/>
      <c r="CE35" s="236"/>
      <c r="CF35" s="236"/>
      <c r="CG35" s="236"/>
      <c r="CH35" s="236"/>
      <c r="CI35" s="236"/>
      <c r="CJ35" s="236"/>
    </row>
    <row r="36" ht="21.0" customHeight="1">
      <c r="A36" s="139"/>
      <c r="B36" s="302" t="s">
        <v>215</v>
      </c>
      <c r="C36" s="227" t="s">
        <v>170</v>
      </c>
      <c r="H36" s="303" t="s">
        <v>165</v>
      </c>
      <c r="I36" s="301" t="s">
        <v>236</v>
      </c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236"/>
      <c r="X36" s="236"/>
      <c r="Y36" s="236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6"/>
      <c r="AN36" s="236"/>
      <c r="AO36" s="236"/>
      <c r="AP36" s="236"/>
      <c r="AQ36" s="236"/>
      <c r="AR36" s="236"/>
      <c r="AS36" s="236"/>
      <c r="AT36" s="236"/>
      <c r="AU36" s="236"/>
      <c r="AV36" s="236"/>
      <c r="AW36" s="236"/>
      <c r="AX36" s="236"/>
      <c r="AY36" s="236"/>
      <c r="AZ36" s="236"/>
      <c r="BA36" s="236"/>
      <c r="BB36" s="236"/>
      <c r="BC36" s="236"/>
      <c r="BD36" s="236"/>
      <c r="BE36" s="236"/>
      <c r="BF36" s="236"/>
      <c r="BG36" s="236"/>
      <c r="BH36" s="236"/>
      <c r="BI36" s="236"/>
      <c r="BJ36" s="236"/>
      <c r="BK36" s="236"/>
      <c r="BL36" s="236"/>
      <c r="BM36" s="236"/>
      <c r="BN36" s="236"/>
      <c r="BO36" s="236"/>
      <c r="BP36" s="236"/>
      <c r="BQ36" s="236"/>
      <c r="BR36" s="236"/>
      <c r="BS36" s="236"/>
      <c r="BT36" s="236"/>
      <c r="BU36" s="236"/>
      <c r="BV36" s="236"/>
      <c r="BW36" s="236"/>
      <c r="BX36" s="236"/>
      <c r="BY36" s="236"/>
      <c r="BZ36" s="236"/>
      <c r="CA36" s="236"/>
      <c r="CB36" s="236"/>
      <c r="CC36" s="236"/>
      <c r="CD36" s="236"/>
      <c r="CE36" s="236"/>
      <c r="CF36" s="236"/>
      <c r="CG36" s="236"/>
      <c r="CH36" s="236"/>
      <c r="CI36" s="236"/>
      <c r="CJ36" s="236"/>
    </row>
    <row r="37" ht="21.0" customHeight="1">
      <c r="A37" s="139"/>
      <c r="B37" s="304" t="s">
        <v>237</v>
      </c>
      <c r="C37" s="230" t="s">
        <v>165</v>
      </c>
      <c r="L37" s="305"/>
      <c r="M37" s="305"/>
      <c r="N37" s="230" t="s">
        <v>165</v>
      </c>
      <c r="Q37" s="230" t="s">
        <v>193</v>
      </c>
      <c r="T37" s="230" t="s">
        <v>238</v>
      </c>
      <c r="AB37" s="230" t="s">
        <v>239</v>
      </c>
      <c r="AJ37" s="230" t="s">
        <v>170</v>
      </c>
      <c r="AO37" s="301" t="s">
        <v>240</v>
      </c>
      <c r="AP37" s="305"/>
      <c r="AQ37" s="305"/>
      <c r="AR37" s="305"/>
      <c r="AS37" s="236"/>
      <c r="AT37" s="236"/>
      <c r="AU37" s="236"/>
      <c r="AV37" s="236"/>
      <c r="AW37" s="236"/>
      <c r="AX37" s="236"/>
      <c r="AY37" s="236"/>
      <c r="AZ37" s="236"/>
      <c r="BA37" s="236"/>
      <c r="BB37" s="236"/>
      <c r="BC37" s="236"/>
      <c r="BD37" s="236"/>
      <c r="BE37" s="236"/>
      <c r="BF37" s="236"/>
      <c r="BG37" s="236"/>
      <c r="BH37" s="236"/>
      <c r="BI37" s="236"/>
      <c r="BJ37" s="236"/>
      <c r="BK37" s="236"/>
      <c r="BL37" s="236"/>
      <c r="BM37" s="236"/>
      <c r="BN37" s="236"/>
      <c r="BO37" s="236"/>
      <c r="BP37" s="236"/>
      <c r="BQ37" s="236"/>
      <c r="BR37" s="236"/>
      <c r="BS37" s="236"/>
      <c r="BT37" s="236"/>
      <c r="BU37" s="236"/>
      <c r="BV37" s="236"/>
      <c r="BW37" s="236"/>
      <c r="BX37" s="236"/>
      <c r="BY37" s="236"/>
      <c r="BZ37" s="236"/>
      <c r="CA37" s="236"/>
      <c r="CB37" s="236"/>
      <c r="CC37" s="236"/>
      <c r="CD37" s="236"/>
      <c r="CE37" s="236"/>
      <c r="CF37" s="236"/>
      <c r="CG37" s="236"/>
      <c r="CH37" s="236"/>
      <c r="CI37" s="236"/>
      <c r="CJ37" s="236"/>
    </row>
    <row r="38" ht="21.0" customHeight="1">
      <c r="A38" s="139"/>
      <c r="B38" s="302" t="s">
        <v>241</v>
      </c>
      <c r="C38" s="306"/>
      <c r="D38" s="306"/>
      <c r="E38" s="306"/>
      <c r="F38" s="306"/>
      <c r="G38" s="306"/>
      <c r="H38" s="306"/>
      <c r="I38" s="227" t="s">
        <v>170</v>
      </c>
      <c r="N38" s="301" t="s">
        <v>242</v>
      </c>
      <c r="O38" s="305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6"/>
      <c r="AJ38" s="236"/>
      <c r="AK38" s="236"/>
      <c r="AL38" s="236"/>
      <c r="AM38" s="236"/>
      <c r="AN38" s="236"/>
      <c r="AO38" s="236"/>
      <c r="AP38" s="236"/>
      <c r="AQ38" s="236"/>
      <c r="AR38" s="236"/>
      <c r="AS38" s="236"/>
      <c r="AT38" s="236"/>
      <c r="AU38" s="236"/>
      <c r="AV38" s="236"/>
      <c r="AW38" s="236"/>
      <c r="AX38" s="236"/>
      <c r="AY38" s="236"/>
      <c r="AZ38" s="236"/>
      <c r="BA38" s="236"/>
      <c r="BB38" s="236"/>
      <c r="BC38" s="236"/>
      <c r="BD38" s="236"/>
      <c r="BE38" s="236"/>
      <c r="BF38" s="236"/>
      <c r="BG38" s="236"/>
      <c r="BH38" s="236"/>
      <c r="BI38" s="236"/>
      <c r="BJ38" s="236"/>
      <c r="BK38" s="236"/>
      <c r="BL38" s="236"/>
      <c r="BM38" s="236"/>
      <c r="BN38" s="236"/>
      <c r="BO38" s="236"/>
      <c r="BP38" s="236"/>
      <c r="BQ38" s="236"/>
      <c r="BR38" s="236"/>
      <c r="BS38" s="236"/>
      <c r="BT38" s="236"/>
      <c r="BU38" s="236"/>
      <c r="BV38" s="236"/>
      <c r="BW38" s="236"/>
      <c r="BX38" s="236"/>
      <c r="BY38" s="236"/>
      <c r="BZ38" s="236"/>
      <c r="CA38" s="236"/>
      <c r="CB38" s="236"/>
      <c r="CC38" s="236"/>
      <c r="CD38" s="236"/>
      <c r="CE38" s="236"/>
      <c r="CF38" s="236"/>
      <c r="CG38" s="236"/>
      <c r="CH38" s="236"/>
      <c r="CI38" s="236"/>
      <c r="CJ38" s="236"/>
    </row>
    <row r="39" ht="21.0" customHeight="1">
      <c r="A39" s="139"/>
      <c r="B39" s="307" t="s">
        <v>243</v>
      </c>
      <c r="C39" s="308" t="s">
        <v>244</v>
      </c>
      <c r="K39" s="308" t="s">
        <v>245</v>
      </c>
      <c r="N39" s="301" t="s">
        <v>246</v>
      </c>
      <c r="O39" s="305"/>
      <c r="P39" s="236"/>
      <c r="Q39" s="236"/>
      <c r="R39" s="236"/>
      <c r="S39" s="236"/>
      <c r="T39" s="236"/>
      <c r="U39" s="236"/>
      <c r="V39" s="236"/>
      <c r="W39" s="236"/>
      <c r="X39" s="236"/>
      <c r="Y39" s="236"/>
      <c r="Z39" s="236"/>
      <c r="AA39" s="236"/>
      <c r="AB39" s="236"/>
      <c r="AC39" s="236"/>
      <c r="AD39" s="236"/>
      <c r="AE39" s="236"/>
      <c r="AF39" s="236"/>
      <c r="AG39" s="236"/>
      <c r="AH39" s="236"/>
      <c r="AI39" s="236"/>
      <c r="AJ39" s="236"/>
      <c r="AK39" s="236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6"/>
      <c r="AX39" s="236"/>
      <c r="AY39" s="236"/>
      <c r="AZ39" s="236"/>
      <c r="BA39" s="236"/>
      <c r="BB39" s="236"/>
      <c r="BC39" s="236"/>
      <c r="BD39" s="236"/>
      <c r="BE39" s="236"/>
      <c r="BF39" s="236"/>
      <c r="BG39" s="236"/>
      <c r="BH39" s="236"/>
      <c r="BI39" s="236"/>
      <c r="BJ39" s="236"/>
      <c r="BK39" s="236"/>
      <c r="BL39" s="236"/>
      <c r="BM39" s="236"/>
      <c r="BN39" s="236"/>
      <c r="BO39" s="236"/>
      <c r="BP39" s="236"/>
      <c r="BQ39" s="236"/>
      <c r="BR39" s="236"/>
      <c r="BS39" s="236"/>
      <c r="BT39" s="236"/>
      <c r="BU39" s="236"/>
      <c r="BV39" s="236"/>
      <c r="BW39" s="236"/>
      <c r="BX39" s="236"/>
      <c r="BY39" s="236"/>
      <c r="BZ39" s="236"/>
      <c r="CA39" s="236"/>
      <c r="CB39" s="236"/>
      <c r="CC39" s="236"/>
      <c r="CD39" s="236"/>
      <c r="CE39" s="236"/>
      <c r="CF39" s="236"/>
      <c r="CG39" s="236"/>
      <c r="CH39" s="236"/>
      <c r="CI39" s="236"/>
      <c r="CJ39" s="236"/>
    </row>
    <row r="40" ht="21.0" customHeight="1">
      <c r="A40" s="139"/>
      <c r="B40" s="309" t="s">
        <v>247</v>
      </c>
      <c r="C40" s="228" t="s">
        <v>178</v>
      </c>
      <c r="K40" s="301" t="s">
        <v>248</v>
      </c>
      <c r="L40" s="301"/>
      <c r="M40" s="301"/>
      <c r="N40" s="301"/>
      <c r="O40" s="301"/>
      <c r="P40" s="310" t="s">
        <v>166</v>
      </c>
      <c r="AE40" s="301" t="s">
        <v>249</v>
      </c>
      <c r="AF40" s="305"/>
      <c r="AG40" s="305"/>
      <c r="AH40" s="236"/>
      <c r="AI40" s="236"/>
      <c r="AJ40" s="236"/>
      <c r="AK40" s="236"/>
      <c r="AL40" s="236"/>
      <c r="AM40" s="236"/>
      <c r="AN40" s="236"/>
      <c r="AO40" s="236"/>
      <c r="AP40" s="236"/>
      <c r="AQ40" s="236"/>
      <c r="AR40" s="236"/>
      <c r="AS40" s="236"/>
      <c r="AT40" s="236"/>
      <c r="AU40" s="236"/>
      <c r="AV40" s="236"/>
      <c r="AW40" s="236"/>
      <c r="AX40" s="236"/>
      <c r="AY40" s="236"/>
      <c r="AZ40" s="236"/>
      <c r="BA40" s="236"/>
      <c r="BB40" s="236"/>
      <c r="BC40" s="236"/>
      <c r="BD40" s="236"/>
      <c r="BE40" s="236"/>
      <c r="BF40" s="236"/>
      <c r="BG40" s="236"/>
      <c r="BH40" s="236"/>
      <c r="BI40" s="236"/>
      <c r="BJ40" s="236"/>
      <c r="BK40" s="236"/>
      <c r="BL40" s="236"/>
      <c r="BM40" s="236"/>
      <c r="BN40" s="236"/>
      <c r="BO40" s="236"/>
      <c r="BP40" s="236"/>
      <c r="BQ40" s="236"/>
      <c r="BR40" s="236"/>
      <c r="BS40" s="236"/>
      <c r="BT40" s="236"/>
      <c r="BU40" s="236"/>
      <c r="BV40" s="236"/>
      <c r="BW40" s="236"/>
      <c r="BX40" s="236"/>
      <c r="BY40" s="236"/>
      <c r="BZ40" s="236"/>
      <c r="CA40" s="236"/>
      <c r="CB40" s="236"/>
      <c r="CC40" s="236"/>
      <c r="CD40" s="236"/>
      <c r="CE40" s="236"/>
      <c r="CF40" s="236"/>
      <c r="CG40" s="236"/>
      <c r="CH40" s="236"/>
      <c r="CI40" s="236"/>
      <c r="CJ40" s="236"/>
    </row>
    <row r="41" ht="21.0" customHeight="1">
      <c r="A41" s="139"/>
      <c r="B41" s="311" t="s">
        <v>218</v>
      </c>
      <c r="C41" s="312" t="s">
        <v>180</v>
      </c>
      <c r="N41" s="301" t="s">
        <v>250</v>
      </c>
      <c r="O41" s="305"/>
      <c r="P41" s="236"/>
      <c r="Q41" s="236"/>
      <c r="R41" s="236"/>
      <c r="S41" s="236"/>
      <c r="T41" s="236"/>
      <c r="U41" s="236"/>
      <c r="V41" s="236"/>
      <c r="W41" s="236"/>
      <c r="X41" s="236"/>
      <c r="Y41" s="236"/>
      <c r="Z41" s="236"/>
      <c r="AA41" s="236"/>
      <c r="AB41" s="236"/>
      <c r="AC41" s="236"/>
      <c r="AD41" s="236"/>
      <c r="AE41" s="236"/>
      <c r="AF41" s="236"/>
      <c r="AG41" s="236"/>
      <c r="AH41" s="236"/>
      <c r="AI41" s="236"/>
      <c r="AJ41" s="236"/>
      <c r="AK41" s="236"/>
      <c r="AL41" s="236"/>
      <c r="AM41" s="236"/>
      <c r="AN41" s="236"/>
      <c r="AO41" s="236"/>
      <c r="AP41" s="236"/>
      <c r="AQ41" s="236"/>
      <c r="AR41" s="236"/>
      <c r="AS41" s="236"/>
      <c r="AT41" s="236"/>
      <c r="AU41" s="236"/>
      <c r="AV41" s="236"/>
      <c r="AW41" s="236"/>
      <c r="AX41" s="236"/>
      <c r="AY41" s="236"/>
      <c r="AZ41" s="236"/>
      <c r="BA41" s="236"/>
      <c r="BB41" s="236"/>
      <c r="BC41" s="236"/>
      <c r="BD41" s="236"/>
      <c r="BE41" s="236"/>
      <c r="BF41" s="236"/>
      <c r="BG41" s="236"/>
      <c r="BH41" s="236"/>
      <c r="BI41" s="236"/>
      <c r="BJ41" s="236"/>
      <c r="BK41" s="236"/>
      <c r="BL41" s="236"/>
      <c r="BM41" s="236"/>
      <c r="BN41" s="236"/>
      <c r="BO41" s="236"/>
      <c r="BP41" s="236"/>
      <c r="BQ41" s="236"/>
      <c r="BR41" s="236"/>
      <c r="BS41" s="236"/>
      <c r="BT41" s="236"/>
      <c r="BU41" s="236"/>
      <c r="BV41" s="236"/>
      <c r="BW41" s="236"/>
      <c r="BX41" s="236"/>
      <c r="BY41" s="236"/>
      <c r="BZ41" s="236"/>
      <c r="CA41" s="236"/>
      <c r="CB41" s="236"/>
      <c r="CC41" s="236"/>
      <c r="CD41" s="236"/>
      <c r="CE41" s="236"/>
      <c r="CF41" s="236"/>
      <c r="CG41" s="236"/>
      <c r="CH41" s="236"/>
      <c r="CI41" s="236"/>
      <c r="CJ41" s="236"/>
    </row>
    <row r="42" ht="21.0" customHeight="1">
      <c r="A42" s="139"/>
      <c r="B42" s="313" t="s">
        <v>251</v>
      </c>
      <c r="C42" s="224" t="s">
        <v>156</v>
      </c>
      <c r="T42" s="224" t="s">
        <v>206</v>
      </c>
      <c r="AB42" s="224" t="s">
        <v>159</v>
      </c>
      <c r="AF42" s="301" t="s">
        <v>252</v>
      </c>
      <c r="AG42" s="305"/>
      <c r="AH42" s="236"/>
      <c r="AI42" s="236"/>
      <c r="AJ42" s="236"/>
      <c r="AK42" s="236"/>
      <c r="AL42" s="236"/>
      <c r="AM42" s="236"/>
      <c r="AN42" s="236"/>
      <c r="AO42" s="236"/>
      <c r="AP42" s="236"/>
      <c r="AQ42" s="236"/>
      <c r="AR42" s="236"/>
      <c r="AS42" s="236"/>
      <c r="AT42" s="236"/>
      <c r="AU42" s="236"/>
      <c r="AV42" s="236"/>
      <c r="AW42" s="236"/>
      <c r="AX42" s="236"/>
      <c r="AY42" s="236"/>
      <c r="AZ42" s="236"/>
      <c r="BA42" s="236"/>
      <c r="BB42" s="236"/>
      <c r="BC42" s="236"/>
      <c r="BD42" s="236"/>
      <c r="BE42" s="236"/>
      <c r="BF42" s="236"/>
      <c r="BG42" s="236"/>
      <c r="BH42" s="236"/>
      <c r="BI42" s="236"/>
      <c r="BJ42" s="236"/>
      <c r="BK42" s="236"/>
      <c r="BL42" s="236"/>
      <c r="BM42" s="236"/>
      <c r="BN42" s="236"/>
      <c r="BO42" s="236"/>
      <c r="BP42" s="236"/>
      <c r="BQ42" s="236"/>
      <c r="BR42" s="236"/>
      <c r="BS42" s="236"/>
      <c r="BT42" s="236"/>
      <c r="BU42" s="236"/>
      <c r="BV42" s="236"/>
      <c r="BW42" s="236"/>
      <c r="BX42" s="236"/>
      <c r="BY42" s="236"/>
      <c r="BZ42" s="236"/>
      <c r="CA42" s="236"/>
      <c r="CB42" s="236"/>
      <c r="CC42" s="236"/>
      <c r="CD42" s="236"/>
      <c r="CE42" s="236"/>
      <c r="CF42" s="236"/>
      <c r="CG42" s="236"/>
      <c r="CH42" s="236"/>
      <c r="CI42" s="236"/>
      <c r="CJ42" s="236"/>
    </row>
    <row r="43" ht="21.0" customHeight="1">
      <c r="A43" s="139"/>
      <c r="B43" s="314" t="s">
        <v>253</v>
      </c>
      <c r="C43" s="229" t="s">
        <v>158</v>
      </c>
      <c r="H43" s="229" t="s">
        <v>177</v>
      </c>
      <c r="W43" s="229" t="s">
        <v>195</v>
      </c>
      <c r="AD43" s="229" t="s">
        <v>141</v>
      </c>
      <c r="AE43" s="229" t="s">
        <v>254</v>
      </c>
      <c r="AL43" s="301" t="s">
        <v>255</v>
      </c>
      <c r="AM43" s="305"/>
      <c r="AN43" s="305"/>
      <c r="AO43" s="236"/>
      <c r="AP43" s="236"/>
      <c r="AQ43" s="236"/>
      <c r="AR43" s="236"/>
      <c r="AS43" s="236"/>
      <c r="AT43" s="236"/>
      <c r="AU43" s="236"/>
      <c r="AV43" s="236"/>
      <c r="AW43" s="236"/>
      <c r="AX43" s="236"/>
      <c r="AY43" s="236"/>
      <c r="AZ43" s="236"/>
      <c r="BA43" s="236"/>
      <c r="BB43" s="236"/>
      <c r="BC43" s="236"/>
      <c r="BD43" s="236"/>
      <c r="BE43" s="236"/>
      <c r="BF43" s="236"/>
      <c r="BG43" s="236"/>
      <c r="BH43" s="236"/>
      <c r="BI43" s="236"/>
      <c r="BJ43" s="236"/>
      <c r="BK43" s="236"/>
      <c r="BL43" s="236"/>
      <c r="BM43" s="236"/>
      <c r="BN43" s="236"/>
      <c r="BO43" s="236"/>
      <c r="BP43" s="236"/>
      <c r="BQ43" s="236"/>
      <c r="BR43" s="236"/>
      <c r="BS43" s="236"/>
      <c r="BT43" s="236"/>
      <c r="BU43" s="236"/>
      <c r="BV43" s="236"/>
      <c r="BW43" s="236"/>
      <c r="BX43" s="236"/>
      <c r="BY43" s="236"/>
      <c r="BZ43" s="236"/>
      <c r="CA43" s="236"/>
      <c r="CB43" s="236"/>
      <c r="CC43" s="236"/>
      <c r="CD43" s="236"/>
      <c r="CE43" s="236"/>
      <c r="CF43" s="236"/>
      <c r="CG43" s="236"/>
      <c r="CH43" s="236"/>
      <c r="CI43" s="236"/>
      <c r="CJ43" s="236"/>
    </row>
    <row r="44" ht="21.0" customHeight="1">
      <c r="A44" s="139"/>
      <c r="B44" s="315" t="s">
        <v>256</v>
      </c>
      <c r="C44" s="236"/>
      <c r="D44" s="236"/>
      <c r="E44" s="236"/>
      <c r="F44" s="236"/>
      <c r="G44" s="236"/>
      <c r="H44" s="236"/>
      <c r="I44" s="236"/>
      <c r="J44" s="316" t="s">
        <v>166</v>
      </c>
      <c r="Q44" s="301" t="s">
        <v>257</v>
      </c>
      <c r="R44" s="305"/>
      <c r="S44" s="305"/>
      <c r="T44" s="236"/>
      <c r="U44" s="236"/>
      <c r="V44" s="236"/>
      <c r="W44" s="236"/>
      <c r="X44" s="236"/>
      <c r="Y44" s="236"/>
      <c r="Z44" s="236"/>
      <c r="AA44" s="236"/>
      <c r="AB44" s="236"/>
      <c r="AC44" s="236"/>
      <c r="AD44" s="236"/>
      <c r="AE44" s="236"/>
      <c r="AF44" s="236"/>
      <c r="AG44" s="236"/>
      <c r="AH44" s="236"/>
      <c r="AI44" s="236"/>
      <c r="AJ44" s="236"/>
      <c r="AK44" s="236"/>
      <c r="AL44" s="236"/>
      <c r="AM44" s="236"/>
      <c r="AN44" s="236"/>
      <c r="AO44" s="236"/>
      <c r="AP44" s="236"/>
      <c r="AQ44" s="236"/>
      <c r="AR44" s="236"/>
      <c r="AS44" s="236"/>
      <c r="AT44" s="236"/>
      <c r="AU44" s="236"/>
      <c r="AV44" s="236"/>
      <c r="AW44" s="236"/>
      <c r="AX44" s="236"/>
      <c r="AY44" s="236"/>
      <c r="AZ44" s="236"/>
      <c r="BA44" s="236"/>
      <c r="BB44" s="236"/>
      <c r="BC44" s="236"/>
      <c r="BD44" s="236"/>
      <c r="BE44" s="236"/>
      <c r="BF44" s="236"/>
      <c r="BG44" s="236"/>
      <c r="BH44" s="236"/>
      <c r="BI44" s="236"/>
      <c r="BJ44" s="236"/>
      <c r="BK44" s="236"/>
      <c r="BL44" s="236"/>
      <c r="BM44" s="236"/>
      <c r="BN44" s="236"/>
      <c r="BO44" s="236"/>
      <c r="BP44" s="236"/>
      <c r="BQ44" s="236"/>
      <c r="BR44" s="236"/>
      <c r="BS44" s="236"/>
      <c r="BT44" s="236"/>
      <c r="BU44" s="236"/>
      <c r="BV44" s="236"/>
      <c r="BW44" s="236"/>
      <c r="BX44" s="236"/>
      <c r="BY44" s="236"/>
      <c r="BZ44" s="236"/>
      <c r="CA44" s="236"/>
      <c r="CB44" s="236"/>
      <c r="CC44" s="236"/>
      <c r="CD44" s="236"/>
      <c r="CE44" s="236"/>
      <c r="CF44" s="236"/>
      <c r="CG44" s="236"/>
      <c r="CH44" s="236"/>
      <c r="CI44" s="236"/>
      <c r="CJ44" s="236"/>
    </row>
    <row r="45" ht="21.0" customHeight="1">
      <c r="A45" s="139"/>
      <c r="B45" s="317" t="s">
        <v>258</v>
      </c>
      <c r="C45" s="236"/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318" t="s">
        <v>158</v>
      </c>
      <c r="Q45" s="301" t="s">
        <v>259</v>
      </c>
      <c r="R45" s="319"/>
      <c r="S45" s="305"/>
      <c r="T45" s="305"/>
      <c r="U45" s="236"/>
      <c r="V45" s="236"/>
      <c r="W45" s="236"/>
      <c r="X45" s="236"/>
      <c r="Y45" s="236"/>
      <c r="Z45" s="236"/>
      <c r="AA45" s="236"/>
      <c r="AB45" s="236"/>
      <c r="AC45" s="236"/>
      <c r="AD45" s="236"/>
      <c r="AE45" s="236"/>
      <c r="AF45" s="236"/>
      <c r="AG45" s="236"/>
      <c r="AH45" s="236"/>
      <c r="AI45" s="236"/>
      <c r="AJ45" s="236"/>
      <c r="AK45" s="236"/>
      <c r="AL45" s="236"/>
      <c r="AM45" s="236"/>
      <c r="AN45" s="236"/>
      <c r="AO45" s="236"/>
      <c r="AP45" s="236"/>
      <c r="AQ45" s="236"/>
      <c r="AR45" s="236"/>
      <c r="AS45" s="236"/>
      <c r="AT45" s="236"/>
      <c r="AU45" s="236"/>
      <c r="AV45" s="236"/>
      <c r="AW45" s="236"/>
      <c r="AX45" s="236"/>
      <c r="AY45" s="236"/>
      <c r="AZ45" s="236"/>
      <c r="BA45" s="236"/>
      <c r="BB45" s="236"/>
      <c r="BC45" s="236"/>
      <c r="BD45" s="236"/>
      <c r="BE45" s="236"/>
      <c r="BF45" s="236"/>
      <c r="BG45" s="236"/>
      <c r="BH45" s="236"/>
      <c r="BI45" s="236"/>
      <c r="BJ45" s="236"/>
      <c r="BK45" s="236"/>
      <c r="BL45" s="236"/>
      <c r="BM45" s="236"/>
      <c r="BN45" s="236"/>
      <c r="BO45" s="236"/>
      <c r="BP45" s="236"/>
      <c r="BQ45" s="236"/>
      <c r="BR45" s="236"/>
      <c r="BS45" s="236"/>
      <c r="BT45" s="236"/>
      <c r="BU45" s="236"/>
      <c r="BV45" s="236"/>
      <c r="BW45" s="236"/>
      <c r="BX45" s="236"/>
      <c r="BY45" s="236"/>
      <c r="BZ45" s="236"/>
      <c r="CA45" s="236"/>
      <c r="CB45" s="236"/>
      <c r="CC45" s="236"/>
      <c r="CD45" s="236"/>
      <c r="CE45" s="236"/>
      <c r="CF45" s="236"/>
      <c r="CG45" s="236"/>
      <c r="CH45" s="236"/>
      <c r="CI45" s="236"/>
      <c r="CJ45" s="236"/>
    </row>
    <row r="46" ht="21.0" customHeight="1">
      <c r="A46" s="139"/>
      <c r="B46" s="320" t="s">
        <v>260</v>
      </c>
      <c r="C46" s="236"/>
      <c r="D46" s="236"/>
      <c r="E46" s="236"/>
      <c r="F46" s="236"/>
      <c r="G46" s="236"/>
      <c r="H46" s="236"/>
      <c r="I46" s="236"/>
      <c r="J46" s="236"/>
      <c r="K46" s="236"/>
      <c r="L46" s="236"/>
      <c r="M46" s="236"/>
      <c r="N46" s="236"/>
      <c r="O46" s="236"/>
      <c r="P46" s="236"/>
      <c r="Q46" s="236"/>
      <c r="R46" s="236"/>
      <c r="S46" s="300" t="s">
        <v>158</v>
      </c>
      <c r="U46" s="301" t="s">
        <v>261</v>
      </c>
      <c r="V46" s="305"/>
      <c r="W46" s="305"/>
      <c r="X46" s="236"/>
      <c r="Y46" s="236"/>
      <c r="Z46" s="236"/>
      <c r="AA46" s="236"/>
      <c r="AB46" s="236"/>
      <c r="AC46" s="236"/>
      <c r="AD46" s="236"/>
      <c r="AE46" s="236"/>
      <c r="AF46" s="236"/>
      <c r="AG46" s="236"/>
      <c r="AH46" s="236"/>
      <c r="AI46" s="236"/>
      <c r="AJ46" s="236"/>
      <c r="AK46" s="236"/>
      <c r="AL46" s="236"/>
      <c r="AM46" s="236"/>
      <c r="AN46" s="236"/>
      <c r="AO46" s="236"/>
      <c r="AP46" s="236"/>
      <c r="AQ46" s="236"/>
      <c r="AR46" s="236"/>
      <c r="AS46" s="236"/>
      <c r="AT46" s="236"/>
      <c r="AU46" s="236"/>
      <c r="AV46" s="236"/>
      <c r="AW46" s="236"/>
      <c r="AX46" s="236"/>
      <c r="AY46" s="236"/>
      <c r="AZ46" s="236"/>
      <c r="BA46" s="236"/>
      <c r="BB46" s="236"/>
      <c r="BC46" s="236"/>
      <c r="BD46" s="236"/>
      <c r="BE46" s="236"/>
      <c r="BF46" s="236"/>
      <c r="BG46" s="236"/>
      <c r="BH46" s="236"/>
      <c r="BI46" s="236"/>
      <c r="BJ46" s="236"/>
      <c r="BK46" s="236"/>
      <c r="BL46" s="236"/>
      <c r="BM46" s="236"/>
      <c r="BN46" s="236"/>
      <c r="BO46" s="236"/>
      <c r="BP46" s="236"/>
      <c r="BQ46" s="236"/>
      <c r="BR46" s="236"/>
      <c r="BS46" s="236"/>
      <c r="BT46" s="236"/>
      <c r="BU46" s="236"/>
      <c r="BV46" s="236"/>
      <c r="BW46" s="236"/>
      <c r="BX46" s="236"/>
      <c r="BY46" s="236"/>
      <c r="BZ46" s="236"/>
      <c r="CA46" s="236"/>
      <c r="CB46" s="236"/>
      <c r="CC46" s="236"/>
      <c r="CD46" s="236"/>
      <c r="CE46" s="236"/>
      <c r="CF46" s="236"/>
      <c r="CG46" s="236"/>
      <c r="CH46" s="236"/>
      <c r="CI46" s="236"/>
      <c r="CJ46" s="236"/>
    </row>
    <row r="47" ht="21.0" customHeight="1">
      <c r="A47" s="139"/>
      <c r="B47" s="321" t="s">
        <v>262</v>
      </c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322"/>
      <c r="S47" s="322"/>
      <c r="T47" s="322" t="s">
        <v>263</v>
      </c>
      <c r="U47" s="323" t="s">
        <v>158</v>
      </c>
      <c r="AB47" s="301" t="s">
        <v>264</v>
      </c>
      <c r="AC47" s="305"/>
      <c r="AD47" s="305"/>
      <c r="AE47" s="236"/>
      <c r="AF47" s="236"/>
      <c r="AG47" s="236"/>
      <c r="AH47" s="236"/>
      <c r="AI47" s="236"/>
      <c r="AJ47" s="236"/>
      <c r="AK47" s="236"/>
      <c r="AL47" s="236"/>
      <c r="AM47" s="236"/>
      <c r="AN47" s="236"/>
      <c r="AO47" s="236"/>
      <c r="AP47" s="236"/>
      <c r="AQ47" s="236"/>
      <c r="AR47" s="236"/>
      <c r="AS47" s="236"/>
      <c r="AT47" s="236"/>
      <c r="AU47" s="236"/>
      <c r="AV47" s="236"/>
      <c r="AW47" s="236"/>
      <c r="AX47" s="236"/>
      <c r="AY47" s="236"/>
      <c r="AZ47" s="236"/>
      <c r="BA47" s="236"/>
      <c r="BB47" s="236"/>
      <c r="BC47" s="236"/>
      <c r="BD47" s="236"/>
      <c r="BE47" s="236"/>
      <c r="BF47" s="236"/>
      <c r="BG47" s="236"/>
      <c r="BH47" s="236"/>
      <c r="BI47" s="236"/>
      <c r="BJ47" s="236"/>
      <c r="BK47" s="236"/>
      <c r="BL47" s="236"/>
      <c r="BM47" s="236"/>
      <c r="BN47" s="236"/>
      <c r="BO47" s="236"/>
      <c r="BP47" s="236"/>
      <c r="BQ47" s="236"/>
      <c r="BR47" s="236"/>
      <c r="BS47" s="236"/>
      <c r="BT47" s="236"/>
      <c r="BU47" s="236"/>
      <c r="BV47" s="236"/>
      <c r="BW47" s="236"/>
      <c r="BX47" s="236"/>
      <c r="BY47" s="236"/>
      <c r="BZ47" s="236"/>
      <c r="CA47" s="236"/>
      <c r="CB47" s="236"/>
      <c r="CC47" s="236"/>
      <c r="CD47" s="236"/>
      <c r="CE47" s="236"/>
      <c r="CF47" s="236"/>
      <c r="CG47" s="236"/>
      <c r="CH47" s="236"/>
      <c r="CI47" s="236"/>
      <c r="CJ47" s="236"/>
    </row>
    <row r="48" ht="21.0" customHeight="1">
      <c r="A48" s="139"/>
      <c r="B48" s="324" t="s">
        <v>265</v>
      </c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325" t="s">
        <v>193</v>
      </c>
      <c r="AE48" s="301" t="s">
        <v>266</v>
      </c>
      <c r="AF48" s="305"/>
      <c r="AG48" s="236"/>
      <c r="AH48" s="236"/>
      <c r="AI48" s="236"/>
      <c r="AJ48" s="236"/>
      <c r="AK48" s="236"/>
      <c r="AL48" s="236"/>
      <c r="AM48" s="236"/>
      <c r="AN48" s="236"/>
      <c r="AO48" s="236"/>
      <c r="AP48" s="236"/>
      <c r="AQ48" s="236"/>
      <c r="AR48" s="236"/>
      <c r="AS48" s="236"/>
      <c r="AT48" s="236"/>
      <c r="AU48" s="236"/>
      <c r="AV48" s="236"/>
      <c r="AW48" s="236"/>
      <c r="AX48" s="236"/>
      <c r="AY48" s="236"/>
      <c r="AZ48" s="236"/>
      <c r="BA48" s="236"/>
      <c r="BB48" s="236"/>
      <c r="BC48" s="236"/>
      <c r="BD48" s="236"/>
      <c r="BE48" s="236"/>
      <c r="BF48" s="236"/>
      <c r="BG48" s="236"/>
      <c r="BH48" s="236"/>
      <c r="BI48" s="236"/>
      <c r="BJ48" s="236"/>
      <c r="BK48" s="236"/>
      <c r="BL48" s="236"/>
      <c r="BM48" s="236"/>
      <c r="BN48" s="236"/>
      <c r="BO48" s="236"/>
      <c r="BP48" s="236"/>
      <c r="BQ48" s="236"/>
      <c r="BR48" s="236"/>
      <c r="BS48" s="236"/>
      <c r="BT48" s="236"/>
      <c r="BU48" s="236"/>
      <c r="BV48" s="236"/>
      <c r="BW48" s="236"/>
      <c r="BX48" s="236"/>
      <c r="BY48" s="236"/>
      <c r="BZ48" s="236"/>
      <c r="CA48" s="236"/>
      <c r="CB48" s="236"/>
      <c r="CC48" s="236"/>
      <c r="CD48" s="236"/>
      <c r="CE48" s="236"/>
      <c r="CF48" s="236"/>
      <c r="CG48" s="236"/>
      <c r="CH48" s="236"/>
      <c r="CI48" s="236"/>
      <c r="CJ48" s="236"/>
    </row>
    <row r="49" ht="21.0" customHeight="1">
      <c r="A49" s="139"/>
      <c r="B49" s="326" t="s">
        <v>267</v>
      </c>
      <c r="C49" s="236"/>
      <c r="D49" s="236"/>
      <c r="E49" s="236"/>
      <c r="F49" s="236"/>
      <c r="G49" s="236"/>
      <c r="H49" s="236"/>
      <c r="I49" s="236"/>
      <c r="J49" s="236"/>
      <c r="K49" s="236"/>
      <c r="L49" s="236"/>
      <c r="M49" s="236"/>
      <c r="N49" s="236"/>
      <c r="O49" s="236"/>
      <c r="P49" s="236"/>
      <c r="Q49" s="327" t="s">
        <v>268</v>
      </c>
      <c r="AC49" s="327" t="s">
        <v>269</v>
      </c>
      <c r="AF49" s="301" t="s">
        <v>270</v>
      </c>
      <c r="AG49" s="305"/>
      <c r="AH49" s="236"/>
      <c r="AI49" s="236"/>
      <c r="AJ49" s="236"/>
      <c r="AK49" s="236"/>
      <c r="AL49" s="236"/>
      <c r="AM49" s="236"/>
      <c r="AN49" s="236"/>
      <c r="AO49" s="236"/>
      <c r="AP49" s="236"/>
      <c r="AQ49" s="236"/>
      <c r="AR49" s="236"/>
      <c r="AS49" s="236"/>
      <c r="AT49" s="236"/>
      <c r="AU49" s="236"/>
      <c r="AV49" s="236"/>
      <c r="AW49" s="236"/>
      <c r="AX49" s="236"/>
      <c r="AY49" s="236"/>
      <c r="AZ49" s="236"/>
      <c r="BA49" s="236"/>
      <c r="BB49" s="236"/>
      <c r="BC49" s="236"/>
      <c r="BD49" s="236"/>
      <c r="BE49" s="236"/>
      <c r="BF49" s="236"/>
      <c r="BG49" s="236"/>
      <c r="BH49" s="236"/>
      <c r="BI49" s="236"/>
      <c r="BJ49" s="236"/>
      <c r="BK49" s="236"/>
      <c r="BL49" s="236"/>
      <c r="BM49" s="236"/>
      <c r="BN49" s="236"/>
      <c r="BO49" s="236"/>
      <c r="BP49" s="236"/>
      <c r="BQ49" s="236"/>
      <c r="BR49" s="236"/>
      <c r="BS49" s="236"/>
      <c r="BT49" s="236"/>
      <c r="BU49" s="236"/>
      <c r="BV49" s="236"/>
      <c r="BW49" s="236"/>
      <c r="BX49" s="236"/>
      <c r="BY49" s="236"/>
      <c r="BZ49" s="236"/>
      <c r="CA49" s="236"/>
      <c r="CB49" s="236"/>
      <c r="CC49" s="236"/>
      <c r="CD49" s="236"/>
      <c r="CE49" s="236"/>
      <c r="CF49" s="236"/>
      <c r="CG49" s="236"/>
      <c r="CH49" s="236"/>
      <c r="CI49" s="236"/>
      <c r="CJ49" s="236"/>
    </row>
    <row r="50" ht="21.0" customHeight="1">
      <c r="A50" s="139"/>
      <c r="B50" s="328" t="s">
        <v>271</v>
      </c>
      <c r="C50" s="236"/>
      <c r="D50" s="236"/>
      <c r="E50" s="236"/>
      <c r="F50" s="236"/>
      <c r="G50" s="236"/>
      <c r="H50" s="236"/>
      <c r="I50" s="236"/>
      <c r="J50" s="236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6"/>
      <c r="Z50" s="236"/>
      <c r="AA50" s="236"/>
      <c r="AB50" s="236"/>
      <c r="AC50" s="236"/>
      <c r="AD50" s="236"/>
      <c r="AE50" s="236"/>
      <c r="AF50" s="236"/>
      <c r="AG50" s="236"/>
      <c r="AH50" s="236"/>
      <c r="AI50" s="236"/>
      <c r="AJ50" s="255" t="s">
        <v>219</v>
      </c>
      <c r="AU50" s="301" t="s">
        <v>264</v>
      </c>
      <c r="AV50" s="301"/>
      <c r="AW50" s="301"/>
      <c r="AX50" s="236"/>
      <c r="AY50" s="236"/>
      <c r="AZ50" s="236"/>
      <c r="BA50" s="236"/>
      <c r="BB50" s="236"/>
      <c r="BC50" s="236"/>
      <c r="BD50" s="236"/>
      <c r="BE50" s="236"/>
      <c r="BF50" s="236"/>
      <c r="BG50" s="236"/>
      <c r="BH50" s="236"/>
      <c r="BI50" s="236"/>
      <c r="BJ50" s="236"/>
      <c r="BK50" s="236"/>
      <c r="BL50" s="236"/>
      <c r="BM50" s="236"/>
      <c r="BN50" s="236"/>
      <c r="BO50" s="236"/>
      <c r="BP50" s="236"/>
      <c r="BQ50" s="236"/>
      <c r="BR50" s="236"/>
      <c r="BS50" s="236"/>
      <c r="BT50" s="236"/>
      <c r="BU50" s="236"/>
      <c r="BV50" s="236"/>
      <c r="BW50" s="236"/>
      <c r="BX50" s="236"/>
      <c r="BY50" s="236"/>
      <c r="BZ50" s="236"/>
      <c r="CA50" s="236"/>
      <c r="CB50" s="236"/>
      <c r="CC50" s="236"/>
      <c r="CD50" s="236"/>
      <c r="CE50" s="236"/>
      <c r="CF50" s="236"/>
      <c r="CG50" s="236"/>
      <c r="CH50" s="236"/>
      <c r="CI50" s="236"/>
      <c r="CJ50" s="236"/>
    </row>
    <row r="51" ht="21.0" customHeight="1">
      <c r="A51" s="139"/>
      <c r="B51" s="329" t="s">
        <v>272</v>
      </c>
      <c r="C51" s="236"/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236"/>
      <c r="O51" s="236"/>
      <c r="P51" s="236"/>
      <c r="Q51" s="305"/>
      <c r="R51" s="305"/>
      <c r="S51" s="322" t="s">
        <v>273</v>
      </c>
      <c r="T51" s="249" t="s">
        <v>156</v>
      </c>
      <c r="W51" s="249" t="s">
        <v>193</v>
      </c>
      <c r="AB51" s="249" t="s">
        <v>274</v>
      </c>
      <c r="AJ51" s="249" t="s">
        <v>190</v>
      </c>
      <c r="AO51" s="301" t="s">
        <v>275</v>
      </c>
      <c r="AP51" s="305"/>
      <c r="AQ51" s="305"/>
      <c r="AR51" s="305"/>
      <c r="AS51" s="236"/>
      <c r="AT51" s="236"/>
      <c r="AU51" s="236"/>
      <c r="AV51" s="236"/>
      <c r="AW51" s="236"/>
      <c r="AX51" s="236"/>
      <c r="AY51" s="236"/>
      <c r="AZ51" s="236"/>
      <c r="BA51" s="236"/>
      <c r="BB51" s="236"/>
      <c r="BC51" s="236"/>
      <c r="BD51" s="236"/>
      <c r="BE51" s="236"/>
      <c r="BF51" s="236"/>
      <c r="BG51" s="236"/>
      <c r="BH51" s="236"/>
      <c r="BI51" s="236"/>
      <c r="BJ51" s="236"/>
      <c r="BK51" s="236"/>
      <c r="BL51" s="236"/>
      <c r="BM51" s="236"/>
      <c r="BN51" s="236"/>
      <c r="BO51" s="236"/>
      <c r="BP51" s="236"/>
      <c r="BQ51" s="236"/>
      <c r="BR51" s="236"/>
      <c r="BS51" s="236"/>
      <c r="BT51" s="236"/>
      <c r="BU51" s="236"/>
      <c r="BV51" s="236"/>
      <c r="BW51" s="236"/>
      <c r="BX51" s="236"/>
      <c r="BY51" s="236"/>
      <c r="BZ51" s="236"/>
      <c r="CA51" s="236"/>
      <c r="CB51" s="236"/>
      <c r="CC51" s="236"/>
      <c r="CD51" s="236"/>
      <c r="CE51" s="236"/>
      <c r="CF51" s="236"/>
      <c r="CG51" s="236"/>
      <c r="CH51" s="236"/>
      <c r="CI51" s="236"/>
      <c r="CJ51" s="236"/>
    </row>
    <row r="52" ht="21.0" customHeight="1">
      <c r="A52" s="139"/>
      <c r="B52" s="330" t="s">
        <v>276</v>
      </c>
      <c r="C52" s="236"/>
      <c r="D52" s="236"/>
      <c r="E52" s="236"/>
      <c r="F52" s="236"/>
      <c r="G52" s="236"/>
      <c r="H52" s="236"/>
      <c r="I52" s="236"/>
      <c r="J52" s="236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236"/>
      <c r="Y52" s="236"/>
      <c r="Z52" s="236"/>
      <c r="AA52" s="236"/>
      <c r="AB52" s="236"/>
      <c r="AC52" s="236"/>
      <c r="AD52" s="236"/>
      <c r="AE52" s="236"/>
      <c r="AF52" s="236"/>
      <c r="AG52" s="236"/>
      <c r="AH52" s="236"/>
      <c r="AI52" s="236"/>
      <c r="AJ52" s="236"/>
      <c r="AK52" s="331" t="s">
        <v>277</v>
      </c>
      <c r="AO52" s="301" t="s">
        <v>235</v>
      </c>
      <c r="AP52" s="301"/>
      <c r="AQ52" s="301"/>
      <c r="AR52" s="301"/>
      <c r="AS52" s="236"/>
      <c r="AT52" s="236"/>
      <c r="AU52" s="236"/>
      <c r="AV52" s="236"/>
      <c r="AW52" s="236"/>
      <c r="AX52" s="236"/>
      <c r="AY52" s="236"/>
      <c r="AZ52" s="236"/>
      <c r="BA52" s="236"/>
      <c r="BB52" s="236"/>
      <c r="BC52" s="236"/>
      <c r="BD52" s="236"/>
      <c r="BE52" s="236"/>
      <c r="BF52" s="236"/>
      <c r="BG52" s="236"/>
      <c r="BH52" s="236"/>
      <c r="BI52" s="236"/>
      <c r="BJ52" s="236"/>
      <c r="BK52" s="236"/>
      <c r="BL52" s="236"/>
      <c r="BM52" s="236"/>
      <c r="BN52" s="236"/>
      <c r="BO52" s="236"/>
      <c r="BP52" s="236"/>
      <c r="BQ52" s="236"/>
      <c r="BR52" s="236"/>
      <c r="BS52" s="236"/>
      <c r="BT52" s="236"/>
      <c r="BU52" s="236"/>
      <c r="BV52" s="236"/>
      <c r="BW52" s="236"/>
      <c r="BX52" s="236"/>
      <c r="BY52" s="236"/>
      <c r="BZ52" s="236"/>
      <c r="CA52" s="236"/>
      <c r="CB52" s="236"/>
      <c r="CC52" s="236"/>
      <c r="CD52" s="236"/>
      <c r="CE52" s="236"/>
      <c r="CF52" s="236"/>
      <c r="CG52" s="236"/>
      <c r="CH52" s="236"/>
      <c r="CI52" s="236"/>
      <c r="CJ52" s="236"/>
    </row>
    <row r="53" ht="21.0" customHeight="1">
      <c r="A53" s="139"/>
      <c r="B53" s="332" t="s">
        <v>278</v>
      </c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6"/>
      <c r="X53" s="236"/>
      <c r="Y53" s="236"/>
      <c r="Z53" s="236"/>
      <c r="AA53" s="236"/>
      <c r="AB53" s="236"/>
      <c r="AC53" s="236"/>
      <c r="AD53" s="236"/>
      <c r="AE53" s="236"/>
      <c r="AF53" s="236"/>
      <c r="AG53" s="236"/>
      <c r="AH53" s="236"/>
      <c r="AI53" s="236"/>
      <c r="AJ53" s="236"/>
      <c r="AK53" s="333" t="s">
        <v>279</v>
      </c>
      <c r="AO53" s="301" t="s">
        <v>280</v>
      </c>
      <c r="AP53" s="305"/>
      <c r="AQ53" s="305"/>
      <c r="AR53" s="236"/>
      <c r="AS53" s="236"/>
      <c r="AT53" s="236"/>
      <c r="AU53" s="236"/>
      <c r="AV53" s="236"/>
      <c r="AW53" s="236"/>
      <c r="AX53" s="236"/>
      <c r="AY53" s="236"/>
      <c r="AZ53" s="236"/>
      <c r="BA53" s="236"/>
      <c r="BB53" s="236"/>
      <c r="BC53" s="236"/>
      <c r="BD53" s="236"/>
      <c r="BE53" s="236"/>
      <c r="BF53" s="236"/>
      <c r="BG53" s="236"/>
      <c r="BH53" s="236"/>
      <c r="BI53" s="236"/>
      <c r="BJ53" s="236"/>
      <c r="BK53" s="236"/>
      <c r="BL53" s="236"/>
      <c r="BM53" s="236"/>
      <c r="BN53" s="236"/>
      <c r="BO53" s="236"/>
      <c r="BP53" s="236"/>
      <c r="BQ53" s="236"/>
      <c r="BR53" s="236"/>
      <c r="BS53" s="236"/>
      <c r="BT53" s="236"/>
      <c r="BU53" s="236"/>
      <c r="BV53" s="236"/>
      <c r="BW53" s="236"/>
      <c r="BX53" s="236"/>
      <c r="BY53" s="236"/>
      <c r="BZ53" s="236"/>
      <c r="CA53" s="236"/>
      <c r="CB53" s="236"/>
      <c r="CC53" s="236"/>
      <c r="CD53" s="236"/>
      <c r="CE53" s="236"/>
      <c r="CF53" s="236"/>
      <c r="CG53" s="236"/>
      <c r="CH53" s="236"/>
      <c r="CI53" s="236"/>
      <c r="CJ53" s="236"/>
    </row>
    <row r="54" ht="21.0" customHeight="1">
      <c r="A54" s="139"/>
      <c r="B54" s="334" t="s">
        <v>281</v>
      </c>
      <c r="C54" s="335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  <c r="AA54" s="335"/>
      <c r="AB54" s="335"/>
      <c r="AC54" s="335"/>
      <c r="AD54" s="335"/>
      <c r="AE54" s="335"/>
      <c r="AF54" s="335"/>
      <c r="AG54" s="335"/>
      <c r="AH54" s="335"/>
      <c r="AI54" s="335"/>
      <c r="AJ54" s="335"/>
      <c r="AK54" s="335"/>
      <c r="AL54" s="336" t="s">
        <v>282</v>
      </c>
      <c r="AM54" s="336"/>
      <c r="AN54" s="336"/>
      <c r="AO54" s="337" t="s">
        <v>170</v>
      </c>
      <c r="AZ54" s="338" t="s">
        <v>283</v>
      </c>
      <c r="BA54" s="339"/>
      <c r="BB54" s="340"/>
      <c r="BC54" s="335"/>
      <c r="BD54" s="335"/>
      <c r="BE54" s="335"/>
      <c r="BF54" s="335"/>
      <c r="BG54" s="335"/>
      <c r="BH54" s="335"/>
      <c r="BI54" s="335"/>
      <c r="BJ54" s="335"/>
      <c r="BK54" s="335"/>
      <c r="BL54" s="335"/>
      <c r="BM54" s="335"/>
      <c r="BN54" s="335"/>
      <c r="BO54" s="335"/>
      <c r="BP54" s="335"/>
      <c r="BQ54" s="335"/>
      <c r="BR54" s="335"/>
      <c r="BS54" s="335"/>
      <c r="BT54" s="335"/>
      <c r="BU54" s="335"/>
      <c r="BV54" s="335"/>
      <c r="BW54" s="335"/>
      <c r="BX54" s="335"/>
      <c r="BY54" s="335"/>
      <c r="BZ54" s="335"/>
      <c r="CA54" s="335"/>
      <c r="CB54" s="335"/>
      <c r="CC54" s="335"/>
      <c r="CD54" s="335"/>
      <c r="CE54" s="335"/>
      <c r="CF54" s="335"/>
      <c r="CG54" s="335"/>
      <c r="CH54" s="335"/>
      <c r="CI54" s="335"/>
      <c r="CJ54" s="335"/>
    </row>
    <row r="55" ht="21.0" customHeight="1">
      <c r="A55" s="139"/>
      <c r="B55" s="341" t="s">
        <v>191</v>
      </c>
      <c r="C55" s="335"/>
      <c r="D55" s="335"/>
      <c r="E55" s="335"/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  <c r="T55" s="335"/>
      <c r="U55" s="335"/>
      <c r="V55" s="335"/>
      <c r="W55" s="335"/>
      <c r="X55" s="335"/>
      <c r="Y55" s="335"/>
      <c r="Z55" s="335"/>
      <c r="AA55" s="335"/>
      <c r="AB55" s="335"/>
      <c r="AC55" s="335"/>
      <c r="AD55" s="335"/>
      <c r="AE55" s="335"/>
      <c r="AF55" s="335"/>
      <c r="AG55" s="335"/>
      <c r="AH55" s="335"/>
      <c r="AI55" s="335"/>
      <c r="AJ55" s="335"/>
      <c r="AK55" s="335"/>
      <c r="AL55" s="335"/>
      <c r="AM55" s="335"/>
      <c r="AN55" s="335"/>
      <c r="AO55" s="335"/>
      <c r="AP55" s="335"/>
      <c r="AQ55" s="335"/>
      <c r="AR55" s="335"/>
      <c r="AS55" s="335"/>
      <c r="AT55" s="335"/>
      <c r="AU55" s="342" t="s">
        <v>191</v>
      </c>
      <c r="AZ55" s="342" t="s">
        <v>268</v>
      </c>
      <c r="BE55" s="343" t="s">
        <v>284</v>
      </c>
      <c r="BF55" s="344"/>
      <c r="BG55" s="335"/>
      <c r="BH55" s="335"/>
      <c r="BI55" s="335"/>
      <c r="BJ55" s="335"/>
      <c r="BK55" s="335"/>
      <c r="BL55" s="335"/>
      <c r="BM55" s="335"/>
      <c r="BN55" s="335"/>
      <c r="BO55" s="335"/>
      <c r="BP55" s="335"/>
      <c r="BQ55" s="335"/>
      <c r="BR55" s="335"/>
      <c r="BS55" s="335"/>
      <c r="BT55" s="335"/>
      <c r="BU55" s="335"/>
      <c r="BV55" s="335"/>
      <c r="BW55" s="335"/>
      <c r="BX55" s="335"/>
      <c r="BY55" s="335"/>
      <c r="BZ55" s="335"/>
      <c r="CA55" s="335"/>
      <c r="CB55" s="335"/>
      <c r="CC55" s="335"/>
      <c r="CD55" s="335"/>
      <c r="CE55" s="335"/>
      <c r="CF55" s="335"/>
      <c r="CG55" s="335"/>
      <c r="CH55" s="335"/>
      <c r="CI55" s="335"/>
      <c r="CJ55" s="335"/>
    </row>
    <row r="56" ht="21.0" customHeight="1">
      <c r="A56" s="139"/>
      <c r="B56" s="345" t="s">
        <v>225</v>
      </c>
      <c r="C56" s="335"/>
      <c r="D56" s="335"/>
      <c r="E56" s="335"/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  <c r="T56" s="335"/>
      <c r="U56" s="335"/>
      <c r="V56" s="335"/>
      <c r="W56" s="335"/>
      <c r="X56" s="335"/>
      <c r="Y56" s="335"/>
      <c r="Z56" s="335"/>
      <c r="AA56" s="335"/>
      <c r="AB56" s="335"/>
      <c r="AC56" s="335"/>
      <c r="AD56" s="346" t="s">
        <v>285</v>
      </c>
      <c r="AF56" s="345" t="s">
        <v>159</v>
      </c>
      <c r="BC56" s="345" t="s">
        <v>207</v>
      </c>
      <c r="BG56" s="338" t="s">
        <v>286</v>
      </c>
      <c r="BH56" s="340"/>
      <c r="BI56" s="347"/>
      <c r="BJ56" s="347"/>
      <c r="BK56" s="347"/>
      <c r="BL56" s="347"/>
      <c r="BM56" s="347"/>
      <c r="BN56" s="347"/>
      <c r="BO56" s="347"/>
      <c r="BP56" s="347"/>
      <c r="BQ56" s="347"/>
      <c r="BR56" s="347"/>
      <c r="BS56" s="347"/>
      <c r="BT56" s="347"/>
      <c r="BU56" s="347"/>
      <c r="BV56" s="347"/>
      <c r="BW56" s="347"/>
      <c r="BX56" s="347"/>
      <c r="BY56" s="347"/>
      <c r="BZ56" s="347"/>
      <c r="CA56" s="347"/>
      <c r="CB56" s="347"/>
      <c r="CC56" s="347"/>
      <c r="CD56" s="347"/>
      <c r="CE56" s="347"/>
      <c r="CF56" s="347"/>
      <c r="CG56" s="347"/>
      <c r="CH56" s="347"/>
      <c r="CI56" s="347"/>
      <c r="CJ56" s="347"/>
    </row>
    <row r="57" ht="21.0" customHeight="1">
      <c r="A57" s="139"/>
      <c r="B57" s="348" t="s">
        <v>13</v>
      </c>
      <c r="C57" s="219" t="s">
        <v>287</v>
      </c>
      <c r="I57" s="219" t="s">
        <v>288</v>
      </c>
      <c r="Q57" s="219" t="s">
        <v>169</v>
      </c>
      <c r="AO57" s="219" t="s">
        <v>289</v>
      </c>
      <c r="BC57" s="219" t="s">
        <v>158</v>
      </c>
      <c r="BJ57" s="219" t="s">
        <v>289</v>
      </c>
      <c r="BM57" s="349" t="s">
        <v>290</v>
      </c>
      <c r="BN57" s="349"/>
      <c r="BO57" s="350"/>
      <c r="BP57" s="347"/>
      <c r="BQ57" s="347"/>
      <c r="BR57" s="347"/>
      <c r="BS57" s="347"/>
      <c r="BT57" s="347"/>
      <c r="BU57" s="347"/>
      <c r="BV57" s="347"/>
      <c r="BW57" s="347"/>
      <c r="BX57" s="347"/>
      <c r="BY57" s="347"/>
      <c r="BZ57" s="347"/>
      <c r="CA57" s="347"/>
      <c r="CB57" s="347"/>
      <c r="CC57" s="347"/>
      <c r="CD57" s="347"/>
      <c r="CE57" s="347"/>
      <c r="CF57" s="347"/>
      <c r="CG57" s="347"/>
      <c r="CH57" s="347"/>
      <c r="CI57" s="347"/>
      <c r="CJ57" s="347"/>
    </row>
    <row r="58" ht="21.0" customHeight="1">
      <c r="A58" s="139"/>
      <c r="B58" s="351" t="s">
        <v>22</v>
      </c>
      <c r="C58" s="216" t="s">
        <v>155</v>
      </c>
      <c r="J58" s="218" t="s">
        <v>157</v>
      </c>
      <c r="AC58" s="218" t="s">
        <v>165</v>
      </c>
      <c r="AK58" s="218" t="s">
        <v>161</v>
      </c>
      <c r="AZ58" s="218" t="s">
        <v>172</v>
      </c>
      <c r="BM58" s="349" t="s">
        <v>290</v>
      </c>
      <c r="BN58" s="349"/>
      <c r="BO58" s="350"/>
      <c r="BP58" s="347"/>
      <c r="BQ58" s="347"/>
      <c r="BR58" s="347"/>
      <c r="BS58" s="347"/>
      <c r="BT58" s="347"/>
      <c r="BU58" s="347"/>
      <c r="BV58" s="347"/>
      <c r="BW58" s="347"/>
      <c r="BX58" s="347"/>
      <c r="BY58" s="347"/>
      <c r="BZ58" s="347"/>
      <c r="CA58" s="347"/>
      <c r="CB58" s="347"/>
      <c r="CC58" s="347"/>
      <c r="CD58" s="347"/>
      <c r="CE58" s="347"/>
      <c r="CF58" s="347"/>
      <c r="CG58" s="347"/>
      <c r="CH58" s="347"/>
      <c r="CI58" s="347"/>
      <c r="CJ58" s="347"/>
    </row>
    <row r="59" ht="21.0" customHeight="1">
      <c r="A59" s="139"/>
      <c r="B59" s="352" t="s">
        <v>25</v>
      </c>
      <c r="C59" s="236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  <c r="AA59" s="236"/>
      <c r="AB59" s="236"/>
      <c r="AC59" s="236"/>
      <c r="AD59" s="236"/>
      <c r="AE59" s="236"/>
      <c r="AF59" s="236"/>
      <c r="AG59" s="236"/>
      <c r="AH59" s="322"/>
      <c r="AI59" s="322"/>
      <c r="AJ59" s="322"/>
      <c r="AK59" s="322" t="s">
        <v>291</v>
      </c>
      <c r="AL59" s="308" t="s">
        <v>254</v>
      </c>
      <c r="BC59" s="308" t="s">
        <v>292</v>
      </c>
      <c r="BM59" s="349" t="s">
        <v>290</v>
      </c>
      <c r="BN59" s="349"/>
      <c r="BO59" s="350"/>
      <c r="BP59" s="347"/>
      <c r="BQ59" s="347"/>
      <c r="BR59" s="347"/>
      <c r="BS59" s="347"/>
      <c r="BT59" s="347"/>
      <c r="BU59" s="347"/>
      <c r="BV59" s="347"/>
      <c r="BW59" s="347"/>
      <c r="BX59" s="347"/>
      <c r="BY59" s="347"/>
      <c r="BZ59" s="347"/>
      <c r="CA59" s="347"/>
      <c r="CB59" s="347"/>
      <c r="CC59" s="347"/>
      <c r="CD59" s="347"/>
      <c r="CE59" s="347"/>
      <c r="CF59" s="347"/>
      <c r="CG59" s="347"/>
      <c r="CH59" s="347"/>
      <c r="CI59" s="347"/>
      <c r="CJ59" s="347"/>
    </row>
    <row r="60" ht="21.0" customHeight="1">
      <c r="A60" s="139"/>
      <c r="B60" s="353" t="s">
        <v>28</v>
      </c>
      <c r="C60" s="236"/>
      <c r="D60" s="236"/>
      <c r="E60" s="236"/>
      <c r="F60" s="236"/>
      <c r="G60" s="236"/>
      <c r="H60" s="236"/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36"/>
      <c r="W60" s="236"/>
      <c r="X60" s="236"/>
      <c r="Y60" s="236"/>
      <c r="Z60" s="236"/>
      <c r="AA60" s="236"/>
      <c r="AB60" s="236"/>
      <c r="AC60" s="236"/>
      <c r="AD60" s="236"/>
      <c r="AE60" s="236"/>
      <c r="AF60" s="236"/>
      <c r="AG60" s="236"/>
      <c r="AH60" s="236"/>
      <c r="AI60" s="236"/>
      <c r="AJ60" s="236"/>
      <c r="AK60" s="236"/>
      <c r="AL60" s="236"/>
      <c r="AM60" s="236"/>
      <c r="AN60" s="236"/>
      <c r="AO60" s="238" t="s">
        <v>195</v>
      </c>
      <c r="BM60" s="349" t="s">
        <v>290</v>
      </c>
      <c r="BN60" s="349"/>
      <c r="BO60" s="350"/>
      <c r="BP60" s="347"/>
      <c r="BQ60" s="347"/>
      <c r="BR60" s="347"/>
      <c r="BS60" s="347"/>
      <c r="BT60" s="347"/>
      <c r="BU60" s="347"/>
      <c r="BV60" s="347"/>
      <c r="BW60" s="347"/>
      <c r="BX60" s="347"/>
      <c r="BY60" s="347"/>
      <c r="BZ60" s="347"/>
      <c r="CA60" s="347"/>
      <c r="CB60" s="347"/>
      <c r="CC60" s="347"/>
      <c r="CD60" s="347"/>
      <c r="CE60" s="347"/>
      <c r="CF60" s="347"/>
      <c r="CG60" s="347"/>
      <c r="CH60" s="347"/>
      <c r="CI60" s="347"/>
      <c r="CJ60" s="347"/>
    </row>
    <row r="61" ht="21.0" customHeight="1">
      <c r="A61" s="139"/>
      <c r="B61" s="354" t="s">
        <v>16</v>
      </c>
      <c r="C61" s="236"/>
      <c r="D61" s="236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O61" s="236"/>
      <c r="P61" s="236"/>
      <c r="Q61" s="236"/>
      <c r="R61" s="236"/>
      <c r="S61" s="236"/>
      <c r="T61" s="236"/>
      <c r="U61" s="236"/>
      <c r="V61" s="236"/>
      <c r="W61" s="236"/>
      <c r="X61" s="236"/>
      <c r="Y61" s="236"/>
      <c r="Z61" s="236"/>
      <c r="AA61" s="236"/>
      <c r="AB61" s="236"/>
      <c r="AC61" s="236"/>
      <c r="AD61" s="236"/>
      <c r="AE61" s="236"/>
      <c r="AF61" s="236"/>
      <c r="AG61" s="236"/>
      <c r="AH61" s="236"/>
      <c r="AI61" s="236"/>
      <c r="AJ61" s="236"/>
      <c r="AK61" s="236"/>
      <c r="AL61" s="236"/>
      <c r="AM61" s="236"/>
      <c r="AN61" s="236"/>
      <c r="AO61" s="236"/>
      <c r="AP61" s="236"/>
      <c r="AQ61" s="236"/>
      <c r="AR61" s="236"/>
      <c r="AS61" s="236"/>
      <c r="AT61" s="236"/>
      <c r="AU61" s="236"/>
      <c r="AV61" s="236"/>
      <c r="AW61" s="236"/>
      <c r="AX61" s="322"/>
      <c r="AY61" s="322" t="s">
        <v>293</v>
      </c>
      <c r="AZ61" s="255" t="s">
        <v>190</v>
      </c>
      <c r="BF61" s="255" t="s">
        <v>294</v>
      </c>
      <c r="BG61" s="255" t="s">
        <v>295</v>
      </c>
      <c r="BJ61" s="255" t="s">
        <v>210</v>
      </c>
      <c r="BM61" s="349" t="s">
        <v>290</v>
      </c>
      <c r="BN61" s="349"/>
      <c r="BO61" s="350"/>
      <c r="BP61" s="347"/>
      <c r="BQ61" s="347"/>
      <c r="BR61" s="347"/>
      <c r="BS61" s="347"/>
      <c r="BT61" s="347"/>
      <c r="BU61" s="347"/>
      <c r="BV61" s="347"/>
      <c r="BW61" s="347"/>
      <c r="BX61" s="347"/>
      <c r="BY61" s="347"/>
      <c r="BZ61" s="347"/>
      <c r="CA61" s="347"/>
      <c r="CB61" s="347"/>
      <c r="CC61" s="347"/>
      <c r="CD61" s="347"/>
      <c r="CE61" s="347"/>
      <c r="CF61" s="347"/>
      <c r="CG61" s="347"/>
      <c r="CH61" s="347"/>
      <c r="CI61" s="347"/>
      <c r="CJ61" s="347"/>
    </row>
    <row r="62" ht="21.0" customHeight="1">
      <c r="A62" s="139"/>
      <c r="B62" s="355" t="s">
        <v>19</v>
      </c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6"/>
      <c r="AK62" s="236"/>
      <c r="AL62" s="236"/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6"/>
      <c r="AX62" s="236"/>
      <c r="AY62" s="236"/>
      <c r="AZ62" s="236"/>
      <c r="BA62" s="236"/>
      <c r="BB62" s="236"/>
      <c r="BC62" s="251" t="s">
        <v>296</v>
      </c>
      <c r="BG62" s="251" t="s">
        <v>182</v>
      </c>
      <c r="BM62" s="349" t="s">
        <v>290</v>
      </c>
      <c r="BN62" s="349"/>
      <c r="BO62" s="350"/>
      <c r="BP62" s="347"/>
      <c r="BQ62" s="347"/>
      <c r="BR62" s="347"/>
      <c r="BS62" s="347"/>
      <c r="BT62" s="347"/>
      <c r="BU62" s="347"/>
      <c r="BV62" s="347"/>
      <c r="BW62" s="347"/>
      <c r="BX62" s="347"/>
      <c r="BY62" s="347"/>
      <c r="BZ62" s="347"/>
      <c r="CA62" s="347"/>
      <c r="CB62" s="347"/>
      <c r="CC62" s="347"/>
      <c r="CD62" s="347"/>
      <c r="CE62" s="347"/>
      <c r="CF62" s="347"/>
      <c r="CG62" s="347"/>
      <c r="CH62" s="347"/>
      <c r="CI62" s="347"/>
      <c r="CJ62" s="347"/>
    </row>
    <row r="63" ht="21.0" customHeight="1">
      <c r="A63" s="150"/>
      <c r="B63" s="356" t="s">
        <v>32</v>
      </c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236"/>
      <c r="W63" s="236"/>
      <c r="X63" s="236"/>
      <c r="Y63" s="236"/>
      <c r="Z63" s="236"/>
      <c r="AA63" s="236"/>
      <c r="AB63" s="236"/>
      <c r="AC63" s="236"/>
      <c r="AD63" s="236"/>
      <c r="AE63" s="236"/>
      <c r="AF63" s="236"/>
      <c r="AG63" s="236"/>
      <c r="AH63" s="236"/>
      <c r="AI63" s="236"/>
      <c r="AJ63" s="236"/>
      <c r="AK63" s="236"/>
      <c r="AL63" s="236"/>
      <c r="AM63" s="236"/>
      <c r="AN63" s="236"/>
      <c r="AO63" s="236"/>
      <c r="AP63" s="236"/>
      <c r="AQ63" s="236"/>
      <c r="AR63" s="236"/>
      <c r="AS63" s="236"/>
      <c r="AT63" s="236"/>
      <c r="AU63" s="236"/>
      <c r="AV63" s="236"/>
      <c r="AW63" s="236"/>
      <c r="AX63" s="236"/>
      <c r="AY63" s="236"/>
      <c r="AZ63" s="236"/>
      <c r="BA63" s="236"/>
      <c r="BB63" s="236"/>
      <c r="BC63" s="357" t="s">
        <v>219</v>
      </c>
      <c r="BM63" s="349" t="s">
        <v>290</v>
      </c>
      <c r="BN63" s="349"/>
      <c r="BO63" s="350"/>
      <c r="BP63" s="347"/>
      <c r="BQ63" s="347"/>
      <c r="BR63" s="347"/>
      <c r="BS63" s="347"/>
      <c r="BT63" s="347"/>
      <c r="BU63" s="347"/>
      <c r="BV63" s="347"/>
      <c r="BW63" s="347"/>
      <c r="BX63" s="347"/>
      <c r="BY63" s="347"/>
      <c r="BZ63" s="347"/>
      <c r="CA63" s="347"/>
      <c r="CB63" s="347"/>
      <c r="CC63" s="347"/>
      <c r="CD63" s="347"/>
      <c r="CE63" s="347"/>
      <c r="CF63" s="347"/>
      <c r="CG63" s="347"/>
      <c r="CH63" s="347"/>
      <c r="CI63" s="347"/>
      <c r="CJ63" s="347"/>
    </row>
  </sheetData>
  <mergeCells count="297">
    <mergeCell ref="AC49:AE49"/>
    <mergeCell ref="AB48:AD48"/>
    <mergeCell ref="T51:V51"/>
    <mergeCell ref="S46:T46"/>
    <mergeCell ref="N45:P45"/>
    <mergeCell ref="J44:P44"/>
    <mergeCell ref="C43:G43"/>
    <mergeCell ref="H43:V43"/>
    <mergeCell ref="J58:AB58"/>
    <mergeCell ref="C57:H57"/>
    <mergeCell ref="I57:P57"/>
    <mergeCell ref="C58:I58"/>
    <mergeCell ref="AD56:AE56"/>
    <mergeCell ref="AE43:AK43"/>
    <mergeCell ref="W43:AC43"/>
    <mergeCell ref="AB51:AI51"/>
    <mergeCell ref="Q49:AB49"/>
    <mergeCell ref="W51:AA51"/>
    <mergeCell ref="U47:AA47"/>
    <mergeCell ref="AS17:AY17"/>
    <mergeCell ref="AJ15:AU15"/>
    <mergeCell ref="AP17:AQ17"/>
    <mergeCell ref="AN17:AO17"/>
    <mergeCell ref="AV15:BL15"/>
    <mergeCell ref="AK17:AL17"/>
    <mergeCell ref="BE16:BL16"/>
    <mergeCell ref="AR16:BD16"/>
    <mergeCell ref="AZ17:BD17"/>
    <mergeCell ref="AR18:AZ18"/>
    <mergeCell ref="AP18:AQ18"/>
    <mergeCell ref="AN18:AO18"/>
    <mergeCell ref="AB16:AC16"/>
    <mergeCell ref="AE16:AI16"/>
    <mergeCell ref="K16:M16"/>
    <mergeCell ref="K17:M17"/>
    <mergeCell ref="F16:J16"/>
    <mergeCell ref="A15:A19"/>
    <mergeCell ref="C15:E16"/>
    <mergeCell ref="AK19:AL19"/>
    <mergeCell ref="AB15:AI15"/>
    <mergeCell ref="AB18:AD18"/>
    <mergeCell ref="Q17:W17"/>
    <mergeCell ref="AZ55:BD55"/>
    <mergeCell ref="AK53:AN53"/>
    <mergeCell ref="AK52:AN52"/>
    <mergeCell ref="AO54:AY54"/>
    <mergeCell ref="AU55:AY55"/>
    <mergeCell ref="AF56:BB56"/>
    <mergeCell ref="AJ51:AN51"/>
    <mergeCell ref="AJ50:AT50"/>
    <mergeCell ref="BG62:BL62"/>
    <mergeCell ref="BJ61:BL61"/>
    <mergeCell ref="BG61:BI61"/>
    <mergeCell ref="AZ61:BE61"/>
    <mergeCell ref="BC63:BL63"/>
    <mergeCell ref="BC62:BF62"/>
    <mergeCell ref="AB37:AI37"/>
    <mergeCell ref="AJ37:AN37"/>
    <mergeCell ref="AB42:AE42"/>
    <mergeCell ref="T42:AA42"/>
    <mergeCell ref="AK18:AL18"/>
    <mergeCell ref="AE18:AI18"/>
    <mergeCell ref="BE18:BL18"/>
    <mergeCell ref="C21:BL31"/>
    <mergeCell ref="C33:BL33"/>
    <mergeCell ref="A21:A31"/>
    <mergeCell ref="C40:J40"/>
    <mergeCell ref="C41:M41"/>
    <mergeCell ref="AC58:AJ58"/>
    <mergeCell ref="Q57:AN57"/>
    <mergeCell ref="A35:A63"/>
    <mergeCell ref="C39:J39"/>
    <mergeCell ref="K39:M39"/>
    <mergeCell ref="I38:M38"/>
    <mergeCell ref="P40:AD40"/>
    <mergeCell ref="C42:S42"/>
    <mergeCell ref="BJ3:BK3"/>
    <mergeCell ref="BH3:BI3"/>
    <mergeCell ref="BF1:BK1"/>
    <mergeCell ref="BC1:BE1"/>
    <mergeCell ref="CC3:CD3"/>
    <mergeCell ref="CG3:CH3"/>
    <mergeCell ref="CI3:CJ3"/>
    <mergeCell ref="BQ1:CJ1"/>
    <mergeCell ref="CE3:CF3"/>
    <mergeCell ref="BQ3:BR3"/>
    <mergeCell ref="BO3:BP3"/>
    <mergeCell ref="BL3:BM3"/>
    <mergeCell ref="BL1:BP1"/>
    <mergeCell ref="AQ3:AR3"/>
    <mergeCell ref="BW3:BX3"/>
    <mergeCell ref="BY3:BZ3"/>
    <mergeCell ref="CA3:CB3"/>
    <mergeCell ref="BU3:BV3"/>
    <mergeCell ref="BS3:BT3"/>
    <mergeCell ref="AZ3:BA3"/>
    <mergeCell ref="O1:R1"/>
    <mergeCell ref="S1:Y1"/>
    <mergeCell ref="Z1:AB1"/>
    <mergeCell ref="AC1:AF1"/>
    <mergeCell ref="C2:L2"/>
    <mergeCell ref="D1:H1"/>
    <mergeCell ref="A1:B3"/>
    <mergeCell ref="I1:L1"/>
    <mergeCell ref="AF2:AX2"/>
    <mergeCell ref="M2:AE2"/>
    <mergeCell ref="AM1:AS1"/>
    <mergeCell ref="AT1:AV1"/>
    <mergeCell ref="AW1:BB1"/>
    <mergeCell ref="AY2:BQ2"/>
    <mergeCell ref="AG1:AL1"/>
    <mergeCell ref="M1:N1"/>
    <mergeCell ref="AA6:AA9"/>
    <mergeCell ref="AB6:AD6"/>
    <mergeCell ref="AB8:AD8"/>
    <mergeCell ref="AE8:AH8"/>
    <mergeCell ref="R8:U8"/>
    <mergeCell ref="V11:AA11"/>
    <mergeCell ref="AE11:AH11"/>
    <mergeCell ref="AO8:AR8"/>
    <mergeCell ref="AO5:AR5"/>
    <mergeCell ref="O5:P13"/>
    <mergeCell ref="AO11:AR11"/>
    <mergeCell ref="AO10:AR10"/>
    <mergeCell ref="AJ9:AN9"/>
    <mergeCell ref="AJ8:AN8"/>
    <mergeCell ref="AE12:AH12"/>
    <mergeCell ref="AE10:AH10"/>
    <mergeCell ref="V12:W12"/>
    <mergeCell ref="X12:AC12"/>
    <mergeCell ref="K9:N9"/>
    <mergeCell ref="H9:I9"/>
    <mergeCell ref="H5:N5"/>
    <mergeCell ref="H6:I6"/>
    <mergeCell ref="K6:N6"/>
    <mergeCell ref="K8:N8"/>
    <mergeCell ref="J6:J9"/>
    <mergeCell ref="H8:I8"/>
    <mergeCell ref="AB11:AC11"/>
    <mergeCell ref="AB9:AD9"/>
    <mergeCell ref="V8:Z8"/>
    <mergeCell ref="V9:Z9"/>
    <mergeCell ref="V6:Z6"/>
    <mergeCell ref="R6:U6"/>
    <mergeCell ref="BF9:BG9"/>
    <mergeCell ref="BJ9:BL9"/>
    <mergeCell ref="BJ5:BL5"/>
    <mergeCell ref="BJ8:BL8"/>
    <mergeCell ref="BJ6:BL6"/>
    <mergeCell ref="AZ8:BC8"/>
    <mergeCell ref="AX8:AY8"/>
    <mergeCell ref="AV8:AW8"/>
    <mergeCell ref="AV6:AW6"/>
    <mergeCell ref="AZ5:BG5"/>
    <mergeCell ref="BF6:BG6"/>
    <mergeCell ref="AX6:AY6"/>
    <mergeCell ref="BF8:BG8"/>
    <mergeCell ref="BO9:BR9"/>
    <mergeCell ref="BO8:BR8"/>
    <mergeCell ref="BO11:BR11"/>
    <mergeCell ref="BO6:BR6"/>
    <mergeCell ref="BO10:BR10"/>
    <mergeCell ref="BM8:BM13"/>
    <mergeCell ref="BO12:BR12"/>
    <mergeCell ref="BO5:BR5"/>
    <mergeCell ref="BN5:BN6"/>
    <mergeCell ref="BO16:BR16"/>
    <mergeCell ref="BO15:BR15"/>
    <mergeCell ref="AM16:AP16"/>
    <mergeCell ref="X16:AA16"/>
    <mergeCell ref="T16:W16"/>
    <mergeCell ref="W15:AA15"/>
    <mergeCell ref="G15:J15"/>
    <mergeCell ref="L15:U15"/>
    <mergeCell ref="AE9:AH9"/>
    <mergeCell ref="AI5:AI12"/>
    <mergeCell ref="AE6:AH6"/>
    <mergeCell ref="AE5:AH5"/>
    <mergeCell ref="K11:N11"/>
    <mergeCell ref="Q10:AC10"/>
    <mergeCell ref="T11:U11"/>
    <mergeCell ref="R9:U9"/>
    <mergeCell ref="Q11:S11"/>
    <mergeCell ref="C8:G8"/>
    <mergeCell ref="C9:G9"/>
    <mergeCell ref="C5:G5"/>
    <mergeCell ref="Q5:AC5"/>
    <mergeCell ref="A5:B5"/>
    <mergeCell ref="A6:B6"/>
    <mergeCell ref="C6:G6"/>
    <mergeCell ref="F3:G3"/>
    <mergeCell ref="K3:L3"/>
    <mergeCell ref="U3:V3"/>
    <mergeCell ref="Q3:R3"/>
    <mergeCell ref="S3:T3"/>
    <mergeCell ref="W3:X3"/>
    <mergeCell ref="AC3:AD3"/>
    <mergeCell ref="AS8:AT8"/>
    <mergeCell ref="AU6:AU9"/>
    <mergeCell ref="AS5:AY5"/>
    <mergeCell ref="AS6:AT6"/>
    <mergeCell ref="AS10:AY10"/>
    <mergeCell ref="AO3:AP3"/>
    <mergeCell ref="AH3:AJ3"/>
    <mergeCell ref="AM3:AN3"/>
    <mergeCell ref="AK3:AL3"/>
    <mergeCell ref="AO6:AR6"/>
    <mergeCell ref="AJ5:AN5"/>
    <mergeCell ref="AJ6:AN6"/>
    <mergeCell ref="BO30:BR30"/>
    <mergeCell ref="BO29:BR29"/>
    <mergeCell ref="BO33:BR33"/>
    <mergeCell ref="BO31:BQ31"/>
    <mergeCell ref="BM15:BM19"/>
    <mergeCell ref="BN18:BN19"/>
    <mergeCell ref="BM21:BM31"/>
    <mergeCell ref="BN21:BN31"/>
    <mergeCell ref="BO28:BR28"/>
    <mergeCell ref="BO27:BR27"/>
    <mergeCell ref="BO25:BP25"/>
    <mergeCell ref="BO26:BR26"/>
    <mergeCell ref="BQ24:BR24"/>
    <mergeCell ref="BO24:BP24"/>
    <mergeCell ref="BO23:BR23"/>
    <mergeCell ref="BC57:BI57"/>
    <mergeCell ref="AO57:BB57"/>
    <mergeCell ref="AZ58:BL58"/>
    <mergeCell ref="AO60:BL60"/>
    <mergeCell ref="BJ57:BL57"/>
    <mergeCell ref="BC56:BF56"/>
    <mergeCell ref="AL59:BB59"/>
    <mergeCell ref="AK58:AY58"/>
    <mergeCell ref="BC59:BL59"/>
    <mergeCell ref="C36:G36"/>
    <mergeCell ref="C35:E35"/>
    <mergeCell ref="C17:E17"/>
    <mergeCell ref="X17:AA17"/>
    <mergeCell ref="N17:P17"/>
    <mergeCell ref="F17:J17"/>
    <mergeCell ref="X18:AA18"/>
    <mergeCell ref="T18:W18"/>
    <mergeCell ref="C18:E18"/>
    <mergeCell ref="C37:G37"/>
    <mergeCell ref="H36:H37"/>
    <mergeCell ref="T37:AA37"/>
    <mergeCell ref="N37:P37"/>
    <mergeCell ref="Q37:S37"/>
    <mergeCell ref="I36:K37"/>
    <mergeCell ref="C12:G12"/>
    <mergeCell ref="C10:G10"/>
    <mergeCell ref="C11:G11"/>
    <mergeCell ref="N16:P16"/>
    <mergeCell ref="Q16:S16"/>
    <mergeCell ref="K12:N12"/>
    <mergeCell ref="R12:U12"/>
    <mergeCell ref="H11:J11"/>
    <mergeCell ref="A8:A13"/>
    <mergeCell ref="H10:N10"/>
    <mergeCell ref="BO17:BR17"/>
    <mergeCell ref="BE17:BL17"/>
    <mergeCell ref="BO22:BR22"/>
    <mergeCell ref="BO18:BR18"/>
    <mergeCell ref="BO19:BR19"/>
    <mergeCell ref="BO21:BR21"/>
    <mergeCell ref="Q18:S18"/>
    <mergeCell ref="F18:J18"/>
    <mergeCell ref="AB17:AI17"/>
    <mergeCell ref="AO9:AR9"/>
    <mergeCell ref="AJ10:AN10"/>
    <mergeCell ref="AV9:AW9"/>
    <mergeCell ref="BJ10:BL10"/>
    <mergeCell ref="AZ10:BG10"/>
    <mergeCell ref="AX9:AY9"/>
    <mergeCell ref="AZ9:BC9"/>
    <mergeCell ref="AS9:AT9"/>
    <mergeCell ref="BJ11:BL11"/>
    <mergeCell ref="BE11:BG11"/>
    <mergeCell ref="AO12:AU12"/>
    <mergeCell ref="AS11:AU11"/>
    <mergeCell ref="AX11:AY11"/>
    <mergeCell ref="AV11:AW11"/>
    <mergeCell ref="AK11:AN11"/>
    <mergeCell ref="AJ12:AN12"/>
    <mergeCell ref="AV12:AW12"/>
    <mergeCell ref="AX12:AY12"/>
    <mergeCell ref="BJ12:BL12"/>
    <mergeCell ref="AZ12:BD12"/>
    <mergeCell ref="BE12:BG12"/>
    <mergeCell ref="BO13:BP13"/>
    <mergeCell ref="BN8:BN13"/>
    <mergeCell ref="AZ11:BD11"/>
    <mergeCell ref="AZ13:BD13"/>
    <mergeCell ref="BD6:BD9"/>
    <mergeCell ref="BH5:BI13"/>
    <mergeCell ref="AZ6:BC6"/>
    <mergeCell ref="BQ13:BR13"/>
    <mergeCell ref="BM5:BM6"/>
  </mergeCells>
  <conditionalFormatting sqref="B16:B19">
    <cfRule type="cellIs" dxfId="0" priority="1" operator="equal">
      <formula>"D66"</formula>
    </cfRule>
  </conditionalFormatting>
  <conditionalFormatting sqref="B16:B19">
    <cfRule type="cellIs" dxfId="1" priority="2" operator="equal">
      <formula>"MPN"</formula>
    </cfRule>
  </conditionalFormatting>
  <conditionalFormatting sqref="B16:B19">
    <cfRule type="cellIs" dxfId="2" priority="3" operator="equal">
      <formula>"S&amp;V"</formula>
    </cfRule>
  </conditionalFormatting>
  <conditionalFormatting sqref="B16:B19">
    <cfRule type="cellIs" dxfId="3" priority="4" operator="equal">
      <formula>"PVV"</formula>
    </cfRule>
  </conditionalFormatting>
  <conditionalFormatting sqref="B16:B19">
    <cfRule type="cellIs" dxfId="4" priority="5" operator="equal">
      <formula>"VVD"</formula>
    </cfRule>
  </conditionalFormatting>
  <conditionalFormatting sqref="B16:B19">
    <cfRule type="cellIs" dxfId="5" priority="6" operator="equal">
      <formula>"GL"</formula>
    </cfRule>
  </conditionalFormatting>
  <conditionalFormatting sqref="B16:B19">
    <cfRule type="cellIs" dxfId="6" priority="7" operator="equal">
      <formula>"PP"</formula>
    </cfRule>
  </conditionalFormatting>
  <conditionalFormatting sqref="B16:B19">
    <cfRule type="cellIs" dxfId="7" priority="8" operator="equal">
      <formula>"CDA"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06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65.29"/>
    <col customWidth="1" min="2" max="2" width="18.29"/>
    <col customWidth="1" min="3" max="3" width="16.29"/>
    <col customWidth="1" min="4" max="4" width="15.43"/>
  </cols>
  <sheetData>
    <row r="1">
      <c r="A1" s="358"/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</row>
    <row r="2">
      <c r="A2" s="359" t="s">
        <v>297</v>
      </c>
      <c r="B2" s="360" t="s">
        <v>298</v>
      </c>
      <c r="C2" s="361"/>
      <c r="D2" s="361"/>
      <c r="E2" s="362"/>
      <c r="F2" s="358"/>
      <c r="G2" s="358"/>
      <c r="H2" s="358"/>
      <c r="I2" s="358"/>
      <c r="J2" s="358"/>
      <c r="K2" s="358"/>
      <c r="L2" s="358"/>
      <c r="M2" s="358"/>
      <c r="N2" s="358"/>
      <c r="O2" s="358"/>
    </row>
    <row r="3">
      <c r="B3" s="363"/>
      <c r="C3" s="364"/>
      <c r="D3" s="364"/>
      <c r="E3" s="365"/>
      <c r="F3" s="358"/>
      <c r="G3" s="358"/>
      <c r="H3" s="358"/>
      <c r="I3" s="358"/>
      <c r="J3" s="358"/>
      <c r="K3" s="358"/>
      <c r="L3" s="358"/>
      <c r="M3" s="358"/>
      <c r="N3" s="358"/>
      <c r="O3" s="358"/>
    </row>
    <row r="4">
      <c r="A4" s="366" t="s">
        <v>299</v>
      </c>
      <c r="B4" s="367" t="s">
        <v>297</v>
      </c>
      <c r="C4" s="365"/>
      <c r="D4" s="368"/>
      <c r="E4" s="365"/>
      <c r="F4" s="358"/>
      <c r="G4" s="358"/>
      <c r="H4" s="358"/>
      <c r="I4" s="358"/>
      <c r="J4" s="358"/>
      <c r="K4" s="358"/>
      <c r="L4" s="358"/>
      <c r="M4" s="358"/>
      <c r="N4" s="358"/>
      <c r="O4" s="358"/>
    </row>
    <row r="5">
      <c r="A5" s="369" t="s">
        <v>300</v>
      </c>
      <c r="B5" s="370"/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</row>
    <row r="6">
      <c r="A6" s="371" t="s">
        <v>301</v>
      </c>
      <c r="B6" s="372"/>
      <c r="C6" s="358"/>
      <c r="D6" s="358"/>
      <c r="E6" s="358"/>
      <c r="F6" s="358"/>
      <c r="G6" s="358"/>
      <c r="H6" s="358"/>
      <c r="I6" s="358"/>
      <c r="J6" s="358"/>
      <c r="K6" s="358"/>
      <c r="L6" s="358"/>
      <c r="M6" s="358"/>
      <c r="N6" s="358"/>
      <c r="O6" s="358"/>
    </row>
    <row r="7">
      <c r="A7" s="373" t="s">
        <v>302</v>
      </c>
      <c r="B7" s="374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8"/>
      <c r="O7" s="358"/>
    </row>
    <row r="8">
      <c r="A8" s="375"/>
      <c r="B8" s="375"/>
      <c r="C8" s="358"/>
      <c r="D8" s="358"/>
      <c r="E8" s="358"/>
      <c r="F8" s="358"/>
      <c r="G8" s="358"/>
      <c r="H8" s="358"/>
      <c r="I8" s="358"/>
      <c r="J8" s="358"/>
      <c r="K8" s="358"/>
      <c r="L8" s="358"/>
      <c r="M8" s="358"/>
      <c r="N8" s="358"/>
      <c r="O8" s="358"/>
    </row>
    <row r="9">
      <c r="A9" s="376" t="s">
        <v>303</v>
      </c>
      <c r="B9" s="377"/>
      <c r="C9" s="358"/>
      <c r="D9" s="358"/>
      <c r="E9" s="358"/>
      <c r="F9" s="358"/>
      <c r="G9" s="358"/>
      <c r="H9" s="358"/>
      <c r="I9" s="358"/>
      <c r="J9" s="358"/>
      <c r="K9" s="358"/>
      <c r="L9" s="358"/>
      <c r="M9" s="358"/>
      <c r="N9" s="358"/>
      <c r="O9" s="358"/>
    </row>
    <row r="10">
      <c r="A10" s="369" t="s">
        <v>304</v>
      </c>
      <c r="B10" s="374"/>
      <c r="C10" s="378"/>
      <c r="D10" s="358"/>
      <c r="E10" s="358"/>
      <c r="F10" s="358"/>
      <c r="G10" s="358"/>
      <c r="H10" s="358"/>
      <c r="I10" s="358"/>
      <c r="J10" s="358"/>
      <c r="K10" s="358"/>
      <c r="L10" s="358"/>
      <c r="M10" s="358"/>
      <c r="N10" s="358"/>
      <c r="O10" s="358"/>
    </row>
    <row r="11">
      <c r="A11" s="369" t="s">
        <v>305</v>
      </c>
      <c r="B11" s="374"/>
      <c r="C11" s="358"/>
      <c r="D11" s="358"/>
      <c r="E11" s="358"/>
      <c r="F11" s="358"/>
      <c r="G11" s="358"/>
      <c r="H11" s="358"/>
      <c r="I11" s="358"/>
      <c r="J11" s="358"/>
      <c r="K11" s="358"/>
      <c r="L11" s="358"/>
      <c r="M11" s="358"/>
      <c r="N11" s="358"/>
      <c r="O11" s="358"/>
    </row>
    <row r="12">
      <c r="A12" s="369" t="s">
        <v>306</v>
      </c>
      <c r="B12" s="370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M12" s="358"/>
      <c r="N12" s="358"/>
      <c r="O12" s="358"/>
    </row>
    <row r="13">
      <c r="A13" s="369" t="s">
        <v>307</v>
      </c>
      <c r="B13" s="372"/>
      <c r="C13" s="358"/>
      <c r="D13" s="358"/>
      <c r="E13" s="358"/>
      <c r="F13" s="358"/>
      <c r="G13" s="358"/>
      <c r="H13" s="358"/>
      <c r="I13" s="358"/>
      <c r="J13" s="358"/>
      <c r="K13" s="358"/>
      <c r="L13" s="358"/>
      <c r="M13" s="358"/>
      <c r="N13" s="358"/>
      <c r="O13" s="358"/>
    </row>
    <row r="14">
      <c r="A14" s="369" t="s">
        <v>308</v>
      </c>
      <c r="B14" s="374"/>
      <c r="C14" s="358"/>
      <c r="D14" s="358"/>
      <c r="E14" s="358"/>
      <c r="F14" s="358"/>
      <c r="G14" s="358"/>
      <c r="H14" s="358"/>
      <c r="I14" s="358"/>
      <c r="J14" s="358"/>
      <c r="K14" s="358"/>
      <c r="L14" s="358"/>
      <c r="M14" s="358"/>
      <c r="N14" s="358"/>
      <c r="O14" s="358"/>
    </row>
    <row r="15">
      <c r="A15" s="369" t="s">
        <v>309</v>
      </c>
      <c r="B15" s="370"/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 s="358"/>
      <c r="N15" s="358"/>
      <c r="O15" s="358"/>
    </row>
    <row r="16">
      <c r="A16" s="369" t="s">
        <v>310</v>
      </c>
      <c r="B16" s="370"/>
      <c r="C16" s="358"/>
      <c r="D16" s="358"/>
      <c r="E16" s="358"/>
      <c r="F16" s="358"/>
      <c r="G16" s="358"/>
      <c r="H16" s="358"/>
      <c r="I16" s="358"/>
      <c r="J16" s="358"/>
      <c r="K16" s="358"/>
      <c r="L16" s="358"/>
      <c r="M16" s="358"/>
      <c r="N16" s="358"/>
      <c r="O16" s="358"/>
    </row>
    <row r="17">
      <c r="A17" s="379" t="s">
        <v>311</v>
      </c>
      <c r="B17" s="372"/>
      <c r="C17" s="358"/>
      <c r="D17" s="358"/>
      <c r="E17" s="358"/>
      <c r="F17" s="358"/>
      <c r="G17" s="358"/>
      <c r="H17" s="358"/>
      <c r="I17" s="358"/>
      <c r="J17" s="358"/>
      <c r="K17" s="358"/>
      <c r="L17" s="358"/>
      <c r="M17" s="358"/>
      <c r="N17" s="358"/>
      <c r="O17" s="358"/>
    </row>
    <row r="18">
      <c r="A18" s="358"/>
      <c r="B18" s="358"/>
      <c r="C18" s="358"/>
      <c r="D18" s="358"/>
      <c r="E18" s="358"/>
      <c r="F18" s="358"/>
      <c r="G18" s="358"/>
      <c r="H18" s="358"/>
      <c r="I18" s="358"/>
      <c r="J18" s="358"/>
      <c r="K18" s="358"/>
      <c r="L18" s="358"/>
      <c r="M18" s="358"/>
      <c r="N18" s="358"/>
      <c r="O18" s="358"/>
    </row>
    <row r="19">
      <c r="A19" s="375"/>
      <c r="B19" s="375"/>
      <c r="C19" s="375"/>
      <c r="D19" s="375"/>
      <c r="E19" s="375"/>
      <c r="F19" s="375"/>
      <c r="G19" s="375"/>
      <c r="H19" s="358"/>
      <c r="I19" s="358"/>
      <c r="J19" s="358"/>
      <c r="K19" s="358"/>
      <c r="L19" s="358"/>
      <c r="M19" s="358"/>
      <c r="N19" s="358"/>
      <c r="O19" s="358"/>
    </row>
    <row r="20">
      <c r="A20" s="380" t="s">
        <v>312</v>
      </c>
      <c r="B20" s="381" t="s">
        <v>313</v>
      </c>
      <c r="C20" s="361"/>
      <c r="D20" s="361"/>
      <c r="E20" s="361"/>
      <c r="F20" s="361"/>
      <c r="G20" s="362"/>
      <c r="H20" s="358"/>
      <c r="I20" s="358"/>
      <c r="J20" s="358"/>
      <c r="K20" s="358"/>
      <c r="L20" s="358"/>
      <c r="M20" s="358"/>
      <c r="N20" s="358"/>
      <c r="O20" s="358"/>
    </row>
    <row r="21">
      <c r="B21" s="363"/>
      <c r="C21" s="364"/>
      <c r="D21" s="364"/>
      <c r="E21" s="364"/>
      <c r="F21" s="364"/>
      <c r="G21" s="365"/>
      <c r="H21" s="358"/>
      <c r="I21" s="358"/>
      <c r="J21" s="358"/>
      <c r="K21" s="358"/>
      <c r="L21" s="358"/>
      <c r="M21" s="358"/>
      <c r="N21" s="358"/>
      <c r="O21" s="358"/>
    </row>
    <row r="22">
      <c r="A22" s="382" t="s">
        <v>299</v>
      </c>
      <c r="B22" s="383">
        <v>43132.0</v>
      </c>
      <c r="C22" s="384"/>
      <c r="D22" s="383">
        <v>43160.0</v>
      </c>
      <c r="E22" s="384"/>
      <c r="F22" s="383">
        <v>43191.0</v>
      </c>
      <c r="G22" s="384"/>
      <c r="H22" s="358"/>
      <c r="I22" s="358"/>
      <c r="J22" s="358"/>
      <c r="K22" s="358"/>
      <c r="L22" s="358"/>
      <c r="M22" s="358"/>
      <c r="N22" s="358"/>
      <c r="O22" s="358"/>
    </row>
    <row r="23">
      <c r="A23" s="385" t="s">
        <v>300</v>
      </c>
      <c r="B23" s="386" t="s">
        <v>158</v>
      </c>
      <c r="C23" s="387"/>
      <c r="D23" s="387"/>
      <c r="E23" s="387"/>
      <c r="F23" s="384"/>
      <c r="G23" s="358"/>
      <c r="H23" s="358"/>
      <c r="I23" s="358"/>
      <c r="J23" s="358"/>
      <c r="K23" s="358"/>
      <c r="L23" s="358"/>
      <c r="M23" s="358"/>
      <c r="N23" s="358"/>
      <c r="O23" s="358"/>
    </row>
    <row r="24">
      <c r="A24" s="388" t="s">
        <v>301</v>
      </c>
      <c r="B24" s="389" t="s">
        <v>172</v>
      </c>
      <c r="C24" s="387"/>
      <c r="D24" s="387"/>
      <c r="E24" s="387"/>
      <c r="F24" s="384"/>
      <c r="G24" s="358"/>
      <c r="H24" s="358"/>
      <c r="I24" s="358"/>
      <c r="J24" s="358"/>
      <c r="K24" s="358"/>
      <c r="L24" s="358"/>
      <c r="M24" s="358"/>
      <c r="N24" s="358"/>
      <c r="O24" s="358"/>
    </row>
    <row r="25">
      <c r="A25" s="388" t="s">
        <v>302</v>
      </c>
      <c r="B25" s="390" t="s">
        <v>160</v>
      </c>
      <c r="C25" s="387"/>
      <c r="D25" s="387"/>
      <c r="E25" s="387"/>
      <c r="F25" s="384"/>
      <c r="G25" s="358"/>
      <c r="H25" s="358"/>
      <c r="I25" s="358"/>
      <c r="J25" s="358"/>
      <c r="K25" s="358"/>
      <c r="L25" s="358"/>
      <c r="M25" s="358"/>
      <c r="N25" s="358"/>
      <c r="O25" s="358"/>
    </row>
    <row r="26">
      <c r="A26" s="391" t="s">
        <v>314</v>
      </c>
      <c r="B26" s="392" t="s">
        <v>165</v>
      </c>
      <c r="C26" s="387"/>
      <c r="D26" s="387"/>
      <c r="E26" s="387"/>
      <c r="F26" s="384"/>
      <c r="G26" s="358"/>
      <c r="H26" s="358"/>
      <c r="I26" s="358"/>
      <c r="J26" s="358"/>
      <c r="K26" s="358"/>
      <c r="L26" s="358"/>
      <c r="M26" s="358"/>
      <c r="N26" s="358"/>
      <c r="O26" s="358"/>
    </row>
    <row r="27">
      <c r="A27" s="375"/>
      <c r="B27" s="358"/>
      <c r="C27" s="358"/>
      <c r="D27" s="358"/>
      <c r="E27" s="358"/>
      <c r="F27" s="358"/>
      <c r="G27" s="358"/>
      <c r="H27" s="358"/>
      <c r="I27" s="358"/>
      <c r="J27" s="358"/>
      <c r="K27" s="358"/>
      <c r="L27" s="358"/>
      <c r="M27" s="358"/>
      <c r="N27" s="358"/>
      <c r="O27" s="358"/>
    </row>
    <row r="28">
      <c r="A28" s="393" t="s">
        <v>303</v>
      </c>
      <c r="B28" s="389" t="s">
        <v>157</v>
      </c>
      <c r="C28" s="387"/>
      <c r="D28" s="387"/>
      <c r="E28" s="387"/>
      <c r="F28" s="384"/>
      <c r="G28" s="358"/>
      <c r="H28" s="358"/>
      <c r="I28" s="358"/>
      <c r="J28" s="358"/>
      <c r="K28" s="358"/>
      <c r="L28" s="358"/>
      <c r="M28" s="358"/>
      <c r="N28" s="358"/>
      <c r="O28" s="358"/>
    </row>
    <row r="29">
      <c r="A29" s="382" t="s">
        <v>304</v>
      </c>
      <c r="B29" s="394" t="s">
        <v>162</v>
      </c>
      <c r="C29" s="387"/>
      <c r="D29" s="387"/>
      <c r="E29" s="387"/>
      <c r="F29" s="384"/>
      <c r="G29" s="358"/>
      <c r="H29" s="358"/>
      <c r="I29" s="358"/>
      <c r="J29" s="358"/>
      <c r="K29" s="358"/>
      <c r="L29" s="358"/>
      <c r="M29" s="358"/>
      <c r="N29" s="358"/>
      <c r="O29" s="358"/>
    </row>
    <row r="30">
      <c r="A30" s="382" t="s">
        <v>305</v>
      </c>
      <c r="B30" s="392" t="s">
        <v>165</v>
      </c>
      <c r="C30" s="387"/>
      <c r="D30" s="387"/>
      <c r="E30" s="387"/>
      <c r="F30" s="384"/>
      <c r="G30" s="358"/>
      <c r="H30" s="358"/>
      <c r="I30" s="358"/>
      <c r="J30" s="358"/>
      <c r="K30" s="358"/>
      <c r="L30" s="358"/>
      <c r="M30" s="358"/>
      <c r="N30" s="358"/>
      <c r="O30" s="358"/>
    </row>
    <row r="31">
      <c r="A31" s="382" t="s">
        <v>315</v>
      </c>
      <c r="B31" s="394" t="s">
        <v>194</v>
      </c>
      <c r="C31" s="387"/>
      <c r="D31" s="387"/>
      <c r="E31" s="387"/>
      <c r="F31" s="384"/>
      <c r="G31" s="358"/>
      <c r="H31" s="358"/>
      <c r="I31" s="358"/>
      <c r="J31" s="358"/>
      <c r="K31" s="358"/>
      <c r="L31" s="358"/>
      <c r="M31" s="358"/>
      <c r="N31" s="358"/>
      <c r="O31" s="358"/>
    </row>
    <row r="32">
      <c r="A32" s="382" t="s">
        <v>309</v>
      </c>
      <c r="B32" s="389" t="s">
        <v>172</v>
      </c>
      <c r="C32" s="387"/>
      <c r="D32" s="387"/>
      <c r="E32" s="387"/>
      <c r="F32" s="384"/>
      <c r="G32" s="358"/>
      <c r="H32" s="358"/>
      <c r="I32" s="358"/>
      <c r="J32" s="358"/>
      <c r="K32" s="358"/>
      <c r="L32" s="358"/>
      <c r="M32" s="358"/>
      <c r="N32" s="358"/>
      <c r="O32" s="358"/>
    </row>
    <row r="33">
      <c r="A33" s="395" t="s">
        <v>316</v>
      </c>
      <c r="B33" s="392" t="s">
        <v>317</v>
      </c>
      <c r="C33" s="387"/>
      <c r="D33" s="387"/>
      <c r="E33" s="387"/>
      <c r="F33" s="384"/>
      <c r="G33" s="358"/>
      <c r="H33" s="358"/>
      <c r="I33" s="358"/>
      <c r="J33" s="358"/>
      <c r="K33" s="358"/>
      <c r="L33" s="358"/>
      <c r="M33" s="358"/>
      <c r="N33" s="358"/>
      <c r="O33" s="358"/>
    </row>
    <row r="34">
      <c r="A34" s="382" t="s">
        <v>311</v>
      </c>
      <c r="B34" s="396" t="s">
        <v>160</v>
      </c>
      <c r="C34" s="387"/>
      <c r="D34" s="387"/>
      <c r="E34" s="387"/>
      <c r="F34" s="384"/>
      <c r="G34" s="358"/>
      <c r="H34" s="358"/>
      <c r="I34" s="358"/>
      <c r="J34" s="358"/>
      <c r="K34" s="358"/>
      <c r="L34" s="358"/>
      <c r="M34" s="358"/>
      <c r="N34" s="358"/>
      <c r="O34" s="358"/>
    </row>
    <row r="35">
      <c r="A35" s="397"/>
      <c r="B35" s="398"/>
      <c r="C35" s="398"/>
      <c r="D35" s="398"/>
      <c r="E35" s="398"/>
      <c r="F35" s="398"/>
      <c r="G35" s="398"/>
      <c r="H35" s="398"/>
      <c r="I35" s="399"/>
      <c r="J35" s="358"/>
      <c r="K35" s="358"/>
      <c r="L35" s="358"/>
      <c r="M35" s="358"/>
      <c r="N35" s="358"/>
      <c r="O35" s="358"/>
    </row>
    <row r="36">
      <c r="A36" s="400" t="s">
        <v>318</v>
      </c>
      <c r="B36" s="401" t="s">
        <v>319</v>
      </c>
      <c r="F36" s="358"/>
      <c r="G36" s="402"/>
      <c r="H36" s="358"/>
      <c r="I36" s="358"/>
      <c r="J36" s="358"/>
      <c r="K36" s="358"/>
      <c r="L36" s="358"/>
      <c r="M36" s="358"/>
      <c r="N36" s="358"/>
      <c r="O36" s="358"/>
    </row>
    <row r="37">
      <c r="F37" s="403"/>
      <c r="G37" s="358"/>
      <c r="H37" s="358"/>
      <c r="I37" s="358"/>
      <c r="J37" s="358"/>
      <c r="K37" s="358"/>
      <c r="L37" s="358"/>
      <c r="M37" s="358"/>
      <c r="N37" s="358"/>
      <c r="O37" s="358"/>
    </row>
    <row r="38">
      <c r="A38" s="382" t="s">
        <v>299</v>
      </c>
      <c r="B38" s="404" t="s">
        <v>320</v>
      </c>
      <c r="C38" s="387"/>
      <c r="D38" s="404" t="s">
        <v>321</v>
      </c>
      <c r="E38" s="387"/>
      <c r="F38" s="358"/>
      <c r="G38" s="358"/>
      <c r="H38" s="358"/>
      <c r="I38" s="358"/>
      <c r="J38" s="358"/>
      <c r="K38" s="358"/>
      <c r="L38" s="358"/>
      <c r="M38" s="358"/>
      <c r="N38" s="358"/>
      <c r="O38" s="358"/>
    </row>
    <row r="39">
      <c r="A39" s="385" t="s">
        <v>300</v>
      </c>
      <c r="B39" s="405" t="s">
        <v>161</v>
      </c>
      <c r="C39" s="387"/>
      <c r="D39" s="387"/>
      <c r="E39" s="384"/>
      <c r="F39" s="358"/>
      <c r="G39" s="358"/>
      <c r="H39" s="358"/>
      <c r="I39" s="358"/>
      <c r="J39" s="358"/>
      <c r="K39" s="358"/>
      <c r="L39" s="358"/>
      <c r="M39" s="358"/>
      <c r="N39" s="358"/>
      <c r="O39" s="358"/>
    </row>
    <row r="40">
      <c r="A40" s="388" t="s">
        <v>301</v>
      </c>
      <c r="B40" s="406" t="s">
        <v>160</v>
      </c>
      <c r="C40" s="364"/>
      <c r="D40" s="364"/>
      <c r="E40" s="365"/>
      <c r="F40" s="358"/>
      <c r="G40" s="358"/>
      <c r="H40" s="358"/>
      <c r="I40" s="358"/>
      <c r="J40" s="358"/>
      <c r="K40" s="358"/>
      <c r="L40" s="358"/>
      <c r="M40" s="358"/>
      <c r="N40" s="358"/>
      <c r="O40" s="358"/>
    </row>
    <row r="41">
      <c r="A41" s="391" t="s">
        <v>302</v>
      </c>
      <c r="B41" s="407" t="s">
        <v>190</v>
      </c>
      <c r="C41" s="387"/>
      <c r="D41" s="387"/>
      <c r="E41" s="384"/>
      <c r="F41" s="358"/>
      <c r="G41" s="358"/>
      <c r="H41" s="358"/>
      <c r="I41" s="358"/>
      <c r="J41" s="358"/>
      <c r="K41" s="358"/>
      <c r="L41" s="358"/>
      <c r="M41" s="358"/>
      <c r="N41" s="358"/>
      <c r="O41" s="358"/>
    </row>
    <row r="42">
      <c r="A42" s="375"/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</row>
    <row r="43">
      <c r="A43" s="393" t="s">
        <v>303</v>
      </c>
      <c r="B43" s="408" t="s">
        <v>191</v>
      </c>
      <c r="C43" s="387"/>
      <c r="D43" s="387"/>
      <c r="E43" s="384"/>
      <c r="F43" s="358"/>
      <c r="G43" s="358"/>
      <c r="H43" s="358"/>
      <c r="I43" s="358"/>
      <c r="J43" s="358"/>
      <c r="K43" s="358"/>
      <c r="L43" s="358"/>
      <c r="M43" s="358"/>
      <c r="N43" s="358"/>
      <c r="O43" s="358"/>
    </row>
    <row r="44">
      <c r="A44" s="382" t="s">
        <v>304</v>
      </c>
      <c r="B44" s="407" t="s">
        <v>190</v>
      </c>
      <c r="C44" s="387"/>
      <c r="D44" s="387"/>
      <c r="E44" s="384"/>
      <c r="F44" s="358"/>
      <c r="G44" s="358"/>
      <c r="H44" s="358"/>
      <c r="I44" s="358"/>
      <c r="J44" s="358"/>
      <c r="K44" s="358"/>
      <c r="L44" s="358"/>
      <c r="M44" s="358"/>
      <c r="N44" s="358"/>
      <c r="O44" s="358"/>
    </row>
    <row r="45">
      <c r="A45" s="382" t="s">
        <v>305</v>
      </c>
      <c r="B45" s="409" t="s">
        <v>170</v>
      </c>
      <c r="E45" s="77"/>
      <c r="F45" s="358"/>
      <c r="G45" s="358"/>
      <c r="H45" s="358"/>
      <c r="I45" s="358"/>
      <c r="J45" s="358"/>
      <c r="K45" s="358"/>
      <c r="L45" s="358"/>
      <c r="M45" s="358"/>
      <c r="N45" s="358"/>
      <c r="O45" s="358"/>
    </row>
    <row r="46">
      <c r="A46" s="382" t="s">
        <v>306</v>
      </c>
      <c r="B46" s="405" t="s">
        <v>172</v>
      </c>
      <c r="C46" s="387"/>
      <c r="D46" s="387"/>
      <c r="E46" s="384"/>
      <c r="F46" s="358"/>
      <c r="G46" s="358"/>
      <c r="H46" s="358"/>
      <c r="I46" s="358"/>
      <c r="J46" s="358"/>
      <c r="K46" s="358"/>
      <c r="L46" s="358"/>
      <c r="M46" s="358"/>
      <c r="N46" s="358"/>
      <c r="O46" s="358"/>
    </row>
    <row r="47">
      <c r="A47" s="382" t="s">
        <v>307</v>
      </c>
      <c r="B47" s="406" t="s">
        <v>197</v>
      </c>
      <c r="C47" s="364"/>
      <c r="D47" s="364"/>
      <c r="E47" s="365"/>
      <c r="F47" s="358"/>
      <c r="G47" s="358"/>
      <c r="H47" s="358"/>
      <c r="I47" s="358"/>
      <c r="J47" s="358"/>
      <c r="K47" s="358"/>
      <c r="L47" s="358"/>
      <c r="M47" s="358"/>
      <c r="N47" s="358"/>
      <c r="O47" s="358"/>
    </row>
    <row r="48">
      <c r="A48" s="382" t="s">
        <v>308</v>
      </c>
      <c r="B48" s="407" t="s">
        <v>322</v>
      </c>
      <c r="C48" s="387"/>
      <c r="D48" s="387"/>
      <c r="E48" s="384"/>
      <c r="F48" s="358"/>
      <c r="G48" s="358"/>
      <c r="H48" s="358"/>
      <c r="I48" s="358"/>
      <c r="J48" s="358"/>
      <c r="K48" s="358"/>
      <c r="L48" s="358"/>
      <c r="M48" s="358"/>
      <c r="N48" s="358"/>
      <c r="O48" s="358"/>
    </row>
    <row r="49">
      <c r="A49" s="382" t="s">
        <v>309</v>
      </c>
      <c r="B49" s="405" t="s">
        <v>323</v>
      </c>
      <c r="C49" s="387"/>
      <c r="D49" s="387"/>
      <c r="E49" s="384"/>
      <c r="F49" s="358"/>
      <c r="G49" s="358"/>
      <c r="H49" s="358"/>
      <c r="I49" s="358"/>
      <c r="J49" s="358"/>
      <c r="K49" s="358"/>
      <c r="L49" s="358"/>
      <c r="M49" s="358"/>
      <c r="N49" s="358"/>
      <c r="O49" s="358"/>
    </row>
    <row r="50">
      <c r="A50" s="382" t="s">
        <v>310</v>
      </c>
      <c r="B50" s="405" t="s">
        <v>157</v>
      </c>
      <c r="C50" s="387"/>
      <c r="D50" s="387"/>
      <c r="E50" s="384"/>
      <c r="F50" s="358"/>
      <c r="G50" s="358"/>
      <c r="H50" s="358"/>
      <c r="I50" s="358"/>
      <c r="J50" s="358"/>
      <c r="K50" s="358"/>
      <c r="L50" s="358"/>
      <c r="M50" s="358"/>
      <c r="N50" s="358"/>
      <c r="O50" s="358"/>
    </row>
    <row r="51">
      <c r="A51" s="382" t="s">
        <v>311</v>
      </c>
      <c r="B51" s="406" t="s">
        <v>160</v>
      </c>
      <c r="C51" s="364"/>
      <c r="D51" s="364"/>
      <c r="E51" s="365"/>
      <c r="F51" s="358"/>
      <c r="G51" s="358"/>
      <c r="H51" s="358"/>
      <c r="I51" s="358"/>
      <c r="J51" s="358"/>
      <c r="K51" s="358"/>
      <c r="L51" s="358"/>
      <c r="M51" s="358"/>
      <c r="N51" s="358"/>
      <c r="O51" s="358"/>
    </row>
    <row r="52">
      <c r="A52" s="410"/>
      <c r="B52" s="411"/>
      <c r="C52" s="411"/>
      <c r="D52" s="411"/>
      <c r="E52" s="411"/>
      <c r="F52" s="411"/>
      <c r="G52" s="412"/>
      <c r="H52" s="358"/>
      <c r="I52" s="358"/>
      <c r="J52" s="358"/>
      <c r="K52" s="358"/>
      <c r="L52" s="358"/>
      <c r="M52" s="358"/>
      <c r="N52" s="358"/>
      <c r="O52" s="358"/>
    </row>
    <row r="53">
      <c r="A53" s="400" t="s">
        <v>324</v>
      </c>
      <c r="B53" s="401" t="s">
        <v>325</v>
      </c>
      <c r="F53" s="358"/>
      <c r="G53" s="358"/>
      <c r="H53" s="358"/>
      <c r="I53" s="358"/>
      <c r="J53" s="358"/>
      <c r="K53" s="358"/>
      <c r="L53" s="358"/>
      <c r="M53" s="358"/>
      <c r="N53" s="358"/>
      <c r="O53" s="358"/>
    </row>
    <row r="54">
      <c r="F54" s="358"/>
      <c r="G54" s="358"/>
      <c r="H54" s="358"/>
      <c r="I54" s="358"/>
      <c r="J54" s="358"/>
      <c r="K54" s="358"/>
      <c r="L54" s="358"/>
      <c r="M54" s="358"/>
      <c r="N54" s="358"/>
      <c r="O54" s="358"/>
    </row>
    <row r="55">
      <c r="A55" s="382" t="s">
        <v>299</v>
      </c>
      <c r="B55" s="404" t="s">
        <v>326</v>
      </c>
      <c r="C55" s="387"/>
      <c r="D55" s="404" t="s">
        <v>327</v>
      </c>
      <c r="E55" s="387"/>
      <c r="F55" s="358"/>
      <c r="G55" s="358"/>
      <c r="H55" s="358"/>
      <c r="I55" s="358"/>
      <c r="J55" s="358"/>
      <c r="K55" s="358"/>
      <c r="L55" s="358"/>
      <c r="M55" s="358"/>
      <c r="N55" s="358"/>
      <c r="O55" s="358"/>
    </row>
    <row r="56">
      <c r="A56" s="385" t="s">
        <v>300</v>
      </c>
      <c r="B56" s="405" t="s">
        <v>161</v>
      </c>
      <c r="C56" s="387"/>
      <c r="D56" s="387"/>
      <c r="E56" s="384"/>
      <c r="F56" s="358"/>
      <c r="G56" s="358"/>
      <c r="H56" s="358"/>
      <c r="I56" s="358"/>
      <c r="J56" s="358"/>
      <c r="K56" s="358"/>
      <c r="L56" s="358"/>
      <c r="M56" s="358"/>
      <c r="N56" s="358"/>
      <c r="O56" s="358"/>
    </row>
    <row r="57">
      <c r="A57" s="388" t="s">
        <v>301</v>
      </c>
      <c r="B57" s="413" t="s">
        <v>171</v>
      </c>
      <c r="C57" s="387"/>
      <c r="D57" s="387"/>
      <c r="E57" s="384"/>
      <c r="F57" s="358"/>
      <c r="G57" s="358"/>
      <c r="H57" s="358"/>
      <c r="I57" s="358"/>
      <c r="J57" s="358"/>
      <c r="K57" s="358"/>
      <c r="L57" s="358"/>
      <c r="M57" s="358"/>
      <c r="N57" s="358"/>
      <c r="O57" s="358"/>
    </row>
    <row r="58">
      <c r="A58" s="388" t="s">
        <v>302</v>
      </c>
      <c r="B58" s="414" t="s">
        <v>162</v>
      </c>
      <c r="C58" s="387"/>
      <c r="D58" s="387"/>
      <c r="E58" s="384"/>
      <c r="F58" s="358"/>
      <c r="G58" s="358"/>
      <c r="H58" s="358"/>
      <c r="I58" s="358"/>
      <c r="J58" s="358"/>
      <c r="K58" s="358"/>
      <c r="L58" s="358"/>
      <c r="M58" s="358"/>
      <c r="N58" s="358"/>
      <c r="O58" s="358"/>
    </row>
    <row r="59">
      <c r="A59" s="415"/>
      <c r="B59" s="415"/>
      <c r="D59" s="358"/>
      <c r="E59" s="358"/>
      <c r="F59" s="358"/>
      <c r="G59" s="358"/>
      <c r="H59" s="358"/>
      <c r="I59" s="358"/>
      <c r="J59" s="358"/>
      <c r="K59" s="358"/>
      <c r="L59" s="358"/>
      <c r="M59" s="358"/>
      <c r="N59" s="358"/>
      <c r="O59" s="358"/>
    </row>
    <row r="60">
      <c r="A60" s="382" t="s">
        <v>303</v>
      </c>
      <c r="B60" s="408" t="s">
        <v>191</v>
      </c>
      <c r="C60" s="387"/>
      <c r="D60" s="387"/>
      <c r="E60" s="384"/>
      <c r="F60" s="358"/>
      <c r="G60" s="358"/>
      <c r="H60" s="358"/>
      <c r="I60" s="358"/>
      <c r="J60" s="358"/>
      <c r="K60" s="358"/>
      <c r="L60" s="358"/>
      <c r="M60" s="358"/>
      <c r="N60" s="358"/>
      <c r="O60" s="358"/>
    </row>
    <row r="61">
      <c r="A61" s="382" t="s">
        <v>304</v>
      </c>
      <c r="B61" s="414" t="s">
        <v>162</v>
      </c>
      <c r="C61" s="387"/>
      <c r="D61" s="387"/>
      <c r="E61" s="384"/>
      <c r="F61" s="358"/>
      <c r="G61" s="358"/>
      <c r="H61" s="358"/>
      <c r="I61" s="358"/>
      <c r="J61" s="358"/>
      <c r="K61" s="358"/>
      <c r="L61" s="358"/>
      <c r="M61" s="358"/>
      <c r="N61" s="358"/>
      <c r="O61" s="358"/>
    </row>
    <row r="62">
      <c r="A62" s="382" t="s">
        <v>305</v>
      </c>
      <c r="B62" s="405" t="s">
        <v>157</v>
      </c>
      <c r="C62" s="387"/>
      <c r="D62" s="387"/>
      <c r="E62" s="384"/>
      <c r="F62" s="358"/>
      <c r="G62" s="358"/>
      <c r="H62" s="358"/>
      <c r="I62" s="358"/>
      <c r="J62" s="358"/>
      <c r="K62" s="358"/>
      <c r="L62" s="358"/>
      <c r="M62" s="358"/>
      <c r="N62" s="358"/>
      <c r="O62" s="358"/>
    </row>
    <row r="63">
      <c r="A63" s="382" t="s">
        <v>328</v>
      </c>
      <c r="B63" s="413" t="s">
        <v>171</v>
      </c>
      <c r="C63" s="387"/>
      <c r="D63" s="387"/>
      <c r="E63" s="384"/>
      <c r="F63" s="358"/>
      <c r="G63" s="358"/>
      <c r="H63" s="358"/>
      <c r="I63" s="358"/>
      <c r="J63" s="358"/>
      <c r="K63" s="358"/>
      <c r="L63" s="358"/>
      <c r="M63" s="358"/>
      <c r="N63" s="358"/>
      <c r="O63" s="358"/>
    </row>
    <row r="64">
      <c r="A64" s="382" t="s">
        <v>309</v>
      </c>
      <c r="B64" s="416" t="s">
        <v>179</v>
      </c>
      <c r="C64" s="405" t="s">
        <v>323</v>
      </c>
      <c r="D64" s="387"/>
      <c r="E64" s="384"/>
      <c r="F64" s="358"/>
      <c r="G64" s="358"/>
      <c r="H64" s="358"/>
      <c r="I64" s="358"/>
      <c r="J64" s="358"/>
      <c r="K64" s="358"/>
      <c r="L64" s="358"/>
      <c r="M64" s="358"/>
      <c r="N64" s="358"/>
      <c r="O64" s="358"/>
    </row>
    <row r="65">
      <c r="A65" s="382" t="s">
        <v>329</v>
      </c>
      <c r="B65" s="405" t="s">
        <v>172</v>
      </c>
      <c r="C65" s="387"/>
      <c r="D65" s="387"/>
      <c r="E65" s="384"/>
      <c r="F65" s="358"/>
      <c r="G65" s="358"/>
      <c r="H65" s="358"/>
      <c r="I65" s="358"/>
      <c r="J65" s="358"/>
      <c r="K65" s="358"/>
      <c r="L65" s="358"/>
      <c r="M65" s="358"/>
      <c r="N65" s="358"/>
      <c r="O65" s="358"/>
    </row>
    <row r="66">
      <c r="A66" s="382" t="s">
        <v>311</v>
      </c>
      <c r="B66" s="414" t="s">
        <v>202</v>
      </c>
      <c r="C66" s="387"/>
      <c r="D66" s="384"/>
      <c r="E66" s="417" t="s">
        <v>330</v>
      </c>
      <c r="F66" s="358"/>
      <c r="G66" s="358"/>
      <c r="H66" s="358"/>
      <c r="I66" s="358"/>
      <c r="J66" s="358"/>
      <c r="K66" s="358"/>
      <c r="L66" s="358"/>
      <c r="M66" s="358"/>
      <c r="N66" s="358"/>
      <c r="O66" s="358"/>
    </row>
    <row r="67">
      <c r="A67" s="410"/>
      <c r="B67" s="411"/>
      <c r="C67" s="411"/>
      <c r="D67" s="411"/>
      <c r="E67" s="411"/>
      <c r="F67" s="411"/>
      <c r="G67" s="412"/>
      <c r="H67" s="358"/>
      <c r="I67" s="358"/>
      <c r="J67" s="358"/>
      <c r="K67" s="358"/>
      <c r="L67" s="358"/>
      <c r="M67" s="358"/>
      <c r="N67" s="358"/>
      <c r="O67" s="358"/>
    </row>
    <row r="68">
      <c r="A68" s="400" t="s">
        <v>331</v>
      </c>
      <c r="B68" s="381" t="s">
        <v>332</v>
      </c>
      <c r="C68" s="361"/>
      <c r="D68" s="361"/>
      <c r="E68" s="362"/>
      <c r="F68" s="358"/>
      <c r="G68" s="358"/>
      <c r="H68" s="358"/>
      <c r="I68" s="358"/>
      <c r="J68" s="358"/>
      <c r="K68" s="358"/>
      <c r="L68" s="358"/>
      <c r="M68" s="358"/>
      <c r="N68" s="358"/>
      <c r="O68" s="358"/>
    </row>
    <row r="69">
      <c r="B69" s="363"/>
      <c r="C69" s="364"/>
      <c r="D69" s="364"/>
      <c r="E69" s="365"/>
      <c r="F69" s="358"/>
      <c r="G69" s="358"/>
      <c r="H69" s="358"/>
      <c r="I69" s="358"/>
      <c r="J69" s="358"/>
      <c r="K69" s="358"/>
      <c r="L69" s="358"/>
      <c r="M69" s="358"/>
      <c r="N69" s="358"/>
      <c r="O69" s="358"/>
    </row>
    <row r="70">
      <c r="A70" s="382" t="s">
        <v>299</v>
      </c>
      <c r="B70" s="404" t="s">
        <v>333</v>
      </c>
      <c r="C70" s="387"/>
      <c r="D70" s="418" t="s">
        <v>334</v>
      </c>
      <c r="E70" s="384"/>
      <c r="F70" s="358"/>
      <c r="G70" s="358"/>
      <c r="H70" s="358"/>
      <c r="I70" s="358"/>
      <c r="J70" s="358"/>
      <c r="K70" s="358"/>
      <c r="L70" s="358"/>
      <c r="M70" s="358"/>
      <c r="N70" s="358"/>
      <c r="O70" s="358"/>
    </row>
    <row r="71">
      <c r="A71" s="385" t="s">
        <v>300</v>
      </c>
      <c r="B71" s="419" t="s">
        <v>161</v>
      </c>
      <c r="C71" s="364"/>
      <c r="D71" s="364"/>
      <c r="E71" s="365"/>
      <c r="F71" s="358"/>
      <c r="G71" s="358"/>
      <c r="H71" s="358"/>
      <c r="I71" s="358"/>
      <c r="J71" s="358"/>
      <c r="K71" s="358"/>
      <c r="L71" s="358"/>
      <c r="M71" s="358"/>
      <c r="N71" s="358"/>
      <c r="O71" s="358"/>
    </row>
    <row r="72">
      <c r="A72" s="388" t="s">
        <v>301</v>
      </c>
      <c r="B72" s="414" t="s">
        <v>162</v>
      </c>
      <c r="C72" s="387"/>
      <c r="D72" s="387"/>
      <c r="E72" s="384"/>
      <c r="F72" s="358"/>
      <c r="G72" s="358"/>
      <c r="H72" s="358"/>
      <c r="I72" s="358"/>
      <c r="J72" s="358"/>
      <c r="K72" s="358"/>
      <c r="L72" s="358"/>
      <c r="M72" s="358"/>
      <c r="N72" s="358"/>
      <c r="O72" s="358"/>
    </row>
    <row r="73">
      <c r="A73" s="420" t="s">
        <v>302</v>
      </c>
      <c r="B73" s="421" t="s">
        <v>204</v>
      </c>
      <c r="C73" s="361"/>
      <c r="D73" s="361"/>
      <c r="E73" s="362"/>
      <c r="F73" s="358"/>
      <c r="G73" s="358"/>
      <c r="H73" s="358"/>
      <c r="I73" s="358"/>
      <c r="J73" s="358"/>
      <c r="K73" s="358"/>
      <c r="L73" s="358"/>
      <c r="M73" s="358"/>
      <c r="N73" s="358"/>
      <c r="O73" s="358"/>
    </row>
    <row r="74">
      <c r="A74" s="397"/>
      <c r="B74" s="422"/>
      <c r="C74" s="387"/>
      <c r="D74" s="387"/>
      <c r="E74" s="387"/>
      <c r="F74" s="358"/>
      <c r="G74" s="358"/>
      <c r="H74" s="358"/>
      <c r="I74" s="358"/>
      <c r="J74" s="358"/>
      <c r="K74" s="358"/>
      <c r="L74" s="358"/>
      <c r="M74" s="358"/>
      <c r="N74" s="358"/>
      <c r="O74" s="358"/>
    </row>
    <row r="75">
      <c r="A75" s="382" t="s">
        <v>335</v>
      </c>
      <c r="B75" s="423" t="s">
        <v>336</v>
      </c>
      <c r="C75" s="364"/>
      <c r="D75" s="364"/>
      <c r="E75" s="365"/>
      <c r="F75" s="358"/>
      <c r="G75" s="358"/>
      <c r="H75" s="358"/>
      <c r="I75" s="358"/>
      <c r="J75" s="358"/>
      <c r="K75" s="358"/>
      <c r="L75" s="358"/>
      <c r="M75" s="358"/>
      <c r="N75" s="358"/>
      <c r="O75" s="358"/>
    </row>
    <row r="76">
      <c r="A76" s="382" t="s">
        <v>304</v>
      </c>
      <c r="B76" s="414" t="s">
        <v>162</v>
      </c>
      <c r="C76" s="387"/>
      <c r="D76" s="387"/>
      <c r="E76" s="384"/>
      <c r="F76" s="358"/>
      <c r="G76" s="358"/>
      <c r="H76" s="358"/>
      <c r="I76" s="358"/>
      <c r="J76" s="358"/>
      <c r="K76" s="358"/>
      <c r="L76" s="358"/>
      <c r="M76" s="358"/>
      <c r="N76" s="358"/>
      <c r="O76" s="358"/>
    </row>
    <row r="77">
      <c r="A77" s="382" t="s">
        <v>305</v>
      </c>
      <c r="B77" s="405" t="s">
        <v>157</v>
      </c>
      <c r="C77" s="387"/>
      <c r="D77" s="387"/>
      <c r="E77" s="384"/>
      <c r="F77" s="358"/>
      <c r="G77" s="358"/>
      <c r="H77" s="358"/>
      <c r="I77" s="358"/>
      <c r="J77" s="358"/>
      <c r="K77" s="358"/>
      <c r="L77" s="358"/>
      <c r="M77" s="358"/>
      <c r="N77" s="358"/>
      <c r="O77" s="358"/>
    </row>
    <row r="78">
      <c r="A78" s="382" t="s">
        <v>337</v>
      </c>
      <c r="B78" s="413" t="s">
        <v>171</v>
      </c>
      <c r="C78" s="387"/>
      <c r="D78" s="387"/>
      <c r="E78" s="384"/>
      <c r="F78" s="358"/>
      <c r="G78" s="358"/>
      <c r="H78" s="358"/>
      <c r="I78" s="358"/>
      <c r="J78" s="358"/>
      <c r="K78" s="358"/>
      <c r="L78" s="358"/>
      <c r="M78" s="358"/>
      <c r="N78" s="358"/>
      <c r="O78" s="358"/>
    </row>
    <row r="79">
      <c r="A79" s="382" t="s">
        <v>309</v>
      </c>
      <c r="B79" s="413" t="s">
        <v>204</v>
      </c>
      <c r="C79" s="387"/>
      <c r="D79" s="387"/>
      <c r="E79" s="384"/>
      <c r="F79" s="358"/>
      <c r="G79" s="358"/>
      <c r="H79" s="358"/>
      <c r="I79" s="358"/>
      <c r="J79" s="358"/>
      <c r="K79" s="358"/>
      <c r="L79" s="358"/>
      <c r="M79" s="358"/>
      <c r="N79" s="358"/>
      <c r="O79" s="358"/>
    </row>
    <row r="80">
      <c r="A80" s="382" t="s">
        <v>338</v>
      </c>
      <c r="B80" s="414" t="s">
        <v>339</v>
      </c>
      <c r="C80" s="387"/>
      <c r="D80" s="387"/>
      <c r="E80" s="384"/>
      <c r="F80" s="358"/>
      <c r="G80" s="358"/>
      <c r="H80" s="358"/>
      <c r="I80" s="358"/>
      <c r="J80" s="358"/>
      <c r="K80" s="358"/>
      <c r="L80" s="358"/>
      <c r="M80" s="358"/>
      <c r="N80" s="358"/>
      <c r="O80" s="358"/>
    </row>
    <row r="81">
      <c r="A81" s="382" t="s">
        <v>311</v>
      </c>
      <c r="B81" s="414" t="s">
        <v>158</v>
      </c>
      <c r="C81" s="387"/>
      <c r="D81" s="387"/>
      <c r="E81" s="384"/>
      <c r="F81" s="358"/>
      <c r="G81" s="358"/>
      <c r="H81" s="358"/>
      <c r="I81" s="358"/>
      <c r="J81" s="358"/>
      <c r="K81" s="358"/>
      <c r="L81" s="358"/>
      <c r="M81" s="358"/>
      <c r="N81" s="358"/>
      <c r="O81" s="358"/>
    </row>
    <row r="82">
      <c r="A82" s="410"/>
      <c r="B82" s="411"/>
      <c r="C82" s="411"/>
      <c r="D82" s="411"/>
      <c r="E82" s="411"/>
      <c r="F82" s="411"/>
      <c r="G82" s="412"/>
      <c r="H82" s="358"/>
      <c r="I82" s="358"/>
      <c r="J82" s="358"/>
      <c r="K82" s="358"/>
      <c r="L82" s="358"/>
      <c r="M82" s="358"/>
      <c r="N82" s="358"/>
      <c r="O82" s="358"/>
    </row>
    <row r="83">
      <c r="A83" s="424" t="s">
        <v>340</v>
      </c>
      <c r="B83" s="425" t="s">
        <v>341</v>
      </c>
      <c r="F83" s="426"/>
      <c r="G83" s="426"/>
      <c r="H83" s="427"/>
      <c r="I83" s="427"/>
      <c r="J83" s="427"/>
      <c r="K83" s="427"/>
      <c r="L83" s="427"/>
      <c r="M83" s="427"/>
      <c r="N83" s="426"/>
      <c r="O83" s="426"/>
    </row>
    <row r="84">
      <c r="A84" s="428"/>
      <c r="F84" s="426"/>
      <c r="G84" s="426"/>
      <c r="H84" s="358"/>
      <c r="I84" s="358"/>
      <c r="J84" s="358"/>
      <c r="K84" s="358"/>
      <c r="L84" s="358"/>
      <c r="M84" s="358"/>
      <c r="N84" s="426"/>
      <c r="O84" s="426"/>
    </row>
    <row r="85">
      <c r="A85" s="429" t="s">
        <v>299</v>
      </c>
      <c r="B85" s="404" t="s">
        <v>342</v>
      </c>
      <c r="C85" s="387"/>
      <c r="D85" s="418" t="s">
        <v>343</v>
      </c>
      <c r="E85" s="384"/>
      <c r="F85" s="430"/>
      <c r="G85" s="426"/>
      <c r="H85" s="358"/>
      <c r="I85" s="358"/>
      <c r="J85" s="358"/>
      <c r="K85" s="358"/>
      <c r="L85" s="358"/>
      <c r="M85" s="358"/>
      <c r="N85" s="426"/>
      <c r="O85" s="426"/>
    </row>
    <row r="86">
      <c r="A86" s="431" t="s">
        <v>300</v>
      </c>
      <c r="B86" s="406" t="s">
        <v>160</v>
      </c>
      <c r="C86" s="364"/>
      <c r="D86" s="364"/>
      <c r="E86" s="365"/>
      <c r="F86" s="430"/>
      <c r="G86" s="426"/>
      <c r="H86" s="358"/>
      <c r="I86" s="358"/>
      <c r="J86" s="358"/>
      <c r="K86" s="358"/>
      <c r="L86" s="358"/>
      <c r="M86" s="358"/>
      <c r="N86" s="426"/>
      <c r="O86" s="426"/>
    </row>
    <row r="87">
      <c r="A87" s="432" t="s">
        <v>344</v>
      </c>
      <c r="B87" s="409" t="s">
        <v>170</v>
      </c>
      <c r="E87" s="77"/>
      <c r="F87" s="430"/>
      <c r="G87" s="426"/>
      <c r="H87" s="358"/>
      <c r="I87" s="358"/>
      <c r="J87" s="358"/>
      <c r="K87" s="358"/>
      <c r="L87" s="358"/>
      <c r="M87" s="358"/>
      <c r="N87" s="426"/>
      <c r="O87" s="426"/>
    </row>
    <row r="88">
      <c r="A88" s="433" t="s">
        <v>302</v>
      </c>
      <c r="B88" s="434" t="s">
        <v>345</v>
      </c>
      <c r="E88" s="77"/>
      <c r="F88" s="430"/>
      <c r="G88" s="426"/>
      <c r="H88" s="358"/>
      <c r="I88" s="358"/>
      <c r="J88" s="358"/>
      <c r="K88" s="358"/>
      <c r="L88" s="358"/>
      <c r="M88" s="358"/>
      <c r="N88" s="426"/>
      <c r="O88" s="426"/>
    </row>
    <row r="89">
      <c r="A89" s="426"/>
      <c r="B89" s="435"/>
      <c r="C89" s="435"/>
      <c r="D89" s="435"/>
      <c r="E89" s="435"/>
      <c r="F89" s="426"/>
      <c r="G89" s="426"/>
      <c r="H89" s="358"/>
      <c r="I89" s="358"/>
      <c r="J89" s="358"/>
      <c r="K89" s="358"/>
      <c r="L89" s="358"/>
      <c r="M89" s="358"/>
      <c r="N89" s="426"/>
      <c r="O89" s="426"/>
    </row>
    <row r="90">
      <c r="A90" s="436" t="s">
        <v>303</v>
      </c>
      <c r="B90" s="407" t="s">
        <v>346</v>
      </c>
      <c r="C90" s="384"/>
      <c r="D90" s="407" t="s">
        <v>199</v>
      </c>
      <c r="E90" s="384"/>
      <c r="F90" s="430"/>
      <c r="G90" s="426"/>
      <c r="H90" s="358"/>
      <c r="I90" s="358"/>
      <c r="J90" s="358"/>
      <c r="K90" s="358"/>
      <c r="L90" s="358"/>
      <c r="M90" s="358"/>
      <c r="N90" s="426"/>
      <c r="O90" s="426"/>
    </row>
    <row r="91">
      <c r="A91" s="436" t="s">
        <v>304</v>
      </c>
      <c r="B91" s="407" t="s">
        <v>170</v>
      </c>
      <c r="C91" s="387"/>
      <c r="D91" s="387"/>
      <c r="E91" s="384"/>
      <c r="F91" s="430"/>
      <c r="G91" s="426"/>
      <c r="H91" s="358"/>
      <c r="I91" s="358"/>
      <c r="J91" s="358"/>
      <c r="K91" s="358"/>
      <c r="L91" s="358"/>
      <c r="M91" s="358"/>
      <c r="N91" s="426"/>
      <c r="O91" s="426"/>
    </row>
    <row r="92">
      <c r="A92" s="437" t="s">
        <v>347</v>
      </c>
      <c r="B92" s="438" t="s">
        <v>179</v>
      </c>
      <c r="C92" s="439" t="s">
        <v>348</v>
      </c>
      <c r="D92" s="387"/>
      <c r="E92" s="384"/>
      <c r="F92" s="430"/>
      <c r="G92" s="426"/>
      <c r="H92" s="358"/>
      <c r="I92" s="358"/>
      <c r="J92" s="358"/>
      <c r="K92" s="358"/>
      <c r="L92" s="358"/>
      <c r="M92" s="358"/>
      <c r="N92" s="426"/>
      <c r="O92" s="426"/>
    </row>
    <row r="93">
      <c r="A93" s="440" t="s">
        <v>309</v>
      </c>
      <c r="B93" s="441" t="s">
        <v>345</v>
      </c>
      <c r="C93" s="387"/>
      <c r="D93" s="387"/>
      <c r="E93" s="384"/>
      <c r="F93" s="430"/>
      <c r="G93" s="426"/>
      <c r="H93" s="358"/>
      <c r="I93" s="358"/>
      <c r="J93" s="358"/>
      <c r="K93" s="358"/>
      <c r="L93" s="358"/>
      <c r="M93" s="358"/>
      <c r="N93" s="426"/>
      <c r="O93" s="426"/>
    </row>
    <row r="94">
      <c r="A94" s="440" t="s">
        <v>349</v>
      </c>
      <c r="B94" s="441" t="s">
        <v>189</v>
      </c>
      <c r="C94" s="387"/>
      <c r="D94" s="387"/>
      <c r="E94" s="384"/>
      <c r="F94" s="430"/>
      <c r="G94" s="426"/>
      <c r="H94" s="358"/>
      <c r="I94" s="358"/>
      <c r="J94" s="358"/>
      <c r="K94" s="358"/>
      <c r="L94" s="358"/>
      <c r="M94" s="358"/>
      <c r="N94" s="426"/>
      <c r="O94" s="426"/>
    </row>
    <row r="95">
      <c r="A95" s="436" t="s">
        <v>350</v>
      </c>
      <c r="B95" s="442" t="s">
        <v>351</v>
      </c>
      <c r="C95" s="387"/>
      <c r="D95" s="387"/>
      <c r="E95" s="384"/>
      <c r="F95" s="430"/>
      <c r="G95" s="426"/>
      <c r="H95" s="358"/>
      <c r="I95" s="358"/>
      <c r="J95" s="358"/>
      <c r="K95" s="358"/>
      <c r="L95" s="358"/>
      <c r="M95" s="358"/>
      <c r="N95" s="426"/>
      <c r="O95" s="426"/>
    </row>
    <row r="96">
      <c r="A96" s="440" t="s">
        <v>310</v>
      </c>
      <c r="B96" s="407" t="s">
        <v>199</v>
      </c>
      <c r="C96" s="384"/>
      <c r="D96" s="407" t="s">
        <v>352</v>
      </c>
      <c r="E96" s="384"/>
      <c r="F96" s="430"/>
      <c r="G96" s="426"/>
      <c r="H96" s="358"/>
      <c r="I96" s="358"/>
      <c r="J96" s="358"/>
      <c r="K96" s="358"/>
      <c r="L96" s="358"/>
      <c r="M96" s="358"/>
      <c r="N96" s="426"/>
      <c r="O96" s="426"/>
    </row>
    <row r="97">
      <c r="A97" s="443" t="s">
        <v>353</v>
      </c>
      <c r="B97" s="407" t="s">
        <v>322</v>
      </c>
      <c r="C97" s="387"/>
      <c r="D97" s="387"/>
      <c r="E97" s="384"/>
      <c r="F97" s="430"/>
      <c r="G97" s="426"/>
      <c r="H97" s="358"/>
      <c r="I97" s="358"/>
      <c r="J97" s="358"/>
      <c r="K97" s="358"/>
      <c r="L97" s="358"/>
      <c r="M97" s="358"/>
      <c r="N97" s="426"/>
      <c r="O97" s="426"/>
    </row>
    <row r="98">
      <c r="A98" s="410"/>
      <c r="B98" s="411"/>
      <c r="C98" s="411"/>
      <c r="D98" s="411"/>
      <c r="E98" s="411"/>
      <c r="F98" s="411"/>
      <c r="G98" s="412"/>
      <c r="H98" s="426"/>
      <c r="I98" s="426"/>
      <c r="J98" s="426"/>
      <c r="K98" s="426"/>
      <c r="L98" s="426"/>
      <c r="M98" s="426"/>
      <c r="N98" s="426"/>
      <c r="O98" s="426"/>
    </row>
    <row r="99">
      <c r="A99" s="444" t="s">
        <v>354</v>
      </c>
      <c r="B99" s="445" t="s">
        <v>355</v>
      </c>
      <c r="H99" s="426"/>
      <c r="I99" s="426"/>
      <c r="J99" s="426"/>
      <c r="K99" s="426"/>
      <c r="L99" s="426"/>
      <c r="M99" s="426"/>
      <c r="N99" s="426"/>
      <c r="O99" s="426"/>
    </row>
    <row r="100">
      <c r="A100" s="428"/>
      <c r="H100" s="426"/>
      <c r="I100" s="426"/>
      <c r="J100" s="426"/>
      <c r="K100" s="426"/>
      <c r="L100" s="426"/>
      <c r="M100" s="426"/>
      <c r="N100" s="426"/>
      <c r="O100" s="426"/>
    </row>
    <row r="101">
      <c r="A101" s="446" t="s">
        <v>299</v>
      </c>
      <c r="B101" s="367" t="s">
        <v>356</v>
      </c>
      <c r="C101" s="364"/>
      <c r="D101" s="367" t="s">
        <v>357</v>
      </c>
      <c r="E101" s="364"/>
      <c r="F101" s="367" t="s">
        <v>358</v>
      </c>
      <c r="G101" s="364"/>
      <c r="H101" s="426"/>
      <c r="I101" s="426"/>
      <c r="J101" s="426"/>
      <c r="K101" s="426"/>
      <c r="L101" s="426"/>
      <c r="M101" s="426"/>
      <c r="N101" s="426"/>
      <c r="O101" s="426"/>
    </row>
    <row r="102">
      <c r="A102" s="447" t="s">
        <v>300</v>
      </c>
      <c r="B102" s="448"/>
      <c r="C102" s="442" t="s">
        <v>159</v>
      </c>
      <c r="D102" s="387"/>
      <c r="E102" s="387"/>
      <c r="F102" s="387"/>
      <c r="G102" s="384"/>
      <c r="H102" s="426"/>
      <c r="I102" s="426"/>
      <c r="J102" s="426"/>
      <c r="K102" s="426"/>
      <c r="L102" s="426"/>
      <c r="M102" s="426"/>
      <c r="N102" s="426"/>
      <c r="O102" s="426"/>
    </row>
    <row r="103">
      <c r="A103" s="449" t="s">
        <v>344</v>
      </c>
      <c r="B103" s="448"/>
      <c r="C103" s="450" t="s">
        <v>165</v>
      </c>
      <c r="D103" s="451" t="s">
        <v>157</v>
      </c>
      <c r="E103" s="387"/>
      <c r="F103" s="387"/>
      <c r="G103" s="387"/>
      <c r="H103" s="426"/>
      <c r="I103" s="426"/>
      <c r="J103" s="426"/>
      <c r="K103" s="426"/>
      <c r="L103" s="426"/>
      <c r="M103" s="426"/>
      <c r="N103" s="426"/>
      <c r="O103" s="426"/>
    </row>
    <row r="104">
      <c r="A104" s="452" t="s">
        <v>302</v>
      </c>
      <c r="B104" s="448"/>
      <c r="C104" s="453" t="s">
        <v>162</v>
      </c>
      <c r="D104" s="387"/>
      <c r="E104" s="387"/>
      <c r="F104" s="387"/>
      <c r="G104" s="384"/>
      <c r="H104" s="426"/>
      <c r="I104" s="426"/>
      <c r="J104" s="426"/>
      <c r="K104" s="426"/>
      <c r="L104" s="426"/>
      <c r="M104" s="426"/>
      <c r="N104" s="426"/>
      <c r="O104" s="426"/>
    </row>
    <row r="105">
      <c r="A105" s="426"/>
      <c r="B105" s="426"/>
      <c r="C105" s="426"/>
      <c r="D105" s="426"/>
      <c r="E105" s="426"/>
      <c r="F105" s="426"/>
      <c r="G105" s="426"/>
      <c r="H105" s="426"/>
      <c r="I105" s="426"/>
      <c r="J105" s="426"/>
      <c r="K105" s="426"/>
      <c r="L105" s="426"/>
      <c r="M105" s="426"/>
      <c r="N105" s="426"/>
      <c r="O105" s="426"/>
    </row>
    <row r="106">
      <c r="A106" s="454" t="s">
        <v>303</v>
      </c>
      <c r="B106" s="448"/>
      <c r="C106" s="442" t="s">
        <v>173</v>
      </c>
      <c r="D106" s="384"/>
      <c r="E106" s="442" t="s">
        <v>359</v>
      </c>
      <c r="F106" s="387"/>
      <c r="G106" s="384"/>
      <c r="H106" s="426"/>
      <c r="I106" s="426"/>
      <c r="J106" s="426"/>
      <c r="K106" s="426"/>
      <c r="L106" s="426"/>
      <c r="M106" s="426"/>
      <c r="N106" s="426"/>
      <c r="O106" s="426"/>
    </row>
    <row r="107">
      <c r="A107" s="455" t="s">
        <v>304</v>
      </c>
      <c r="B107" s="448"/>
      <c r="C107" s="453" t="s">
        <v>162</v>
      </c>
      <c r="D107" s="387"/>
      <c r="E107" s="387"/>
      <c r="F107" s="387"/>
      <c r="G107" s="384"/>
      <c r="H107" s="426"/>
      <c r="I107" s="426"/>
      <c r="J107" s="426"/>
      <c r="K107" s="426"/>
      <c r="L107" s="426"/>
      <c r="M107" s="426"/>
      <c r="N107" s="426"/>
      <c r="O107" s="426"/>
    </row>
    <row r="108">
      <c r="A108" s="456" t="s">
        <v>306</v>
      </c>
      <c r="B108" s="448"/>
      <c r="C108" s="453" t="s">
        <v>360</v>
      </c>
      <c r="D108" s="387"/>
      <c r="E108" s="387"/>
      <c r="F108" s="387"/>
      <c r="G108" s="384"/>
      <c r="H108" s="426"/>
      <c r="I108" s="426"/>
      <c r="J108" s="426"/>
      <c r="K108" s="426"/>
      <c r="L108" s="426"/>
      <c r="M108" s="426"/>
      <c r="N108" s="426"/>
      <c r="O108" s="426"/>
    </row>
    <row r="109">
      <c r="A109" s="457" t="s">
        <v>361</v>
      </c>
      <c r="B109" s="448"/>
      <c r="C109" s="450" t="s">
        <v>165</v>
      </c>
      <c r="D109" s="451" t="s">
        <v>157</v>
      </c>
      <c r="E109" s="387"/>
      <c r="F109" s="387"/>
      <c r="G109" s="384"/>
      <c r="H109" s="426"/>
      <c r="I109" s="426"/>
      <c r="J109" s="426"/>
      <c r="K109" s="426"/>
      <c r="L109" s="426"/>
      <c r="M109" s="426"/>
      <c r="N109" s="426"/>
      <c r="O109" s="426"/>
    </row>
    <row r="110">
      <c r="A110" s="456" t="s">
        <v>309</v>
      </c>
      <c r="B110" s="448"/>
      <c r="C110" s="450" t="s">
        <v>178</v>
      </c>
      <c r="D110" s="451" t="s">
        <v>161</v>
      </c>
      <c r="E110" s="387"/>
      <c r="F110" s="387"/>
      <c r="G110" s="384"/>
      <c r="H110" s="426"/>
      <c r="I110" s="426"/>
      <c r="J110" s="426"/>
      <c r="K110" s="426"/>
      <c r="L110" s="426"/>
      <c r="M110" s="426"/>
      <c r="N110" s="426"/>
      <c r="O110" s="426"/>
    </row>
    <row r="111">
      <c r="A111" s="458" t="s">
        <v>362</v>
      </c>
      <c r="B111" s="448"/>
      <c r="C111" s="453" t="s">
        <v>169</v>
      </c>
      <c r="D111" s="387"/>
      <c r="E111" s="384"/>
      <c r="F111" s="459" t="s">
        <v>363</v>
      </c>
      <c r="G111" s="384"/>
      <c r="H111" s="426"/>
      <c r="I111" s="426"/>
      <c r="J111" s="426"/>
      <c r="K111" s="426"/>
      <c r="L111" s="426"/>
      <c r="M111" s="426"/>
      <c r="N111" s="426"/>
      <c r="O111" s="426"/>
    </row>
    <row r="112">
      <c r="A112" s="456" t="s">
        <v>364</v>
      </c>
      <c r="B112" s="448"/>
      <c r="C112" s="451" t="s">
        <v>365</v>
      </c>
      <c r="D112" s="387"/>
      <c r="E112" s="387"/>
      <c r="F112" s="387"/>
      <c r="G112" s="384"/>
      <c r="H112" s="426"/>
      <c r="I112" s="426"/>
      <c r="J112" s="426"/>
      <c r="K112" s="426"/>
      <c r="L112" s="426"/>
      <c r="M112" s="426"/>
      <c r="N112" s="426"/>
      <c r="O112" s="426"/>
    </row>
    <row r="113">
      <c r="A113" s="456" t="s">
        <v>366</v>
      </c>
      <c r="B113" s="448"/>
      <c r="C113" s="453" t="s">
        <v>194</v>
      </c>
      <c r="D113" s="387"/>
      <c r="E113" s="387"/>
      <c r="F113" s="387"/>
      <c r="G113" s="384"/>
      <c r="H113" s="426"/>
      <c r="I113" s="426"/>
      <c r="J113" s="426"/>
      <c r="K113" s="426"/>
      <c r="L113" s="426"/>
      <c r="M113" s="426"/>
      <c r="N113" s="426"/>
      <c r="O113" s="426"/>
    </row>
    <row r="114">
      <c r="A114" s="456" t="s">
        <v>350</v>
      </c>
      <c r="B114" s="448"/>
      <c r="C114" s="442" t="s">
        <v>160</v>
      </c>
      <c r="D114" s="387"/>
      <c r="E114" s="387"/>
      <c r="F114" s="387"/>
      <c r="G114" s="384"/>
      <c r="H114" s="426"/>
      <c r="I114" s="426"/>
      <c r="J114" s="426"/>
      <c r="K114" s="426"/>
      <c r="L114" s="426"/>
      <c r="M114" s="426"/>
      <c r="N114" s="426"/>
      <c r="O114" s="426"/>
    </row>
    <row r="115">
      <c r="A115" s="456" t="s">
        <v>310</v>
      </c>
      <c r="B115" s="448"/>
      <c r="C115" s="453" t="s">
        <v>198</v>
      </c>
      <c r="D115" s="387"/>
      <c r="E115" s="387"/>
      <c r="F115" s="387"/>
      <c r="G115" s="384"/>
      <c r="H115" s="426"/>
      <c r="I115" s="426"/>
      <c r="J115" s="426"/>
      <c r="K115" s="426"/>
      <c r="L115" s="426"/>
      <c r="M115" s="426"/>
      <c r="N115" s="426"/>
      <c r="O115" s="426"/>
    </row>
    <row r="116">
      <c r="A116" s="456" t="s">
        <v>353</v>
      </c>
      <c r="B116" s="448"/>
      <c r="C116" s="450" t="s">
        <v>157</v>
      </c>
      <c r="D116" s="451" t="s">
        <v>367</v>
      </c>
      <c r="E116" s="387"/>
      <c r="F116" s="387"/>
      <c r="G116" s="384"/>
      <c r="H116" s="426"/>
      <c r="I116" s="426"/>
      <c r="J116" s="426"/>
      <c r="K116" s="426"/>
      <c r="L116" s="426"/>
      <c r="M116" s="426"/>
      <c r="N116" s="426"/>
      <c r="O116" s="426"/>
    </row>
    <row r="117">
      <c r="A117" s="460"/>
      <c r="B117" s="411"/>
      <c r="C117" s="411"/>
      <c r="D117" s="411"/>
      <c r="E117" s="411"/>
      <c r="F117" s="411"/>
      <c r="G117" s="411"/>
      <c r="H117" s="411"/>
      <c r="I117" s="411"/>
      <c r="J117" s="411"/>
      <c r="K117" s="411"/>
      <c r="L117" s="411"/>
      <c r="M117" s="412"/>
      <c r="N117" s="461"/>
      <c r="O117" s="461"/>
    </row>
    <row r="118">
      <c r="A118" s="444" t="s">
        <v>368</v>
      </c>
      <c r="B118" s="445" t="s">
        <v>369</v>
      </c>
      <c r="J118" s="426"/>
      <c r="K118" s="426"/>
      <c r="L118" s="426"/>
      <c r="M118" s="426"/>
      <c r="N118" s="461"/>
      <c r="O118" s="461"/>
    </row>
    <row r="119">
      <c r="A119" s="428"/>
      <c r="J119" s="426"/>
      <c r="K119" s="426"/>
      <c r="L119" s="426"/>
      <c r="M119" s="426"/>
      <c r="N119" s="461"/>
      <c r="O119" s="461"/>
    </row>
    <row r="120">
      <c r="A120" s="446" t="s">
        <v>299</v>
      </c>
      <c r="B120" s="367" t="s">
        <v>370</v>
      </c>
      <c r="C120" s="364"/>
      <c r="D120" s="367" t="s">
        <v>321</v>
      </c>
      <c r="E120" s="364"/>
      <c r="F120" s="367" t="s">
        <v>371</v>
      </c>
      <c r="G120" s="364"/>
      <c r="H120" s="367" t="s">
        <v>356</v>
      </c>
      <c r="I120" s="364"/>
      <c r="J120" s="426"/>
      <c r="K120" s="426"/>
      <c r="L120" s="426"/>
      <c r="M120" s="426"/>
      <c r="N120" s="461"/>
      <c r="O120" s="461"/>
    </row>
    <row r="121">
      <c r="A121" s="447" t="s">
        <v>300</v>
      </c>
      <c r="B121" s="453" t="s">
        <v>158</v>
      </c>
      <c r="C121" s="387"/>
      <c r="D121" s="387"/>
      <c r="E121" s="387"/>
      <c r="F121" s="387"/>
      <c r="G121" s="387"/>
      <c r="H121" s="384"/>
      <c r="I121" s="448"/>
      <c r="J121" s="426"/>
      <c r="K121" s="426"/>
      <c r="L121" s="426"/>
      <c r="M121" s="426"/>
      <c r="N121" s="461"/>
      <c r="O121" s="461"/>
    </row>
    <row r="122">
      <c r="A122" s="449" t="s">
        <v>344</v>
      </c>
      <c r="B122" s="462" t="s">
        <v>170</v>
      </c>
      <c r="C122" s="387"/>
      <c r="D122" s="387"/>
      <c r="E122" s="387"/>
      <c r="F122" s="387"/>
      <c r="G122" s="387"/>
      <c r="H122" s="384"/>
      <c r="I122" s="448"/>
      <c r="J122" s="426"/>
      <c r="K122" s="426"/>
      <c r="L122" s="426"/>
      <c r="M122" s="426"/>
      <c r="N122" s="461"/>
      <c r="O122" s="461"/>
    </row>
    <row r="123">
      <c r="A123" s="452" t="s">
        <v>302</v>
      </c>
      <c r="B123" s="463" t="s">
        <v>179</v>
      </c>
      <c r="C123" s="387"/>
      <c r="D123" s="387"/>
      <c r="E123" s="387"/>
      <c r="F123" s="387"/>
      <c r="G123" s="387"/>
      <c r="H123" s="384"/>
      <c r="I123" s="464"/>
      <c r="J123" s="426"/>
      <c r="K123" s="426"/>
      <c r="L123" s="426"/>
      <c r="M123" s="426"/>
      <c r="N123" s="461"/>
      <c r="O123" s="461"/>
    </row>
    <row r="124">
      <c r="A124" s="465"/>
      <c r="J124" s="426"/>
      <c r="K124" s="426"/>
      <c r="L124" s="426"/>
      <c r="M124" s="426"/>
      <c r="N124" s="461"/>
      <c r="O124" s="461"/>
    </row>
    <row r="125">
      <c r="A125" s="466" t="s">
        <v>303</v>
      </c>
      <c r="B125" s="467" t="s">
        <v>238</v>
      </c>
      <c r="C125" s="387"/>
      <c r="D125" s="387"/>
      <c r="E125" s="387"/>
      <c r="F125" s="387"/>
      <c r="G125" s="387"/>
      <c r="H125" s="384"/>
      <c r="I125" s="448"/>
      <c r="J125" s="426"/>
      <c r="K125" s="426"/>
      <c r="L125" s="426"/>
      <c r="M125" s="426"/>
      <c r="N125" s="461"/>
      <c r="O125" s="461"/>
    </row>
    <row r="126">
      <c r="A126" s="466" t="s">
        <v>304</v>
      </c>
      <c r="B126" s="468" t="s">
        <v>162</v>
      </c>
      <c r="C126" s="387"/>
      <c r="D126" s="387"/>
      <c r="E126" s="387"/>
      <c r="F126" s="387"/>
      <c r="G126" s="387"/>
      <c r="H126" s="384"/>
      <c r="I126" s="448"/>
      <c r="J126" s="426"/>
      <c r="K126" s="426"/>
      <c r="L126" s="426"/>
      <c r="M126" s="426"/>
      <c r="N126" s="461"/>
      <c r="O126" s="461"/>
    </row>
    <row r="127">
      <c r="A127" s="469" t="s">
        <v>306</v>
      </c>
      <c r="B127" s="470" t="s">
        <v>170</v>
      </c>
      <c r="C127" s="387"/>
      <c r="D127" s="387"/>
      <c r="E127" s="387"/>
      <c r="F127" s="387"/>
      <c r="G127" s="387"/>
      <c r="H127" s="384"/>
      <c r="I127" s="464"/>
      <c r="J127" s="426"/>
      <c r="K127" s="426"/>
      <c r="L127" s="426"/>
      <c r="M127" s="426"/>
      <c r="N127" s="461"/>
      <c r="O127" s="461"/>
    </row>
    <row r="128">
      <c r="A128" s="469" t="s">
        <v>361</v>
      </c>
      <c r="B128" s="471" t="s">
        <v>179</v>
      </c>
      <c r="C128" s="387"/>
      <c r="D128" s="387"/>
      <c r="E128" s="387"/>
      <c r="F128" s="387"/>
      <c r="G128" s="387"/>
      <c r="H128" s="384"/>
      <c r="I128" s="448"/>
      <c r="J128" s="426"/>
      <c r="K128" s="426"/>
      <c r="L128" s="426"/>
      <c r="M128" s="426"/>
      <c r="N128" s="461"/>
      <c r="O128" s="461"/>
    </row>
    <row r="129">
      <c r="A129" s="469" t="s">
        <v>372</v>
      </c>
      <c r="B129" s="471" t="s">
        <v>204</v>
      </c>
      <c r="C129" s="387"/>
      <c r="D129" s="387"/>
      <c r="E129" s="387"/>
      <c r="F129" s="387"/>
      <c r="G129" s="387"/>
      <c r="H129" s="384"/>
      <c r="I129" s="448"/>
      <c r="J129" s="426"/>
      <c r="K129" s="426"/>
      <c r="L129" s="426"/>
      <c r="M129" s="426"/>
      <c r="N129" s="461"/>
      <c r="O129" s="461"/>
    </row>
    <row r="130">
      <c r="A130" s="469" t="s">
        <v>310</v>
      </c>
      <c r="B130" s="472" t="s">
        <v>373</v>
      </c>
      <c r="C130" s="387"/>
      <c r="D130" s="387"/>
      <c r="E130" s="387"/>
      <c r="F130" s="387"/>
      <c r="G130" s="387"/>
      <c r="H130" s="384"/>
      <c r="I130" s="448"/>
      <c r="J130" s="426"/>
      <c r="K130" s="426"/>
      <c r="L130" s="426"/>
      <c r="M130" s="426"/>
      <c r="N130" s="461"/>
      <c r="O130" s="461"/>
    </row>
    <row r="131">
      <c r="A131" s="469" t="s">
        <v>374</v>
      </c>
      <c r="B131" s="473" t="s">
        <v>190</v>
      </c>
      <c r="C131" s="387"/>
      <c r="D131" s="387"/>
      <c r="E131" s="387"/>
      <c r="F131" s="387"/>
      <c r="G131" s="387"/>
      <c r="H131" s="384"/>
      <c r="I131" s="448"/>
      <c r="J131" s="426"/>
      <c r="K131" s="426"/>
      <c r="L131" s="426"/>
      <c r="M131" s="426"/>
      <c r="N131" s="461"/>
      <c r="O131" s="461"/>
    </row>
    <row r="132">
      <c r="A132" s="469" t="s">
        <v>375</v>
      </c>
      <c r="B132" s="471" t="s">
        <v>177</v>
      </c>
      <c r="C132" s="387"/>
      <c r="D132" s="387"/>
      <c r="E132" s="387"/>
      <c r="F132" s="387"/>
      <c r="G132" s="387"/>
      <c r="H132" s="384"/>
      <c r="I132" s="464"/>
      <c r="J132" s="426"/>
      <c r="K132" s="426"/>
      <c r="L132" s="426"/>
      <c r="M132" s="426"/>
      <c r="N132" s="461"/>
      <c r="O132" s="461"/>
    </row>
    <row r="133">
      <c r="A133" s="474"/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9"/>
      <c r="N133" s="461"/>
      <c r="O133" s="461"/>
    </row>
    <row r="134">
      <c r="A134" s="475" t="s">
        <v>376</v>
      </c>
      <c r="B134" s="476" t="s">
        <v>377</v>
      </c>
      <c r="F134" s="426"/>
      <c r="G134" s="426"/>
      <c r="H134" s="426"/>
      <c r="I134" s="426"/>
      <c r="J134" s="426"/>
      <c r="K134" s="426"/>
      <c r="L134" s="426"/>
      <c r="M134" s="426"/>
      <c r="N134" s="461"/>
      <c r="O134" s="461"/>
    </row>
    <row r="135">
      <c r="A135" s="428"/>
      <c r="F135" s="426"/>
      <c r="G135" s="426"/>
      <c r="H135" s="426"/>
      <c r="I135" s="426"/>
      <c r="J135" s="426"/>
      <c r="K135" s="426"/>
      <c r="L135" s="426"/>
      <c r="M135" s="426"/>
      <c r="N135" s="461"/>
      <c r="O135" s="461"/>
    </row>
    <row r="136">
      <c r="A136" s="477" t="s">
        <v>299</v>
      </c>
      <c r="B136" s="478" t="s">
        <v>378</v>
      </c>
      <c r="C136" s="384"/>
      <c r="D136" s="478" t="s">
        <v>379</v>
      </c>
      <c r="E136" s="384"/>
      <c r="F136" s="426"/>
      <c r="G136" s="426"/>
      <c r="H136" s="426"/>
      <c r="I136" s="426"/>
      <c r="J136" s="426"/>
      <c r="K136" s="426"/>
      <c r="L136" s="426"/>
      <c r="M136" s="426"/>
      <c r="N136" s="461"/>
      <c r="O136" s="461"/>
    </row>
    <row r="137">
      <c r="A137" s="479" t="s">
        <v>300</v>
      </c>
      <c r="B137" s="480" t="s">
        <v>157</v>
      </c>
      <c r="C137" s="387"/>
      <c r="D137" s="384"/>
      <c r="E137" s="481" t="s">
        <v>169</v>
      </c>
      <c r="F137" s="426"/>
      <c r="G137" s="426"/>
      <c r="H137" s="426"/>
      <c r="I137" s="426"/>
      <c r="J137" s="426"/>
      <c r="K137" s="426"/>
      <c r="L137" s="426"/>
      <c r="M137" s="426"/>
      <c r="N137" s="461"/>
      <c r="O137" s="461"/>
    </row>
    <row r="138">
      <c r="A138" s="482" t="s">
        <v>344</v>
      </c>
      <c r="B138" s="481" t="s">
        <v>169</v>
      </c>
      <c r="C138" s="387"/>
      <c r="D138" s="384"/>
      <c r="E138" s="483" t="s">
        <v>180</v>
      </c>
      <c r="F138" s="426"/>
      <c r="G138" s="426"/>
      <c r="H138" s="426"/>
      <c r="I138" s="426"/>
      <c r="J138" s="426"/>
      <c r="K138" s="426"/>
      <c r="L138" s="426"/>
      <c r="M138" s="426"/>
      <c r="N138" s="461"/>
      <c r="O138" s="461"/>
    </row>
    <row r="139">
      <c r="A139" s="482" t="s">
        <v>302</v>
      </c>
      <c r="B139" s="484" t="s">
        <v>171</v>
      </c>
      <c r="C139" s="387"/>
      <c r="D139" s="384"/>
      <c r="E139" s="459" t="s">
        <v>363</v>
      </c>
      <c r="F139" s="426"/>
      <c r="G139" s="426"/>
      <c r="H139" s="426"/>
      <c r="I139" s="426"/>
      <c r="J139" s="426"/>
      <c r="K139" s="426"/>
      <c r="L139" s="426"/>
      <c r="M139" s="426"/>
      <c r="N139" s="461"/>
      <c r="O139" s="461"/>
    </row>
    <row r="140">
      <c r="A140" s="485"/>
      <c r="B140" s="411"/>
      <c r="C140" s="411"/>
      <c r="D140" s="411"/>
      <c r="E140" s="411"/>
      <c r="F140" s="426"/>
      <c r="G140" s="426"/>
      <c r="H140" s="426"/>
      <c r="I140" s="426"/>
      <c r="J140" s="426"/>
      <c r="K140" s="426"/>
      <c r="L140" s="426"/>
      <c r="M140" s="426"/>
      <c r="N140" s="461"/>
      <c r="O140" s="461"/>
    </row>
    <row r="141">
      <c r="A141" s="479" t="s">
        <v>303</v>
      </c>
      <c r="B141" s="486" t="s">
        <v>380</v>
      </c>
      <c r="C141" s="387"/>
      <c r="D141" s="384"/>
      <c r="E141" s="459" t="s">
        <v>363</v>
      </c>
      <c r="F141" s="426"/>
      <c r="G141" s="426"/>
      <c r="H141" s="426"/>
      <c r="I141" s="426"/>
      <c r="J141" s="426"/>
      <c r="K141" s="426"/>
      <c r="L141" s="426"/>
      <c r="M141" s="426"/>
      <c r="N141" s="461"/>
      <c r="O141" s="461"/>
    </row>
    <row r="142">
      <c r="A142" s="479" t="s">
        <v>304</v>
      </c>
      <c r="B142" s="486" t="s">
        <v>289</v>
      </c>
      <c r="C142" s="387"/>
      <c r="D142" s="387"/>
      <c r="E142" s="384"/>
      <c r="F142" s="426"/>
      <c r="G142" s="426"/>
      <c r="H142" s="426"/>
      <c r="I142" s="426"/>
      <c r="J142" s="426"/>
      <c r="K142" s="426"/>
      <c r="L142" s="426"/>
      <c r="M142" s="426"/>
      <c r="N142" s="461"/>
      <c r="O142" s="461"/>
    </row>
    <row r="143">
      <c r="A143" s="479" t="s">
        <v>381</v>
      </c>
      <c r="B143" s="480" t="s">
        <v>382</v>
      </c>
      <c r="C143" s="387"/>
      <c r="D143" s="384"/>
      <c r="E143" s="483" t="s">
        <v>177</v>
      </c>
      <c r="F143" s="426"/>
      <c r="G143" s="426"/>
      <c r="H143" s="426"/>
      <c r="I143" s="426"/>
      <c r="J143" s="426"/>
      <c r="K143" s="426"/>
      <c r="L143" s="426"/>
      <c r="M143" s="426"/>
      <c r="N143" s="461"/>
      <c r="O143" s="461"/>
    </row>
    <row r="144">
      <c r="A144" s="479" t="s">
        <v>361</v>
      </c>
      <c r="B144" s="483" t="s">
        <v>171</v>
      </c>
      <c r="C144" s="387"/>
      <c r="D144" s="384"/>
      <c r="E144" s="459" t="s">
        <v>363</v>
      </c>
      <c r="F144" s="426"/>
      <c r="G144" s="426"/>
      <c r="H144" s="426"/>
      <c r="I144" s="426"/>
      <c r="J144" s="426"/>
      <c r="K144" s="426"/>
      <c r="L144" s="426"/>
      <c r="M144" s="426"/>
      <c r="N144" s="461"/>
      <c r="O144" s="461"/>
    </row>
    <row r="145">
      <c r="A145" s="487" t="s">
        <v>372</v>
      </c>
      <c r="B145" s="488" t="s">
        <v>180</v>
      </c>
      <c r="C145" s="361"/>
      <c r="D145" s="361"/>
      <c r="E145" s="362"/>
      <c r="F145" s="426"/>
      <c r="G145" s="426"/>
      <c r="H145" s="426"/>
      <c r="I145" s="426"/>
      <c r="J145" s="426"/>
      <c r="K145" s="426"/>
      <c r="L145" s="426"/>
      <c r="M145" s="426"/>
      <c r="N145" s="461"/>
      <c r="O145" s="461"/>
    </row>
    <row r="146">
      <c r="A146" s="487" t="s">
        <v>383</v>
      </c>
      <c r="B146" s="489" t="s">
        <v>384</v>
      </c>
      <c r="C146" s="384"/>
      <c r="D146" s="483" t="s">
        <v>177</v>
      </c>
      <c r="E146" s="384"/>
      <c r="F146" s="426"/>
      <c r="G146" s="426"/>
      <c r="H146" s="426"/>
      <c r="I146" s="426"/>
      <c r="J146" s="426"/>
      <c r="K146" s="426"/>
      <c r="L146" s="426"/>
      <c r="M146" s="426"/>
      <c r="N146" s="461"/>
      <c r="O146" s="461"/>
    </row>
    <row r="147">
      <c r="A147" s="460"/>
      <c r="B147" s="411"/>
      <c r="C147" s="411"/>
      <c r="D147" s="411"/>
      <c r="E147" s="411"/>
      <c r="F147" s="411"/>
      <c r="G147" s="411"/>
      <c r="H147" s="411"/>
      <c r="I147" s="411"/>
      <c r="J147" s="411"/>
      <c r="K147" s="411"/>
      <c r="L147" s="411"/>
      <c r="M147" s="412"/>
      <c r="N147" s="461"/>
      <c r="O147" s="461"/>
    </row>
    <row r="148">
      <c r="A148" s="490" t="s">
        <v>385</v>
      </c>
      <c r="B148" s="491" t="s">
        <v>386</v>
      </c>
      <c r="H148" s="492"/>
      <c r="I148" s="492"/>
      <c r="J148" s="492"/>
      <c r="K148" s="492"/>
      <c r="L148" s="492"/>
      <c r="M148" s="492"/>
      <c r="N148" s="461"/>
      <c r="O148" s="461"/>
    </row>
    <row r="149">
      <c r="B149" s="493"/>
      <c r="H149" s="492"/>
      <c r="I149" s="492"/>
      <c r="J149" s="492"/>
      <c r="K149" s="492"/>
      <c r="L149" s="492"/>
      <c r="M149" s="492"/>
      <c r="N149" s="461"/>
      <c r="O149" s="461"/>
    </row>
    <row r="150">
      <c r="A150" s="477" t="s">
        <v>299</v>
      </c>
      <c r="B150" s="478" t="s">
        <v>387</v>
      </c>
      <c r="C150" s="387"/>
      <c r="D150" s="478" t="s">
        <v>388</v>
      </c>
      <c r="E150" s="387"/>
      <c r="F150" s="478" t="s">
        <v>389</v>
      </c>
      <c r="G150" s="387"/>
      <c r="H150" s="492"/>
      <c r="I150" s="492"/>
      <c r="J150" s="492"/>
      <c r="K150" s="492"/>
      <c r="L150" s="492"/>
      <c r="M150" s="492"/>
      <c r="N150" s="461"/>
      <c r="O150" s="461"/>
    </row>
    <row r="151">
      <c r="A151" s="494" t="s">
        <v>300</v>
      </c>
      <c r="B151" s="495"/>
      <c r="C151" s="496" t="s">
        <v>157</v>
      </c>
      <c r="D151" s="364"/>
      <c r="E151" s="364"/>
      <c r="F151" s="364"/>
      <c r="G151" s="364"/>
      <c r="H151" s="492"/>
      <c r="I151" s="492"/>
      <c r="J151" s="492"/>
      <c r="K151" s="492"/>
      <c r="L151" s="492"/>
      <c r="M151" s="492"/>
      <c r="N151" s="461"/>
      <c r="O151" s="461"/>
    </row>
    <row r="152">
      <c r="A152" s="497" t="s">
        <v>344</v>
      </c>
      <c r="B152" s="495"/>
      <c r="C152" s="498" t="s">
        <v>168</v>
      </c>
      <c r="D152" s="387"/>
      <c r="E152" s="387"/>
      <c r="F152" s="387"/>
      <c r="G152" s="387"/>
      <c r="H152" s="492"/>
      <c r="I152" s="492"/>
      <c r="J152" s="492"/>
      <c r="K152" s="492"/>
      <c r="L152" s="492"/>
      <c r="M152" s="492"/>
      <c r="N152" s="461"/>
      <c r="O152" s="461"/>
    </row>
    <row r="153">
      <c r="A153" s="497" t="s">
        <v>302</v>
      </c>
      <c r="B153" s="495"/>
      <c r="C153" s="488" t="s">
        <v>177</v>
      </c>
      <c r="D153" s="499"/>
      <c r="E153" s="488" t="s">
        <v>171</v>
      </c>
      <c r="F153" s="361"/>
      <c r="G153" s="361"/>
      <c r="H153" s="492"/>
      <c r="I153" s="492"/>
      <c r="J153" s="492"/>
      <c r="K153" s="492"/>
      <c r="L153" s="492"/>
      <c r="M153" s="492"/>
      <c r="N153" s="461"/>
      <c r="O153" s="461"/>
    </row>
    <row r="154">
      <c r="A154" s="485"/>
      <c r="B154" s="411"/>
      <c r="C154" s="411"/>
      <c r="D154" s="411"/>
      <c r="E154" s="411"/>
      <c r="F154" s="411"/>
      <c r="G154" s="411"/>
      <c r="H154" s="492"/>
      <c r="I154" s="492"/>
      <c r="J154" s="492"/>
      <c r="K154" s="492"/>
      <c r="L154" s="492"/>
      <c r="M154" s="492"/>
      <c r="N154" s="461"/>
      <c r="O154" s="461"/>
    </row>
    <row r="155">
      <c r="A155" s="494" t="s">
        <v>390</v>
      </c>
      <c r="B155" s="495"/>
      <c r="C155" s="500" t="s">
        <v>168</v>
      </c>
      <c r="D155" s="364"/>
      <c r="E155" s="364"/>
      <c r="F155" s="364"/>
      <c r="G155" s="364"/>
      <c r="H155" s="492"/>
      <c r="I155" s="492"/>
      <c r="J155" s="492"/>
      <c r="K155" s="492"/>
      <c r="L155" s="492"/>
      <c r="M155" s="492"/>
      <c r="N155" s="461"/>
      <c r="O155" s="461"/>
    </row>
    <row r="156">
      <c r="A156" s="494" t="s">
        <v>304</v>
      </c>
      <c r="B156" s="495"/>
      <c r="C156" s="501" t="s">
        <v>198</v>
      </c>
      <c r="D156" s="387"/>
      <c r="E156" s="387"/>
      <c r="F156" s="387"/>
      <c r="G156" s="387"/>
      <c r="H156" s="492"/>
      <c r="I156" s="492"/>
      <c r="J156" s="492"/>
      <c r="K156" s="492"/>
      <c r="L156" s="492"/>
      <c r="M156" s="492"/>
      <c r="N156" s="461"/>
      <c r="O156" s="461"/>
    </row>
    <row r="157">
      <c r="A157" s="494" t="s">
        <v>381</v>
      </c>
      <c r="B157" s="495"/>
      <c r="C157" s="502" t="s">
        <v>171</v>
      </c>
      <c r="D157" s="387"/>
      <c r="E157" s="387"/>
      <c r="F157" s="387"/>
      <c r="G157" s="387"/>
      <c r="H157" s="492"/>
      <c r="I157" s="492"/>
      <c r="J157" s="492"/>
      <c r="K157" s="492"/>
      <c r="L157" s="492"/>
      <c r="M157" s="492"/>
      <c r="N157" s="461"/>
      <c r="O157" s="461"/>
    </row>
    <row r="158">
      <c r="A158" s="494" t="s">
        <v>361</v>
      </c>
      <c r="B158" s="495"/>
      <c r="C158" s="483" t="s">
        <v>177</v>
      </c>
      <c r="D158" s="387"/>
      <c r="E158" s="483" t="s">
        <v>391</v>
      </c>
      <c r="F158" s="387"/>
      <c r="G158" s="387"/>
      <c r="H158" s="492"/>
      <c r="I158" s="492"/>
      <c r="J158" s="492"/>
      <c r="K158" s="492"/>
      <c r="L158" s="492"/>
      <c r="M158" s="492"/>
      <c r="N158" s="461"/>
      <c r="O158" s="461"/>
    </row>
    <row r="159">
      <c r="A159" s="487" t="s">
        <v>372</v>
      </c>
      <c r="B159" s="495"/>
      <c r="C159" s="484" t="s">
        <v>392</v>
      </c>
      <c r="D159" s="387"/>
      <c r="E159" s="387"/>
      <c r="F159" s="387"/>
      <c r="G159" s="387"/>
      <c r="H159" s="492"/>
      <c r="I159" s="492"/>
      <c r="J159" s="492"/>
      <c r="K159" s="492"/>
      <c r="L159" s="492"/>
      <c r="M159" s="492"/>
      <c r="N159" s="461"/>
      <c r="O159" s="461"/>
    </row>
    <row r="160">
      <c r="A160" s="503" t="s">
        <v>393</v>
      </c>
      <c r="B160" s="495"/>
      <c r="C160" s="480" t="s">
        <v>394</v>
      </c>
      <c r="D160" s="387"/>
      <c r="E160" s="387"/>
      <c r="F160" s="387"/>
      <c r="G160" s="387"/>
      <c r="H160" s="492"/>
      <c r="I160" s="492"/>
      <c r="J160" s="492"/>
      <c r="K160" s="492"/>
      <c r="L160" s="492"/>
      <c r="M160" s="492"/>
      <c r="N160" s="461"/>
      <c r="O160" s="461"/>
    </row>
    <row r="161">
      <c r="A161" s="503" t="s">
        <v>395</v>
      </c>
      <c r="B161" s="495"/>
      <c r="C161" s="481" t="s">
        <v>288</v>
      </c>
      <c r="D161" s="387"/>
      <c r="E161" s="387"/>
      <c r="F161" s="387"/>
      <c r="G161" s="387"/>
      <c r="H161" s="492"/>
      <c r="I161" s="492"/>
      <c r="J161" s="492"/>
      <c r="K161" s="492"/>
      <c r="L161" s="492"/>
      <c r="M161" s="492"/>
      <c r="N161" s="461"/>
      <c r="O161" s="461"/>
    </row>
    <row r="162">
      <c r="A162" s="487" t="s">
        <v>307</v>
      </c>
      <c r="B162" s="495"/>
      <c r="C162" s="504" t="s">
        <v>336</v>
      </c>
      <c r="D162" s="361"/>
      <c r="E162" s="361"/>
      <c r="F162" s="505" t="s">
        <v>396</v>
      </c>
      <c r="G162" s="361"/>
      <c r="H162" s="492"/>
      <c r="I162" s="492"/>
      <c r="J162" s="492"/>
      <c r="K162" s="492"/>
      <c r="L162" s="492"/>
      <c r="M162" s="492"/>
      <c r="N162" s="461"/>
      <c r="O162" s="461"/>
    </row>
    <row r="163">
      <c r="A163" s="460"/>
      <c r="B163" s="411"/>
      <c r="C163" s="411"/>
      <c r="D163" s="411"/>
      <c r="E163" s="411"/>
      <c r="F163" s="411"/>
      <c r="G163" s="411"/>
      <c r="H163" s="411"/>
      <c r="I163" s="411"/>
      <c r="J163" s="411"/>
      <c r="K163" s="411"/>
      <c r="L163" s="411"/>
      <c r="M163" s="412"/>
      <c r="N163" s="461"/>
      <c r="O163" s="461"/>
    </row>
    <row r="164">
      <c r="A164" s="490" t="s">
        <v>397</v>
      </c>
      <c r="B164" s="491" t="s">
        <v>398</v>
      </c>
      <c r="H164" s="506"/>
      <c r="I164" s="507"/>
      <c r="J164" s="507"/>
      <c r="K164" s="507"/>
      <c r="L164" s="507"/>
      <c r="M164" s="507"/>
      <c r="N164" s="461"/>
      <c r="O164" s="461"/>
    </row>
    <row r="165">
      <c r="B165" s="493"/>
      <c r="H165" s="508"/>
      <c r="N165" s="461"/>
      <c r="O165" s="461"/>
    </row>
    <row r="166">
      <c r="A166" s="477" t="s">
        <v>299</v>
      </c>
      <c r="B166" s="478" t="s">
        <v>399</v>
      </c>
      <c r="C166" s="387"/>
      <c r="D166" s="478" t="s">
        <v>400</v>
      </c>
      <c r="E166" s="387"/>
      <c r="F166" s="478" t="s">
        <v>387</v>
      </c>
      <c r="G166" s="387"/>
      <c r="H166" s="508"/>
      <c r="N166" s="461"/>
      <c r="O166" s="461"/>
    </row>
    <row r="167">
      <c r="A167" s="494" t="s">
        <v>300</v>
      </c>
      <c r="B167" s="495"/>
      <c r="C167" s="496" t="s">
        <v>157</v>
      </c>
      <c r="D167" s="364"/>
      <c r="E167" s="364"/>
      <c r="F167" s="364"/>
      <c r="G167" s="448"/>
      <c r="H167" s="508"/>
      <c r="N167" s="461"/>
      <c r="O167" s="461"/>
    </row>
    <row r="168">
      <c r="A168" s="497" t="s">
        <v>344</v>
      </c>
      <c r="B168" s="495"/>
      <c r="C168" s="509" t="s">
        <v>159</v>
      </c>
      <c r="D168" s="387"/>
      <c r="E168" s="510" t="s">
        <v>167</v>
      </c>
      <c r="F168" s="387"/>
      <c r="G168" s="448"/>
      <c r="H168" s="508"/>
      <c r="N168" s="461"/>
      <c r="O168" s="461"/>
    </row>
    <row r="169">
      <c r="A169" s="497" t="s">
        <v>302</v>
      </c>
      <c r="B169" s="495"/>
      <c r="C169" s="511" t="s">
        <v>178</v>
      </c>
      <c r="D169" s="387"/>
      <c r="E169" s="387"/>
      <c r="F169" s="387"/>
      <c r="G169" s="464"/>
      <c r="H169" s="508"/>
      <c r="N169" s="461"/>
      <c r="O169" s="461"/>
    </row>
    <row r="170">
      <c r="A170" s="485"/>
      <c r="B170" s="512"/>
      <c r="H170" s="508"/>
      <c r="N170" s="461"/>
      <c r="O170" s="461"/>
    </row>
    <row r="171">
      <c r="A171" s="494" t="s">
        <v>303</v>
      </c>
      <c r="B171" s="495"/>
      <c r="C171" s="501" t="s">
        <v>198</v>
      </c>
      <c r="D171" s="387"/>
      <c r="E171" s="387"/>
      <c r="F171" s="387"/>
      <c r="G171" s="448"/>
      <c r="H171" s="508"/>
      <c r="N171" s="461"/>
      <c r="O171" s="461"/>
    </row>
    <row r="172">
      <c r="A172" s="494" t="s">
        <v>304</v>
      </c>
      <c r="B172" s="495"/>
      <c r="C172" s="513" t="s">
        <v>178</v>
      </c>
      <c r="D172" s="387"/>
      <c r="E172" s="387"/>
      <c r="F172" s="387"/>
      <c r="G172" s="464"/>
      <c r="H172" s="508"/>
      <c r="N172" s="461"/>
      <c r="O172" s="461"/>
    </row>
    <row r="173">
      <c r="A173" s="494" t="s">
        <v>401</v>
      </c>
      <c r="B173" s="495"/>
      <c r="C173" s="501" t="s">
        <v>402</v>
      </c>
      <c r="D173" s="387"/>
      <c r="E173" s="387"/>
      <c r="F173" s="387"/>
      <c r="G173" s="448"/>
      <c r="H173" s="508"/>
      <c r="N173" s="461"/>
      <c r="O173" s="461"/>
    </row>
    <row r="174">
      <c r="A174" s="494" t="s">
        <v>361</v>
      </c>
      <c r="B174" s="495"/>
      <c r="C174" s="510" t="s">
        <v>167</v>
      </c>
      <c r="D174" s="387"/>
      <c r="E174" s="387"/>
      <c r="F174" s="387"/>
      <c r="G174" s="448"/>
      <c r="H174" s="508"/>
      <c r="N174" s="461"/>
      <c r="O174" s="461"/>
    </row>
    <row r="175">
      <c r="A175" s="503" t="s">
        <v>403</v>
      </c>
      <c r="B175" s="495"/>
      <c r="C175" s="510" t="s">
        <v>160</v>
      </c>
      <c r="D175" s="387"/>
      <c r="E175" s="501" t="s">
        <v>394</v>
      </c>
      <c r="F175" s="387"/>
      <c r="G175" s="464"/>
      <c r="H175" s="508"/>
      <c r="N175" s="461"/>
      <c r="O175" s="461"/>
    </row>
    <row r="176">
      <c r="A176" s="503" t="s">
        <v>404</v>
      </c>
      <c r="B176" s="495"/>
      <c r="C176" s="510" t="s">
        <v>159</v>
      </c>
      <c r="D176" s="387"/>
      <c r="E176" s="513" t="s">
        <v>384</v>
      </c>
      <c r="F176" s="387"/>
      <c r="G176" s="448"/>
      <c r="H176" s="508"/>
      <c r="N176" s="461"/>
      <c r="O176" s="461"/>
    </row>
    <row r="177">
      <c r="A177" s="514"/>
      <c r="H177" s="508"/>
      <c r="N177" s="461"/>
      <c r="O177" s="461"/>
    </row>
    <row r="178" ht="13.5" customHeight="1">
      <c r="A178" s="490" t="s">
        <v>405</v>
      </c>
      <c r="B178" s="515" t="s">
        <v>406</v>
      </c>
      <c r="C178" s="361"/>
      <c r="D178" s="516"/>
      <c r="E178" s="516"/>
      <c r="F178" s="516"/>
      <c r="G178" s="516"/>
      <c r="H178" s="508"/>
      <c r="N178" s="461"/>
      <c r="O178" s="461"/>
    </row>
    <row r="179">
      <c r="B179" s="493"/>
      <c r="D179" s="516"/>
      <c r="E179" s="516"/>
      <c r="F179" s="516"/>
      <c r="G179" s="516"/>
      <c r="H179" s="516"/>
      <c r="I179" s="516"/>
      <c r="J179" s="516"/>
      <c r="K179" s="516"/>
      <c r="L179" s="516"/>
      <c r="M179" s="516"/>
      <c r="N179" s="461"/>
      <c r="O179" s="461"/>
    </row>
    <row r="180">
      <c r="A180" s="477" t="s">
        <v>299</v>
      </c>
      <c r="B180" s="478" t="s">
        <v>399</v>
      </c>
      <c r="C180" s="387"/>
      <c r="D180" s="410"/>
      <c r="E180" s="411"/>
      <c r="F180" s="516"/>
      <c r="G180" s="516"/>
      <c r="H180" s="516"/>
      <c r="I180" s="516"/>
      <c r="J180" s="516"/>
      <c r="K180" s="516"/>
      <c r="L180" s="516"/>
      <c r="M180" s="516"/>
      <c r="N180" s="461"/>
      <c r="O180" s="461"/>
    </row>
    <row r="181">
      <c r="A181" s="494" t="s">
        <v>300</v>
      </c>
      <c r="B181" s="517" t="s">
        <v>157</v>
      </c>
      <c r="C181" s="448"/>
      <c r="D181" s="518"/>
      <c r="E181" s="518"/>
      <c r="F181" s="516"/>
      <c r="G181" s="516"/>
      <c r="H181" s="516"/>
      <c r="I181" s="516"/>
      <c r="J181" s="516"/>
      <c r="K181" s="516"/>
      <c r="L181" s="516"/>
      <c r="M181" s="516"/>
      <c r="N181" s="461"/>
      <c r="O181" s="461"/>
    </row>
    <row r="182">
      <c r="A182" s="497" t="s">
        <v>344</v>
      </c>
      <c r="B182" s="519" t="s">
        <v>159</v>
      </c>
      <c r="C182" s="448"/>
      <c r="D182" s="518"/>
      <c r="E182" s="518"/>
      <c r="F182" s="516"/>
      <c r="G182" s="516"/>
      <c r="H182" s="516"/>
      <c r="I182" s="516"/>
      <c r="J182" s="516"/>
      <c r="K182" s="516"/>
      <c r="L182" s="516"/>
      <c r="M182" s="516"/>
      <c r="N182" s="461"/>
      <c r="O182" s="461"/>
    </row>
    <row r="183">
      <c r="A183" s="497" t="s">
        <v>302</v>
      </c>
      <c r="B183" s="520" t="s">
        <v>166</v>
      </c>
      <c r="C183" s="464"/>
      <c r="D183" s="521"/>
      <c r="E183" s="521"/>
      <c r="F183" s="516"/>
      <c r="G183" s="516"/>
      <c r="H183" s="516"/>
      <c r="I183" s="516"/>
      <c r="J183" s="516"/>
      <c r="K183" s="516"/>
      <c r="L183" s="516"/>
      <c r="M183" s="516"/>
      <c r="N183" s="461"/>
      <c r="O183" s="461"/>
    </row>
    <row r="184">
      <c r="A184" s="485"/>
      <c r="B184" s="512"/>
      <c r="D184" s="522"/>
      <c r="E184" s="522"/>
      <c r="F184" s="516"/>
      <c r="G184" s="516"/>
      <c r="H184" s="516"/>
      <c r="I184" s="516"/>
      <c r="J184" s="516"/>
      <c r="K184" s="516"/>
      <c r="L184" s="516"/>
      <c r="M184" s="516"/>
      <c r="N184" s="461"/>
      <c r="O184" s="461"/>
    </row>
    <row r="185">
      <c r="A185" s="494" t="s">
        <v>303</v>
      </c>
      <c r="B185" s="523" t="s">
        <v>166</v>
      </c>
      <c r="C185" s="448"/>
      <c r="D185" s="518"/>
      <c r="E185" s="518"/>
      <c r="F185" s="516"/>
      <c r="G185" s="516"/>
      <c r="H185" s="516"/>
      <c r="I185" s="516"/>
      <c r="J185" s="516"/>
      <c r="K185" s="516"/>
      <c r="L185" s="516"/>
      <c r="M185" s="516"/>
      <c r="N185" s="461"/>
      <c r="O185" s="461"/>
    </row>
    <row r="186">
      <c r="A186" s="494" t="s">
        <v>304</v>
      </c>
      <c r="B186" s="520" t="s">
        <v>178</v>
      </c>
      <c r="C186" s="448"/>
      <c r="D186" s="521"/>
      <c r="E186" s="521"/>
      <c r="F186" s="516"/>
      <c r="G186" s="516"/>
      <c r="H186" s="516"/>
      <c r="I186" s="516"/>
      <c r="J186" s="516"/>
      <c r="K186" s="516"/>
      <c r="L186" s="516"/>
      <c r="M186" s="516"/>
      <c r="N186" s="461"/>
      <c r="O186" s="461"/>
    </row>
    <row r="187">
      <c r="A187" s="494" t="s">
        <v>306</v>
      </c>
      <c r="B187" s="517" t="s">
        <v>402</v>
      </c>
      <c r="C187" s="448"/>
      <c r="D187" s="518"/>
      <c r="E187" s="518"/>
      <c r="F187" s="516"/>
      <c r="G187" s="516"/>
      <c r="H187" s="516"/>
      <c r="I187" s="516"/>
      <c r="J187" s="516"/>
      <c r="K187" s="516"/>
      <c r="L187" s="516"/>
      <c r="M187" s="516"/>
      <c r="N187" s="461"/>
      <c r="O187" s="461"/>
    </row>
    <row r="188">
      <c r="A188" s="494" t="s">
        <v>361</v>
      </c>
      <c r="B188" s="524" t="s">
        <v>167</v>
      </c>
      <c r="C188" s="464"/>
      <c r="D188" s="518"/>
      <c r="E188" s="518"/>
      <c r="F188" s="516"/>
      <c r="G188" s="516"/>
      <c r="H188" s="516"/>
      <c r="I188" s="516"/>
      <c r="J188" s="516"/>
      <c r="K188" s="516"/>
      <c r="L188" s="516"/>
      <c r="M188" s="516"/>
      <c r="N188" s="461"/>
      <c r="O188" s="461"/>
    </row>
    <row r="189">
      <c r="A189" s="494" t="s">
        <v>364</v>
      </c>
      <c r="B189" s="517" t="s">
        <v>336</v>
      </c>
      <c r="C189" s="448"/>
      <c r="D189" s="518"/>
      <c r="E189" s="518"/>
      <c r="F189" s="516"/>
      <c r="G189" s="516"/>
      <c r="H189" s="516"/>
      <c r="I189" s="516"/>
      <c r="J189" s="516"/>
      <c r="K189" s="516"/>
      <c r="L189" s="516"/>
      <c r="M189" s="516"/>
      <c r="N189" s="461"/>
      <c r="O189" s="461"/>
    </row>
    <row r="190">
      <c r="A190" s="494" t="s">
        <v>407</v>
      </c>
      <c r="B190" s="517" t="s">
        <v>198</v>
      </c>
      <c r="C190" s="464"/>
      <c r="D190" s="518"/>
      <c r="E190" s="518"/>
      <c r="F190" s="516"/>
      <c r="G190" s="516"/>
      <c r="H190" s="516"/>
      <c r="I190" s="516"/>
      <c r="J190" s="516"/>
      <c r="K190" s="516"/>
      <c r="L190" s="516"/>
      <c r="M190" s="516"/>
      <c r="N190" s="461"/>
      <c r="O190" s="461"/>
    </row>
    <row r="191">
      <c r="A191" s="503" t="s">
        <v>404</v>
      </c>
      <c r="B191" s="524" t="s">
        <v>159</v>
      </c>
      <c r="C191" s="464"/>
      <c r="D191" s="518"/>
      <c r="E191" s="518"/>
      <c r="F191" s="516"/>
      <c r="G191" s="516"/>
      <c r="H191" s="516"/>
      <c r="I191" s="516"/>
      <c r="J191" s="516"/>
      <c r="K191" s="516"/>
      <c r="L191" s="516"/>
      <c r="M191" s="516"/>
      <c r="N191" s="461"/>
      <c r="O191" s="461"/>
    </row>
    <row r="192">
      <c r="A192" s="503" t="s">
        <v>310</v>
      </c>
      <c r="B192" s="525" t="s">
        <v>160</v>
      </c>
      <c r="C192" s="464"/>
      <c r="D192" s="521"/>
      <c r="E192" s="521"/>
      <c r="F192" s="516"/>
      <c r="G192" s="516"/>
      <c r="H192" s="516"/>
      <c r="I192" s="516"/>
      <c r="J192" s="516"/>
      <c r="K192" s="516"/>
      <c r="L192" s="516"/>
      <c r="M192" s="516"/>
      <c r="N192" s="461"/>
      <c r="O192" s="461"/>
    </row>
    <row r="193">
      <c r="A193" s="526"/>
      <c r="B193" s="411"/>
      <c r="C193" s="411"/>
      <c r="D193" s="411"/>
      <c r="E193" s="411"/>
      <c r="F193" s="411"/>
      <c r="G193" s="411"/>
      <c r="H193" s="411"/>
      <c r="I193" s="411"/>
      <c r="J193" s="411"/>
      <c r="K193" s="411"/>
      <c r="L193" s="411"/>
      <c r="M193" s="412"/>
      <c r="N193" s="461"/>
      <c r="O193" s="461"/>
    </row>
    <row r="194" ht="13.5" customHeight="1">
      <c r="A194" s="490" t="s">
        <v>408</v>
      </c>
      <c r="B194" s="491" t="s">
        <v>409</v>
      </c>
      <c r="H194" s="506"/>
      <c r="I194" s="507"/>
      <c r="J194" s="507"/>
      <c r="K194" s="507"/>
      <c r="L194" s="507"/>
      <c r="M194" s="527"/>
      <c r="N194" s="461"/>
      <c r="O194" s="461"/>
    </row>
    <row r="195" ht="13.5" customHeight="1">
      <c r="B195" s="493"/>
      <c r="H195" s="508"/>
      <c r="M195" s="528"/>
      <c r="N195" s="461"/>
      <c r="O195" s="461"/>
    </row>
    <row r="196" ht="13.5" customHeight="1">
      <c r="A196" s="477" t="s">
        <v>299</v>
      </c>
      <c r="B196" s="529" t="s">
        <v>410</v>
      </c>
      <c r="C196" s="387"/>
      <c r="D196" s="529" t="s">
        <v>411</v>
      </c>
      <c r="E196" s="387"/>
      <c r="F196" s="529" t="s">
        <v>412</v>
      </c>
      <c r="G196" s="387"/>
      <c r="H196" s="508"/>
      <c r="M196" s="528"/>
      <c r="N196" s="461"/>
      <c r="O196" s="461"/>
    </row>
    <row r="197" ht="13.5" customHeight="1">
      <c r="A197" s="494" t="s">
        <v>300</v>
      </c>
      <c r="B197" s="530" t="s">
        <v>156</v>
      </c>
      <c r="H197" s="508"/>
      <c r="M197" s="528"/>
      <c r="N197" s="461"/>
      <c r="O197" s="461"/>
    </row>
    <row r="198" ht="13.5" customHeight="1">
      <c r="A198" s="497" t="s">
        <v>344</v>
      </c>
      <c r="B198" s="531" t="s">
        <v>166</v>
      </c>
      <c r="H198" s="508"/>
      <c r="M198" s="528"/>
      <c r="N198" s="461"/>
      <c r="O198" s="461"/>
    </row>
    <row r="199" ht="13.5" customHeight="1">
      <c r="A199" s="497" t="s">
        <v>302</v>
      </c>
      <c r="B199" s="532" t="s">
        <v>177</v>
      </c>
      <c r="H199" s="508"/>
      <c r="M199" s="528"/>
      <c r="N199" s="461"/>
      <c r="O199" s="461"/>
    </row>
    <row r="200" ht="13.5" customHeight="1">
      <c r="A200" s="485"/>
      <c r="B200" s="533"/>
      <c r="C200" s="411"/>
      <c r="D200" s="411"/>
      <c r="E200" s="411"/>
      <c r="F200" s="411"/>
      <c r="G200" s="411"/>
      <c r="H200" s="508"/>
      <c r="M200" s="528"/>
      <c r="N200" s="461"/>
      <c r="O200" s="461"/>
    </row>
    <row r="201" ht="13.5" customHeight="1">
      <c r="A201" s="494" t="s">
        <v>303</v>
      </c>
      <c r="B201" s="534" t="s">
        <v>166</v>
      </c>
      <c r="H201" s="508"/>
      <c r="M201" s="528"/>
      <c r="N201" s="461"/>
      <c r="O201" s="461"/>
    </row>
    <row r="202" ht="13.5" customHeight="1">
      <c r="A202" s="494" t="s">
        <v>304</v>
      </c>
      <c r="B202" s="530" t="s">
        <v>206</v>
      </c>
      <c r="H202" s="508"/>
      <c r="M202" s="528"/>
      <c r="N202" s="461"/>
      <c r="O202" s="461"/>
    </row>
    <row r="203" ht="13.5" customHeight="1">
      <c r="A203" s="487" t="s">
        <v>401</v>
      </c>
      <c r="B203" s="532" t="s">
        <v>177</v>
      </c>
      <c r="H203" s="508"/>
      <c r="M203" s="528"/>
      <c r="N203" s="461"/>
      <c r="O203" s="461"/>
    </row>
    <row r="204" ht="13.5" customHeight="1">
      <c r="A204" s="494" t="s">
        <v>361</v>
      </c>
      <c r="B204" s="535" t="s">
        <v>165</v>
      </c>
      <c r="D204" s="536" t="s">
        <v>413</v>
      </c>
      <c r="H204" s="508"/>
      <c r="M204" s="528"/>
      <c r="N204" s="461"/>
      <c r="O204" s="461"/>
    </row>
    <row r="205" ht="13.5" customHeight="1">
      <c r="A205" s="487" t="s">
        <v>372</v>
      </c>
      <c r="B205" s="530" t="s">
        <v>414</v>
      </c>
      <c r="H205" s="508"/>
      <c r="M205" s="528"/>
      <c r="N205" s="461"/>
      <c r="O205" s="461"/>
    </row>
    <row r="206" ht="13.5" customHeight="1">
      <c r="A206" s="487" t="s">
        <v>407</v>
      </c>
      <c r="B206" s="531" t="s">
        <v>178</v>
      </c>
      <c r="H206" s="508"/>
      <c r="M206" s="528"/>
      <c r="N206" s="461"/>
      <c r="O206" s="461"/>
    </row>
    <row r="207" ht="13.5" customHeight="1">
      <c r="A207" s="487" t="s">
        <v>415</v>
      </c>
      <c r="B207" s="537" t="s">
        <v>238</v>
      </c>
      <c r="C207" s="364"/>
      <c r="D207" s="364"/>
      <c r="E207" s="364"/>
      <c r="F207" s="364"/>
      <c r="G207" s="364"/>
      <c r="H207" s="508"/>
      <c r="M207" s="528"/>
      <c r="N207" s="461"/>
      <c r="O207" s="461"/>
    </row>
    <row r="208" ht="13.5" customHeight="1">
      <c r="A208" s="514"/>
      <c r="H208" s="538"/>
      <c r="I208" s="398"/>
      <c r="J208" s="398"/>
      <c r="K208" s="398"/>
      <c r="L208" s="398"/>
      <c r="M208" s="399"/>
      <c r="N208" s="461"/>
      <c r="O208" s="461"/>
    </row>
    <row r="209">
      <c r="A209" s="490" t="s">
        <v>416</v>
      </c>
      <c r="B209" s="515" t="s">
        <v>417</v>
      </c>
      <c r="C209" s="361"/>
      <c r="D209" s="361"/>
      <c r="E209" s="361"/>
      <c r="F209" s="522"/>
      <c r="G209" s="522"/>
      <c r="H209" s="522"/>
      <c r="I209" s="522"/>
      <c r="J209" s="522"/>
      <c r="K209" s="522"/>
      <c r="L209" s="522"/>
      <c r="M209" s="522"/>
      <c r="N209" s="461"/>
      <c r="O209" s="461"/>
    </row>
    <row r="210">
      <c r="B210" s="493"/>
      <c r="F210" s="522"/>
      <c r="G210" s="522"/>
      <c r="H210" s="522"/>
      <c r="I210" s="522"/>
      <c r="J210" s="522"/>
      <c r="K210" s="522"/>
      <c r="L210" s="522"/>
      <c r="M210" s="522"/>
      <c r="N210" s="461"/>
      <c r="O210" s="461"/>
    </row>
    <row r="211">
      <c r="A211" s="539" t="s">
        <v>299</v>
      </c>
      <c r="B211" s="529" t="s">
        <v>418</v>
      </c>
      <c r="C211" s="387"/>
      <c r="D211" s="540" t="s">
        <v>419</v>
      </c>
      <c r="E211" s="387"/>
      <c r="F211" s="522"/>
      <c r="G211" s="522"/>
      <c r="H211" s="522"/>
      <c r="I211" s="522"/>
      <c r="J211" s="522"/>
      <c r="K211" s="522"/>
      <c r="L211" s="522"/>
      <c r="M211" s="522"/>
      <c r="N211" s="461"/>
      <c r="O211" s="461"/>
    </row>
    <row r="212">
      <c r="A212" s="541" t="s">
        <v>300</v>
      </c>
      <c r="B212" s="542" t="s">
        <v>156</v>
      </c>
      <c r="C212" s="387"/>
      <c r="D212" s="387"/>
      <c r="E212" s="387"/>
      <c r="F212" s="522"/>
      <c r="G212" s="522"/>
      <c r="H212" s="522"/>
      <c r="I212" s="522"/>
      <c r="J212" s="522"/>
      <c r="K212" s="522"/>
      <c r="L212" s="522"/>
      <c r="M212" s="522"/>
      <c r="N212" s="461"/>
      <c r="O212" s="461"/>
    </row>
    <row r="213">
      <c r="A213" s="543" t="s">
        <v>420</v>
      </c>
      <c r="B213" s="544" t="s">
        <v>165</v>
      </c>
      <c r="C213" s="361"/>
      <c r="D213" s="361"/>
      <c r="E213" s="361"/>
      <c r="F213" s="522"/>
      <c r="G213" s="522"/>
      <c r="H213" s="522"/>
      <c r="I213" s="522"/>
      <c r="J213" s="522"/>
      <c r="K213" s="522"/>
      <c r="L213" s="522"/>
      <c r="M213" s="522"/>
      <c r="N213" s="461"/>
      <c r="O213" s="461"/>
    </row>
    <row r="214">
      <c r="A214" s="485"/>
      <c r="B214" s="545"/>
      <c r="C214" s="411"/>
      <c r="D214" s="411"/>
      <c r="E214" s="411"/>
      <c r="F214" s="522"/>
      <c r="G214" s="522"/>
      <c r="H214" s="522"/>
      <c r="I214" s="522"/>
      <c r="J214" s="522"/>
      <c r="K214" s="522"/>
      <c r="L214" s="522"/>
      <c r="M214" s="522"/>
      <c r="N214" s="461"/>
      <c r="O214" s="461"/>
    </row>
    <row r="215">
      <c r="A215" s="546" t="s">
        <v>303</v>
      </c>
      <c r="B215" s="547" t="s">
        <v>206</v>
      </c>
      <c r="C215" s="364"/>
      <c r="D215" s="364"/>
      <c r="E215" s="364"/>
      <c r="F215" s="522"/>
      <c r="G215" s="522"/>
      <c r="H215" s="522"/>
      <c r="I215" s="522"/>
      <c r="J215" s="522"/>
      <c r="K215" s="522"/>
      <c r="L215" s="522"/>
      <c r="M215" s="522"/>
      <c r="N215" s="461"/>
      <c r="O215" s="461"/>
    </row>
    <row r="216">
      <c r="A216" s="548" t="s">
        <v>421</v>
      </c>
      <c r="B216" s="549" t="s">
        <v>178</v>
      </c>
      <c r="C216" s="387"/>
      <c r="D216" s="387"/>
      <c r="E216" s="387"/>
      <c r="F216" s="522"/>
      <c r="G216" s="522"/>
      <c r="H216" s="522"/>
      <c r="I216" s="522"/>
      <c r="J216" s="522"/>
      <c r="K216" s="522"/>
      <c r="L216" s="522"/>
      <c r="M216" s="522"/>
      <c r="N216" s="461"/>
      <c r="O216" s="461"/>
    </row>
    <row r="217">
      <c r="A217" s="550" t="s">
        <v>361</v>
      </c>
      <c r="B217" s="551" t="s">
        <v>165</v>
      </c>
      <c r="C217" s="361"/>
      <c r="D217" s="361"/>
      <c r="E217" s="361"/>
      <c r="F217" s="522"/>
      <c r="G217" s="522"/>
      <c r="H217" s="522"/>
      <c r="I217" s="522"/>
      <c r="J217" s="522"/>
      <c r="K217" s="522"/>
      <c r="L217" s="522"/>
      <c r="M217" s="522"/>
      <c r="N217" s="461"/>
      <c r="O217" s="461"/>
    </row>
    <row r="218">
      <c r="A218" s="548" t="s">
        <v>422</v>
      </c>
      <c r="B218" s="552" t="s">
        <v>414</v>
      </c>
      <c r="C218" s="361"/>
      <c r="D218" s="361"/>
      <c r="E218" s="361"/>
      <c r="F218" s="522"/>
      <c r="G218" s="522"/>
      <c r="H218" s="522"/>
      <c r="I218" s="522"/>
      <c r="J218" s="522"/>
      <c r="K218" s="522"/>
      <c r="L218" s="522"/>
      <c r="M218" s="522"/>
      <c r="N218" s="461"/>
      <c r="O218" s="461"/>
    </row>
    <row r="219">
      <c r="A219" s="548" t="s">
        <v>423</v>
      </c>
      <c r="B219" s="549" t="s">
        <v>424</v>
      </c>
      <c r="C219" s="387"/>
      <c r="D219" s="387"/>
      <c r="E219" s="387"/>
      <c r="F219" s="522"/>
      <c r="G219" s="522"/>
      <c r="H219" s="522"/>
      <c r="I219" s="522"/>
      <c r="J219" s="522"/>
      <c r="K219" s="522"/>
      <c r="L219" s="522"/>
      <c r="M219" s="522"/>
      <c r="N219" s="461"/>
      <c r="O219" s="461"/>
    </row>
    <row r="220">
      <c r="A220" s="526"/>
      <c r="B220" s="411"/>
      <c r="C220" s="411"/>
      <c r="D220" s="411"/>
      <c r="E220" s="411"/>
      <c r="F220" s="411"/>
      <c r="G220" s="411"/>
      <c r="H220" s="411"/>
      <c r="I220" s="411"/>
      <c r="J220" s="411"/>
      <c r="K220" s="411"/>
      <c r="L220" s="411"/>
      <c r="M220" s="412"/>
      <c r="N220" s="461"/>
      <c r="O220" s="461"/>
    </row>
    <row r="221">
      <c r="A221" s="490" t="s">
        <v>425</v>
      </c>
      <c r="B221" s="491" t="s">
        <v>426</v>
      </c>
      <c r="H221" s="492"/>
      <c r="I221" s="492"/>
      <c r="J221" s="492"/>
      <c r="K221" s="492"/>
      <c r="L221" s="492"/>
      <c r="M221" s="492"/>
      <c r="N221" s="461"/>
      <c r="O221" s="461"/>
    </row>
    <row r="222" ht="11.25" customHeight="1">
      <c r="B222" s="493"/>
      <c r="H222" s="492"/>
      <c r="I222" s="492"/>
      <c r="J222" s="492"/>
      <c r="K222" s="492"/>
      <c r="L222" s="492"/>
      <c r="M222" s="492"/>
      <c r="N222" s="461"/>
      <c r="O222" s="461"/>
    </row>
    <row r="223">
      <c r="A223" s="539" t="s">
        <v>299</v>
      </c>
      <c r="B223" s="553" t="s">
        <v>427</v>
      </c>
      <c r="C223" s="387"/>
      <c r="D223" s="529" t="s">
        <v>428</v>
      </c>
      <c r="E223" s="387"/>
      <c r="F223" s="529" t="s">
        <v>429</v>
      </c>
      <c r="G223" s="387"/>
      <c r="H223" s="492"/>
      <c r="I223" s="492"/>
      <c r="J223" s="492"/>
      <c r="K223" s="492"/>
      <c r="L223" s="492"/>
      <c r="M223" s="492"/>
      <c r="N223" s="461"/>
      <c r="O223" s="461"/>
    </row>
    <row r="224">
      <c r="A224" s="541" t="s">
        <v>300</v>
      </c>
      <c r="B224" s="554" t="s">
        <v>155</v>
      </c>
      <c r="C224" s="387"/>
      <c r="D224" s="387"/>
      <c r="E224" s="387"/>
      <c r="F224" s="387"/>
      <c r="G224" s="387"/>
      <c r="H224" s="492"/>
      <c r="I224" s="492"/>
      <c r="J224" s="492"/>
      <c r="K224" s="492"/>
      <c r="L224" s="492"/>
      <c r="M224" s="492"/>
      <c r="N224" s="461"/>
      <c r="O224" s="461"/>
    </row>
    <row r="225">
      <c r="A225" s="482" t="s">
        <v>344</v>
      </c>
      <c r="B225" s="555" t="s">
        <v>156</v>
      </c>
      <c r="C225" s="387"/>
      <c r="D225" s="387"/>
      <c r="E225" s="387"/>
      <c r="F225" s="387"/>
      <c r="G225" s="387"/>
      <c r="H225" s="492"/>
      <c r="I225" s="492"/>
      <c r="J225" s="492"/>
      <c r="K225" s="492"/>
      <c r="L225" s="492"/>
      <c r="M225" s="492"/>
      <c r="N225" s="461"/>
      <c r="O225" s="461"/>
    </row>
    <row r="226">
      <c r="A226" s="482" t="s">
        <v>302</v>
      </c>
      <c r="B226" s="556" t="s">
        <v>176</v>
      </c>
      <c r="C226" s="361"/>
      <c r="D226" s="361"/>
      <c r="E226" s="361"/>
      <c r="F226" s="361"/>
      <c r="G226" s="361"/>
      <c r="H226" s="492"/>
      <c r="I226" s="492"/>
      <c r="J226" s="492"/>
      <c r="K226" s="492"/>
      <c r="L226" s="492"/>
      <c r="M226" s="492"/>
      <c r="N226" s="461"/>
      <c r="O226" s="461"/>
    </row>
    <row r="227">
      <c r="A227" s="557"/>
      <c r="H227" s="492"/>
      <c r="I227" s="492"/>
      <c r="J227" s="492"/>
      <c r="K227" s="492"/>
      <c r="L227" s="492"/>
      <c r="M227" s="492"/>
      <c r="N227" s="461"/>
      <c r="O227" s="461"/>
    </row>
    <row r="228">
      <c r="A228" s="494" t="s">
        <v>303</v>
      </c>
      <c r="B228" s="547" t="s">
        <v>156</v>
      </c>
      <c r="C228" s="364"/>
      <c r="D228" s="364"/>
      <c r="E228" s="364"/>
      <c r="F228" s="364"/>
      <c r="G228" s="364"/>
      <c r="H228" s="492"/>
      <c r="I228" s="492"/>
      <c r="J228" s="492"/>
      <c r="K228" s="492"/>
      <c r="L228" s="492"/>
      <c r="M228" s="492"/>
      <c r="N228" s="461"/>
      <c r="O228" s="461"/>
    </row>
    <row r="229">
      <c r="A229" s="494" t="s">
        <v>304</v>
      </c>
      <c r="B229" s="549" t="s">
        <v>176</v>
      </c>
      <c r="C229" s="387"/>
      <c r="D229" s="387"/>
      <c r="E229" s="387"/>
      <c r="F229" s="387"/>
      <c r="G229" s="387"/>
      <c r="H229" s="492"/>
      <c r="I229" s="492"/>
      <c r="J229" s="492"/>
      <c r="K229" s="492"/>
      <c r="L229" s="492"/>
      <c r="M229" s="492"/>
      <c r="N229" s="461"/>
      <c r="O229" s="461"/>
    </row>
    <row r="230">
      <c r="A230" s="494" t="s">
        <v>361</v>
      </c>
      <c r="B230" s="549" t="s">
        <v>430</v>
      </c>
      <c r="C230" s="387"/>
      <c r="D230" s="387"/>
      <c r="E230" s="387"/>
      <c r="F230" s="387"/>
      <c r="G230" s="387"/>
      <c r="H230" s="492"/>
      <c r="I230" s="492"/>
      <c r="J230" s="492"/>
      <c r="K230" s="492"/>
      <c r="L230" s="492"/>
      <c r="M230" s="492"/>
      <c r="N230" s="461"/>
      <c r="O230" s="461"/>
    </row>
    <row r="231">
      <c r="A231" s="494" t="s">
        <v>306</v>
      </c>
      <c r="B231" s="554" t="s">
        <v>157</v>
      </c>
      <c r="C231" s="387"/>
      <c r="D231" s="387"/>
      <c r="E231" s="387"/>
      <c r="F231" s="501" t="s">
        <v>431</v>
      </c>
      <c r="G231" s="387"/>
      <c r="H231" s="492"/>
      <c r="I231" s="492"/>
      <c r="J231" s="492"/>
      <c r="K231" s="492"/>
      <c r="L231" s="492"/>
      <c r="M231" s="492"/>
      <c r="N231" s="461"/>
      <c r="O231" s="461"/>
    </row>
    <row r="232">
      <c r="A232" s="494" t="s">
        <v>432</v>
      </c>
      <c r="B232" s="542" t="s">
        <v>414</v>
      </c>
      <c r="C232" s="387"/>
      <c r="D232" s="387"/>
      <c r="E232" s="387"/>
      <c r="F232" s="387"/>
      <c r="G232" s="387"/>
      <c r="H232" s="492"/>
      <c r="I232" s="492"/>
      <c r="J232" s="492"/>
      <c r="K232" s="492"/>
      <c r="L232" s="492"/>
      <c r="M232" s="492"/>
      <c r="N232" s="461"/>
      <c r="O232" s="461"/>
    </row>
    <row r="233">
      <c r="A233" s="494" t="s">
        <v>407</v>
      </c>
      <c r="B233" s="542" t="s">
        <v>433</v>
      </c>
      <c r="C233" s="387"/>
      <c r="D233" s="387"/>
      <c r="E233" s="387"/>
      <c r="F233" s="387"/>
      <c r="G233" s="387"/>
      <c r="H233" s="492"/>
      <c r="I233" s="492"/>
      <c r="J233" s="492"/>
      <c r="K233" s="492"/>
      <c r="L233" s="492"/>
      <c r="M233" s="492"/>
      <c r="N233" s="461"/>
      <c r="O233" s="461"/>
    </row>
    <row r="234">
      <c r="A234" s="494" t="s">
        <v>310</v>
      </c>
      <c r="B234" s="558" t="s">
        <v>424</v>
      </c>
      <c r="C234" s="361"/>
      <c r="D234" s="361"/>
      <c r="E234" s="361"/>
      <c r="F234" s="361"/>
      <c r="G234" s="362"/>
      <c r="H234" s="492"/>
      <c r="I234" s="492"/>
      <c r="J234" s="492"/>
      <c r="K234" s="492"/>
      <c r="L234" s="492"/>
      <c r="M234" s="492"/>
      <c r="N234" s="461"/>
      <c r="O234" s="461"/>
    </row>
    <row r="235">
      <c r="A235" s="494" t="s">
        <v>308</v>
      </c>
      <c r="B235" s="554" t="s">
        <v>434</v>
      </c>
      <c r="C235" s="387"/>
      <c r="D235" s="501" t="s">
        <v>435</v>
      </c>
      <c r="E235" s="387"/>
      <c r="F235" s="387"/>
      <c r="G235" s="387"/>
      <c r="H235" s="492"/>
      <c r="I235" s="492"/>
      <c r="J235" s="492"/>
      <c r="K235" s="492"/>
      <c r="L235" s="492"/>
      <c r="M235" s="492"/>
      <c r="N235" s="461"/>
      <c r="O235" s="461"/>
    </row>
    <row r="236">
      <c r="A236" s="494" t="s">
        <v>307</v>
      </c>
      <c r="B236" s="554" t="s">
        <v>336</v>
      </c>
      <c r="C236" s="387"/>
      <c r="D236" s="387"/>
      <c r="E236" s="387"/>
      <c r="F236" s="387"/>
      <c r="G236" s="387"/>
      <c r="H236" s="492"/>
      <c r="I236" s="492"/>
      <c r="J236" s="492"/>
      <c r="K236" s="492"/>
      <c r="L236" s="492"/>
      <c r="M236" s="492"/>
      <c r="N236" s="461"/>
      <c r="O236" s="461"/>
    </row>
    <row r="237">
      <c r="A237" s="522"/>
      <c r="B237" s="522"/>
      <c r="C237" s="522"/>
      <c r="D237" s="522"/>
      <c r="E237" s="522"/>
      <c r="F237" s="522"/>
      <c r="G237" s="522"/>
      <c r="H237" s="522"/>
      <c r="I237" s="526"/>
      <c r="J237" s="411"/>
      <c r="K237" s="411"/>
      <c r="L237" s="411"/>
      <c r="M237" s="412"/>
      <c r="N237" s="461"/>
      <c r="O237" s="461"/>
    </row>
  </sheetData>
  <mergeCells count="244">
    <mergeCell ref="B142:E142"/>
    <mergeCell ref="A140:E140"/>
    <mergeCell ref="A148:A149"/>
    <mergeCell ref="B143:D143"/>
    <mergeCell ref="F150:G150"/>
    <mergeCell ref="B148:G149"/>
    <mergeCell ref="B137:D137"/>
    <mergeCell ref="D150:E150"/>
    <mergeCell ref="B101:C101"/>
    <mergeCell ref="A99:A100"/>
    <mergeCell ref="A98:G98"/>
    <mergeCell ref="C115:G115"/>
    <mergeCell ref="C114:G114"/>
    <mergeCell ref="C113:G113"/>
    <mergeCell ref="C112:G112"/>
    <mergeCell ref="B95:E95"/>
    <mergeCell ref="D96:E96"/>
    <mergeCell ref="B96:C96"/>
    <mergeCell ref="B97:E97"/>
    <mergeCell ref="D103:G103"/>
    <mergeCell ref="C104:G104"/>
    <mergeCell ref="D109:G109"/>
    <mergeCell ref="D110:G110"/>
    <mergeCell ref="D90:E90"/>
    <mergeCell ref="B81:E81"/>
    <mergeCell ref="D85:E85"/>
    <mergeCell ref="C162:E162"/>
    <mergeCell ref="C176:D176"/>
    <mergeCell ref="B212:E212"/>
    <mergeCell ref="B213:E213"/>
    <mergeCell ref="B87:E87"/>
    <mergeCell ref="B88:E88"/>
    <mergeCell ref="B86:E86"/>
    <mergeCell ref="B85:C85"/>
    <mergeCell ref="B94:E94"/>
    <mergeCell ref="C158:D158"/>
    <mergeCell ref="F162:G162"/>
    <mergeCell ref="B164:G165"/>
    <mergeCell ref="C151:G151"/>
    <mergeCell ref="C156:G156"/>
    <mergeCell ref="E153:G153"/>
    <mergeCell ref="C152:G152"/>
    <mergeCell ref="C159:G159"/>
    <mergeCell ref="C157:G157"/>
    <mergeCell ref="B150:C150"/>
    <mergeCell ref="C173:F173"/>
    <mergeCell ref="B170:G170"/>
    <mergeCell ref="C172:F172"/>
    <mergeCell ref="C171:F171"/>
    <mergeCell ref="C161:G161"/>
    <mergeCell ref="C169:F169"/>
    <mergeCell ref="B234:G234"/>
    <mergeCell ref="B233:G233"/>
    <mergeCell ref="B229:G229"/>
    <mergeCell ref="B230:G230"/>
    <mergeCell ref="B231:E231"/>
    <mergeCell ref="F231:G231"/>
    <mergeCell ref="B228:G228"/>
    <mergeCell ref="B225:G225"/>
    <mergeCell ref="B226:G226"/>
    <mergeCell ref="A227:G227"/>
    <mergeCell ref="D235:G235"/>
    <mergeCell ref="B235:C235"/>
    <mergeCell ref="B232:G232"/>
    <mergeCell ref="B29:F29"/>
    <mergeCell ref="B30:F30"/>
    <mergeCell ref="B24:F24"/>
    <mergeCell ref="B23:F23"/>
    <mergeCell ref="B20:G21"/>
    <mergeCell ref="F22:G22"/>
    <mergeCell ref="B22:C22"/>
    <mergeCell ref="A20:A21"/>
    <mergeCell ref="B25:F25"/>
    <mergeCell ref="B219:E219"/>
    <mergeCell ref="B214:E214"/>
    <mergeCell ref="B217:E217"/>
    <mergeCell ref="B218:E218"/>
    <mergeCell ref="B215:E215"/>
    <mergeCell ref="B216:E216"/>
    <mergeCell ref="D38:E38"/>
    <mergeCell ref="B38:C38"/>
    <mergeCell ref="A53:A54"/>
    <mergeCell ref="B60:E60"/>
    <mergeCell ref="B57:E57"/>
    <mergeCell ref="B61:E61"/>
    <mergeCell ref="C92:E92"/>
    <mergeCell ref="B93:E93"/>
    <mergeCell ref="E106:G106"/>
    <mergeCell ref="B99:G100"/>
    <mergeCell ref="C160:G160"/>
    <mergeCell ref="E158:G158"/>
    <mergeCell ref="D223:E223"/>
    <mergeCell ref="B224:G224"/>
    <mergeCell ref="B205:G205"/>
    <mergeCell ref="B206:G206"/>
    <mergeCell ref="D204:G204"/>
    <mergeCell ref="A208:G208"/>
    <mergeCell ref="B207:G207"/>
    <mergeCell ref="B204:C204"/>
    <mergeCell ref="A221:A222"/>
    <mergeCell ref="D22:E22"/>
    <mergeCell ref="D4:E4"/>
    <mergeCell ref="B2:E3"/>
    <mergeCell ref="A2:A3"/>
    <mergeCell ref="B4:C4"/>
    <mergeCell ref="F196:G196"/>
    <mergeCell ref="H194:M208"/>
    <mergeCell ref="B201:G201"/>
    <mergeCell ref="B202:G202"/>
    <mergeCell ref="B203:G203"/>
    <mergeCell ref="B221:G222"/>
    <mergeCell ref="A220:M220"/>
    <mergeCell ref="B223:C223"/>
    <mergeCell ref="F223:G223"/>
    <mergeCell ref="I237:M237"/>
    <mergeCell ref="B236:G236"/>
    <mergeCell ref="E168:F168"/>
    <mergeCell ref="C167:F167"/>
    <mergeCell ref="A209:A210"/>
    <mergeCell ref="B209:E210"/>
    <mergeCell ref="B211:C211"/>
    <mergeCell ref="D211:E211"/>
    <mergeCell ref="A52:G52"/>
    <mergeCell ref="B63:E63"/>
    <mergeCell ref="B62:E62"/>
    <mergeCell ref="A35:I35"/>
    <mergeCell ref="A36:A37"/>
    <mergeCell ref="B66:D66"/>
    <mergeCell ref="B65:E65"/>
    <mergeCell ref="B72:E72"/>
    <mergeCell ref="B71:E71"/>
    <mergeCell ref="D70:E70"/>
    <mergeCell ref="B70:C70"/>
    <mergeCell ref="B83:E84"/>
    <mergeCell ref="A83:A84"/>
    <mergeCell ref="B80:E80"/>
    <mergeCell ref="B77:E77"/>
    <mergeCell ref="B78:E78"/>
    <mergeCell ref="B91:E91"/>
    <mergeCell ref="B90:C90"/>
    <mergeCell ref="B26:F26"/>
    <mergeCell ref="B28:F28"/>
    <mergeCell ref="A82:G82"/>
    <mergeCell ref="A67:G67"/>
    <mergeCell ref="B41:E41"/>
    <mergeCell ref="B79:E79"/>
    <mergeCell ref="B75:E75"/>
    <mergeCell ref="B76:E76"/>
    <mergeCell ref="B74:E74"/>
    <mergeCell ref="B73:E73"/>
    <mergeCell ref="C64:E64"/>
    <mergeCell ref="A68:A69"/>
    <mergeCell ref="B68:E69"/>
    <mergeCell ref="B40:E40"/>
    <mergeCell ref="B39:E39"/>
    <mergeCell ref="B36:E37"/>
    <mergeCell ref="B48:E48"/>
    <mergeCell ref="B45:E45"/>
    <mergeCell ref="B46:E46"/>
    <mergeCell ref="B47:E47"/>
    <mergeCell ref="B44:E44"/>
    <mergeCell ref="B43:E43"/>
    <mergeCell ref="B31:F31"/>
    <mergeCell ref="B32:F32"/>
    <mergeCell ref="B33:F33"/>
    <mergeCell ref="B34:F34"/>
    <mergeCell ref="D55:E55"/>
    <mergeCell ref="B53:E54"/>
    <mergeCell ref="B58:E58"/>
    <mergeCell ref="B59:C59"/>
    <mergeCell ref="B49:E49"/>
    <mergeCell ref="B56:E56"/>
    <mergeCell ref="B55:C55"/>
    <mergeCell ref="B51:E51"/>
    <mergeCell ref="B50:E50"/>
    <mergeCell ref="B129:H129"/>
    <mergeCell ref="B130:H130"/>
    <mergeCell ref="H120:I120"/>
    <mergeCell ref="B118:I119"/>
    <mergeCell ref="A117:M117"/>
    <mergeCell ref="A118:A119"/>
    <mergeCell ref="F120:G120"/>
    <mergeCell ref="D120:E120"/>
    <mergeCell ref="B120:C120"/>
    <mergeCell ref="B122:H122"/>
    <mergeCell ref="B121:H121"/>
    <mergeCell ref="B123:H123"/>
    <mergeCell ref="B134:E135"/>
    <mergeCell ref="A124:I124"/>
    <mergeCell ref="B125:H125"/>
    <mergeCell ref="B132:H132"/>
    <mergeCell ref="B131:H131"/>
    <mergeCell ref="B128:H128"/>
    <mergeCell ref="B127:H127"/>
    <mergeCell ref="B126:H126"/>
    <mergeCell ref="A147:M147"/>
    <mergeCell ref="D146:E146"/>
    <mergeCell ref="B146:C146"/>
    <mergeCell ref="B144:D144"/>
    <mergeCell ref="B145:E145"/>
    <mergeCell ref="B136:C136"/>
    <mergeCell ref="D136:E136"/>
    <mergeCell ref="C155:G155"/>
    <mergeCell ref="A154:G154"/>
    <mergeCell ref="A133:M133"/>
    <mergeCell ref="A134:A135"/>
    <mergeCell ref="B139:D139"/>
    <mergeCell ref="B138:D138"/>
    <mergeCell ref="B141:D141"/>
    <mergeCell ref="B197:G197"/>
    <mergeCell ref="D196:E196"/>
    <mergeCell ref="B196:C196"/>
    <mergeCell ref="B200:G200"/>
    <mergeCell ref="B199:G199"/>
    <mergeCell ref="A193:M193"/>
    <mergeCell ref="B198:G198"/>
    <mergeCell ref="A164:A165"/>
    <mergeCell ref="A178:A179"/>
    <mergeCell ref="B178:C179"/>
    <mergeCell ref="B184:C184"/>
    <mergeCell ref="B180:C180"/>
    <mergeCell ref="D180:E180"/>
    <mergeCell ref="E175:F175"/>
    <mergeCell ref="E176:F176"/>
    <mergeCell ref="C175:D175"/>
    <mergeCell ref="A177:G177"/>
    <mergeCell ref="F166:G166"/>
    <mergeCell ref="H164:M178"/>
    <mergeCell ref="B194:G195"/>
    <mergeCell ref="A194:A195"/>
    <mergeCell ref="B166:C166"/>
    <mergeCell ref="D166:E166"/>
    <mergeCell ref="A163:M163"/>
    <mergeCell ref="C168:D168"/>
    <mergeCell ref="C174:F174"/>
    <mergeCell ref="C107:G107"/>
    <mergeCell ref="C106:D106"/>
    <mergeCell ref="C108:G108"/>
    <mergeCell ref="D116:G116"/>
    <mergeCell ref="F101:G101"/>
    <mergeCell ref="D101:E101"/>
    <mergeCell ref="C111:E111"/>
    <mergeCell ref="F111:G111"/>
    <mergeCell ref="C102:G102"/>
  </mergeCells>
  <conditionalFormatting sqref="B88 B92:B94">
    <cfRule type="cellIs" dxfId="0" priority="1" operator="equal">
      <formula>"D66"</formula>
    </cfRule>
  </conditionalFormatting>
  <conditionalFormatting sqref="B88 B92:B94">
    <cfRule type="cellIs" dxfId="1" priority="2" operator="equal">
      <formula>"MPN"</formula>
    </cfRule>
  </conditionalFormatting>
  <conditionalFormatting sqref="B88 B92:B94">
    <cfRule type="cellIs" dxfId="2" priority="3" operator="equal">
      <formula>"S&amp;V"</formula>
    </cfRule>
  </conditionalFormatting>
  <conditionalFormatting sqref="B88 B92:B94">
    <cfRule type="cellIs" dxfId="3" priority="4" operator="equal">
      <formula>"PVV"</formula>
    </cfRule>
  </conditionalFormatting>
  <conditionalFormatting sqref="B88 B92:B94">
    <cfRule type="cellIs" dxfId="4" priority="5" operator="equal">
      <formula>"VVD"</formula>
    </cfRule>
  </conditionalFormatting>
  <conditionalFormatting sqref="B88 B92:B94">
    <cfRule type="cellIs" dxfId="5" priority="6" operator="equal">
      <formula>"GL"</formula>
    </cfRule>
  </conditionalFormatting>
  <conditionalFormatting sqref="B88 B92:B94">
    <cfRule type="cellIs" dxfId="6" priority="7" operator="equal">
      <formula>"PP"</formula>
    </cfRule>
  </conditionalFormatting>
  <conditionalFormatting sqref="B88 B92:B94">
    <cfRule type="cellIs" dxfId="7" priority="8" operator="equal">
      <formula>"CDA"</formula>
    </cfRule>
  </conditionalFormatting>
  <conditionalFormatting sqref="H96:M96">
    <cfRule type="notContainsBlanks" dxfId="8" priority="9">
      <formula>LEN(TRIM(H96))&gt;0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20.86"/>
    <col customWidth="1" min="3" max="3" width="7.86"/>
    <col customWidth="1" min="4" max="4" width="20.86"/>
    <col customWidth="1" min="5" max="5" width="7.86"/>
    <col customWidth="1" min="6" max="6" width="20.86"/>
    <col customWidth="1" min="7" max="7" width="7.86"/>
    <col customWidth="1" min="8" max="8" width="20.86"/>
    <col customWidth="1" min="9" max="9" width="7.86"/>
    <col customWidth="1" min="10" max="10" width="20.86"/>
    <col customWidth="1" min="11" max="11" width="7.71"/>
    <col customWidth="1" min="12" max="12" width="20.86"/>
    <col customWidth="1" min="13" max="13" width="7.86"/>
    <col customWidth="1" min="14" max="14" width="20.86"/>
    <col customWidth="1" min="15" max="15" width="7.86"/>
    <col customWidth="1" min="16" max="16" width="20.86"/>
    <col customWidth="1" min="17" max="17" width="7.86"/>
    <col customWidth="1" min="18" max="18" width="19.86"/>
    <col customWidth="1" min="19" max="19" width="7.86"/>
    <col customWidth="1" min="20" max="20" width="7.71"/>
  </cols>
  <sheetData>
    <row r="2">
      <c r="B2" s="559" t="s">
        <v>436</v>
      </c>
      <c r="E2" s="560">
        <v>18.8</v>
      </c>
    </row>
    <row r="4">
      <c r="A4" s="561"/>
      <c r="B4" s="562" t="s">
        <v>437</v>
      </c>
      <c r="D4" s="562" t="s">
        <v>438</v>
      </c>
      <c r="F4" s="562" t="s">
        <v>439</v>
      </c>
      <c r="H4" s="562" t="s">
        <v>440</v>
      </c>
      <c r="J4" s="562" t="s">
        <v>441</v>
      </c>
      <c r="L4" s="562" t="s">
        <v>442</v>
      </c>
      <c r="N4" s="562" t="s">
        <v>443</v>
      </c>
      <c r="O4" s="77"/>
    </row>
    <row r="5">
      <c r="A5" s="563"/>
      <c r="B5" s="562" t="s">
        <v>22</v>
      </c>
      <c r="D5" s="562" t="s">
        <v>444</v>
      </c>
      <c r="F5" s="562" t="s">
        <v>281</v>
      </c>
      <c r="H5" s="562" t="s">
        <v>13</v>
      </c>
      <c r="J5" s="562" t="s">
        <v>445</v>
      </c>
      <c r="L5" s="562" t="s">
        <v>28</v>
      </c>
      <c r="N5" s="562" t="s">
        <v>446</v>
      </c>
      <c r="O5" s="77"/>
    </row>
    <row r="6">
      <c r="A6" s="564">
        <v>1.0</v>
      </c>
      <c r="B6" s="565" t="s">
        <v>447</v>
      </c>
      <c r="C6" s="566">
        <v>52.0</v>
      </c>
      <c r="D6" s="565" t="s">
        <v>448</v>
      </c>
      <c r="E6" s="566">
        <v>29.0</v>
      </c>
      <c r="F6" s="565" t="s">
        <v>449</v>
      </c>
      <c r="G6" s="566">
        <v>31.0</v>
      </c>
      <c r="H6" s="565" t="s">
        <v>450</v>
      </c>
      <c r="I6" s="566">
        <v>22.0</v>
      </c>
      <c r="J6" s="565" t="s">
        <v>451</v>
      </c>
      <c r="K6" s="566">
        <v>30.0</v>
      </c>
      <c r="L6" s="565" t="s">
        <v>452</v>
      </c>
      <c r="M6" s="567">
        <v>15.0</v>
      </c>
      <c r="N6" s="565" t="s">
        <v>446</v>
      </c>
      <c r="O6" s="568">
        <v>11.0</v>
      </c>
    </row>
    <row r="7">
      <c r="A7" s="564">
        <v>2.0</v>
      </c>
      <c r="B7" s="565" t="s">
        <v>453</v>
      </c>
      <c r="C7" s="567">
        <v>8.0</v>
      </c>
      <c r="D7" s="565" t="s">
        <v>454</v>
      </c>
      <c r="E7" s="567">
        <v>8.0</v>
      </c>
      <c r="F7" s="565" t="s">
        <v>455</v>
      </c>
      <c r="G7" s="567">
        <v>5.0</v>
      </c>
      <c r="H7" s="565" t="s">
        <v>456</v>
      </c>
      <c r="I7" s="567">
        <v>4.0</v>
      </c>
      <c r="J7" s="565" t="s">
        <v>457</v>
      </c>
      <c r="K7" s="567">
        <v>3.0</v>
      </c>
      <c r="L7" s="565" t="s">
        <v>458</v>
      </c>
      <c r="M7" s="567">
        <v>1.0</v>
      </c>
      <c r="N7" s="565"/>
      <c r="O7" s="569"/>
    </row>
    <row r="8">
      <c r="A8" s="564">
        <v>3.0</v>
      </c>
      <c r="B8" s="565" t="s">
        <v>459</v>
      </c>
      <c r="C8" s="567">
        <v>6.0</v>
      </c>
      <c r="D8" s="565" t="s">
        <v>460</v>
      </c>
      <c r="E8" s="567">
        <v>3.0</v>
      </c>
      <c r="F8" s="565" t="s">
        <v>461</v>
      </c>
      <c r="G8" s="567">
        <v>4.0</v>
      </c>
      <c r="H8" s="565" t="s">
        <v>462</v>
      </c>
      <c r="I8" s="567">
        <v>0.0</v>
      </c>
      <c r="J8" s="565" t="s">
        <v>463</v>
      </c>
      <c r="K8" s="567">
        <v>8.0</v>
      </c>
      <c r="L8" s="565" t="s">
        <v>464</v>
      </c>
      <c r="M8" s="567">
        <v>1.0</v>
      </c>
      <c r="N8" s="565"/>
      <c r="O8" s="569"/>
    </row>
    <row r="9">
      <c r="A9" s="564">
        <v>4.0</v>
      </c>
      <c r="B9" s="565" t="s">
        <v>465</v>
      </c>
      <c r="C9" s="570">
        <v>1.0</v>
      </c>
      <c r="D9" s="565" t="s">
        <v>466</v>
      </c>
      <c r="E9" s="567">
        <v>1.0</v>
      </c>
      <c r="F9" s="565" t="s">
        <v>467</v>
      </c>
      <c r="G9" s="567">
        <v>3.0</v>
      </c>
      <c r="H9" s="565" t="s">
        <v>468</v>
      </c>
      <c r="I9" s="567">
        <v>5.0</v>
      </c>
      <c r="J9" s="565" t="s">
        <v>469</v>
      </c>
      <c r="K9" s="567">
        <v>1.0</v>
      </c>
      <c r="L9" s="565" t="s">
        <v>470</v>
      </c>
      <c r="M9" s="567">
        <v>1.0</v>
      </c>
      <c r="N9" s="565"/>
      <c r="O9" s="569"/>
    </row>
    <row r="10">
      <c r="A10" s="564">
        <v>5.0</v>
      </c>
      <c r="B10" s="565" t="s">
        <v>471</v>
      </c>
      <c r="C10" s="567">
        <v>8.0</v>
      </c>
      <c r="D10" s="565" t="s">
        <v>472</v>
      </c>
      <c r="E10" s="567">
        <v>14.0</v>
      </c>
      <c r="F10" s="565" t="s">
        <v>473</v>
      </c>
      <c r="G10" s="567">
        <v>11.0</v>
      </c>
      <c r="H10" s="565" t="s">
        <v>474</v>
      </c>
      <c r="I10" s="567">
        <v>1.0</v>
      </c>
      <c r="J10" s="571" t="s">
        <v>475</v>
      </c>
      <c r="K10" s="572">
        <v>3.0</v>
      </c>
      <c r="L10" s="565" t="s">
        <v>476</v>
      </c>
      <c r="M10" s="570">
        <v>2.0</v>
      </c>
      <c r="N10" s="565"/>
      <c r="O10" s="569"/>
    </row>
    <row r="11">
      <c r="A11" s="564">
        <v>6.0</v>
      </c>
      <c r="B11" s="565" t="s">
        <v>477</v>
      </c>
      <c r="C11" s="567">
        <v>2.0</v>
      </c>
      <c r="D11" s="565" t="s">
        <v>478</v>
      </c>
      <c r="E11" s="567">
        <v>1.0</v>
      </c>
      <c r="F11" s="571" t="s">
        <v>479</v>
      </c>
      <c r="G11" s="572">
        <v>0.0</v>
      </c>
      <c r="H11" s="565" t="s">
        <v>480</v>
      </c>
      <c r="I11" s="567">
        <v>2.0</v>
      </c>
      <c r="J11" s="571"/>
      <c r="K11" s="571"/>
      <c r="L11" s="565"/>
      <c r="M11" s="565"/>
      <c r="N11" s="565"/>
      <c r="O11" s="569"/>
    </row>
    <row r="12">
      <c r="A12" s="564">
        <v>7.0</v>
      </c>
      <c r="B12" s="565" t="s">
        <v>481</v>
      </c>
      <c r="C12" s="567">
        <v>0.0</v>
      </c>
      <c r="D12" s="565" t="s">
        <v>482</v>
      </c>
      <c r="E12" s="567">
        <v>2.0</v>
      </c>
      <c r="F12" s="571" t="s">
        <v>483</v>
      </c>
      <c r="G12" s="572">
        <v>5.0</v>
      </c>
      <c r="H12" s="565" t="s">
        <v>484</v>
      </c>
      <c r="I12" s="567">
        <v>4.0</v>
      </c>
      <c r="J12" s="571"/>
      <c r="K12" s="571"/>
      <c r="L12" s="565"/>
      <c r="M12" s="565"/>
      <c r="N12" s="565"/>
      <c r="O12" s="569"/>
    </row>
    <row r="13">
      <c r="A13" s="564">
        <v>8.0</v>
      </c>
      <c r="B13" s="565" t="s">
        <v>485</v>
      </c>
      <c r="C13" s="567">
        <v>0.0</v>
      </c>
      <c r="D13" s="571" t="s">
        <v>486</v>
      </c>
      <c r="E13" s="572">
        <v>5.0</v>
      </c>
      <c r="F13" s="571" t="s">
        <v>487</v>
      </c>
      <c r="G13" s="572">
        <v>3.0</v>
      </c>
      <c r="H13" s="571"/>
      <c r="I13" s="571"/>
      <c r="J13" s="565"/>
      <c r="K13" s="565"/>
      <c r="L13" s="565"/>
      <c r="M13" s="565"/>
      <c r="N13" s="571"/>
      <c r="O13" s="573"/>
    </row>
    <row r="14" ht="16.5" customHeight="1">
      <c r="A14" s="564">
        <v>9.0</v>
      </c>
      <c r="B14" s="565" t="s">
        <v>488</v>
      </c>
      <c r="C14" s="567">
        <v>4.0</v>
      </c>
      <c r="D14" s="571"/>
      <c r="E14" s="571"/>
      <c r="F14" s="571"/>
      <c r="G14" s="571"/>
      <c r="H14" s="571"/>
      <c r="I14" s="571"/>
      <c r="J14" s="571"/>
      <c r="K14" s="571"/>
      <c r="L14" s="565"/>
      <c r="M14" s="565"/>
      <c r="N14" s="565"/>
      <c r="O14" s="569"/>
    </row>
    <row r="15">
      <c r="A15" s="564">
        <v>10.0</v>
      </c>
      <c r="B15" s="565"/>
      <c r="C15" s="565"/>
      <c r="D15" s="571"/>
      <c r="E15" s="571"/>
      <c r="F15" s="571"/>
      <c r="G15" s="571"/>
      <c r="H15" s="571"/>
      <c r="I15" s="571"/>
      <c r="J15" s="571"/>
      <c r="K15" s="571"/>
      <c r="L15" s="565"/>
      <c r="M15" s="565"/>
      <c r="N15" s="571"/>
      <c r="O15" s="573"/>
    </row>
    <row r="16">
      <c r="A16" s="564">
        <v>11.0</v>
      </c>
      <c r="J16" s="574"/>
      <c r="O16" s="77"/>
    </row>
    <row r="17">
      <c r="A17" s="564">
        <v>12.0</v>
      </c>
      <c r="B17" s="567"/>
      <c r="C17" s="565"/>
      <c r="D17" s="571"/>
      <c r="E17" s="571"/>
      <c r="F17" s="571"/>
      <c r="G17" s="571"/>
      <c r="H17" s="571"/>
      <c r="I17" s="571"/>
      <c r="J17" s="571"/>
      <c r="K17" s="571"/>
      <c r="L17" s="565"/>
      <c r="M17" s="565"/>
      <c r="N17" s="571"/>
      <c r="O17" s="573"/>
    </row>
    <row r="18">
      <c r="A18" s="564">
        <v>13.0</v>
      </c>
      <c r="B18" s="575"/>
      <c r="C18" s="575"/>
      <c r="D18" s="576"/>
      <c r="E18" s="576"/>
      <c r="F18" s="576"/>
      <c r="G18" s="576"/>
      <c r="J18" s="576"/>
      <c r="K18" s="576"/>
      <c r="L18" s="575"/>
      <c r="M18" s="575"/>
      <c r="N18" s="576"/>
      <c r="O18" s="577"/>
    </row>
    <row r="19">
      <c r="A19" s="564">
        <v>14.0</v>
      </c>
      <c r="B19" s="576"/>
      <c r="C19" s="576"/>
      <c r="D19" s="576"/>
      <c r="E19" s="576"/>
      <c r="F19" s="576"/>
      <c r="G19" s="576"/>
      <c r="J19" s="576"/>
      <c r="K19" s="576"/>
      <c r="L19" s="575"/>
      <c r="M19" s="575"/>
      <c r="N19" s="576"/>
      <c r="O19" s="577"/>
    </row>
    <row r="20">
      <c r="A20" s="564">
        <v>15.0</v>
      </c>
      <c r="B20" s="576"/>
      <c r="C20" s="576"/>
      <c r="D20" s="576"/>
      <c r="E20" s="576"/>
      <c r="F20" s="576"/>
      <c r="G20" s="575"/>
      <c r="J20" s="575"/>
      <c r="K20" s="576"/>
      <c r="L20" s="575"/>
      <c r="M20" s="575"/>
      <c r="N20" s="576"/>
      <c r="O20" s="577"/>
    </row>
    <row r="21">
      <c r="A21" s="564">
        <v>16.0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5"/>
      <c r="M21" s="575"/>
      <c r="N21" s="576"/>
      <c r="O21" s="577"/>
    </row>
    <row r="22">
      <c r="A22" s="564">
        <v>17.0</v>
      </c>
      <c r="B22" s="576"/>
      <c r="C22" s="576"/>
      <c r="D22" s="576"/>
      <c r="E22" s="576"/>
      <c r="F22" s="576"/>
      <c r="G22" s="576"/>
      <c r="H22" s="576"/>
      <c r="I22" s="576"/>
      <c r="J22" s="576"/>
      <c r="K22" s="576"/>
      <c r="L22" s="575"/>
      <c r="M22" s="575"/>
      <c r="N22" s="576"/>
      <c r="O22" s="577"/>
    </row>
    <row r="23">
      <c r="A23" s="564">
        <v>18.0</v>
      </c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5"/>
      <c r="M23" s="575"/>
      <c r="N23" s="576"/>
      <c r="O23" s="577"/>
    </row>
    <row r="24">
      <c r="A24" s="564">
        <v>19.0</v>
      </c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5"/>
      <c r="M24" s="575"/>
      <c r="N24" s="576"/>
      <c r="O24" s="577"/>
    </row>
    <row r="25">
      <c r="A25" s="564">
        <v>20.0</v>
      </c>
      <c r="B25" s="576"/>
      <c r="C25" s="578"/>
      <c r="D25" s="578"/>
      <c r="E25" s="578"/>
      <c r="F25" s="578"/>
      <c r="G25" s="578"/>
      <c r="H25" s="578"/>
      <c r="I25" s="578"/>
      <c r="J25" s="578"/>
      <c r="K25" s="578"/>
      <c r="L25" s="579"/>
      <c r="M25" s="579"/>
      <c r="N25" s="578"/>
      <c r="O25" s="580"/>
    </row>
    <row r="26">
      <c r="A26" s="574" t="s">
        <v>489</v>
      </c>
      <c r="B26" s="361"/>
      <c r="C26">
        <f>SUM(C5:C25)</f>
        <v>81</v>
      </c>
      <c r="E26">
        <f>SUM(E5:E25)</f>
        <v>63</v>
      </c>
      <c r="G26">
        <f>SUM(G5:G25)</f>
        <v>62</v>
      </c>
      <c r="I26">
        <f>SUM(I5:I25)</f>
        <v>38</v>
      </c>
      <c r="K26">
        <f>SUM(K5:K25)</f>
        <v>45</v>
      </c>
      <c r="M26">
        <f>SUM(M5:M25)</f>
        <v>20</v>
      </c>
      <c r="O26" s="574">
        <v>11.0</v>
      </c>
    </row>
    <row r="27">
      <c r="A27" s="574" t="s">
        <v>10</v>
      </c>
      <c r="C27" s="574"/>
      <c r="E27" s="574"/>
      <c r="G27" s="574"/>
      <c r="I27" s="574"/>
      <c r="K27" s="574"/>
      <c r="M27" s="574"/>
      <c r="O27" s="574"/>
    </row>
    <row r="28">
      <c r="C28" s="574"/>
      <c r="J28" s="571"/>
      <c r="K28" s="572"/>
    </row>
    <row r="29">
      <c r="B29" s="581" t="s">
        <v>490</v>
      </c>
      <c r="D29" s="582">
        <v>353.0</v>
      </c>
      <c r="J29" s="571"/>
      <c r="K29" s="583"/>
    </row>
    <row r="30">
      <c r="B30" s="581" t="s">
        <v>491</v>
      </c>
      <c r="D30" s="582">
        <v>33.0</v>
      </c>
      <c r="J30" s="571"/>
      <c r="K30" s="572"/>
    </row>
    <row r="31">
      <c r="B31" s="581" t="s">
        <v>492</v>
      </c>
      <c r="D31" s="582">
        <f>D29-D30</f>
        <v>320</v>
      </c>
    </row>
    <row r="32">
      <c r="B32" s="581" t="s">
        <v>493</v>
      </c>
      <c r="D32" s="582">
        <v>18.0</v>
      </c>
    </row>
    <row r="33">
      <c r="B33" s="581" t="s">
        <v>494</v>
      </c>
      <c r="D33" s="584">
        <f>D31/D32</f>
        <v>17.77777778</v>
      </c>
    </row>
    <row r="34">
      <c r="B34" s="581" t="s">
        <v>436</v>
      </c>
      <c r="D34" s="574">
        <v>18.8</v>
      </c>
    </row>
    <row r="36">
      <c r="B36" s="585" t="s">
        <v>495</v>
      </c>
    </row>
    <row r="37">
      <c r="B37" s="586" t="s">
        <v>8</v>
      </c>
      <c r="C37" s="586" t="s">
        <v>10</v>
      </c>
      <c r="D37" s="586" t="s">
        <v>496</v>
      </c>
      <c r="E37" s="586" t="s">
        <v>497</v>
      </c>
    </row>
    <row r="38">
      <c r="B38" s="587" t="s">
        <v>22</v>
      </c>
      <c r="C38" s="588">
        <v>5.0</v>
      </c>
      <c r="D38" s="589">
        <f>C26/$D$31</f>
        <v>0.253125</v>
      </c>
      <c r="E38" s="590">
        <f>(C38/C45)</f>
        <v>0.2</v>
      </c>
    </row>
    <row r="39">
      <c r="B39" s="587" t="s">
        <v>498</v>
      </c>
      <c r="C39" s="588">
        <v>5.0</v>
      </c>
      <c r="D39" s="589">
        <f>E26/$D$31</f>
        <v>0.196875</v>
      </c>
      <c r="E39" s="590">
        <f>(C39/C45)</f>
        <v>0.2</v>
      </c>
    </row>
    <row r="40">
      <c r="B40" s="587" t="s">
        <v>281</v>
      </c>
      <c r="C40" s="588">
        <v>5.0</v>
      </c>
      <c r="D40" s="589">
        <f>G26/$D$31</f>
        <v>0.19375</v>
      </c>
      <c r="E40" s="590">
        <f>(C40/C45)</f>
        <v>0.2</v>
      </c>
    </row>
    <row r="41">
      <c r="B41" s="587" t="s">
        <v>13</v>
      </c>
      <c r="C41" s="588">
        <v>3.0</v>
      </c>
      <c r="D41" s="589">
        <f>I26/$D$31</f>
        <v>0.11875</v>
      </c>
      <c r="E41" s="590">
        <f>(C41/C45)</f>
        <v>0.12</v>
      </c>
    </row>
    <row r="42">
      <c r="B42" s="587" t="s">
        <v>25</v>
      </c>
      <c r="C42" s="588">
        <v>4.0</v>
      </c>
      <c r="D42" s="589">
        <f>K26/$D$31</f>
        <v>0.140625</v>
      </c>
      <c r="E42" s="590">
        <f>(C42/C45)</f>
        <v>0.16</v>
      </c>
    </row>
    <row r="43">
      <c r="B43" s="587" t="s">
        <v>28</v>
      </c>
      <c r="C43" s="588">
        <v>2.0</v>
      </c>
      <c r="D43" s="589">
        <f>M26/$D$31</f>
        <v>0.0625</v>
      </c>
      <c r="E43" s="590">
        <f>(C43/C45)</f>
        <v>0.08</v>
      </c>
    </row>
    <row r="44">
      <c r="B44" s="587" t="s">
        <v>499</v>
      </c>
      <c r="C44" s="588">
        <v>1.0</v>
      </c>
      <c r="D44" s="589">
        <f>O26/$D$31</f>
        <v>0.034375</v>
      </c>
      <c r="E44" s="590">
        <f>(C44/C45)</f>
        <v>0.04</v>
      </c>
    </row>
    <row r="45">
      <c r="B45" s="591" t="s">
        <v>500</v>
      </c>
      <c r="C45" s="592">
        <f t="shared" ref="C45:E45" si="1">SUM(C38:C44)</f>
        <v>25</v>
      </c>
      <c r="D45" s="593">
        <f t="shared" si="1"/>
        <v>1</v>
      </c>
      <c r="E45" s="593">
        <f t="shared" si="1"/>
        <v>1</v>
      </c>
    </row>
  </sheetData>
  <mergeCells count="16">
    <mergeCell ref="J5:K5"/>
    <mergeCell ref="L5:M5"/>
    <mergeCell ref="L4:M4"/>
    <mergeCell ref="N4:O4"/>
    <mergeCell ref="N5:O5"/>
    <mergeCell ref="J4:K4"/>
    <mergeCell ref="D5:E5"/>
    <mergeCell ref="B5:C5"/>
    <mergeCell ref="H5:I5"/>
    <mergeCell ref="B2:D2"/>
    <mergeCell ref="E2:F2"/>
    <mergeCell ref="H4:I4"/>
    <mergeCell ref="F4:G4"/>
    <mergeCell ref="D4:E4"/>
    <mergeCell ref="B4:C4"/>
    <mergeCell ref="F5:G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2001A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86"/>
    <col customWidth="1" min="2" max="2" width="9.86"/>
    <col customWidth="1" min="3" max="3" width="7.57"/>
    <col customWidth="1" min="4" max="4" width="12.0"/>
    <col customWidth="1" min="5" max="5" width="25.14"/>
    <col customWidth="1" min="6" max="6" width="23.71"/>
    <col customWidth="1" min="7" max="7" width="12.29"/>
    <col customWidth="1" min="8" max="8" width="1.57"/>
    <col customWidth="1" min="9" max="10" width="10.0"/>
    <col customWidth="1" min="11" max="14" width="9.57"/>
    <col customWidth="1" min="15" max="15" width="1.57"/>
    <col customWidth="1" min="16" max="16" width="14.0"/>
    <col customWidth="1" min="17" max="17" width="12.0"/>
  </cols>
  <sheetData>
    <row r="1">
      <c r="A1" s="594" t="s">
        <v>501</v>
      </c>
      <c r="B1" s="594" t="s">
        <v>502</v>
      </c>
      <c r="C1" s="192" t="s">
        <v>503</v>
      </c>
      <c r="D1" s="192" t="s">
        <v>504</v>
      </c>
      <c r="E1" s="192" t="s">
        <v>56</v>
      </c>
      <c r="F1" s="192" t="s">
        <v>137</v>
      </c>
      <c r="G1" s="595" t="s">
        <v>505</v>
      </c>
      <c r="H1" s="596"/>
      <c r="I1" s="597" t="s">
        <v>506</v>
      </c>
      <c r="J1" s="6"/>
      <c r="K1" s="6"/>
      <c r="L1" s="6"/>
      <c r="M1" s="6"/>
      <c r="N1" s="6"/>
      <c r="O1" s="598"/>
      <c r="P1" s="599" t="s">
        <v>507</v>
      </c>
      <c r="Q1" s="600" t="s">
        <v>192</v>
      </c>
    </row>
    <row r="2">
      <c r="A2" s="601" t="s">
        <v>508</v>
      </c>
      <c r="B2" s="601" t="s">
        <v>509</v>
      </c>
      <c r="C2" s="602">
        <v>2015.0</v>
      </c>
      <c r="D2" s="603" t="s">
        <v>66</v>
      </c>
      <c r="E2" s="601" t="s">
        <v>119</v>
      </c>
      <c r="F2" s="601" t="s">
        <v>138</v>
      </c>
      <c r="G2" s="604" t="s">
        <v>58</v>
      </c>
      <c r="H2" s="605"/>
      <c r="I2" s="3"/>
      <c r="J2" s="3"/>
      <c r="K2" s="3"/>
      <c r="L2" s="606"/>
      <c r="M2" s="606"/>
      <c r="N2" s="606"/>
      <c r="O2" s="605"/>
      <c r="P2" s="607" t="s">
        <v>510</v>
      </c>
      <c r="Q2" s="608"/>
    </row>
    <row r="3">
      <c r="A3" s="139"/>
      <c r="B3" s="139"/>
      <c r="C3" s="139"/>
      <c r="D3" s="150"/>
      <c r="E3" s="139"/>
      <c r="F3" s="139"/>
      <c r="G3" s="609"/>
      <c r="H3" s="610"/>
      <c r="I3" s="611" t="s">
        <v>511</v>
      </c>
      <c r="J3" s="387"/>
      <c r="K3" s="387"/>
      <c r="L3" s="387"/>
      <c r="M3" s="387"/>
      <c r="N3" s="384"/>
      <c r="O3" s="610"/>
      <c r="P3" s="612"/>
      <c r="Q3" s="176"/>
    </row>
    <row r="4">
      <c r="A4" s="139"/>
      <c r="B4" s="139"/>
      <c r="C4" s="139"/>
      <c r="D4" s="613" t="s">
        <v>67</v>
      </c>
      <c r="E4" s="139"/>
      <c r="F4" s="139"/>
      <c r="G4" s="609"/>
      <c r="H4" s="610"/>
      <c r="I4" s="614" t="s">
        <v>512</v>
      </c>
      <c r="J4" s="361"/>
      <c r="K4" s="361"/>
      <c r="L4" s="361"/>
      <c r="M4" s="361"/>
      <c r="N4" s="362"/>
      <c r="O4" s="610"/>
      <c r="P4" s="612"/>
      <c r="Q4" s="176"/>
    </row>
    <row r="5">
      <c r="A5" s="139"/>
      <c r="B5" s="139"/>
      <c r="C5" s="139"/>
      <c r="D5" s="150"/>
      <c r="E5" s="139"/>
      <c r="F5" s="139"/>
      <c r="G5" s="609"/>
      <c r="H5" s="610"/>
      <c r="I5" s="615" t="s">
        <v>513</v>
      </c>
      <c r="J5" s="361"/>
      <c r="K5" s="361"/>
      <c r="L5" s="361"/>
      <c r="M5" s="361"/>
      <c r="N5" s="362"/>
      <c r="O5" s="610"/>
      <c r="P5" s="612"/>
      <c r="Q5" s="176"/>
    </row>
    <row r="6">
      <c r="A6" s="139"/>
      <c r="B6" s="139"/>
      <c r="C6" s="139"/>
      <c r="D6" s="613" t="s">
        <v>68</v>
      </c>
      <c r="E6" s="139"/>
      <c r="F6" s="139"/>
      <c r="G6" s="609"/>
      <c r="H6" s="610"/>
      <c r="I6" s="616" t="s">
        <v>514</v>
      </c>
      <c r="J6" s="361"/>
      <c r="K6" s="361"/>
      <c r="L6" s="361"/>
      <c r="M6" s="361"/>
      <c r="N6" s="362"/>
      <c r="O6" s="610"/>
      <c r="P6" s="612"/>
      <c r="Q6" s="176"/>
    </row>
    <row r="7">
      <c r="A7" s="139"/>
      <c r="B7" s="139"/>
      <c r="C7" s="139"/>
      <c r="D7" s="150"/>
      <c r="E7" s="139"/>
      <c r="F7" s="139"/>
      <c r="G7" s="609"/>
      <c r="H7" s="610"/>
      <c r="I7" s="617" t="s">
        <v>515</v>
      </c>
      <c r="J7" s="387"/>
      <c r="K7" s="387"/>
      <c r="L7" s="618" t="s">
        <v>516</v>
      </c>
      <c r="M7" s="361"/>
      <c r="N7" s="619" t="s">
        <v>517</v>
      </c>
      <c r="O7" s="610"/>
      <c r="P7" s="363"/>
      <c r="Q7" s="620"/>
    </row>
    <row r="8">
      <c r="A8" s="139"/>
      <c r="B8" s="139"/>
      <c r="C8" s="139"/>
      <c r="D8" s="613" t="s">
        <v>69</v>
      </c>
      <c r="E8" s="139"/>
      <c r="F8" s="139"/>
      <c r="G8" s="609"/>
      <c r="H8" s="610"/>
      <c r="I8" s="621" t="s">
        <v>518</v>
      </c>
      <c r="J8" s="387"/>
      <c r="K8" s="387"/>
      <c r="L8" s="612"/>
      <c r="N8" s="139"/>
      <c r="O8" s="610"/>
      <c r="P8" s="622" t="s">
        <v>424</v>
      </c>
      <c r="Q8" s="623" t="s">
        <v>158</v>
      </c>
    </row>
    <row r="9">
      <c r="A9" s="150"/>
      <c r="B9" s="150"/>
      <c r="C9" s="139"/>
      <c r="D9" s="150"/>
      <c r="E9" s="150"/>
      <c r="F9" s="150"/>
      <c r="G9" s="609"/>
      <c r="H9" s="610"/>
      <c r="I9" s="624" t="s">
        <v>519</v>
      </c>
      <c r="K9" s="625" t="s">
        <v>520</v>
      </c>
      <c r="L9" s="361"/>
      <c r="M9" s="361"/>
      <c r="N9" s="362"/>
      <c r="O9" s="610"/>
      <c r="P9" s="626" t="s">
        <v>156</v>
      </c>
      <c r="Q9" s="627"/>
    </row>
    <row r="10">
      <c r="A10" s="628" t="s">
        <v>521</v>
      </c>
      <c r="B10" s="628" t="s">
        <v>522</v>
      </c>
      <c r="C10" s="139"/>
      <c r="D10" s="613" t="s">
        <v>70</v>
      </c>
      <c r="E10" s="628" t="s">
        <v>120</v>
      </c>
      <c r="F10" s="628" t="s">
        <v>523</v>
      </c>
      <c r="G10" s="609"/>
      <c r="H10" s="610"/>
      <c r="I10" s="629" t="s">
        <v>524</v>
      </c>
      <c r="J10" s="384"/>
      <c r="K10" s="612"/>
      <c r="N10" s="77"/>
      <c r="O10" s="610"/>
      <c r="P10" s="139"/>
      <c r="Q10" s="627"/>
    </row>
    <row r="11">
      <c r="A11" s="139"/>
      <c r="B11" s="139"/>
      <c r="C11" s="139"/>
      <c r="D11" s="150"/>
      <c r="E11" s="139"/>
      <c r="F11" s="139"/>
      <c r="G11" s="609"/>
      <c r="H11" s="610"/>
      <c r="I11" s="630" t="s">
        <v>525</v>
      </c>
      <c r="J11" s="387"/>
      <c r="K11" s="387"/>
      <c r="L11" s="387"/>
      <c r="M11" s="387"/>
      <c r="N11" s="384"/>
      <c r="O11" s="610"/>
      <c r="P11" s="139"/>
      <c r="Q11" s="627"/>
    </row>
    <row r="12">
      <c r="A12" s="139"/>
      <c r="B12" s="139"/>
      <c r="C12" s="139"/>
      <c r="D12" s="613" t="s">
        <v>71</v>
      </c>
      <c r="E12" s="139"/>
      <c r="F12" s="139"/>
      <c r="G12" s="609"/>
      <c r="H12" s="610"/>
      <c r="I12" s="631" t="s">
        <v>526</v>
      </c>
      <c r="J12" s="387"/>
      <c r="K12" s="387"/>
      <c r="L12" s="387"/>
      <c r="M12" s="387"/>
      <c r="N12" s="384"/>
      <c r="O12" s="610"/>
      <c r="P12" s="139"/>
      <c r="Q12" s="627"/>
    </row>
    <row r="13">
      <c r="A13" s="632"/>
      <c r="B13" s="139"/>
      <c r="C13" s="139"/>
      <c r="D13" s="150"/>
      <c r="E13" s="632"/>
      <c r="F13" s="632"/>
      <c r="G13" s="633" t="s">
        <v>527</v>
      </c>
      <c r="H13" s="610"/>
      <c r="L13" s="561"/>
      <c r="M13" s="561"/>
      <c r="N13" s="561"/>
      <c r="O13" s="610"/>
      <c r="P13" s="150"/>
      <c r="Q13" s="634"/>
    </row>
    <row r="14" ht="7.5" customHeight="1">
      <c r="A14" s="635"/>
      <c r="B14" s="139"/>
      <c r="C14" s="139"/>
      <c r="D14" s="636"/>
      <c r="E14" s="11"/>
      <c r="F14" s="637"/>
      <c r="G14" s="139"/>
      <c r="H14" s="610"/>
      <c r="I14" s="638"/>
      <c r="J14" s="3"/>
      <c r="K14" s="3"/>
      <c r="L14" s="3"/>
      <c r="M14" s="3"/>
      <c r="N14" s="3"/>
      <c r="O14" s="610"/>
      <c r="P14" s="639"/>
      <c r="Q14" s="637"/>
    </row>
    <row r="15">
      <c r="A15" s="640" t="s">
        <v>528</v>
      </c>
      <c r="B15" s="139"/>
      <c r="C15" s="139"/>
      <c r="D15" s="609" t="s">
        <v>72</v>
      </c>
      <c r="E15" s="640" t="s">
        <v>121</v>
      </c>
      <c r="F15" s="640" t="s">
        <v>529</v>
      </c>
      <c r="G15" s="632"/>
      <c r="H15" s="610"/>
      <c r="I15" s="641" t="s">
        <v>530</v>
      </c>
      <c r="J15" s="642"/>
      <c r="K15" s="642"/>
      <c r="L15" s="642"/>
      <c r="M15" s="642"/>
      <c r="N15" s="643"/>
      <c r="O15" s="610"/>
      <c r="P15" s="644" t="s">
        <v>336</v>
      </c>
      <c r="Q15" s="645" t="s">
        <v>158</v>
      </c>
    </row>
    <row r="16">
      <c r="A16" s="139"/>
      <c r="B16" s="139"/>
      <c r="C16" s="646"/>
      <c r="D16" s="150"/>
      <c r="E16" s="139"/>
      <c r="F16" s="139"/>
      <c r="G16" s="139"/>
      <c r="H16" s="610"/>
      <c r="I16" s="614" t="s">
        <v>531</v>
      </c>
      <c r="J16" s="361"/>
      <c r="K16" s="361"/>
      <c r="L16" s="361"/>
      <c r="M16" s="361"/>
      <c r="N16" s="362"/>
      <c r="O16" s="610"/>
      <c r="P16" s="647" t="s">
        <v>170</v>
      </c>
      <c r="Q16" s="627"/>
    </row>
    <row r="17">
      <c r="A17" s="139"/>
      <c r="B17" s="139"/>
      <c r="C17" s="648">
        <v>2016.0</v>
      </c>
      <c r="D17" s="613" t="s">
        <v>73</v>
      </c>
      <c r="E17" s="139"/>
      <c r="F17" s="139"/>
      <c r="G17" s="139"/>
      <c r="H17" s="610"/>
      <c r="I17" s="649" t="s">
        <v>532</v>
      </c>
      <c r="J17" s="361"/>
      <c r="K17" s="361"/>
      <c r="L17" s="361"/>
      <c r="M17" s="361"/>
      <c r="N17" s="362"/>
      <c r="O17" s="610"/>
      <c r="P17" s="139"/>
      <c r="Q17" s="627"/>
    </row>
    <row r="18">
      <c r="A18" s="139"/>
      <c r="B18" s="139"/>
      <c r="C18" s="139"/>
      <c r="D18" s="150"/>
      <c r="E18" s="139"/>
      <c r="F18" s="139"/>
      <c r="G18" s="139"/>
      <c r="H18" s="610"/>
      <c r="I18" s="650" t="s">
        <v>533</v>
      </c>
      <c r="J18" s="617" t="s">
        <v>515</v>
      </c>
      <c r="K18" s="387"/>
      <c r="L18" s="387"/>
      <c r="M18" s="387"/>
      <c r="N18" s="384"/>
      <c r="O18" s="610"/>
      <c r="P18" s="139"/>
      <c r="Q18" s="634"/>
    </row>
    <row r="19">
      <c r="A19" s="139"/>
      <c r="B19" s="139"/>
      <c r="C19" s="139"/>
      <c r="D19" s="613" t="s">
        <v>74</v>
      </c>
      <c r="E19" s="139"/>
      <c r="F19" s="139"/>
      <c r="G19" s="139"/>
      <c r="H19" s="610"/>
      <c r="I19" s="651" t="s">
        <v>534</v>
      </c>
      <c r="N19" s="77"/>
      <c r="O19" s="610"/>
      <c r="P19" s="139"/>
      <c r="Q19" s="652" t="s">
        <v>193</v>
      </c>
    </row>
    <row r="20">
      <c r="A20" s="150"/>
      <c r="B20" s="150"/>
      <c r="C20" s="139"/>
      <c r="D20" s="150"/>
      <c r="E20" s="150"/>
      <c r="F20" s="150"/>
      <c r="G20" s="139"/>
      <c r="H20" s="610"/>
      <c r="I20" s="615" t="s">
        <v>535</v>
      </c>
      <c r="J20" s="361"/>
      <c r="K20" s="361"/>
      <c r="L20" s="361"/>
      <c r="M20" s="361"/>
      <c r="N20" s="362"/>
      <c r="O20" s="610"/>
      <c r="P20" s="139"/>
      <c r="Q20" s="627"/>
    </row>
    <row r="21">
      <c r="A21" s="653"/>
      <c r="B21" s="362"/>
      <c r="C21" s="139"/>
      <c r="D21" s="613" t="s">
        <v>75</v>
      </c>
      <c r="E21" s="654" t="s">
        <v>89</v>
      </c>
      <c r="F21" s="362"/>
      <c r="G21" s="633" t="s">
        <v>536</v>
      </c>
      <c r="H21" s="610"/>
      <c r="I21" s="655" t="s">
        <v>519</v>
      </c>
      <c r="J21" s="656" t="s">
        <v>537</v>
      </c>
      <c r="K21" s="387"/>
      <c r="L21" s="387"/>
      <c r="M21" s="387"/>
      <c r="N21" s="384"/>
      <c r="O21" s="610"/>
      <c r="P21" s="139"/>
      <c r="Q21" s="627"/>
    </row>
    <row r="22">
      <c r="A22" s="657"/>
      <c r="B22" s="658"/>
      <c r="C22" s="139"/>
      <c r="D22" s="139"/>
      <c r="E22" s="657"/>
      <c r="F22" s="658"/>
      <c r="G22" s="139"/>
      <c r="H22" s="610"/>
      <c r="O22" s="610"/>
      <c r="P22" s="139"/>
      <c r="Q22" s="634"/>
    </row>
    <row r="23" ht="7.5" customHeight="1">
      <c r="A23" s="659"/>
      <c r="B23" s="637"/>
      <c r="C23" s="139"/>
      <c r="D23" s="660"/>
      <c r="E23" s="11"/>
      <c r="F23" s="637"/>
      <c r="G23" s="139"/>
      <c r="H23" s="610"/>
      <c r="I23" s="661"/>
      <c r="J23" s="11"/>
      <c r="K23" s="11"/>
      <c r="L23" s="11"/>
      <c r="M23" s="11"/>
      <c r="N23" s="11"/>
      <c r="O23" s="610"/>
      <c r="P23" s="139"/>
      <c r="Q23" s="662"/>
    </row>
    <row r="24">
      <c r="A24" s="663" t="s">
        <v>538</v>
      </c>
      <c r="B24" s="664" t="s">
        <v>539</v>
      </c>
      <c r="C24" s="139"/>
      <c r="D24" s="609" t="s">
        <v>76</v>
      </c>
      <c r="E24" s="665" t="s">
        <v>540</v>
      </c>
      <c r="F24" s="665" t="s">
        <v>541</v>
      </c>
      <c r="G24" s="632"/>
      <c r="H24" s="610"/>
      <c r="I24" s="666"/>
      <c r="J24" s="666"/>
      <c r="K24" s="666"/>
      <c r="L24" s="606"/>
      <c r="M24" s="606"/>
      <c r="N24" s="606"/>
      <c r="O24" s="610"/>
      <c r="P24" s="139"/>
      <c r="Q24" s="667" t="s">
        <v>156</v>
      </c>
    </row>
    <row r="25">
      <c r="A25" s="668" t="s">
        <v>542</v>
      </c>
      <c r="B25" s="139"/>
      <c r="C25" s="139"/>
      <c r="D25" s="150"/>
      <c r="E25" s="668" t="s">
        <v>123</v>
      </c>
      <c r="F25" s="668" t="s">
        <v>142</v>
      </c>
      <c r="G25" s="139"/>
      <c r="H25" s="610"/>
      <c r="I25" s="669" t="s">
        <v>543</v>
      </c>
      <c r="J25" s="387"/>
      <c r="K25" s="387"/>
      <c r="L25" s="387"/>
      <c r="M25" s="387"/>
      <c r="N25" s="384"/>
      <c r="O25" s="610"/>
      <c r="P25" s="139"/>
      <c r="Q25" s="627"/>
    </row>
    <row r="26">
      <c r="A26" s="139"/>
      <c r="B26" s="139"/>
      <c r="C26" s="139"/>
      <c r="D26" s="613" t="s">
        <v>77</v>
      </c>
      <c r="E26" s="139"/>
      <c r="F26" s="139"/>
      <c r="G26" s="139"/>
      <c r="H26" s="610"/>
      <c r="I26" s="670" t="s">
        <v>544</v>
      </c>
      <c r="J26" s="387"/>
      <c r="K26" s="387"/>
      <c r="L26" s="387"/>
      <c r="M26" s="387"/>
      <c r="N26" s="384"/>
      <c r="O26" s="610"/>
      <c r="P26" s="139"/>
      <c r="Q26" s="634"/>
    </row>
    <row r="27">
      <c r="A27" s="139"/>
      <c r="B27" s="139"/>
      <c r="C27" s="139"/>
      <c r="D27" s="150"/>
      <c r="E27" s="139"/>
      <c r="F27" s="139"/>
      <c r="G27" s="139"/>
      <c r="H27" s="610"/>
      <c r="J27" s="671" t="s">
        <v>545</v>
      </c>
      <c r="N27" s="77"/>
      <c r="O27" s="610"/>
      <c r="P27" s="139"/>
      <c r="Q27" s="672" t="s">
        <v>156</v>
      </c>
    </row>
    <row r="28">
      <c r="A28" s="150"/>
      <c r="B28" s="139"/>
      <c r="C28" s="139"/>
      <c r="D28" s="613" t="s">
        <v>66</v>
      </c>
      <c r="E28" s="150"/>
      <c r="F28" s="150"/>
      <c r="G28" s="139"/>
      <c r="H28" s="610"/>
      <c r="I28" s="630" t="s">
        <v>546</v>
      </c>
      <c r="J28" s="387"/>
      <c r="K28" s="387"/>
      <c r="L28" s="387"/>
      <c r="M28" s="387"/>
      <c r="N28" s="384"/>
      <c r="O28" s="610"/>
      <c r="P28" s="139"/>
      <c r="Q28" s="627"/>
    </row>
    <row r="29">
      <c r="A29" s="668" t="s">
        <v>547</v>
      </c>
      <c r="B29" s="139"/>
      <c r="C29" s="139"/>
      <c r="D29" s="150"/>
      <c r="E29" s="668" t="s">
        <v>124</v>
      </c>
      <c r="F29" s="668" t="s">
        <v>143</v>
      </c>
      <c r="G29" s="139"/>
      <c r="H29" s="610"/>
      <c r="J29" s="673" t="s">
        <v>548</v>
      </c>
      <c r="K29" s="674" t="s">
        <v>549</v>
      </c>
      <c r="N29" s="77"/>
      <c r="O29" s="610"/>
      <c r="P29" s="150"/>
      <c r="Q29" s="627"/>
    </row>
    <row r="30">
      <c r="A30" s="139"/>
      <c r="B30" s="139"/>
      <c r="C30" s="139"/>
      <c r="D30" s="613" t="s">
        <v>67</v>
      </c>
      <c r="E30" s="139"/>
      <c r="F30" s="139"/>
      <c r="G30" s="139"/>
      <c r="H30" s="610"/>
      <c r="I30" s="675" t="s">
        <v>515</v>
      </c>
      <c r="J30" s="387"/>
      <c r="K30" s="387"/>
      <c r="L30" s="387"/>
      <c r="M30" s="387"/>
      <c r="N30" s="384"/>
      <c r="O30" s="610"/>
      <c r="P30" s="647" t="s">
        <v>189</v>
      </c>
      <c r="Q30" s="634"/>
    </row>
    <row r="31">
      <c r="A31" s="139"/>
      <c r="B31" s="139"/>
      <c r="C31" s="139"/>
      <c r="D31" s="150"/>
      <c r="E31" s="139"/>
      <c r="F31" s="139"/>
      <c r="G31" s="139"/>
      <c r="H31" s="610"/>
      <c r="I31" s="615" t="s">
        <v>550</v>
      </c>
      <c r="J31" s="361"/>
      <c r="K31" s="361"/>
      <c r="L31" s="361"/>
      <c r="M31" s="361"/>
      <c r="N31" s="362"/>
      <c r="O31" s="610"/>
      <c r="P31" s="139"/>
      <c r="Q31" s="676" t="s">
        <v>551</v>
      </c>
    </row>
    <row r="32">
      <c r="A32" s="139"/>
      <c r="B32" s="139"/>
      <c r="C32" s="139"/>
      <c r="D32" s="613" t="s">
        <v>68</v>
      </c>
      <c r="E32" s="139"/>
      <c r="F32" s="139"/>
      <c r="G32" s="139"/>
      <c r="H32" s="610"/>
      <c r="I32" s="618" t="s">
        <v>534</v>
      </c>
      <c r="J32" s="361"/>
      <c r="K32" s="361"/>
      <c r="L32" s="618" t="s">
        <v>552</v>
      </c>
      <c r="M32" s="361"/>
      <c r="N32" s="361"/>
      <c r="O32" s="610"/>
      <c r="P32" s="139"/>
      <c r="Q32" s="627"/>
    </row>
    <row r="33">
      <c r="A33" s="139"/>
      <c r="B33" s="139"/>
      <c r="C33" s="139"/>
      <c r="D33" s="150"/>
      <c r="E33" s="139"/>
      <c r="F33" s="139"/>
      <c r="G33" s="139"/>
      <c r="H33" s="610"/>
      <c r="I33" s="677" t="s">
        <v>553</v>
      </c>
      <c r="J33" s="387"/>
      <c r="K33" s="387"/>
      <c r="L33" s="387"/>
      <c r="M33" s="387"/>
      <c r="N33" s="384"/>
      <c r="O33" s="610"/>
      <c r="P33" s="139"/>
      <c r="Q33" s="627"/>
    </row>
    <row r="34">
      <c r="A34" s="139"/>
      <c r="B34" s="139"/>
      <c r="C34" s="139"/>
      <c r="D34" s="613" t="s">
        <v>69</v>
      </c>
      <c r="E34" s="139"/>
      <c r="F34" s="139"/>
      <c r="G34" s="139"/>
      <c r="H34" s="610"/>
      <c r="I34" s="631" t="s">
        <v>526</v>
      </c>
      <c r="J34" s="387"/>
      <c r="K34" s="387"/>
      <c r="L34" s="387"/>
      <c r="M34" s="387"/>
      <c r="N34" s="384"/>
      <c r="O34" s="610"/>
      <c r="P34" s="139"/>
      <c r="Q34" s="627"/>
    </row>
    <row r="35">
      <c r="A35" s="632"/>
      <c r="B35" s="139"/>
      <c r="C35" s="139"/>
      <c r="D35" s="150"/>
      <c r="E35" s="632"/>
      <c r="F35" s="632"/>
      <c r="G35" s="633" t="s">
        <v>554</v>
      </c>
      <c r="H35" s="610"/>
      <c r="L35" s="561"/>
      <c r="M35" s="561"/>
      <c r="N35" s="561"/>
      <c r="O35" s="610"/>
      <c r="P35" s="139"/>
      <c r="Q35" s="634"/>
    </row>
    <row r="36" ht="7.5" customHeight="1">
      <c r="A36" s="678"/>
      <c r="B36" s="139"/>
      <c r="C36" s="139"/>
      <c r="D36" s="660"/>
      <c r="E36" s="11"/>
      <c r="F36" s="637"/>
      <c r="G36" s="139"/>
      <c r="H36" s="610"/>
      <c r="I36" s="679"/>
      <c r="J36" s="11"/>
      <c r="K36" s="11"/>
      <c r="L36" s="11"/>
      <c r="M36" s="11"/>
      <c r="N36" s="11"/>
      <c r="O36" s="610"/>
      <c r="P36" s="139"/>
      <c r="Q36" s="662"/>
    </row>
    <row r="37">
      <c r="A37" s="680" t="s">
        <v>555</v>
      </c>
      <c r="B37" s="139"/>
      <c r="C37" s="139"/>
      <c r="D37" s="609" t="s">
        <v>70</v>
      </c>
      <c r="E37" s="680" t="s">
        <v>125</v>
      </c>
      <c r="F37" s="680" t="s">
        <v>144</v>
      </c>
      <c r="G37" s="632"/>
      <c r="H37" s="610"/>
      <c r="I37" s="3"/>
      <c r="J37" s="3"/>
      <c r="K37" s="3"/>
      <c r="L37" s="606"/>
      <c r="M37" s="606"/>
      <c r="N37" s="606"/>
      <c r="O37" s="610"/>
      <c r="P37" s="139"/>
      <c r="Q37" s="681" t="s">
        <v>195</v>
      </c>
    </row>
    <row r="38">
      <c r="A38" s="139"/>
      <c r="B38" s="139"/>
      <c r="C38" s="139"/>
      <c r="D38" s="150"/>
      <c r="E38" s="139"/>
      <c r="F38" s="139"/>
      <c r="G38" s="139"/>
      <c r="H38" s="610"/>
      <c r="I38" s="669" t="s">
        <v>556</v>
      </c>
      <c r="J38" s="387"/>
      <c r="K38" s="387"/>
      <c r="L38" s="387"/>
      <c r="M38" s="387"/>
      <c r="N38" s="384"/>
      <c r="O38" s="610"/>
      <c r="P38" s="150"/>
      <c r="Q38" s="627"/>
    </row>
    <row r="39">
      <c r="A39" s="139"/>
      <c r="B39" s="139"/>
      <c r="C39" s="139"/>
      <c r="D39" s="613" t="s">
        <v>71</v>
      </c>
      <c r="E39" s="139"/>
      <c r="F39" s="139"/>
      <c r="G39" s="139"/>
      <c r="H39" s="610"/>
      <c r="I39" s="614" t="s">
        <v>512</v>
      </c>
      <c r="J39" s="361"/>
      <c r="K39" s="361"/>
      <c r="L39" s="361"/>
      <c r="M39" s="361"/>
      <c r="N39" s="362"/>
      <c r="O39" s="610"/>
      <c r="P39" s="647" t="s">
        <v>191</v>
      </c>
      <c r="Q39" s="634"/>
    </row>
    <row r="40">
      <c r="A40" s="150"/>
      <c r="B40" s="150"/>
      <c r="C40" s="139"/>
      <c r="D40" s="150"/>
      <c r="E40" s="150"/>
      <c r="F40" s="150"/>
      <c r="G40" s="139"/>
      <c r="H40" s="610"/>
      <c r="I40" s="675" t="s">
        <v>557</v>
      </c>
      <c r="J40" s="387"/>
      <c r="K40" s="387"/>
      <c r="L40" s="387"/>
      <c r="M40" s="387"/>
      <c r="N40" s="384"/>
      <c r="O40" s="610"/>
      <c r="P40" s="139"/>
      <c r="Q40" s="682" t="s">
        <v>191</v>
      </c>
    </row>
    <row r="41">
      <c r="A41" s="683" t="s">
        <v>558</v>
      </c>
      <c r="B41" s="683" t="s">
        <v>559</v>
      </c>
      <c r="C41" s="139"/>
      <c r="D41" s="613" t="s">
        <v>72</v>
      </c>
      <c r="E41" s="683" t="s">
        <v>126</v>
      </c>
      <c r="F41" s="683" t="s">
        <v>145</v>
      </c>
      <c r="G41" s="139"/>
      <c r="H41" s="610"/>
      <c r="I41" s="649" t="s">
        <v>532</v>
      </c>
      <c r="J41" s="361"/>
      <c r="K41" s="361"/>
      <c r="L41" s="361"/>
      <c r="M41" s="361"/>
      <c r="N41" s="362"/>
      <c r="O41" s="610"/>
      <c r="P41" s="139"/>
      <c r="Q41" s="684" t="s">
        <v>560</v>
      </c>
    </row>
    <row r="42">
      <c r="A42" s="139"/>
      <c r="B42" s="139"/>
      <c r="C42" s="646"/>
      <c r="D42" s="150"/>
      <c r="E42" s="139"/>
      <c r="F42" s="139"/>
      <c r="G42" s="139"/>
      <c r="H42" s="610"/>
      <c r="I42" s="677" t="s">
        <v>553</v>
      </c>
      <c r="J42" s="387"/>
      <c r="K42" s="387"/>
      <c r="L42" s="387"/>
      <c r="M42" s="387"/>
      <c r="N42" s="384"/>
      <c r="O42" s="610"/>
      <c r="P42" s="139"/>
      <c r="Q42" s="627"/>
    </row>
    <row r="43">
      <c r="A43" s="139"/>
      <c r="B43" s="139"/>
      <c r="C43" s="648">
        <v>2017.0</v>
      </c>
      <c r="D43" s="613" t="s">
        <v>73</v>
      </c>
      <c r="E43" s="139"/>
      <c r="F43" s="139"/>
      <c r="G43" s="139"/>
      <c r="H43" s="610"/>
      <c r="I43" s="685" t="s">
        <v>561</v>
      </c>
      <c r="J43" s="361"/>
      <c r="K43" s="361"/>
      <c r="L43" s="362"/>
      <c r="M43" s="615" t="s">
        <v>513</v>
      </c>
      <c r="N43" s="361"/>
      <c r="O43" s="610"/>
      <c r="P43" s="139"/>
      <c r="Q43" s="627"/>
    </row>
    <row r="44">
      <c r="A44" s="139"/>
      <c r="B44" s="139"/>
      <c r="C44" s="139"/>
      <c r="D44" s="150"/>
      <c r="E44" s="139"/>
      <c r="F44" s="139"/>
      <c r="G44" s="139"/>
      <c r="H44" s="610"/>
      <c r="I44" s="686" t="s">
        <v>550</v>
      </c>
      <c r="J44" s="387"/>
      <c r="K44" s="387"/>
      <c r="L44" s="387"/>
      <c r="M44" s="363"/>
      <c r="N44" s="364"/>
      <c r="O44" s="610"/>
      <c r="P44" s="139"/>
      <c r="Q44" s="627"/>
    </row>
    <row r="45">
      <c r="A45" s="139"/>
      <c r="B45" s="139"/>
      <c r="C45" s="139"/>
      <c r="D45" s="613" t="s">
        <v>74</v>
      </c>
      <c r="E45" s="139"/>
      <c r="F45" s="139"/>
      <c r="G45" s="139"/>
      <c r="H45" s="610"/>
      <c r="I45" s="687" t="s">
        <v>562</v>
      </c>
      <c r="J45" s="387"/>
      <c r="K45" s="387"/>
      <c r="L45" s="387"/>
      <c r="M45" s="387"/>
      <c r="N45" s="384"/>
      <c r="O45" s="610"/>
      <c r="P45" s="139"/>
      <c r="Q45" s="627"/>
    </row>
    <row r="46">
      <c r="A46" s="139"/>
      <c r="B46" s="139"/>
      <c r="C46" s="139"/>
      <c r="D46" s="150"/>
      <c r="E46" s="139"/>
      <c r="F46" s="139"/>
      <c r="G46" s="139"/>
      <c r="H46" s="610"/>
      <c r="I46" s="688" t="s">
        <v>563</v>
      </c>
      <c r="J46" s="387"/>
      <c r="K46" s="387"/>
      <c r="L46" s="387"/>
      <c r="M46" s="384"/>
      <c r="O46" s="610"/>
      <c r="P46" s="139"/>
      <c r="Q46" s="627"/>
    </row>
    <row r="47">
      <c r="A47" s="632"/>
      <c r="B47" s="632"/>
      <c r="C47" s="139"/>
      <c r="D47" s="613" t="s">
        <v>75</v>
      </c>
      <c r="E47" s="632"/>
      <c r="F47" s="632"/>
      <c r="G47" s="633" t="s">
        <v>564</v>
      </c>
      <c r="H47" s="610"/>
      <c r="L47" s="561"/>
      <c r="M47" s="561"/>
      <c r="N47" s="561"/>
      <c r="O47" s="610"/>
      <c r="P47" s="150"/>
      <c r="Q47" s="634"/>
    </row>
    <row r="48" ht="7.5" customHeight="1">
      <c r="A48" s="660"/>
      <c r="B48" s="637"/>
      <c r="C48" s="139"/>
      <c r="D48" s="139"/>
      <c r="E48" s="660"/>
      <c r="F48" s="637"/>
      <c r="G48" s="139"/>
      <c r="H48" s="610"/>
      <c r="I48" s="679"/>
      <c r="J48" s="11"/>
      <c r="K48" s="11"/>
      <c r="L48" s="11"/>
      <c r="M48" s="11"/>
      <c r="N48" s="11"/>
      <c r="O48" s="610"/>
      <c r="P48" s="639"/>
      <c r="Q48" s="637"/>
    </row>
    <row r="49">
      <c r="A49" s="689" t="s">
        <v>565</v>
      </c>
      <c r="B49" s="689" t="s">
        <v>566</v>
      </c>
      <c r="C49" s="139"/>
      <c r="D49" s="139"/>
      <c r="E49" s="689" t="s">
        <v>127</v>
      </c>
      <c r="F49" s="689" t="s">
        <v>567</v>
      </c>
      <c r="G49" s="632"/>
      <c r="H49" s="610"/>
      <c r="I49" s="3"/>
      <c r="J49" s="3"/>
      <c r="K49" s="3"/>
      <c r="L49" s="606"/>
      <c r="M49" s="606"/>
      <c r="N49" s="606"/>
      <c r="O49" s="610"/>
      <c r="P49" s="690" t="s">
        <v>190</v>
      </c>
      <c r="Q49" s="691" t="s">
        <v>190</v>
      </c>
    </row>
    <row r="50">
      <c r="A50" s="139"/>
      <c r="B50" s="139"/>
      <c r="C50" s="139"/>
      <c r="D50" s="613" t="s">
        <v>76</v>
      </c>
      <c r="E50" s="139"/>
      <c r="F50" s="139"/>
      <c r="G50" s="139"/>
      <c r="H50" s="610"/>
      <c r="O50" s="610"/>
      <c r="P50" s="139"/>
      <c r="Q50" s="692" t="s">
        <v>193</v>
      </c>
    </row>
    <row r="51">
      <c r="A51" s="139"/>
      <c r="B51" s="139"/>
      <c r="C51" s="139"/>
      <c r="D51" s="150"/>
      <c r="E51" s="139"/>
      <c r="F51" s="139"/>
      <c r="G51" s="139"/>
      <c r="H51" s="610"/>
      <c r="O51" s="610"/>
      <c r="P51" s="139"/>
      <c r="Q51" s="682" t="s">
        <v>190</v>
      </c>
    </row>
    <row r="52">
      <c r="A52" s="139"/>
      <c r="B52" s="139"/>
      <c r="C52" s="139"/>
      <c r="D52" s="613" t="s">
        <v>77</v>
      </c>
      <c r="E52" s="139"/>
      <c r="F52" s="139"/>
      <c r="G52" s="139"/>
      <c r="H52" s="610"/>
      <c r="I52" s="669" t="s">
        <v>530</v>
      </c>
      <c r="J52" s="387"/>
      <c r="K52" s="387"/>
      <c r="L52" s="387"/>
      <c r="M52" s="387"/>
      <c r="N52" s="384"/>
      <c r="O52" s="610"/>
      <c r="P52" s="139"/>
      <c r="Q52" s="693" t="s">
        <v>197</v>
      </c>
    </row>
    <row r="53">
      <c r="A53" s="150"/>
      <c r="B53" s="150"/>
      <c r="C53" s="139"/>
      <c r="D53" s="150"/>
      <c r="E53" s="150"/>
      <c r="F53" s="150"/>
      <c r="G53" s="139"/>
      <c r="H53" s="610"/>
      <c r="I53" s="694" t="s">
        <v>568</v>
      </c>
      <c r="J53" s="387"/>
      <c r="K53" s="387"/>
      <c r="L53" s="387"/>
      <c r="M53" s="387"/>
      <c r="N53" s="384"/>
      <c r="O53" s="610"/>
      <c r="P53" s="139"/>
      <c r="Q53" s="627"/>
    </row>
    <row r="54">
      <c r="A54" s="695" t="s">
        <v>569</v>
      </c>
      <c r="B54" s="695" t="s">
        <v>570</v>
      </c>
      <c r="C54" s="139"/>
      <c r="D54" s="613" t="s">
        <v>66</v>
      </c>
      <c r="E54" s="695" t="s">
        <v>128</v>
      </c>
      <c r="F54" s="695" t="s">
        <v>571</v>
      </c>
      <c r="G54" s="139"/>
      <c r="H54" s="610"/>
      <c r="I54" s="696" t="s">
        <v>572</v>
      </c>
      <c r="J54" s="387"/>
      <c r="K54" s="387"/>
      <c r="L54" s="697" t="s">
        <v>573</v>
      </c>
      <c r="M54" s="361"/>
      <c r="N54" s="362"/>
      <c r="O54" s="610"/>
      <c r="P54" s="139"/>
      <c r="Q54" s="627"/>
    </row>
    <row r="55">
      <c r="A55" s="139"/>
      <c r="B55" s="139"/>
      <c r="C55" s="139"/>
      <c r="D55" s="150"/>
      <c r="E55" s="139"/>
      <c r="F55" s="139"/>
      <c r="G55" s="139"/>
      <c r="H55" s="610"/>
      <c r="I55" s="675" t="s">
        <v>574</v>
      </c>
      <c r="J55" s="387"/>
      <c r="K55" s="387"/>
      <c r="L55" s="612"/>
      <c r="N55" s="77"/>
      <c r="O55" s="610"/>
      <c r="P55" s="139"/>
      <c r="Q55" s="634"/>
    </row>
    <row r="56">
      <c r="A56" s="139"/>
      <c r="B56" s="139"/>
      <c r="C56" s="139"/>
      <c r="D56" s="613" t="s">
        <v>67</v>
      </c>
      <c r="E56" s="139"/>
      <c r="F56" s="139"/>
      <c r="G56" s="139"/>
      <c r="H56" s="610"/>
      <c r="I56" s="615" t="s">
        <v>550</v>
      </c>
      <c r="J56" s="361"/>
      <c r="K56" s="361"/>
      <c r="L56" s="361"/>
      <c r="M56" s="361"/>
      <c r="N56" s="361"/>
      <c r="O56" s="610"/>
      <c r="P56" s="139"/>
      <c r="Q56" s="698" t="s">
        <v>180</v>
      </c>
    </row>
    <row r="57">
      <c r="A57" s="150"/>
      <c r="B57" s="150"/>
      <c r="C57" s="139"/>
      <c r="D57" s="150"/>
      <c r="E57" s="150"/>
      <c r="F57" s="150"/>
      <c r="G57" s="139"/>
      <c r="H57" s="610"/>
      <c r="I57" s="649" t="s">
        <v>575</v>
      </c>
      <c r="J57" s="361"/>
      <c r="K57" s="699" t="s">
        <v>576</v>
      </c>
      <c r="L57" s="361"/>
      <c r="M57" s="361"/>
      <c r="N57" s="362"/>
      <c r="O57" s="610"/>
      <c r="P57" s="139"/>
      <c r="Q57" s="676" t="s">
        <v>198</v>
      </c>
    </row>
    <row r="58">
      <c r="A58" s="668" t="s">
        <v>577</v>
      </c>
      <c r="B58" s="668" t="s">
        <v>578</v>
      </c>
      <c r="C58" s="139"/>
      <c r="D58" s="613" t="s">
        <v>68</v>
      </c>
      <c r="E58" s="668" t="s">
        <v>129</v>
      </c>
      <c r="F58" s="668" t="s">
        <v>148</v>
      </c>
      <c r="G58" s="139"/>
      <c r="H58" s="610"/>
      <c r="I58" s="700" t="s">
        <v>579</v>
      </c>
      <c r="J58" s="387"/>
      <c r="K58" s="387"/>
      <c r="L58" s="387"/>
      <c r="M58" s="387"/>
      <c r="N58" s="387"/>
      <c r="O58" s="610"/>
      <c r="P58" s="139"/>
      <c r="Q58" s="627"/>
    </row>
    <row r="59">
      <c r="A59" s="139"/>
      <c r="B59" s="139"/>
      <c r="C59" s="139"/>
      <c r="D59" s="150"/>
      <c r="E59" s="139"/>
      <c r="F59" s="139"/>
      <c r="G59" s="139"/>
      <c r="H59" s="610"/>
      <c r="L59" s="561"/>
      <c r="M59" s="561"/>
      <c r="N59" s="561"/>
      <c r="O59" s="610"/>
      <c r="P59" s="139"/>
      <c r="Q59" s="627"/>
    </row>
    <row r="60">
      <c r="A60" s="139"/>
      <c r="B60" s="139"/>
      <c r="C60" s="139"/>
      <c r="D60" s="613" t="s">
        <v>69</v>
      </c>
      <c r="E60" s="139"/>
      <c r="F60" s="139"/>
      <c r="G60" s="139"/>
      <c r="H60" s="610"/>
      <c r="L60" s="561"/>
      <c r="M60" s="561"/>
      <c r="N60" s="561"/>
      <c r="O60" s="610"/>
      <c r="P60" s="139"/>
      <c r="Q60" s="627"/>
    </row>
    <row r="61">
      <c r="A61" s="139"/>
      <c r="B61" s="139"/>
      <c r="C61" s="139"/>
      <c r="D61" s="150"/>
      <c r="E61" s="632"/>
      <c r="F61" s="632"/>
      <c r="G61" s="633" t="s">
        <v>580</v>
      </c>
      <c r="H61" s="610"/>
      <c r="L61" s="561"/>
      <c r="M61" s="561"/>
      <c r="N61" s="561"/>
      <c r="O61" s="610"/>
      <c r="P61" s="139"/>
      <c r="Q61" s="627"/>
    </row>
    <row r="62" ht="7.5" customHeight="1">
      <c r="A62" s="678"/>
      <c r="B62" s="139"/>
      <c r="C62" s="139"/>
      <c r="D62" s="660"/>
      <c r="E62" s="11"/>
      <c r="F62" s="637"/>
      <c r="G62" s="139"/>
      <c r="H62" s="610"/>
      <c r="I62" s="679"/>
      <c r="J62" s="11"/>
      <c r="K62" s="11"/>
      <c r="L62" s="11"/>
      <c r="M62" s="11"/>
      <c r="N62" s="11"/>
      <c r="O62" s="610"/>
      <c r="P62" s="139"/>
      <c r="Q62" s="627"/>
    </row>
    <row r="63">
      <c r="A63" s="680" t="s">
        <v>581</v>
      </c>
      <c r="B63" s="139"/>
      <c r="C63" s="139"/>
      <c r="D63" s="609" t="s">
        <v>70</v>
      </c>
      <c r="E63" s="680" t="s">
        <v>130</v>
      </c>
      <c r="F63" s="680" t="s">
        <v>149</v>
      </c>
      <c r="G63" s="632"/>
      <c r="H63" s="610"/>
      <c r="I63" s="3"/>
      <c r="J63" s="3"/>
      <c r="K63" s="3"/>
      <c r="L63" s="606"/>
      <c r="M63" s="606"/>
      <c r="N63" s="606"/>
      <c r="O63" s="610"/>
      <c r="P63" s="150"/>
      <c r="Q63" s="627"/>
    </row>
    <row r="64">
      <c r="A64" s="139"/>
      <c r="B64" s="139"/>
      <c r="C64" s="139"/>
      <c r="D64" s="150"/>
      <c r="E64" s="139"/>
      <c r="F64" s="139"/>
      <c r="G64" s="139"/>
      <c r="H64" s="610"/>
      <c r="L64" s="561"/>
      <c r="M64" s="561"/>
      <c r="N64" s="561"/>
      <c r="O64" s="610"/>
      <c r="P64" s="701" t="s">
        <v>180</v>
      </c>
      <c r="Q64" s="627"/>
    </row>
    <row r="65">
      <c r="A65" s="139"/>
      <c r="B65" s="139"/>
      <c r="C65" s="139"/>
      <c r="D65" s="613" t="s">
        <v>71</v>
      </c>
      <c r="E65" s="139"/>
      <c r="F65" s="139"/>
      <c r="G65" s="139"/>
      <c r="H65" s="610"/>
      <c r="O65" s="610"/>
      <c r="P65" s="139"/>
      <c r="Q65" s="627"/>
    </row>
    <row r="66">
      <c r="A66" s="139"/>
      <c r="B66" s="139"/>
      <c r="C66" s="139"/>
      <c r="D66" s="150"/>
      <c r="E66" s="139"/>
      <c r="F66" s="139"/>
      <c r="G66" s="139"/>
      <c r="H66" s="610"/>
      <c r="O66" s="610"/>
      <c r="P66" s="139"/>
      <c r="Q66" s="627"/>
    </row>
    <row r="67">
      <c r="A67" s="668" t="s">
        <v>582</v>
      </c>
      <c r="B67" s="139"/>
      <c r="C67" s="139"/>
      <c r="D67" s="613" t="s">
        <v>72</v>
      </c>
      <c r="E67" s="668" t="s">
        <v>131</v>
      </c>
      <c r="F67" s="668" t="s">
        <v>150</v>
      </c>
      <c r="G67" s="139"/>
      <c r="H67" s="610"/>
      <c r="I67" s="669" t="s">
        <v>556</v>
      </c>
      <c r="J67" s="387"/>
      <c r="K67" s="387"/>
      <c r="L67" s="387"/>
      <c r="M67" s="387"/>
      <c r="N67" s="384"/>
      <c r="O67" s="610"/>
      <c r="P67" s="139"/>
      <c r="Q67" s="627"/>
    </row>
    <row r="68">
      <c r="A68" s="139"/>
      <c r="B68" s="139"/>
      <c r="C68" s="646"/>
      <c r="D68" s="139"/>
      <c r="E68" s="139"/>
      <c r="F68" s="139"/>
      <c r="G68" s="139"/>
      <c r="H68" s="610"/>
      <c r="I68" s="694" t="s">
        <v>583</v>
      </c>
      <c r="J68" s="387"/>
      <c r="K68" s="387"/>
      <c r="L68" s="387"/>
      <c r="M68" s="387"/>
      <c r="N68" s="387"/>
      <c r="O68" s="610"/>
      <c r="P68" s="139"/>
      <c r="Q68" s="627"/>
    </row>
    <row r="69">
      <c r="A69" s="139"/>
      <c r="B69" s="139"/>
      <c r="C69" s="648">
        <v>2018.0</v>
      </c>
      <c r="D69" s="702" t="s">
        <v>73</v>
      </c>
      <c r="E69" s="139"/>
      <c r="F69" s="139"/>
      <c r="G69" s="139"/>
      <c r="H69" s="610"/>
      <c r="I69" s="697" t="s">
        <v>573</v>
      </c>
      <c r="J69" s="361"/>
      <c r="K69" s="361"/>
      <c r="L69" s="362"/>
      <c r="M69" s="703" t="s">
        <v>584</v>
      </c>
      <c r="N69" s="361"/>
      <c r="O69" s="610"/>
      <c r="P69" s="139"/>
      <c r="Q69" s="627"/>
    </row>
    <row r="70">
      <c r="A70" s="139"/>
      <c r="B70" s="139"/>
      <c r="C70" s="704"/>
      <c r="D70" s="150"/>
      <c r="E70" s="139"/>
      <c r="F70" s="139"/>
      <c r="G70" s="139"/>
      <c r="H70" s="610"/>
      <c r="I70" s="705" t="s">
        <v>585</v>
      </c>
      <c r="J70" s="387"/>
      <c r="K70" s="387"/>
      <c r="L70" s="387"/>
      <c r="M70" s="387"/>
      <c r="N70" s="387"/>
      <c r="O70" s="610"/>
      <c r="P70" s="139"/>
      <c r="Q70" s="627"/>
    </row>
    <row r="71">
      <c r="A71" s="683" t="s">
        <v>586</v>
      </c>
      <c r="B71" s="683" t="s">
        <v>587</v>
      </c>
      <c r="C71" s="704"/>
      <c r="D71" s="702" t="s">
        <v>74</v>
      </c>
      <c r="E71" s="683" t="s">
        <v>132</v>
      </c>
      <c r="F71" s="683" t="s">
        <v>151</v>
      </c>
      <c r="G71" s="139"/>
      <c r="H71" s="610"/>
      <c r="I71" s="706" t="s">
        <v>550</v>
      </c>
      <c r="J71" s="387"/>
      <c r="K71" s="387"/>
      <c r="L71" s="387"/>
      <c r="M71" s="387"/>
      <c r="N71" s="387"/>
      <c r="O71" s="610"/>
      <c r="P71" s="139"/>
      <c r="Q71" s="627"/>
    </row>
    <row r="72">
      <c r="A72" s="139"/>
      <c r="B72" s="139"/>
      <c r="C72" s="704"/>
      <c r="D72" s="150"/>
      <c r="E72" s="139"/>
      <c r="F72" s="139"/>
      <c r="G72" s="139"/>
      <c r="H72" s="610"/>
      <c r="I72" s="707" t="s">
        <v>588</v>
      </c>
      <c r="J72" s="387"/>
      <c r="K72" s="387"/>
      <c r="L72" s="387"/>
      <c r="M72" s="387"/>
      <c r="N72" s="387"/>
      <c r="O72" s="610"/>
      <c r="P72" s="139"/>
      <c r="Q72" s="627"/>
    </row>
    <row r="73">
      <c r="A73" s="139"/>
      <c r="B73" s="139"/>
      <c r="C73" s="704"/>
      <c r="D73" s="702" t="s">
        <v>75</v>
      </c>
      <c r="E73" s="139"/>
      <c r="F73" s="139"/>
      <c r="G73" s="139"/>
      <c r="H73" s="610"/>
      <c r="I73" s="708" t="s">
        <v>589</v>
      </c>
      <c r="J73" s="387"/>
      <c r="K73" s="387"/>
      <c r="L73" s="387"/>
      <c r="M73" s="387"/>
      <c r="N73" s="387"/>
      <c r="O73" s="610"/>
      <c r="P73" s="139"/>
      <c r="Q73" s="627"/>
    </row>
    <row r="74">
      <c r="A74" s="139"/>
      <c r="B74" s="139"/>
      <c r="C74" s="704"/>
      <c r="D74" s="150"/>
      <c r="E74" s="139"/>
      <c r="F74" s="139"/>
      <c r="G74" s="77"/>
      <c r="H74" s="610"/>
      <c r="O74" s="610"/>
      <c r="P74" s="139"/>
      <c r="Q74" s="627"/>
    </row>
    <row r="75">
      <c r="A75" s="139"/>
      <c r="B75" s="139"/>
      <c r="C75" s="704"/>
      <c r="D75" s="702" t="s">
        <v>76</v>
      </c>
      <c r="E75" s="139"/>
      <c r="F75" s="139"/>
      <c r="G75" s="77"/>
      <c r="H75" s="610"/>
      <c r="L75" s="561"/>
      <c r="M75" s="561"/>
      <c r="N75" s="561"/>
      <c r="O75" s="610"/>
      <c r="P75" s="139"/>
      <c r="Q75" s="627"/>
    </row>
    <row r="76">
      <c r="A76" s="632"/>
      <c r="B76" s="139"/>
      <c r="C76" s="704"/>
      <c r="D76" s="150"/>
      <c r="E76" s="632"/>
      <c r="F76" s="632"/>
      <c r="G76" s="633" t="s">
        <v>590</v>
      </c>
      <c r="H76" s="610"/>
      <c r="L76" s="561"/>
      <c r="M76" s="561"/>
      <c r="N76" s="561"/>
      <c r="O76" s="610"/>
      <c r="P76" s="139"/>
      <c r="Q76" s="627"/>
    </row>
    <row r="77" ht="7.5" customHeight="1">
      <c r="A77" s="678"/>
      <c r="B77" s="139"/>
      <c r="C77" s="704"/>
      <c r="D77" s="709"/>
      <c r="E77" s="11"/>
      <c r="F77" s="11"/>
      <c r="G77" s="139"/>
      <c r="H77" s="610"/>
      <c r="I77" s="679"/>
      <c r="J77" s="11"/>
      <c r="K77" s="11"/>
      <c r="L77" s="11"/>
      <c r="M77" s="11"/>
      <c r="N77" s="11"/>
      <c r="O77" s="610"/>
      <c r="P77" s="139"/>
      <c r="Q77" s="627"/>
    </row>
    <row r="78">
      <c r="A78" s="710" t="s">
        <v>591</v>
      </c>
      <c r="B78" s="139"/>
      <c r="C78" s="704"/>
      <c r="D78" s="711" t="s">
        <v>77</v>
      </c>
      <c r="E78" s="710" t="s">
        <v>592</v>
      </c>
      <c r="F78" s="712" t="s">
        <v>593</v>
      </c>
      <c r="G78" s="632"/>
      <c r="H78" s="610"/>
      <c r="I78" s="713"/>
      <c r="J78" s="713"/>
      <c r="K78" s="714"/>
      <c r="L78" s="606"/>
      <c r="M78" s="606"/>
      <c r="N78" s="606"/>
      <c r="O78" s="610"/>
      <c r="P78" s="139"/>
      <c r="Q78" s="634"/>
    </row>
    <row r="79">
      <c r="A79" s="139"/>
      <c r="B79" s="139"/>
      <c r="C79" s="704"/>
      <c r="D79" s="363"/>
      <c r="E79" s="139"/>
      <c r="F79" s="77"/>
      <c r="H79" s="610"/>
      <c r="I79" s="706" t="s">
        <v>594</v>
      </c>
      <c r="J79" s="387"/>
      <c r="K79" s="387"/>
      <c r="L79" s="384"/>
      <c r="M79" s="561"/>
      <c r="N79" s="561"/>
      <c r="O79" s="610"/>
      <c r="P79" s="139"/>
      <c r="Q79" s="715" t="s">
        <v>199</v>
      </c>
    </row>
    <row r="80">
      <c r="A80" s="683" t="s">
        <v>116</v>
      </c>
      <c r="B80" s="139"/>
      <c r="C80" s="704"/>
      <c r="D80" s="716" t="s">
        <v>66</v>
      </c>
      <c r="E80" s="683" t="s">
        <v>134</v>
      </c>
      <c r="F80" s="717" t="s">
        <v>595</v>
      </c>
      <c r="H80" s="610"/>
      <c r="I80" s="700" t="s">
        <v>584</v>
      </c>
      <c r="J80" s="387"/>
      <c r="K80" s="387"/>
      <c r="L80" s="384"/>
      <c r="M80" s="718"/>
      <c r="N80" s="718"/>
      <c r="O80" s="610"/>
      <c r="P80" s="139"/>
      <c r="Q80" s="627"/>
    </row>
    <row r="81">
      <c r="A81" s="139"/>
      <c r="B81" s="139"/>
      <c r="C81" s="704"/>
      <c r="D81" s="612"/>
      <c r="E81" s="139"/>
      <c r="F81" s="77"/>
      <c r="H81" s="610"/>
      <c r="I81" s="719" t="s">
        <v>596</v>
      </c>
      <c r="J81" s="387"/>
      <c r="K81" s="387"/>
      <c r="L81" s="384"/>
      <c r="N81" s="720"/>
      <c r="O81" s="610"/>
      <c r="P81" s="139"/>
      <c r="Q81" s="627"/>
    </row>
    <row r="82">
      <c r="A82" s="139"/>
      <c r="B82" s="139"/>
      <c r="C82" s="704"/>
      <c r="D82" s="716" t="s">
        <v>67</v>
      </c>
      <c r="E82" s="139"/>
      <c r="F82" s="77"/>
      <c r="H82" s="610"/>
      <c r="I82" s="705" t="s">
        <v>597</v>
      </c>
      <c r="J82" s="387"/>
      <c r="K82" s="387"/>
      <c r="L82" s="384"/>
      <c r="M82" s="718"/>
      <c r="N82" s="718"/>
      <c r="O82" s="610"/>
      <c r="P82" s="139"/>
      <c r="Q82" s="627"/>
    </row>
    <row r="83">
      <c r="A83" s="139"/>
      <c r="B83" s="139"/>
      <c r="C83" s="704"/>
      <c r="D83" s="363"/>
      <c r="E83" s="139"/>
      <c r="F83" s="77"/>
      <c r="H83" s="610"/>
      <c r="I83" s="707" t="s">
        <v>598</v>
      </c>
      <c r="J83" s="387"/>
      <c r="K83" s="387"/>
      <c r="L83" s="384"/>
      <c r="M83" s="721"/>
      <c r="N83" s="721"/>
      <c r="O83" s="610"/>
      <c r="P83" s="139"/>
      <c r="Q83" s="627"/>
    </row>
    <row r="84">
      <c r="A84" s="654" t="s">
        <v>89</v>
      </c>
      <c r="B84" s="362"/>
      <c r="C84" s="704"/>
      <c r="D84" s="716" t="s">
        <v>68</v>
      </c>
      <c r="E84" s="654" t="s">
        <v>89</v>
      </c>
      <c r="F84" s="362"/>
      <c r="H84" s="610"/>
      <c r="I84" s="722" t="s">
        <v>599</v>
      </c>
      <c r="J84" s="723" t="s">
        <v>600</v>
      </c>
      <c r="K84" s="361"/>
      <c r="L84" s="362"/>
      <c r="M84" s="718"/>
      <c r="N84" s="718"/>
      <c r="O84" s="610"/>
      <c r="P84" s="139"/>
      <c r="Q84" s="627"/>
    </row>
    <row r="85">
      <c r="A85" s="363"/>
      <c r="B85" s="365"/>
      <c r="C85" s="704"/>
      <c r="D85" s="363"/>
      <c r="E85" s="363"/>
      <c r="F85" s="365"/>
      <c r="H85" s="610"/>
      <c r="I85" s="694" t="s">
        <v>601</v>
      </c>
      <c r="J85" s="363"/>
      <c r="K85" s="364"/>
      <c r="L85" s="365"/>
      <c r="M85" s="724"/>
      <c r="N85" s="724"/>
      <c r="O85" s="610"/>
      <c r="P85" s="139"/>
      <c r="Q85" s="627"/>
    </row>
    <row r="86">
      <c r="A86" s="683" t="s">
        <v>117</v>
      </c>
      <c r="B86" s="683" t="s">
        <v>602</v>
      </c>
      <c r="C86" s="704"/>
      <c r="D86" s="716" t="s">
        <v>69</v>
      </c>
      <c r="E86" s="683" t="s">
        <v>603</v>
      </c>
      <c r="F86" s="717" t="s">
        <v>595</v>
      </c>
      <c r="H86" s="610"/>
      <c r="M86" s="725"/>
      <c r="N86" s="725"/>
      <c r="O86" s="610"/>
      <c r="P86" s="139"/>
      <c r="Q86" s="627"/>
    </row>
    <row r="87">
      <c r="A87" s="139"/>
      <c r="B87" s="139"/>
      <c r="C87" s="704"/>
      <c r="D87" s="363"/>
      <c r="E87" s="139"/>
      <c r="F87" s="77"/>
      <c r="G87" s="77"/>
      <c r="H87" s="610"/>
      <c r="I87" s="726"/>
      <c r="J87" s="718"/>
      <c r="L87" s="718"/>
      <c r="M87" s="561"/>
      <c r="N87" s="561"/>
      <c r="O87" s="610"/>
      <c r="P87" s="139"/>
      <c r="Q87" s="627"/>
    </row>
    <row r="88">
      <c r="A88" s="150"/>
      <c r="B88" s="150"/>
      <c r="C88" s="704"/>
      <c r="D88" s="716" t="s">
        <v>70</v>
      </c>
      <c r="E88" s="150"/>
      <c r="F88" s="365"/>
      <c r="G88" s="77"/>
      <c r="H88" s="610"/>
      <c r="L88" s="561"/>
      <c r="M88" s="561"/>
      <c r="N88" s="561"/>
      <c r="O88" s="610"/>
      <c r="P88" s="150"/>
      <c r="Q88" s="627"/>
    </row>
    <row r="89">
      <c r="A89" s="727" t="s">
        <v>98</v>
      </c>
      <c r="B89" s="77"/>
      <c r="C89" s="704"/>
      <c r="D89" s="363"/>
      <c r="E89" s="727" t="s">
        <v>98</v>
      </c>
      <c r="F89" s="77"/>
      <c r="G89" s="633" t="s">
        <v>604</v>
      </c>
      <c r="H89" s="610"/>
      <c r="L89" s="561"/>
      <c r="M89" s="561"/>
      <c r="N89" s="561"/>
      <c r="O89" s="610"/>
      <c r="P89" s="647" t="s">
        <v>191</v>
      </c>
      <c r="Q89" s="634"/>
    </row>
    <row r="90" ht="7.5" customHeight="1">
      <c r="A90" s="660"/>
      <c r="B90" s="728"/>
      <c r="C90" s="704"/>
      <c r="D90" s="709"/>
      <c r="E90" s="729"/>
      <c r="F90" s="729"/>
      <c r="G90" s="139"/>
      <c r="H90" s="610"/>
      <c r="I90" s="679"/>
      <c r="J90" s="679"/>
      <c r="K90" s="679"/>
      <c r="L90" s="679"/>
      <c r="M90" s="679"/>
      <c r="N90" s="679"/>
      <c r="O90" s="610"/>
      <c r="P90" s="139"/>
      <c r="Q90" s="678"/>
    </row>
    <row r="91">
      <c r="A91" s="730" t="s">
        <v>118</v>
      </c>
      <c r="B91" s="730" t="s">
        <v>605</v>
      </c>
      <c r="C91" s="704"/>
      <c r="D91" s="731" t="s">
        <v>71</v>
      </c>
      <c r="E91" s="730" t="s">
        <v>136</v>
      </c>
      <c r="F91" s="730" t="s">
        <v>153</v>
      </c>
      <c r="G91" s="632"/>
      <c r="H91" s="610"/>
      <c r="I91" s="732" t="s">
        <v>606</v>
      </c>
      <c r="J91" s="365"/>
      <c r="L91" s="561"/>
      <c r="M91" s="561"/>
      <c r="N91" s="561"/>
      <c r="O91" s="610"/>
      <c r="P91" s="139"/>
      <c r="Q91" s="733" t="s">
        <v>200</v>
      </c>
    </row>
    <row r="92">
      <c r="A92" s="139"/>
      <c r="B92" s="139"/>
      <c r="C92" s="704"/>
      <c r="D92" s="363"/>
      <c r="E92" s="139"/>
      <c r="F92" s="139"/>
      <c r="G92" s="77"/>
      <c r="H92" s="610"/>
      <c r="I92" s="734" t="s">
        <v>607</v>
      </c>
      <c r="J92" s="384"/>
      <c r="L92" s="561"/>
      <c r="M92" s="561"/>
      <c r="N92" s="561"/>
      <c r="O92" s="610"/>
      <c r="P92" s="139"/>
      <c r="Q92" s="627"/>
    </row>
    <row r="93">
      <c r="A93" s="139"/>
      <c r="B93" s="139"/>
      <c r="C93" s="704"/>
      <c r="D93" s="735" t="s">
        <v>72</v>
      </c>
      <c r="E93" s="139"/>
      <c r="F93" s="139"/>
      <c r="G93" s="77"/>
      <c r="H93" s="610"/>
      <c r="I93" s="736" t="s">
        <v>608</v>
      </c>
      <c r="J93" s="361"/>
      <c r="L93" s="561"/>
      <c r="M93" s="561"/>
      <c r="N93" s="561"/>
      <c r="O93" s="610"/>
      <c r="P93" s="139"/>
      <c r="Q93" s="627"/>
    </row>
    <row r="94">
      <c r="A94" s="139"/>
      <c r="B94" s="139"/>
      <c r="C94" s="737"/>
      <c r="D94" s="363"/>
      <c r="E94" s="139"/>
      <c r="F94" s="139"/>
      <c r="G94" s="77"/>
      <c r="H94" s="610"/>
      <c r="I94" s="669" t="s">
        <v>609</v>
      </c>
      <c r="J94" s="384"/>
      <c r="L94" s="561"/>
      <c r="M94" s="561"/>
      <c r="N94" s="561"/>
      <c r="O94" s="610"/>
      <c r="P94" s="139"/>
      <c r="Q94" s="634"/>
    </row>
    <row r="95">
      <c r="A95" s="139"/>
      <c r="B95" s="139"/>
      <c r="C95" s="738">
        <v>2019.0</v>
      </c>
      <c r="D95" s="702" t="s">
        <v>73</v>
      </c>
      <c r="E95" s="139"/>
      <c r="F95" s="139"/>
      <c r="G95" s="77"/>
      <c r="H95" s="610"/>
      <c r="L95" s="561"/>
      <c r="M95" s="561"/>
      <c r="N95" s="561"/>
      <c r="O95" s="610"/>
      <c r="P95" s="139"/>
      <c r="Q95" s="739" t="s">
        <v>191</v>
      </c>
    </row>
    <row r="96">
      <c r="A96" s="150"/>
      <c r="B96" s="150"/>
      <c r="C96" s="612"/>
      <c r="D96" s="150"/>
      <c r="E96" s="150"/>
      <c r="F96" s="150"/>
      <c r="G96" s="139"/>
      <c r="H96" s="610"/>
      <c r="L96" s="561"/>
      <c r="M96" s="561"/>
      <c r="N96" s="561"/>
      <c r="O96" s="610"/>
      <c r="P96" s="139"/>
      <c r="Q96" s="634"/>
    </row>
    <row r="97">
      <c r="A97" s="740" t="s">
        <v>610</v>
      </c>
      <c r="B97" s="740" t="s">
        <v>611</v>
      </c>
      <c r="C97" s="612"/>
      <c r="D97" s="702" t="s">
        <v>74</v>
      </c>
      <c r="E97" s="740" t="s">
        <v>612</v>
      </c>
      <c r="F97" s="740" t="s">
        <v>613</v>
      </c>
      <c r="G97" s="139"/>
      <c r="H97" s="610"/>
      <c r="L97" s="561"/>
      <c r="M97" s="561"/>
      <c r="N97" s="561"/>
      <c r="O97" s="610"/>
      <c r="P97" s="139"/>
      <c r="Q97" s="741" t="s">
        <v>199</v>
      </c>
    </row>
    <row r="98">
      <c r="A98" s="139"/>
      <c r="B98" s="139"/>
      <c r="C98" s="612"/>
      <c r="D98" s="150"/>
      <c r="E98" s="139"/>
      <c r="F98" s="139"/>
      <c r="G98" s="139"/>
      <c r="H98" s="610"/>
      <c r="L98" s="561"/>
      <c r="M98" s="561"/>
      <c r="N98" s="561"/>
      <c r="O98" s="610"/>
      <c r="P98" s="139"/>
      <c r="Q98" s="627"/>
    </row>
    <row r="99">
      <c r="A99" s="139"/>
      <c r="B99" s="139"/>
      <c r="C99" s="612"/>
      <c r="D99" s="702" t="s">
        <v>75</v>
      </c>
      <c r="E99" s="139"/>
      <c r="F99" s="139"/>
      <c r="G99" s="139"/>
      <c r="H99" s="610"/>
      <c r="L99" s="561"/>
      <c r="M99" s="561"/>
      <c r="N99" s="561"/>
      <c r="O99" s="610"/>
      <c r="P99" s="139"/>
      <c r="Q99" s="634"/>
    </row>
    <row r="100">
      <c r="A100" s="150"/>
      <c r="B100" s="139"/>
      <c r="C100" s="612"/>
      <c r="D100" s="150"/>
      <c r="E100" s="150"/>
      <c r="F100" s="150"/>
      <c r="G100" s="633" t="s">
        <v>614</v>
      </c>
      <c r="H100" s="610"/>
      <c r="L100" s="561"/>
      <c r="M100" s="561"/>
      <c r="N100" s="561"/>
      <c r="O100" s="610"/>
      <c r="P100" s="139"/>
      <c r="Q100" s="742" t="s">
        <v>199</v>
      </c>
    </row>
    <row r="101" ht="7.5" customHeight="1">
      <c r="A101" s="660"/>
      <c r="B101" s="139"/>
      <c r="C101" s="612"/>
      <c r="D101" s="709"/>
      <c r="E101" s="729"/>
      <c r="F101" s="729"/>
      <c r="G101" s="139"/>
      <c r="H101" s="610"/>
      <c r="I101" s="679"/>
      <c r="J101" s="679"/>
      <c r="K101" s="679"/>
      <c r="L101" s="679"/>
      <c r="M101" s="679"/>
      <c r="N101" s="679"/>
      <c r="O101" s="610"/>
      <c r="P101" s="139"/>
      <c r="Q101" s="176"/>
    </row>
    <row r="102">
      <c r="A102" s="740" t="s">
        <v>615</v>
      </c>
      <c r="B102" s="139"/>
      <c r="C102" s="612"/>
      <c r="D102" s="702" t="s">
        <v>76</v>
      </c>
      <c r="E102" s="740" t="s">
        <v>616</v>
      </c>
      <c r="F102" s="740" t="s">
        <v>617</v>
      </c>
      <c r="G102" s="632"/>
      <c r="H102" s="610"/>
      <c r="L102" s="561"/>
      <c r="M102" s="561"/>
      <c r="N102" s="561"/>
      <c r="O102" s="610"/>
      <c r="P102" s="139"/>
      <c r="Q102" s="743" t="s">
        <v>199</v>
      </c>
    </row>
    <row r="103">
      <c r="A103" s="150"/>
      <c r="B103" s="150"/>
      <c r="C103" s="612"/>
      <c r="D103" s="150"/>
      <c r="E103" s="150"/>
      <c r="F103" s="150"/>
      <c r="G103" s="139"/>
      <c r="H103" s="610"/>
      <c r="L103" s="561"/>
      <c r="M103" s="561"/>
      <c r="N103" s="561"/>
      <c r="O103" s="610"/>
      <c r="P103" s="139"/>
      <c r="Q103" s="627"/>
    </row>
    <row r="104">
      <c r="A104" s="740" t="s">
        <v>618</v>
      </c>
      <c r="B104" s="740" t="s">
        <v>619</v>
      </c>
      <c r="C104" s="612"/>
      <c r="D104" s="702" t="s">
        <v>77</v>
      </c>
      <c r="E104" s="740" t="s">
        <v>620</v>
      </c>
      <c r="F104" s="740" t="s">
        <v>621</v>
      </c>
      <c r="G104" s="139"/>
      <c r="H104" s="610"/>
      <c r="L104" s="561"/>
      <c r="M104" s="561"/>
      <c r="N104" s="561"/>
      <c r="O104" s="610"/>
      <c r="P104" s="139"/>
      <c r="Q104" s="627"/>
    </row>
    <row r="105">
      <c r="A105" s="139"/>
      <c r="B105" s="139"/>
      <c r="C105" s="612"/>
      <c r="D105" s="150"/>
      <c r="E105" s="139"/>
      <c r="F105" s="139"/>
      <c r="G105" s="139"/>
      <c r="H105" s="610"/>
      <c r="L105" s="561"/>
      <c r="M105" s="561"/>
      <c r="N105" s="561"/>
      <c r="O105" s="610"/>
      <c r="P105" s="139"/>
      <c r="Q105" s="627"/>
    </row>
    <row r="106">
      <c r="A106" s="139"/>
      <c r="B106" s="139"/>
      <c r="C106" s="612"/>
      <c r="D106" s="702" t="s">
        <v>66</v>
      </c>
      <c r="E106" s="139"/>
      <c r="F106" s="139"/>
      <c r="G106" s="139"/>
      <c r="H106" s="610"/>
      <c r="L106" s="561"/>
      <c r="M106" s="561"/>
      <c r="N106" s="561"/>
      <c r="O106" s="610"/>
      <c r="P106" s="139"/>
      <c r="Q106" s="634"/>
    </row>
    <row r="107">
      <c r="A107" s="150"/>
      <c r="B107" s="150"/>
      <c r="C107" s="612"/>
      <c r="D107" s="139"/>
      <c r="E107" s="150"/>
      <c r="F107" s="150"/>
      <c r="G107" s="139"/>
      <c r="H107" s="610"/>
      <c r="L107" s="561"/>
      <c r="M107" s="561"/>
      <c r="N107" s="561"/>
      <c r="O107" s="610"/>
      <c r="P107" s="139"/>
      <c r="Q107" s="682" t="s">
        <v>191</v>
      </c>
    </row>
    <row r="108">
      <c r="A108" s="744" t="s">
        <v>622</v>
      </c>
      <c r="B108" s="745" t="s">
        <v>623</v>
      </c>
      <c r="C108" s="612"/>
      <c r="D108" s="702" t="s">
        <v>67</v>
      </c>
      <c r="E108" s="744" t="s">
        <v>624</v>
      </c>
      <c r="F108" s="746" t="s">
        <v>625</v>
      </c>
      <c r="G108" s="139"/>
      <c r="H108" s="610"/>
      <c r="L108" s="561"/>
      <c r="M108" s="561"/>
      <c r="N108" s="561"/>
      <c r="O108" s="610"/>
      <c r="P108" s="139"/>
      <c r="Q108" s="741" t="s">
        <v>626</v>
      </c>
    </row>
    <row r="109">
      <c r="A109" s="77"/>
      <c r="C109" s="612"/>
      <c r="D109" s="150"/>
      <c r="E109" s="77"/>
      <c r="F109" s="612"/>
      <c r="G109" s="139"/>
      <c r="H109" s="610"/>
      <c r="L109" s="561"/>
      <c r="M109" s="561"/>
      <c r="N109" s="561"/>
      <c r="O109" s="610"/>
      <c r="P109" s="150"/>
      <c r="Q109" s="634"/>
    </row>
    <row r="110">
      <c r="A110" s="77"/>
      <c r="C110" s="612"/>
      <c r="D110" s="702" t="s">
        <v>68</v>
      </c>
      <c r="E110" s="77"/>
      <c r="F110" s="612"/>
      <c r="G110" s="139"/>
      <c r="H110" s="610"/>
      <c r="L110" s="561"/>
      <c r="M110" s="561"/>
      <c r="N110" s="561"/>
      <c r="O110" s="610"/>
      <c r="P110" s="747"/>
      <c r="Q110" s="748"/>
    </row>
    <row r="111">
      <c r="A111" s="77"/>
      <c r="C111" s="612"/>
      <c r="D111" s="150"/>
      <c r="E111" s="77"/>
      <c r="F111" s="612"/>
      <c r="G111" s="139"/>
      <c r="H111" s="610"/>
      <c r="L111" s="561"/>
      <c r="M111" s="561"/>
      <c r="N111" s="561"/>
      <c r="O111" s="610"/>
      <c r="P111" s="747"/>
      <c r="Q111" s="748"/>
    </row>
    <row r="112">
      <c r="C112" s="612"/>
      <c r="D112" s="702" t="s">
        <v>69</v>
      </c>
      <c r="G112" s="139"/>
      <c r="H112" s="610"/>
      <c r="L112" s="561"/>
      <c r="M112" s="561"/>
      <c r="N112" s="561"/>
      <c r="O112" s="610"/>
      <c r="P112" s="747"/>
      <c r="Q112" s="748"/>
    </row>
    <row r="113">
      <c r="C113" s="612"/>
      <c r="D113" s="150"/>
      <c r="G113" s="139"/>
      <c r="H113" s="610"/>
      <c r="L113" s="561"/>
      <c r="M113" s="561"/>
      <c r="N113" s="561"/>
      <c r="O113" s="610"/>
      <c r="P113" s="747"/>
      <c r="Q113" s="748"/>
    </row>
    <row r="114">
      <c r="C114" s="612"/>
      <c r="D114" s="702" t="s">
        <v>70</v>
      </c>
      <c r="G114" s="139"/>
      <c r="H114" s="610"/>
      <c r="L114" s="561"/>
      <c r="M114" s="561"/>
      <c r="N114" s="561"/>
      <c r="O114" s="610"/>
      <c r="P114" s="747"/>
      <c r="Q114" s="748"/>
    </row>
    <row r="115">
      <c r="C115" s="612"/>
      <c r="D115" s="150"/>
      <c r="G115" s="139"/>
      <c r="H115" s="610"/>
      <c r="L115" s="561"/>
      <c r="M115" s="561"/>
      <c r="N115" s="561"/>
      <c r="O115" s="610"/>
      <c r="P115" s="747"/>
      <c r="Q115" s="748"/>
    </row>
    <row r="116">
      <c r="C116" s="612"/>
      <c r="D116" s="749" t="s">
        <v>71</v>
      </c>
      <c r="G116" s="139"/>
      <c r="H116" s="610"/>
      <c r="L116" s="561"/>
      <c r="M116" s="561"/>
      <c r="N116" s="561"/>
      <c r="O116" s="610"/>
      <c r="P116" s="747"/>
      <c r="Q116" s="748"/>
    </row>
    <row r="117">
      <c r="C117" s="612"/>
      <c r="D117" s="150"/>
      <c r="G117" s="139"/>
      <c r="H117" s="610"/>
      <c r="L117" s="561"/>
      <c r="M117" s="561"/>
      <c r="N117" s="561"/>
      <c r="O117" s="610"/>
      <c r="P117" s="747"/>
      <c r="Q117" s="748"/>
    </row>
    <row r="118">
      <c r="C118" s="612"/>
      <c r="D118" s="749" t="s">
        <v>72</v>
      </c>
      <c r="G118" s="139"/>
      <c r="H118" s="610"/>
      <c r="L118" s="561"/>
      <c r="M118" s="561"/>
      <c r="N118" s="561"/>
      <c r="O118" s="610"/>
      <c r="P118" s="747"/>
      <c r="Q118" s="748"/>
    </row>
    <row r="119">
      <c r="C119" s="612"/>
      <c r="D119" s="150"/>
      <c r="G119" s="139"/>
      <c r="H119" s="610"/>
      <c r="L119" s="561"/>
      <c r="M119" s="561"/>
      <c r="N119" s="561"/>
      <c r="O119" s="610"/>
      <c r="P119" s="747"/>
      <c r="Q119" s="748"/>
    </row>
    <row r="120">
      <c r="G120" s="139"/>
      <c r="H120" s="610"/>
      <c r="L120" s="561"/>
      <c r="M120" s="561"/>
      <c r="N120" s="561"/>
      <c r="O120" s="610"/>
      <c r="P120" s="747"/>
      <c r="Q120" s="748"/>
    </row>
    <row r="121">
      <c r="G121" s="139"/>
      <c r="H121" s="610"/>
      <c r="L121" s="561"/>
      <c r="M121" s="561"/>
      <c r="N121" s="561"/>
      <c r="O121" s="610"/>
      <c r="P121" s="747"/>
      <c r="Q121" s="748"/>
    </row>
    <row r="122">
      <c r="G122" s="139"/>
      <c r="H122" s="610"/>
      <c r="L122" s="561"/>
      <c r="M122" s="561"/>
      <c r="N122" s="561"/>
      <c r="O122" s="610"/>
      <c r="P122" s="747"/>
      <c r="Q122" s="748"/>
    </row>
    <row r="123">
      <c r="G123" s="139"/>
      <c r="H123" s="610"/>
      <c r="L123" s="561"/>
      <c r="M123" s="561"/>
      <c r="N123" s="561"/>
      <c r="O123" s="610"/>
      <c r="P123" s="747"/>
      <c r="Q123" s="748"/>
    </row>
    <row r="124">
      <c r="G124" s="139"/>
      <c r="H124" s="610"/>
      <c r="L124" s="561"/>
      <c r="M124" s="561"/>
      <c r="N124" s="561"/>
      <c r="O124" s="610"/>
      <c r="P124" s="747"/>
      <c r="Q124" s="748"/>
    </row>
    <row r="125">
      <c r="G125" s="139"/>
      <c r="H125" s="610"/>
      <c r="L125" s="561"/>
      <c r="M125" s="561"/>
      <c r="N125" s="561"/>
      <c r="O125" s="610"/>
      <c r="P125" s="747"/>
      <c r="Q125" s="748"/>
    </row>
    <row r="126">
      <c r="G126" s="139"/>
      <c r="H126" s="610"/>
      <c r="L126" s="561"/>
      <c r="M126" s="561"/>
      <c r="N126" s="561"/>
      <c r="O126" s="610"/>
      <c r="P126" s="747"/>
      <c r="Q126" s="748"/>
    </row>
    <row r="127">
      <c r="G127" s="139"/>
      <c r="H127" s="610"/>
      <c r="L127" s="561"/>
      <c r="M127" s="561"/>
      <c r="N127" s="561"/>
      <c r="O127" s="610"/>
      <c r="P127" s="747"/>
      <c r="Q127" s="748"/>
    </row>
    <row r="128">
      <c r="G128" s="139"/>
      <c r="H128" s="610"/>
      <c r="L128" s="561"/>
      <c r="M128" s="561"/>
      <c r="N128" s="561"/>
      <c r="O128" s="610"/>
      <c r="P128" s="747"/>
      <c r="Q128" s="748"/>
    </row>
    <row r="129">
      <c r="G129" s="139"/>
      <c r="H129" s="610"/>
      <c r="L129" s="561"/>
      <c r="M129" s="561"/>
      <c r="N129" s="561"/>
      <c r="O129" s="610"/>
      <c r="P129" s="747"/>
      <c r="Q129" s="748"/>
    </row>
    <row r="130">
      <c r="G130" s="139"/>
      <c r="H130" s="610"/>
      <c r="L130" s="561"/>
      <c r="M130" s="561"/>
      <c r="N130" s="561"/>
      <c r="O130" s="610"/>
      <c r="P130" s="747"/>
      <c r="Q130" s="748"/>
    </row>
    <row r="131">
      <c r="G131" s="139"/>
      <c r="H131" s="610"/>
      <c r="L131" s="561"/>
      <c r="M131" s="561"/>
      <c r="N131" s="561"/>
      <c r="O131" s="610"/>
      <c r="P131" s="747"/>
      <c r="Q131" s="748"/>
    </row>
    <row r="132">
      <c r="G132" s="139"/>
      <c r="H132" s="610"/>
      <c r="L132" s="561"/>
      <c r="M132" s="561"/>
      <c r="N132" s="561"/>
      <c r="O132" s="610"/>
      <c r="P132" s="747"/>
      <c r="Q132" s="748"/>
    </row>
    <row r="133">
      <c r="G133" s="139"/>
      <c r="H133" s="610"/>
      <c r="L133" s="561"/>
      <c r="M133" s="561"/>
      <c r="N133" s="561"/>
      <c r="O133" s="610"/>
      <c r="P133" s="747"/>
      <c r="Q133" s="748"/>
    </row>
    <row r="134">
      <c r="G134" s="139"/>
      <c r="H134" s="610"/>
      <c r="L134" s="561"/>
      <c r="M134" s="561"/>
      <c r="N134" s="561"/>
      <c r="O134" s="610"/>
      <c r="P134" s="747"/>
      <c r="Q134" s="748"/>
    </row>
    <row r="135">
      <c r="G135" s="139"/>
      <c r="H135" s="610"/>
      <c r="L135" s="561"/>
      <c r="M135" s="561"/>
      <c r="N135" s="561"/>
      <c r="O135" s="610"/>
      <c r="P135" s="747"/>
      <c r="Q135" s="748"/>
    </row>
    <row r="136">
      <c r="G136" s="139"/>
      <c r="H136" s="610"/>
      <c r="L136" s="561"/>
      <c r="M136" s="561"/>
      <c r="N136" s="561"/>
      <c r="O136" s="610"/>
      <c r="P136" s="747"/>
      <c r="Q136" s="748"/>
    </row>
    <row r="137">
      <c r="G137" s="139"/>
      <c r="H137" s="610"/>
      <c r="L137" s="561"/>
      <c r="M137" s="561"/>
      <c r="N137" s="561"/>
      <c r="O137" s="610"/>
      <c r="P137" s="747"/>
      <c r="Q137" s="748"/>
    </row>
    <row r="138">
      <c r="G138" s="139"/>
      <c r="H138" s="610"/>
      <c r="L138" s="561"/>
      <c r="M138" s="561"/>
      <c r="N138" s="561"/>
      <c r="O138" s="610"/>
      <c r="P138" s="747"/>
      <c r="Q138" s="748"/>
    </row>
    <row r="139">
      <c r="G139" s="139"/>
      <c r="H139" s="610"/>
      <c r="L139" s="561"/>
      <c r="M139" s="561"/>
      <c r="N139" s="561"/>
      <c r="O139" s="610"/>
      <c r="P139" s="747"/>
      <c r="Q139" s="748"/>
    </row>
    <row r="140">
      <c r="G140" s="139"/>
      <c r="H140" s="610"/>
      <c r="L140" s="561"/>
      <c r="M140" s="561"/>
      <c r="N140" s="561"/>
      <c r="O140" s="610"/>
      <c r="P140" s="747"/>
      <c r="Q140" s="748"/>
    </row>
    <row r="141">
      <c r="G141" s="139"/>
      <c r="H141" s="610"/>
      <c r="L141" s="561"/>
      <c r="M141" s="561"/>
      <c r="N141" s="561"/>
      <c r="O141" s="610"/>
      <c r="P141" s="747"/>
      <c r="Q141" s="748"/>
    </row>
    <row r="142">
      <c r="G142" s="139"/>
      <c r="H142" s="610"/>
      <c r="L142" s="561"/>
      <c r="M142" s="561"/>
      <c r="N142" s="561"/>
      <c r="O142" s="610"/>
      <c r="P142" s="747"/>
      <c r="Q142" s="748"/>
    </row>
    <row r="143">
      <c r="G143" s="139"/>
      <c r="H143" s="610"/>
      <c r="L143" s="561"/>
      <c r="M143" s="561"/>
      <c r="N143" s="561"/>
      <c r="O143" s="610"/>
      <c r="P143" s="747"/>
      <c r="Q143" s="748"/>
    </row>
    <row r="144">
      <c r="G144" s="139"/>
      <c r="H144" s="610"/>
      <c r="L144" s="561"/>
      <c r="M144" s="561"/>
      <c r="N144" s="561"/>
      <c r="O144" s="610"/>
      <c r="P144" s="747"/>
      <c r="Q144" s="748"/>
    </row>
    <row r="145">
      <c r="G145" s="139"/>
      <c r="H145" s="610"/>
      <c r="L145" s="561"/>
      <c r="M145" s="561"/>
      <c r="N145" s="561"/>
      <c r="O145" s="610"/>
      <c r="P145" s="747"/>
      <c r="Q145" s="748"/>
    </row>
    <row r="146">
      <c r="G146" s="139"/>
      <c r="H146" s="610"/>
      <c r="L146" s="561"/>
      <c r="M146" s="561"/>
      <c r="N146" s="561"/>
      <c r="O146" s="610"/>
      <c r="P146" s="747"/>
      <c r="Q146" s="748"/>
    </row>
    <row r="147">
      <c r="G147" s="139"/>
      <c r="H147" s="610"/>
      <c r="L147" s="561"/>
      <c r="M147" s="561"/>
      <c r="N147" s="561"/>
      <c r="O147" s="610"/>
      <c r="P147" s="747"/>
      <c r="Q147" s="748"/>
    </row>
    <row r="148">
      <c r="G148" s="139"/>
      <c r="H148" s="610"/>
      <c r="L148" s="561"/>
      <c r="M148" s="561"/>
      <c r="N148" s="561"/>
      <c r="O148" s="610"/>
      <c r="P148" s="747"/>
      <c r="Q148" s="748"/>
    </row>
    <row r="149">
      <c r="G149" s="139"/>
      <c r="H149" s="610"/>
      <c r="L149" s="561"/>
      <c r="M149" s="561"/>
      <c r="N149" s="561"/>
      <c r="O149" s="750"/>
      <c r="P149" s="747"/>
      <c r="Q149" s="748"/>
    </row>
    <row r="150">
      <c r="G150" s="139"/>
      <c r="H150" s="610"/>
      <c r="L150" s="561"/>
      <c r="M150" s="561"/>
      <c r="N150" s="561"/>
      <c r="O150" s="750"/>
      <c r="P150" s="747"/>
      <c r="Q150" s="748"/>
    </row>
    <row r="151">
      <c r="G151" s="139"/>
      <c r="H151" s="610"/>
      <c r="L151" s="561"/>
      <c r="M151" s="561"/>
      <c r="N151" s="561"/>
      <c r="O151" s="750"/>
      <c r="P151" s="747"/>
      <c r="Q151" s="748"/>
    </row>
    <row r="152">
      <c r="G152" s="139"/>
      <c r="H152" s="610"/>
      <c r="L152" s="561"/>
      <c r="M152" s="561"/>
      <c r="N152" s="561"/>
      <c r="O152" s="750"/>
      <c r="P152" s="747"/>
      <c r="Q152" s="748"/>
    </row>
    <row r="153">
      <c r="G153" s="139"/>
      <c r="H153" s="610"/>
      <c r="L153" s="561"/>
      <c r="M153" s="561"/>
      <c r="N153" s="561"/>
      <c r="O153" s="750"/>
      <c r="P153" s="747"/>
      <c r="Q153" s="748"/>
    </row>
    <row r="154">
      <c r="G154" s="139"/>
      <c r="H154" s="610"/>
      <c r="L154" s="561"/>
      <c r="M154" s="561"/>
      <c r="N154" s="561"/>
      <c r="O154" s="750"/>
      <c r="P154" s="747"/>
      <c r="Q154" s="748"/>
    </row>
    <row r="155">
      <c r="G155" s="139"/>
      <c r="H155" s="610"/>
      <c r="L155" s="561"/>
      <c r="M155" s="561"/>
      <c r="N155" s="561"/>
      <c r="O155" s="750"/>
      <c r="P155" s="747"/>
      <c r="Q155" s="748"/>
    </row>
    <row r="156">
      <c r="G156" s="139"/>
      <c r="H156" s="610"/>
      <c r="L156" s="561"/>
      <c r="M156" s="561"/>
      <c r="N156" s="561"/>
      <c r="O156" s="750"/>
      <c r="P156" s="747"/>
      <c r="Q156" s="748"/>
    </row>
    <row r="157">
      <c r="G157" s="139"/>
      <c r="H157" s="610"/>
      <c r="L157" s="561"/>
      <c r="M157" s="561"/>
      <c r="N157" s="561"/>
      <c r="O157" s="750"/>
      <c r="P157" s="747"/>
      <c r="Q157" s="748"/>
    </row>
    <row r="158">
      <c r="G158" s="139"/>
      <c r="H158" s="610"/>
      <c r="L158" s="561"/>
      <c r="M158" s="561"/>
      <c r="N158" s="561"/>
      <c r="O158" s="750"/>
      <c r="P158" s="747"/>
      <c r="Q158" s="748"/>
    </row>
    <row r="159">
      <c r="G159" s="139"/>
      <c r="H159" s="610"/>
      <c r="L159" s="561"/>
      <c r="M159" s="561"/>
      <c r="N159" s="561"/>
      <c r="O159" s="750"/>
      <c r="P159" s="747"/>
      <c r="Q159" s="748"/>
    </row>
    <row r="160">
      <c r="G160" s="139"/>
      <c r="H160" s="610"/>
      <c r="L160" s="561"/>
      <c r="M160" s="561"/>
      <c r="N160" s="561"/>
      <c r="O160" s="750"/>
      <c r="P160" s="747"/>
      <c r="Q160" s="748"/>
    </row>
    <row r="161">
      <c r="G161" s="139"/>
      <c r="H161" s="610"/>
      <c r="L161" s="561"/>
      <c r="M161" s="561"/>
      <c r="N161" s="561"/>
      <c r="O161" s="750"/>
      <c r="P161" s="747"/>
      <c r="Q161" s="748"/>
    </row>
    <row r="162">
      <c r="G162" s="139"/>
      <c r="H162" s="610"/>
      <c r="L162" s="561"/>
      <c r="M162" s="561"/>
      <c r="N162" s="561"/>
      <c r="O162" s="750"/>
      <c r="P162" s="747"/>
      <c r="Q162" s="748"/>
    </row>
    <row r="163">
      <c r="G163" s="139"/>
      <c r="H163" s="610"/>
      <c r="L163" s="561"/>
      <c r="M163" s="561"/>
      <c r="N163" s="561"/>
      <c r="O163" s="750"/>
      <c r="P163" s="747"/>
      <c r="Q163" s="748"/>
    </row>
    <row r="164">
      <c r="G164" s="139"/>
      <c r="H164" s="610"/>
      <c r="L164" s="561"/>
      <c r="M164" s="561"/>
      <c r="N164" s="561"/>
      <c r="O164" s="750"/>
      <c r="P164" s="747"/>
      <c r="Q164" s="748"/>
    </row>
    <row r="165">
      <c r="G165" s="139"/>
      <c r="H165" s="610"/>
      <c r="L165" s="561"/>
      <c r="M165" s="561"/>
      <c r="N165" s="561"/>
      <c r="O165" s="750"/>
      <c r="P165" s="747"/>
      <c r="Q165" s="748"/>
    </row>
    <row r="166">
      <c r="G166" s="139"/>
      <c r="H166" s="610"/>
      <c r="L166" s="561"/>
      <c r="M166" s="561"/>
      <c r="N166" s="561"/>
      <c r="O166" s="750"/>
      <c r="P166" s="747"/>
      <c r="Q166" s="748"/>
    </row>
    <row r="167">
      <c r="G167" s="139"/>
      <c r="H167" s="610"/>
      <c r="L167" s="561"/>
      <c r="M167" s="561"/>
      <c r="N167" s="561"/>
      <c r="O167" s="750"/>
      <c r="P167" s="747"/>
      <c r="Q167" s="748"/>
    </row>
    <row r="168">
      <c r="G168" s="139"/>
      <c r="H168" s="610"/>
      <c r="L168" s="561"/>
      <c r="M168" s="561"/>
      <c r="N168" s="561"/>
      <c r="O168" s="750"/>
      <c r="P168" s="747"/>
      <c r="Q168" s="748"/>
    </row>
    <row r="169">
      <c r="G169" s="139"/>
      <c r="L169" s="561"/>
      <c r="M169" s="561"/>
      <c r="N169" s="561"/>
      <c r="O169" s="750"/>
      <c r="P169" s="747"/>
      <c r="Q169" s="748"/>
    </row>
    <row r="170">
      <c r="G170" s="139"/>
      <c r="L170" s="561"/>
      <c r="M170" s="561"/>
      <c r="N170" s="561"/>
      <c r="O170" s="750"/>
      <c r="P170" s="747"/>
      <c r="Q170" s="748"/>
    </row>
    <row r="171">
      <c r="G171" s="139"/>
      <c r="L171" s="561"/>
      <c r="M171" s="561"/>
      <c r="N171" s="561"/>
      <c r="O171" s="750"/>
      <c r="P171" s="747"/>
      <c r="Q171" s="748"/>
    </row>
    <row r="172">
      <c r="G172" s="139"/>
      <c r="L172" s="561"/>
      <c r="M172" s="561"/>
      <c r="N172" s="561"/>
      <c r="O172" s="750"/>
      <c r="P172" s="747"/>
      <c r="Q172" s="748"/>
    </row>
    <row r="173">
      <c r="G173" s="139"/>
      <c r="L173" s="561"/>
      <c r="M173" s="561"/>
      <c r="N173" s="561"/>
      <c r="O173" s="750"/>
      <c r="P173" s="747"/>
      <c r="Q173" s="748"/>
    </row>
    <row r="174">
      <c r="G174" s="139"/>
      <c r="L174" s="561"/>
      <c r="M174" s="561"/>
      <c r="N174" s="561"/>
      <c r="O174" s="750"/>
      <c r="P174" s="747"/>
      <c r="Q174" s="748"/>
    </row>
    <row r="175">
      <c r="G175" s="139"/>
      <c r="L175" s="561"/>
      <c r="M175" s="561"/>
      <c r="N175" s="561"/>
      <c r="O175" s="750"/>
      <c r="P175" s="747"/>
      <c r="Q175" s="748"/>
    </row>
    <row r="176">
      <c r="G176" s="139"/>
      <c r="L176" s="561"/>
      <c r="M176" s="561"/>
      <c r="N176" s="561"/>
      <c r="O176" s="750"/>
      <c r="P176" s="747"/>
      <c r="Q176" s="748"/>
    </row>
    <row r="177">
      <c r="G177" s="139"/>
      <c r="L177" s="561"/>
      <c r="M177" s="561"/>
      <c r="N177" s="561"/>
      <c r="O177" s="750"/>
      <c r="P177" s="747"/>
      <c r="Q177" s="748"/>
    </row>
    <row r="178">
      <c r="G178" s="139"/>
      <c r="L178" s="561"/>
      <c r="M178" s="561"/>
      <c r="N178" s="561"/>
      <c r="O178" s="750"/>
      <c r="P178" s="747"/>
      <c r="Q178" s="748"/>
    </row>
    <row r="179">
      <c r="G179" s="139"/>
      <c r="L179" s="561"/>
      <c r="M179" s="561"/>
      <c r="N179" s="561"/>
      <c r="O179" s="750"/>
      <c r="P179" s="747"/>
      <c r="Q179" s="748"/>
    </row>
    <row r="180">
      <c r="G180" s="139"/>
      <c r="L180" s="561"/>
      <c r="M180" s="561"/>
      <c r="N180" s="561"/>
      <c r="O180" s="750"/>
      <c r="P180" s="747"/>
      <c r="Q180" s="748"/>
    </row>
    <row r="181">
      <c r="G181" s="139"/>
      <c r="L181" s="561"/>
      <c r="M181" s="561"/>
      <c r="N181" s="561"/>
      <c r="O181" s="750"/>
      <c r="P181" s="747"/>
      <c r="Q181" s="748"/>
    </row>
    <row r="182">
      <c r="G182" s="139"/>
      <c r="L182" s="561"/>
      <c r="M182" s="561"/>
      <c r="N182" s="561"/>
      <c r="O182" s="750"/>
      <c r="P182" s="747"/>
      <c r="Q182" s="748"/>
    </row>
    <row r="183">
      <c r="G183" s="139"/>
      <c r="L183" s="561"/>
      <c r="M183" s="561"/>
      <c r="N183" s="561"/>
      <c r="O183" s="750"/>
      <c r="P183" s="747"/>
      <c r="Q183" s="748"/>
    </row>
    <row r="184">
      <c r="G184" s="139"/>
      <c r="L184" s="561"/>
      <c r="M184" s="561"/>
      <c r="N184" s="561"/>
      <c r="O184" s="750"/>
      <c r="P184" s="747"/>
      <c r="Q184" s="748"/>
    </row>
    <row r="185">
      <c r="G185" s="139"/>
      <c r="L185" s="561"/>
      <c r="M185" s="561"/>
      <c r="N185" s="561"/>
      <c r="O185" s="750"/>
      <c r="P185" s="747"/>
      <c r="Q185" s="748"/>
    </row>
    <row r="186">
      <c r="G186" s="139"/>
      <c r="L186" s="561"/>
      <c r="M186" s="561"/>
      <c r="N186" s="561"/>
      <c r="O186" s="750"/>
      <c r="P186" s="747"/>
      <c r="Q186" s="748"/>
    </row>
    <row r="187">
      <c r="G187" s="139"/>
      <c r="L187" s="561"/>
      <c r="M187" s="561"/>
      <c r="N187" s="561"/>
      <c r="O187" s="750"/>
      <c r="P187" s="747"/>
      <c r="Q187" s="748"/>
    </row>
    <row r="188">
      <c r="G188" s="139"/>
      <c r="L188" s="561"/>
      <c r="M188" s="561"/>
      <c r="N188" s="561"/>
      <c r="O188" s="750"/>
      <c r="P188" s="747"/>
      <c r="Q188" s="748"/>
    </row>
    <row r="189">
      <c r="G189" s="139"/>
      <c r="L189" s="561"/>
      <c r="M189" s="561"/>
      <c r="N189" s="561"/>
      <c r="O189" s="750"/>
      <c r="P189" s="747"/>
      <c r="Q189" s="748"/>
    </row>
    <row r="190">
      <c r="G190" s="139"/>
      <c r="L190" s="561"/>
      <c r="M190" s="561"/>
      <c r="N190" s="561"/>
      <c r="O190" s="750"/>
      <c r="P190" s="747"/>
      <c r="Q190" s="748"/>
    </row>
    <row r="191">
      <c r="G191" s="139"/>
      <c r="L191" s="561"/>
      <c r="M191" s="561"/>
      <c r="N191" s="561"/>
      <c r="O191" s="750"/>
      <c r="P191" s="747"/>
      <c r="Q191" s="748"/>
    </row>
    <row r="192">
      <c r="G192" s="139"/>
      <c r="L192" s="561"/>
      <c r="M192" s="561"/>
      <c r="N192" s="561"/>
      <c r="O192" s="750"/>
      <c r="P192" s="747"/>
      <c r="Q192" s="748"/>
    </row>
    <row r="193">
      <c r="G193" s="139"/>
      <c r="L193" s="561"/>
      <c r="M193" s="561"/>
      <c r="N193" s="561"/>
      <c r="O193" s="750"/>
      <c r="P193" s="747"/>
      <c r="Q193" s="748"/>
    </row>
    <row r="194">
      <c r="G194" s="139"/>
      <c r="L194" s="561"/>
      <c r="M194" s="561"/>
      <c r="N194" s="561"/>
      <c r="O194" s="750"/>
      <c r="P194" s="747"/>
      <c r="Q194" s="748"/>
    </row>
    <row r="195">
      <c r="G195" s="139"/>
      <c r="L195" s="561"/>
      <c r="M195" s="561"/>
      <c r="N195" s="561"/>
      <c r="O195" s="750"/>
      <c r="P195" s="747"/>
      <c r="Q195" s="748"/>
    </row>
    <row r="196">
      <c r="G196" s="139"/>
      <c r="L196" s="561"/>
      <c r="M196" s="561"/>
      <c r="N196" s="561"/>
      <c r="O196" s="750"/>
      <c r="P196" s="747"/>
      <c r="Q196" s="748"/>
    </row>
    <row r="197">
      <c r="G197" s="139"/>
      <c r="L197" s="561"/>
      <c r="M197" s="561"/>
      <c r="N197" s="561"/>
      <c r="O197" s="750"/>
      <c r="P197" s="747"/>
      <c r="Q197" s="748"/>
    </row>
    <row r="198">
      <c r="G198" s="139"/>
      <c r="L198" s="561"/>
      <c r="M198" s="561"/>
      <c r="N198" s="561"/>
      <c r="O198" s="750"/>
      <c r="P198" s="747"/>
      <c r="Q198" s="748"/>
    </row>
    <row r="199">
      <c r="G199" s="139"/>
      <c r="L199" s="561"/>
      <c r="M199" s="561"/>
      <c r="N199" s="561"/>
      <c r="O199" s="750"/>
      <c r="P199" s="747"/>
      <c r="Q199" s="748"/>
    </row>
    <row r="200">
      <c r="G200" s="139"/>
      <c r="L200" s="561"/>
      <c r="M200" s="561"/>
      <c r="N200" s="561"/>
      <c r="O200" s="750"/>
      <c r="P200" s="747"/>
      <c r="Q200" s="748"/>
    </row>
    <row r="201">
      <c r="G201" s="139"/>
      <c r="L201" s="561"/>
      <c r="M201" s="561"/>
      <c r="N201" s="561"/>
      <c r="O201" s="750"/>
      <c r="P201" s="747"/>
      <c r="Q201" s="748"/>
    </row>
    <row r="202">
      <c r="G202" s="139"/>
      <c r="L202" s="561"/>
      <c r="M202" s="561"/>
      <c r="N202" s="561"/>
      <c r="O202" s="750"/>
      <c r="P202" s="747"/>
      <c r="Q202" s="748"/>
    </row>
    <row r="203">
      <c r="G203" s="139"/>
      <c r="L203" s="561"/>
      <c r="M203" s="561"/>
      <c r="N203" s="561"/>
      <c r="O203" s="750"/>
      <c r="P203" s="747"/>
      <c r="Q203" s="748"/>
    </row>
    <row r="204">
      <c r="G204" s="139"/>
      <c r="L204" s="561"/>
      <c r="M204" s="561"/>
      <c r="N204" s="561"/>
      <c r="O204" s="750"/>
      <c r="P204" s="747"/>
      <c r="Q204" s="748"/>
    </row>
    <row r="205">
      <c r="G205" s="139"/>
      <c r="L205" s="561"/>
      <c r="M205" s="561"/>
      <c r="N205" s="561"/>
      <c r="O205" s="750"/>
      <c r="P205" s="747"/>
      <c r="Q205" s="748"/>
    </row>
    <row r="206">
      <c r="G206" s="139"/>
      <c r="L206" s="561"/>
      <c r="M206" s="561"/>
      <c r="N206" s="561"/>
      <c r="O206" s="750"/>
      <c r="P206" s="747"/>
      <c r="Q206" s="748"/>
    </row>
    <row r="207">
      <c r="G207" s="139"/>
      <c r="L207" s="561"/>
      <c r="M207" s="561"/>
      <c r="N207" s="561"/>
      <c r="O207" s="750"/>
      <c r="P207" s="747"/>
      <c r="Q207" s="748"/>
    </row>
    <row r="208">
      <c r="G208" s="139"/>
      <c r="L208" s="561"/>
      <c r="M208" s="561"/>
      <c r="N208" s="561"/>
      <c r="O208" s="750"/>
      <c r="P208" s="747"/>
      <c r="Q208" s="748"/>
    </row>
    <row r="209">
      <c r="G209" s="139"/>
      <c r="L209" s="561"/>
      <c r="M209" s="561"/>
      <c r="N209" s="561"/>
      <c r="O209" s="750"/>
      <c r="P209" s="747"/>
      <c r="Q209" s="748"/>
    </row>
    <row r="210">
      <c r="G210" s="139"/>
      <c r="L210" s="561"/>
      <c r="M210" s="561"/>
      <c r="N210" s="561"/>
      <c r="O210" s="750"/>
      <c r="P210" s="747"/>
      <c r="Q210" s="748"/>
    </row>
    <row r="211">
      <c r="G211" s="139"/>
      <c r="L211" s="561"/>
      <c r="M211" s="561"/>
      <c r="N211" s="561"/>
      <c r="O211" s="750"/>
      <c r="P211" s="747"/>
      <c r="Q211" s="748"/>
    </row>
    <row r="212">
      <c r="G212" s="139"/>
      <c r="L212" s="561"/>
      <c r="M212" s="561"/>
      <c r="N212" s="561"/>
      <c r="O212" s="750"/>
      <c r="P212" s="747"/>
      <c r="Q212" s="748"/>
    </row>
    <row r="213">
      <c r="G213" s="139"/>
      <c r="L213" s="561"/>
      <c r="M213" s="561"/>
      <c r="N213" s="561"/>
      <c r="O213" s="750"/>
      <c r="P213" s="747"/>
      <c r="Q213" s="748"/>
    </row>
    <row r="214">
      <c r="G214" s="139"/>
      <c r="L214" s="561"/>
      <c r="M214" s="561"/>
      <c r="N214" s="561"/>
      <c r="O214" s="750"/>
      <c r="P214" s="747"/>
      <c r="Q214" s="748"/>
    </row>
    <row r="215">
      <c r="G215" s="139"/>
      <c r="L215" s="561"/>
      <c r="M215" s="561"/>
      <c r="N215" s="561"/>
      <c r="O215" s="750"/>
      <c r="P215" s="747"/>
      <c r="Q215" s="748"/>
    </row>
    <row r="216">
      <c r="G216" s="139"/>
      <c r="L216" s="561"/>
      <c r="M216" s="561"/>
      <c r="N216" s="561"/>
      <c r="O216" s="750"/>
      <c r="P216" s="747"/>
      <c r="Q216" s="748"/>
    </row>
    <row r="217">
      <c r="G217" s="139"/>
      <c r="L217" s="561"/>
      <c r="M217" s="561"/>
      <c r="N217" s="561"/>
      <c r="O217" s="750"/>
      <c r="P217" s="747"/>
      <c r="Q217" s="748"/>
    </row>
    <row r="218">
      <c r="G218" s="139"/>
      <c r="L218" s="561"/>
      <c r="M218" s="561"/>
      <c r="N218" s="561"/>
      <c r="O218" s="750"/>
      <c r="P218" s="747"/>
      <c r="Q218" s="748"/>
    </row>
    <row r="219">
      <c r="G219" s="139"/>
      <c r="L219" s="561"/>
      <c r="M219" s="561"/>
      <c r="N219" s="561"/>
      <c r="O219" s="750"/>
      <c r="P219" s="747"/>
      <c r="Q219" s="748"/>
    </row>
    <row r="220">
      <c r="G220" s="139"/>
      <c r="L220" s="561"/>
      <c r="M220" s="561"/>
      <c r="N220" s="561"/>
      <c r="O220" s="750"/>
      <c r="P220" s="747"/>
      <c r="Q220" s="748"/>
    </row>
    <row r="221">
      <c r="G221" s="139"/>
      <c r="L221" s="561"/>
      <c r="M221" s="561"/>
      <c r="N221" s="561"/>
      <c r="O221" s="750"/>
      <c r="P221" s="747"/>
      <c r="Q221" s="748"/>
    </row>
    <row r="222">
      <c r="G222" s="139"/>
      <c r="L222" s="561"/>
      <c r="M222" s="561"/>
      <c r="N222" s="561"/>
      <c r="O222" s="750"/>
      <c r="P222" s="747"/>
      <c r="Q222" s="748"/>
    </row>
    <row r="223">
      <c r="G223" s="139"/>
      <c r="L223" s="561"/>
      <c r="M223" s="561"/>
      <c r="N223" s="561"/>
      <c r="O223" s="750"/>
      <c r="P223" s="747"/>
      <c r="Q223" s="748"/>
    </row>
    <row r="224">
      <c r="G224" s="139"/>
      <c r="L224" s="561"/>
      <c r="M224" s="561"/>
      <c r="N224" s="561"/>
      <c r="O224" s="750"/>
      <c r="P224" s="747"/>
      <c r="Q224" s="748"/>
    </row>
    <row r="225">
      <c r="G225" s="139"/>
      <c r="L225" s="561"/>
      <c r="M225" s="561"/>
      <c r="N225" s="561"/>
      <c r="O225" s="750"/>
      <c r="P225" s="747"/>
      <c r="Q225" s="748"/>
    </row>
    <row r="226">
      <c r="G226" s="139"/>
      <c r="L226" s="561"/>
      <c r="M226" s="561"/>
      <c r="N226" s="561"/>
      <c r="O226" s="750"/>
      <c r="P226" s="747"/>
      <c r="Q226" s="748"/>
    </row>
    <row r="227">
      <c r="G227" s="139"/>
      <c r="L227" s="561"/>
      <c r="M227" s="561"/>
      <c r="N227" s="561"/>
      <c r="O227" s="750"/>
      <c r="P227" s="747"/>
      <c r="Q227" s="748"/>
    </row>
    <row r="228">
      <c r="G228" s="139"/>
      <c r="L228" s="561"/>
      <c r="M228" s="561"/>
      <c r="N228" s="561"/>
      <c r="O228" s="750"/>
      <c r="P228" s="747"/>
      <c r="Q228" s="748"/>
    </row>
    <row r="229">
      <c r="G229" s="139"/>
      <c r="L229" s="561"/>
      <c r="M229" s="561"/>
      <c r="N229" s="561"/>
      <c r="O229" s="750"/>
      <c r="P229" s="747"/>
      <c r="Q229" s="748"/>
    </row>
    <row r="230">
      <c r="G230" s="139"/>
      <c r="L230" s="561"/>
      <c r="M230" s="561"/>
      <c r="N230" s="561"/>
      <c r="O230" s="750"/>
      <c r="P230" s="747"/>
      <c r="Q230" s="748"/>
    </row>
    <row r="231">
      <c r="G231" s="139"/>
      <c r="L231" s="561"/>
      <c r="M231" s="561"/>
      <c r="N231" s="561"/>
      <c r="O231" s="750"/>
      <c r="P231" s="747"/>
      <c r="Q231" s="748"/>
    </row>
    <row r="232">
      <c r="G232" s="139"/>
      <c r="L232" s="561"/>
      <c r="M232" s="561"/>
      <c r="N232" s="561"/>
      <c r="O232" s="750"/>
      <c r="P232" s="747"/>
      <c r="Q232" s="748"/>
    </row>
    <row r="233">
      <c r="G233" s="139"/>
      <c r="L233" s="561"/>
      <c r="M233" s="561"/>
      <c r="N233" s="561"/>
      <c r="O233" s="750"/>
      <c r="P233" s="747"/>
      <c r="Q233" s="748"/>
    </row>
    <row r="234">
      <c r="G234" s="139"/>
      <c r="L234" s="561"/>
      <c r="M234" s="561"/>
      <c r="N234" s="561"/>
      <c r="O234" s="750"/>
      <c r="P234" s="747"/>
      <c r="Q234" s="748"/>
    </row>
    <row r="235">
      <c r="G235" s="139"/>
      <c r="L235" s="561"/>
      <c r="M235" s="561"/>
      <c r="N235" s="561"/>
      <c r="O235" s="750"/>
      <c r="P235" s="747"/>
      <c r="Q235" s="748"/>
    </row>
    <row r="236">
      <c r="G236" s="139"/>
      <c r="L236" s="561"/>
      <c r="M236" s="561"/>
      <c r="N236" s="561"/>
      <c r="O236" s="750"/>
      <c r="P236" s="747"/>
      <c r="Q236" s="748"/>
    </row>
    <row r="237">
      <c r="G237" s="139"/>
      <c r="L237" s="561"/>
      <c r="M237" s="561"/>
      <c r="N237" s="561"/>
      <c r="O237" s="750"/>
      <c r="P237" s="747"/>
      <c r="Q237" s="748"/>
    </row>
    <row r="238">
      <c r="G238" s="139"/>
      <c r="L238" s="561"/>
      <c r="M238" s="561"/>
      <c r="N238" s="561"/>
      <c r="O238" s="750"/>
      <c r="P238" s="747"/>
      <c r="Q238" s="748"/>
    </row>
    <row r="239">
      <c r="G239" s="139"/>
      <c r="L239" s="561"/>
      <c r="M239" s="561"/>
      <c r="N239" s="561"/>
      <c r="O239" s="750"/>
      <c r="P239" s="747"/>
      <c r="Q239" s="748"/>
    </row>
    <row r="240">
      <c r="G240" s="139"/>
      <c r="L240" s="561"/>
      <c r="M240" s="561"/>
      <c r="N240" s="561"/>
      <c r="O240" s="750"/>
      <c r="P240" s="747"/>
      <c r="Q240" s="748"/>
    </row>
    <row r="241">
      <c r="G241" s="139"/>
      <c r="L241" s="561"/>
      <c r="M241" s="561"/>
      <c r="N241" s="561"/>
      <c r="O241" s="750"/>
      <c r="P241" s="747"/>
      <c r="Q241" s="748"/>
    </row>
    <row r="242">
      <c r="G242" s="139"/>
      <c r="L242" s="561"/>
      <c r="M242" s="561"/>
      <c r="N242" s="561"/>
      <c r="O242" s="750"/>
      <c r="P242" s="747"/>
      <c r="Q242" s="748"/>
    </row>
    <row r="243">
      <c r="G243" s="139"/>
      <c r="L243" s="561"/>
      <c r="M243" s="561"/>
      <c r="N243" s="561"/>
      <c r="O243" s="750"/>
      <c r="P243" s="747"/>
      <c r="Q243" s="748"/>
    </row>
    <row r="244">
      <c r="G244" s="139"/>
      <c r="L244" s="561"/>
      <c r="M244" s="561"/>
      <c r="N244" s="561"/>
      <c r="O244" s="750"/>
      <c r="P244" s="747"/>
      <c r="Q244" s="748"/>
    </row>
    <row r="245">
      <c r="G245" s="139"/>
      <c r="L245" s="561"/>
      <c r="M245" s="561"/>
      <c r="N245" s="561"/>
      <c r="O245" s="750"/>
      <c r="P245" s="747"/>
      <c r="Q245" s="748"/>
    </row>
    <row r="246">
      <c r="G246" s="139"/>
      <c r="L246" s="561"/>
      <c r="M246" s="561"/>
      <c r="N246" s="561"/>
      <c r="O246" s="750"/>
      <c r="P246" s="747"/>
      <c r="Q246" s="748"/>
    </row>
    <row r="247">
      <c r="G247" s="139"/>
      <c r="L247" s="561"/>
      <c r="M247" s="561"/>
      <c r="N247" s="561"/>
      <c r="O247" s="750"/>
      <c r="P247" s="747"/>
      <c r="Q247" s="748"/>
    </row>
    <row r="248">
      <c r="G248" s="139"/>
      <c r="L248" s="561"/>
      <c r="M248" s="561"/>
      <c r="N248" s="561"/>
      <c r="O248" s="750"/>
      <c r="P248" s="747"/>
      <c r="Q248" s="748"/>
    </row>
    <row r="249">
      <c r="G249" s="139"/>
      <c r="L249" s="561"/>
      <c r="M249" s="561"/>
      <c r="N249" s="561"/>
      <c r="O249" s="750"/>
      <c r="P249" s="747"/>
      <c r="Q249" s="748"/>
    </row>
    <row r="250">
      <c r="G250" s="139"/>
      <c r="L250" s="561"/>
      <c r="M250" s="561"/>
      <c r="N250" s="561"/>
      <c r="O250" s="750"/>
      <c r="P250" s="747"/>
      <c r="Q250" s="748"/>
    </row>
    <row r="251">
      <c r="G251" s="139"/>
      <c r="L251" s="561"/>
      <c r="M251" s="561"/>
      <c r="N251" s="561"/>
      <c r="O251" s="750"/>
      <c r="P251" s="747"/>
      <c r="Q251" s="748"/>
    </row>
    <row r="252">
      <c r="G252" s="139"/>
      <c r="L252" s="561"/>
      <c r="M252" s="561"/>
      <c r="N252" s="561"/>
      <c r="O252" s="750"/>
      <c r="P252" s="747"/>
      <c r="Q252" s="748"/>
    </row>
    <row r="253">
      <c r="G253" s="139"/>
      <c r="L253" s="561"/>
      <c r="M253" s="561"/>
      <c r="N253" s="561"/>
      <c r="O253" s="750"/>
      <c r="P253" s="747"/>
      <c r="Q253" s="748"/>
    </row>
    <row r="254">
      <c r="G254" s="139"/>
      <c r="L254" s="561"/>
      <c r="M254" s="561"/>
      <c r="N254" s="561"/>
      <c r="O254" s="750"/>
      <c r="P254" s="747"/>
      <c r="Q254" s="748"/>
    </row>
    <row r="255">
      <c r="G255" s="139"/>
      <c r="L255" s="561"/>
      <c r="M255" s="561"/>
      <c r="N255" s="561"/>
      <c r="O255" s="750"/>
      <c r="P255" s="747"/>
      <c r="Q255" s="748"/>
    </row>
    <row r="256">
      <c r="G256" s="139"/>
      <c r="L256" s="561"/>
      <c r="M256" s="561"/>
      <c r="N256" s="561"/>
      <c r="O256" s="750"/>
      <c r="P256" s="747"/>
      <c r="Q256" s="748"/>
    </row>
    <row r="257">
      <c r="G257" s="139"/>
      <c r="L257" s="561"/>
      <c r="M257" s="561"/>
      <c r="N257" s="561"/>
      <c r="O257" s="750"/>
      <c r="P257" s="747"/>
      <c r="Q257" s="748"/>
    </row>
    <row r="258">
      <c r="G258" s="139"/>
      <c r="L258" s="561"/>
      <c r="M258" s="561"/>
      <c r="N258" s="561"/>
      <c r="O258" s="750"/>
      <c r="P258" s="747"/>
      <c r="Q258" s="748"/>
    </row>
    <row r="259">
      <c r="G259" s="139"/>
      <c r="L259" s="561"/>
      <c r="M259" s="561"/>
      <c r="N259" s="561"/>
      <c r="O259" s="750"/>
      <c r="P259" s="747"/>
      <c r="Q259" s="748"/>
    </row>
    <row r="260">
      <c r="G260" s="139"/>
      <c r="L260" s="561"/>
      <c r="M260" s="561"/>
      <c r="N260" s="561"/>
      <c r="O260" s="750"/>
      <c r="P260" s="747"/>
      <c r="Q260" s="748"/>
    </row>
    <row r="261">
      <c r="G261" s="139"/>
      <c r="L261" s="561"/>
      <c r="M261" s="561"/>
      <c r="N261" s="561"/>
      <c r="O261" s="750"/>
      <c r="P261" s="747"/>
      <c r="Q261" s="748"/>
    </row>
    <row r="262">
      <c r="G262" s="139"/>
      <c r="L262" s="561"/>
      <c r="M262" s="561"/>
      <c r="N262" s="561"/>
      <c r="O262" s="750"/>
      <c r="P262" s="747"/>
      <c r="Q262" s="748"/>
    </row>
    <row r="263">
      <c r="G263" s="139"/>
      <c r="L263" s="561"/>
      <c r="M263" s="561"/>
      <c r="N263" s="561"/>
      <c r="O263" s="750"/>
      <c r="P263" s="747"/>
      <c r="Q263" s="748"/>
    </row>
    <row r="264">
      <c r="G264" s="139"/>
      <c r="L264" s="561"/>
      <c r="M264" s="561"/>
      <c r="N264" s="561"/>
      <c r="O264" s="750"/>
      <c r="P264" s="747"/>
      <c r="Q264" s="748"/>
    </row>
    <row r="265">
      <c r="G265" s="139"/>
      <c r="L265" s="561"/>
      <c r="M265" s="561"/>
      <c r="N265" s="561"/>
      <c r="O265" s="750"/>
      <c r="P265" s="747"/>
      <c r="Q265" s="748"/>
    </row>
    <row r="266">
      <c r="G266" s="139"/>
      <c r="L266" s="561"/>
      <c r="M266" s="561"/>
      <c r="N266" s="561"/>
      <c r="O266" s="750"/>
      <c r="P266" s="747"/>
      <c r="Q266" s="748"/>
    </row>
    <row r="267">
      <c r="G267" s="139"/>
      <c r="L267" s="561"/>
      <c r="M267" s="561"/>
      <c r="N267" s="561"/>
      <c r="O267" s="750"/>
      <c r="P267" s="747"/>
      <c r="Q267" s="748"/>
    </row>
    <row r="268">
      <c r="G268" s="139"/>
      <c r="L268" s="561"/>
      <c r="M268" s="561"/>
      <c r="N268" s="561"/>
      <c r="O268" s="750"/>
      <c r="P268" s="747"/>
      <c r="Q268" s="748"/>
    </row>
    <row r="269">
      <c r="G269" s="139"/>
      <c r="L269" s="561"/>
      <c r="M269" s="561"/>
      <c r="N269" s="561"/>
      <c r="O269" s="750"/>
      <c r="P269" s="747"/>
      <c r="Q269" s="748"/>
    </row>
    <row r="270">
      <c r="G270" s="139"/>
      <c r="L270" s="561"/>
      <c r="M270" s="561"/>
      <c r="N270" s="561"/>
      <c r="O270" s="750"/>
      <c r="P270" s="747"/>
      <c r="Q270" s="748"/>
    </row>
    <row r="271">
      <c r="G271" s="139"/>
      <c r="L271" s="561"/>
      <c r="M271" s="561"/>
      <c r="N271" s="561"/>
      <c r="O271" s="750"/>
      <c r="P271" s="747"/>
      <c r="Q271" s="748"/>
    </row>
    <row r="272">
      <c r="G272" s="139"/>
      <c r="L272" s="561"/>
      <c r="M272" s="561"/>
      <c r="N272" s="561"/>
      <c r="O272" s="750"/>
      <c r="P272" s="747"/>
      <c r="Q272" s="748"/>
    </row>
    <row r="273">
      <c r="G273" s="139"/>
      <c r="L273" s="561"/>
      <c r="M273" s="561"/>
      <c r="N273" s="561"/>
      <c r="O273" s="750"/>
      <c r="P273" s="747"/>
      <c r="Q273" s="748"/>
    </row>
    <row r="274">
      <c r="G274" s="139"/>
      <c r="L274" s="561"/>
      <c r="M274" s="561"/>
      <c r="N274" s="561"/>
      <c r="O274" s="750"/>
      <c r="P274" s="747"/>
      <c r="Q274" s="748"/>
    </row>
    <row r="275">
      <c r="G275" s="139"/>
      <c r="L275" s="561"/>
      <c r="M275" s="561"/>
      <c r="N275" s="561"/>
      <c r="O275" s="750"/>
      <c r="P275" s="747"/>
      <c r="Q275" s="748"/>
    </row>
    <row r="276">
      <c r="G276" s="139"/>
      <c r="L276" s="561"/>
      <c r="M276" s="561"/>
      <c r="N276" s="561"/>
      <c r="O276" s="750"/>
      <c r="P276" s="747"/>
      <c r="Q276" s="748"/>
    </row>
    <row r="277">
      <c r="G277" s="139"/>
      <c r="L277" s="561"/>
      <c r="M277" s="561"/>
      <c r="N277" s="561"/>
      <c r="O277" s="750"/>
      <c r="P277" s="747"/>
      <c r="Q277" s="748"/>
    </row>
    <row r="278">
      <c r="G278" s="139"/>
      <c r="L278" s="561"/>
      <c r="M278" s="561"/>
      <c r="N278" s="561"/>
      <c r="O278" s="750"/>
      <c r="P278" s="747"/>
      <c r="Q278" s="748"/>
    </row>
    <row r="279">
      <c r="G279" s="139"/>
      <c r="L279" s="561"/>
      <c r="M279" s="561"/>
      <c r="N279" s="561"/>
      <c r="O279" s="750"/>
      <c r="P279" s="747"/>
      <c r="Q279" s="748"/>
    </row>
    <row r="280">
      <c r="G280" s="139"/>
      <c r="L280" s="561"/>
      <c r="M280" s="561"/>
      <c r="N280" s="561"/>
      <c r="O280" s="750"/>
      <c r="P280" s="747"/>
      <c r="Q280" s="748"/>
    </row>
    <row r="281">
      <c r="G281" s="139"/>
      <c r="L281" s="561"/>
      <c r="M281" s="561"/>
      <c r="N281" s="561"/>
      <c r="O281" s="750"/>
      <c r="P281" s="747"/>
      <c r="Q281" s="748"/>
    </row>
    <row r="282">
      <c r="G282" s="139"/>
      <c r="L282" s="561"/>
      <c r="M282" s="561"/>
      <c r="N282" s="561"/>
      <c r="O282" s="750"/>
      <c r="P282" s="747"/>
      <c r="Q282" s="748"/>
    </row>
    <row r="283">
      <c r="G283" s="139"/>
      <c r="L283" s="561"/>
      <c r="M283" s="561"/>
      <c r="N283" s="561"/>
      <c r="O283" s="750"/>
      <c r="P283" s="747"/>
      <c r="Q283" s="748"/>
    </row>
    <row r="284">
      <c r="G284" s="139"/>
      <c r="L284" s="561"/>
      <c r="M284" s="561"/>
      <c r="N284" s="561"/>
      <c r="O284" s="750"/>
      <c r="P284" s="747"/>
      <c r="Q284" s="748"/>
    </row>
    <row r="285">
      <c r="G285" s="139"/>
      <c r="L285" s="561"/>
      <c r="M285" s="561"/>
      <c r="N285" s="561"/>
      <c r="O285" s="750"/>
      <c r="P285" s="747"/>
      <c r="Q285" s="748"/>
    </row>
    <row r="286">
      <c r="G286" s="139"/>
      <c r="L286" s="561"/>
      <c r="M286" s="561"/>
      <c r="N286" s="561"/>
      <c r="O286" s="750"/>
      <c r="P286" s="747"/>
      <c r="Q286" s="748"/>
    </row>
    <row r="287">
      <c r="G287" s="139"/>
      <c r="L287" s="561"/>
      <c r="M287" s="561"/>
      <c r="N287" s="561"/>
      <c r="O287" s="750"/>
      <c r="P287" s="747"/>
      <c r="Q287" s="748"/>
    </row>
    <row r="288">
      <c r="G288" s="139"/>
      <c r="L288" s="561"/>
      <c r="M288" s="561"/>
      <c r="N288" s="561"/>
      <c r="O288" s="750"/>
      <c r="P288" s="747"/>
      <c r="Q288" s="748"/>
    </row>
    <row r="289">
      <c r="G289" s="139"/>
      <c r="L289" s="561"/>
      <c r="M289" s="561"/>
      <c r="N289" s="561"/>
      <c r="O289" s="750"/>
      <c r="P289" s="747"/>
      <c r="Q289" s="748"/>
    </row>
    <row r="290">
      <c r="G290" s="139"/>
      <c r="L290" s="561"/>
      <c r="M290" s="561"/>
      <c r="N290" s="561"/>
      <c r="O290" s="750"/>
      <c r="P290" s="747"/>
      <c r="Q290" s="748"/>
    </row>
    <row r="291">
      <c r="G291" s="139"/>
      <c r="L291" s="561"/>
      <c r="M291" s="561"/>
      <c r="N291" s="561"/>
      <c r="O291" s="750"/>
      <c r="P291" s="747"/>
      <c r="Q291" s="748"/>
    </row>
    <row r="292">
      <c r="G292" s="139"/>
      <c r="L292" s="561"/>
      <c r="M292" s="561"/>
      <c r="N292" s="561"/>
      <c r="O292" s="750"/>
      <c r="P292" s="747"/>
      <c r="Q292" s="748"/>
    </row>
    <row r="293">
      <c r="G293" s="139"/>
      <c r="L293" s="561"/>
      <c r="M293" s="561"/>
      <c r="N293" s="561"/>
      <c r="O293" s="750"/>
      <c r="P293" s="747"/>
      <c r="Q293" s="748"/>
    </row>
    <row r="294">
      <c r="G294" s="139"/>
      <c r="L294" s="561"/>
      <c r="M294" s="561"/>
      <c r="N294" s="561"/>
      <c r="O294" s="750"/>
      <c r="P294" s="747"/>
      <c r="Q294" s="748"/>
    </row>
    <row r="295">
      <c r="G295" s="139"/>
      <c r="L295" s="561"/>
      <c r="M295" s="561"/>
      <c r="N295" s="561"/>
      <c r="O295" s="750"/>
      <c r="P295" s="747"/>
      <c r="Q295" s="748"/>
    </row>
    <row r="296">
      <c r="G296" s="139"/>
      <c r="L296" s="561"/>
      <c r="M296" s="561"/>
      <c r="N296" s="561"/>
      <c r="O296" s="750"/>
      <c r="P296" s="747"/>
      <c r="Q296" s="748"/>
    </row>
    <row r="297">
      <c r="G297" s="139"/>
      <c r="L297" s="561"/>
      <c r="M297" s="561"/>
      <c r="N297" s="561"/>
      <c r="O297" s="750"/>
      <c r="P297" s="747"/>
      <c r="Q297" s="748"/>
    </row>
    <row r="298">
      <c r="G298" s="139"/>
      <c r="L298" s="561"/>
      <c r="M298" s="561"/>
      <c r="N298" s="561"/>
      <c r="O298" s="750"/>
      <c r="P298" s="747"/>
      <c r="Q298" s="748"/>
    </row>
    <row r="299">
      <c r="G299" s="139"/>
      <c r="L299" s="561"/>
      <c r="M299" s="561"/>
      <c r="N299" s="561"/>
      <c r="O299" s="750"/>
      <c r="P299" s="747"/>
      <c r="Q299" s="748"/>
    </row>
    <row r="300">
      <c r="G300" s="139"/>
      <c r="L300" s="561"/>
      <c r="M300" s="561"/>
      <c r="N300" s="561"/>
      <c r="O300" s="750"/>
      <c r="P300" s="747"/>
      <c r="Q300" s="748"/>
    </row>
    <row r="301">
      <c r="G301" s="139"/>
      <c r="L301" s="561"/>
      <c r="M301" s="561"/>
      <c r="N301" s="561"/>
      <c r="O301" s="750"/>
      <c r="P301" s="747"/>
      <c r="Q301" s="748"/>
    </row>
    <row r="302">
      <c r="G302" s="139"/>
      <c r="L302" s="561"/>
      <c r="M302" s="561"/>
      <c r="N302" s="561"/>
      <c r="O302" s="750"/>
      <c r="P302" s="747"/>
      <c r="Q302" s="748"/>
    </row>
    <row r="303">
      <c r="G303" s="139"/>
      <c r="L303" s="561"/>
      <c r="M303" s="561"/>
      <c r="N303" s="561"/>
      <c r="O303" s="750"/>
      <c r="P303" s="747"/>
      <c r="Q303" s="748"/>
    </row>
    <row r="304">
      <c r="G304" s="139"/>
      <c r="L304" s="561"/>
      <c r="M304" s="561"/>
      <c r="N304" s="561"/>
      <c r="O304" s="750"/>
      <c r="P304" s="747"/>
      <c r="Q304" s="748"/>
    </row>
    <row r="305">
      <c r="G305" s="139"/>
      <c r="L305" s="561"/>
      <c r="M305" s="561"/>
      <c r="N305" s="561"/>
      <c r="O305" s="750"/>
      <c r="P305" s="747"/>
      <c r="Q305" s="748"/>
    </row>
    <row r="306">
      <c r="G306" s="139"/>
      <c r="L306" s="561"/>
      <c r="M306" s="561"/>
      <c r="N306" s="561"/>
      <c r="O306" s="750"/>
      <c r="P306" s="747"/>
      <c r="Q306" s="748"/>
    </row>
    <row r="307">
      <c r="G307" s="139"/>
      <c r="L307" s="561"/>
      <c r="M307" s="561"/>
      <c r="N307" s="561"/>
      <c r="O307" s="750"/>
      <c r="P307" s="747"/>
      <c r="Q307" s="748"/>
    </row>
    <row r="308">
      <c r="G308" s="139"/>
      <c r="L308" s="561"/>
      <c r="M308" s="561"/>
      <c r="N308" s="561"/>
      <c r="O308" s="750"/>
      <c r="P308" s="747"/>
      <c r="Q308" s="748"/>
    </row>
    <row r="309">
      <c r="G309" s="139"/>
      <c r="L309" s="561"/>
      <c r="M309" s="561"/>
      <c r="N309" s="561"/>
      <c r="O309" s="750"/>
      <c r="P309" s="747"/>
      <c r="Q309" s="748"/>
    </row>
    <row r="310">
      <c r="G310" s="139"/>
      <c r="L310" s="561"/>
      <c r="M310" s="561"/>
      <c r="N310" s="561"/>
      <c r="O310" s="750"/>
      <c r="P310" s="747"/>
      <c r="Q310" s="748"/>
    </row>
    <row r="311">
      <c r="G311" s="139"/>
      <c r="L311" s="561"/>
      <c r="M311" s="561"/>
      <c r="N311" s="561"/>
      <c r="O311" s="750"/>
      <c r="P311" s="747"/>
      <c r="Q311" s="748"/>
    </row>
    <row r="312">
      <c r="G312" s="139"/>
      <c r="L312" s="561"/>
      <c r="M312" s="561"/>
      <c r="N312" s="561"/>
      <c r="O312" s="750"/>
      <c r="P312" s="747"/>
      <c r="Q312" s="748"/>
    </row>
    <row r="313">
      <c r="G313" s="139"/>
      <c r="L313" s="561"/>
      <c r="M313" s="561"/>
      <c r="N313" s="561"/>
      <c r="O313" s="750"/>
      <c r="P313" s="747"/>
      <c r="Q313" s="748"/>
    </row>
    <row r="314">
      <c r="G314" s="139"/>
      <c r="L314" s="561"/>
      <c r="M314" s="561"/>
      <c r="N314" s="561"/>
      <c r="O314" s="750"/>
      <c r="P314" s="747"/>
      <c r="Q314" s="748"/>
    </row>
    <row r="315">
      <c r="G315" s="139"/>
      <c r="L315" s="561"/>
      <c r="M315" s="561"/>
      <c r="N315" s="561"/>
      <c r="O315" s="750"/>
      <c r="P315" s="747"/>
      <c r="Q315" s="748"/>
    </row>
    <row r="316">
      <c r="G316" s="139"/>
      <c r="L316" s="561"/>
      <c r="M316" s="561"/>
      <c r="N316" s="561"/>
      <c r="O316" s="750"/>
      <c r="P316" s="747"/>
      <c r="Q316" s="748"/>
    </row>
    <row r="317">
      <c r="G317" s="139"/>
      <c r="L317" s="561"/>
      <c r="M317" s="561"/>
      <c r="N317" s="561"/>
      <c r="O317" s="750"/>
      <c r="P317" s="747"/>
      <c r="Q317" s="748"/>
    </row>
    <row r="318">
      <c r="G318" s="139"/>
      <c r="L318" s="561"/>
      <c r="M318" s="561"/>
      <c r="N318" s="561"/>
      <c r="O318" s="750"/>
      <c r="P318" s="747"/>
      <c r="Q318" s="748"/>
    </row>
    <row r="319">
      <c r="G319" s="139"/>
      <c r="L319" s="561"/>
      <c r="M319" s="561"/>
      <c r="N319" s="561"/>
      <c r="O319" s="750"/>
      <c r="P319" s="747"/>
      <c r="Q319" s="748"/>
    </row>
    <row r="320">
      <c r="G320" s="139"/>
      <c r="L320" s="561"/>
      <c r="M320" s="561"/>
      <c r="N320" s="561"/>
      <c r="O320" s="750"/>
      <c r="P320" s="747"/>
      <c r="Q320" s="748"/>
    </row>
    <row r="321">
      <c r="G321" s="139"/>
      <c r="L321" s="561"/>
      <c r="M321" s="561"/>
      <c r="N321" s="561"/>
      <c r="O321" s="750"/>
      <c r="P321" s="747"/>
      <c r="Q321" s="748"/>
    </row>
    <row r="322">
      <c r="G322" s="139"/>
      <c r="L322" s="561"/>
      <c r="M322" s="561"/>
      <c r="N322" s="561"/>
      <c r="O322" s="750"/>
      <c r="P322" s="747"/>
      <c r="Q322" s="748"/>
    </row>
    <row r="323">
      <c r="G323" s="139"/>
      <c r="L323" s="561"/>
      <c r="M323" s="561"/>
      <c r="N323" s="561"/>
      <c r="O323" s="750"/>
      <c r="P323" s="747"/>
      <c r="Q323" s="748"/>
    </row>
    <row r="324">
      <c r="G324" s="139"/>
      <c r="L324" s="561"/>
      <c r="M324" s="561"/>
      <c r="N324" s="561"/>
      <c r="O324" s="750"/>
      <c r="P324" s="747"/>
      <c r="Q324" s="748"/>
    </row>
    <row r="325">
      <c r="G325" s="139"/>
      <c r="L325" s="561"/>
      <c r="M325" s="561"/>
      <c r="N325" s="561"/>
      <c r="O325" s="750"/>
      <c r="P325" s="747"/>
      <c r="Q325" s="748"/>
    </row>
    <row r="326">
      <c r="G326" s="139"/>
      <c r="L326" s="561"/>
      <c r="M326" s="561"/>
      <c r="N326" s="561"/>
      <c r="O326" s="750"/>
      <c r="P326" s="747"/>
      <c r="Q326" s="748"/>
    </row>
    <row r="327">
      <c r="G327" s="139"/>
      <c r="L327" s="561"/>
      <c r="M327" s="561"/>
      <c r="N327" s="561"/>
      <c r="O327" s="750"/>
      <c r="P327" s="747"/>
      <c r="Q327" s="748"/>
    </row>
    <row r="328">
      <c r="G328" s="139"/>
      <c r="L328" s="561"/>
      <c r="M328" s="561"/>
      <c r="N328" s="561"/>
      <c r="O328" s="750"/>
      <c r="P328" s="747"/>
      <c r="Q328" s="748"/>
    </row>
    <row r="329">
      <c r="G329" s="139"/>
      <c r="L329" s="561"/>
      <c r="M329" s="561"/>
      <c r="N329" s="561"/>
      <c r="O329" s="750"/>
      <c r="P329" s="747"/>
      <c r="Q329" s="748"/>
    </row>
    <row r="330">
      <c r="G330" s="139"/>
      <c r="L330" s="561"/>
      <c r="M330" s="561"/>
      <c r="N330" s="561"/>
      <c r="O330" s="750"/>
      <c r="P330" s="747"/>
      <c r="Q330" s="748"/>
    </row>
    <row r="331">
      <c r="G331" s="139"/>
      <c r="L331" s="561"/>
      <c r="M331" s="561"/>
      <c r="N331" s="561"/>
      <c r="O331" s="750"/>
      <c r="P331" s="747"/>
      <c r="Q331" s="748"/>
    </row>
    <row r="332">
      <c r="G332" s="139"/>
      <c r="L332" s="561"/>
      <c r="M332" s="561"/>
      <c r="N332" s="561"/>
      <c r="O332" s="750"/>
      <c r="P332" s="747"/>
      <c r="Q332" s="748"/>
    </row>
    <row r="333">
      <c r="G333" s="139"/>
      <c r="L333" s="561"/>
      <c r="M333" s="561"/>
      <c r="N333" s="561"/>
      <c r="O333" s="750"/>
      <c r="P333" s="747"/>
      <c r="Q333" s="748"/>
    </row>
    <row r="334">
      <c r="G334" s="139"/>
      <c r="L334" s="561"/>
      <c r="M334" s="561"/>
      <c r="N334" s="561"/>
      <c r="O334" s="750"/>
      <c r="P334" s="747"/>
      <c r="Q334" s="748"/>
    </row>
    <row r="335">
      <c r="G335" s="139"/>
      <c r="L335" s="561"/>
      <c r="M335" s="561"/>
      <c r="N335" s="561"/>
      <c r="O335" s="750"/>
      <c r="P335" s="747"/>
      <c r="Q335" s="748"/>
    </row>
    <row r="336">
      <c r="G336" s="139"/>
      <c r="L336" s="561"/>
      <c r="M336" s="561"/>
      <c r="N336" s="561"/>
      <c r="O336" s="750"/>
      <c r="P336" s="747"/>
      <c r="Q336" s="748"/>
    </row>
    <row r="337">
      <c r="G337" s="139"/>
      <c r="L337" s="561"/>
      <c r="M337" s="561"/>
      <c r="N337" s="561"/>
      <c r="O337" s="750"/>
      <c r="P337" s="747"/>
      <c r="Q337" s="748"/>
    </row>
    <row r="338">
      <c r="G338" s="139"/>
      <c r="L338" s="561"/>
      <c r="M338" s="561"/>
      <c r="N338" s="561"/>
      <c r="O338" s="750"/>
      <c r="P338" s="747"/>
      <c r="Q338" s="748"/>
    </row>
    <row r="339">
      <c r="G339" s="139"/>
      <c r="L339" s="561"/>
      <c r="M339" s="561"/>
      <c r="N339" s="561"/>
      <c r="O339" s="750"/>
      <c r="P339" s="747"/>
      <c r="Q339" s="748"/>
    </row>
    <row r="340">
      <c r="G340" s="139"/>
      <c r="L340" s="561"/>
      <c r="M340" s="561"/>
      <c r="N340" s="561"/>
      <c r="O340" s="750"/>
      <c r="P340" s="747"/>
      <c r="Q340" s="748"/>
    </row>
    <row r="341">
      <c r="G341" s="139"/>
      <c r="L341" s="561"/>
      <c r="M341" s="561"/>
      <c r="N341" s="561"/>
      <c r="O341" s="750"/>
      <c r="P341" s="747"/>
      <c r="Q341" s="748"/>
    </row>
    <row r="342">
      <c r="G342" s="139"/>
      <c r="L342" s="561"/>
      <c r="M342" s="561"/>
      <c r="N342" s="561"/>
      <c r="O342" s="750"/>
      <c r="P342" s="747"/>
      <c r="Q342" s="748"/>
    </row>
    <row r="343">
      <c r="G343" s="139"/>
      <c r="L343" s="561"/>
      <c r="M343" s="561"/>
      <c r="N343" s="561"/>
      <c r="O343" s="750"/>
      <c r="P343" s="747"/>
      <c r="Q343" s="748"/>
    </row>
    <row r="344">
      <c r="G344" s="139"/>
      <c r="L344" s="561"/>
      <c r="M344" s="561"/>
      <c r="N344" s="561"/>
      <c r="O344" s="750"/>
      <c r="P344" s="747"/>
      <c r="Q344" s="748"/>
    </row>
    <row r="345">
      <c r="G345" s="139"/>
      <c r="L345" s="561"/>
      <c r="M345" s="561"/>
      <c r="N345" s="561"/>
      <c r="O345" s="750"/>
      <c r="P345" s="747"/>
      <c r="Q345" s="748"/>
    </row>
    <row r="346">
      <c r="G346" s="139"/>
      <c r="L346" s="561"/>
      <c r="M346" s="561"/>
      <c r="N346" s="561"/>
      <c r="O346" s="750"/>
      <c r="P346" s="747"/>
      <c r="Q346" s="748"/>
    </row>
    <row r="347">
      <c r="G347" s="139"/>
      <c r="L347" s="561"/>
      <c r="M347" s="561"/>
      <c r="N347" s="561"/>
      <c r="O347" s="750"/>
      <c r="P347" s="747"/>
      <c r="Q347" s="748"/>
    </row>
    <row r="348">
      <c r="G348" s="139"/>
      <c r="L348" s="561"/>
      <c r="M348" s="561"/>
      <c r="N348" s="561"/>
      <c r="O348" s="750"/>
      <c r="P348" s="747"/>
      <c r="Q348" s="748"/>
    </row>
    <row r="349">
      <c r="G349" s="139"/>
      <c r="L349" s="561"/>
      <c r="M349" s="561"/>
      <c r="N349" s="561"/>
      <c r="O349" s="750"/>
      <c r="P349" s="747"/>
      <c r="Q349" s="748"/>
    </row>
    <row r="350">
      <c r="G350" s="139"/>
      <c r="L350" s="561"/>
      <c r="M350" s="561"/>
      <c r="N350" s="561"/>
      <c r="O350" s="750"/>
      <c r="P350" s="747"/>
      <c r="Q350" s="748"/>
    </row>
    <row r="351">
      <c r="G351" s="139"/>
      <c r="L351" s="561"/>
      <c r="M351" s="561"/>
      <c r="N351" s="561"/>
      <c r="O351" s="750"/>
      <c r="P351" s="747"/>
      <c r="Q351" s="748"/>
    </row>
    <row r="352">
      <c r="G352" s="139"/>
      <c r="L352" s="561"/>
      <c r="M352" s="561"/>
      <c r="N352" s="561"/>
      <c r="O352" s="750"/>
      <c r="P352" s="747"/>
      <c r="Q352" s="748"/>
    </row>
    <row r="353">
      <c r="G353" s="139"/>
      <c r="L353" s="561"/>
      <c r="M353" s="561"/>
      <c r="N353" s="561"/>
      <c r="O353" s="750"/>
      <c r="P353" s="747"/>
      <c r="Q353" s="748"/>
    </row>
    <row r="354">
      <c r="G354" s="139"/>
      <c r="L354" s="561"/>
      <c r="M354" s="561"/>
      <c r="N354" s="561"/>
      <c r="O354" s="750"/>
      <c r="P354" s="747"/>
      <c r="Q354" s="748"/>
    </row>
    <row r="355">
      <c r="G355" s="139"/>
      <c r="L355" s="561"/>
      <c r="M355" s="561"/>
      <c r="N355" s="561"/>
      <c r="O355" s="750"/>
      <c r="P355" s="747"/>
      <c r="Q355" s="748"/>
    </row>
    <row r="356">
      <c r="G356" s="139"/>
      <c r="L356" s="561"/>
      <c r="M356" s="561"/>
      <c r="N356" s="561"/>
      <c r="O356" s="750"/>
      <c r="P356" s="747"/>
      <c r="Q356" s="748"/>
    </row>
    <row r="357">
      <c r="G357" s="139"/>
      <c r="L357" s="561"/>
      <c r="M357" s="561"/>
      <c r="N357" s="561"/>
      <c r="O357" s="750"/>
      <c r="P357" s="747"/>
      <c r="Q357" s="748"/>
    </row>
    <row r="358">
      <c r="G358" s="139"/>
      <c r="L358" s="561"/>
      <c r="M358" s="561"/>
      <c r="N358" s="561"/>
      <c r="O358" s="750"/>
      <c r="P358" s="747"/>
      <c r="Q358" s="748"/>
    </row>
    <row r="359">
      <c r="G359" s="139"/>
      <c r="L359" s="561"/>
      <c r="M359" s="561"/>
      <c r="N359" s="561"/>
      <c r="O359" s="750"/>
      <c r="P359" s="747"/>
      <c r="Q359" s="748"/>
    </row>
    <row r="360">
      <c r="G360" s="139"/>
      <c r="L360" s="561"/>
      <c r="M360" s="561"/>
      <c r="N360" s="561"/>
      <c r="O360" s="750"/>
      <c r="P360" s="747"/>
      <c r="Q360" s="748"/>
    </row>
    <row r="361">
      <c r="G361" s="139"/>
      <c r="L361" s="561"/>
      <c r="M361" s="561"/>
      <c r="N361" s="561"/>
      <c r="O361" s="750"/>
      <c r="P361" s="747"/>
      <c r="Q361" s="748"/>
    </row>
    <row r="362">
      <c r="G362" s="139"/>
      <c r="L362" s="561"/>
      <c r="M362" s="561"/>
      <c r="N362" s="561"/>
      <c r="O362" s="750"/>
      <c r="P362" s="747"/>
      <c r="Q362" s="748"/>
    </row>
    <row r="363">
      <c r="G363" s="139"/>
      <c r="L363" s="561"/>
      <c r="M363" s="561"/>
      <c r="N363" s="561"/>
      <c r="O363" s="750"/>
      <c r="P363" s="747"/>
      <c r="Q363" s="748"/>
    </row>
    <row r="364">
      <c r="G364" s="139"/>
      <c r="L364" s="561"/>
      <c r="M364" s="561"/>
      <c r="N364" s="561"/>
      <c r="O364" s="750"/>
      <c r="P364" s="747"/>
      <c r="Q364" s="748"/>
    </row>
    <row r="365">
      <c r="G365" s="139"/>
      <c r="L365" s="561"/>
      <c r="M365" s="561"/>
      <c r="N365" s="561"/>
      <c r="O365" s="750"/>
      <c r="P365" s="747"/>
      <c r="Q365" s="748"/>
    </row>
    <row r="366">
      <c r="G366" s="139"/>
      <c r="L366" s="561"/>
      <c r="M366" s="561"/>
      <c r="N366" s="561"/>
      <c r="O366" s="750"/>
      <c r="P366" s="747"/>
      <c r="Q366" s="748"/>
    </row>
    <row r="367">
      <c r="G367" s="139"/>
      <c r="L367" s="561"/>
      <c r="M367" s="561"/>
      <c r="N367" s="561"/>
      <c r="O367" s="750"/>
      <c r="P367" s="747"/>
      <c r="Q367" s="748"/>
    </row>
    <row r="368">
      <c r="G368" s="139"/>
      <c r="L368" s="561"/>
      <c r="M368" s="561"/>
      <c r="N368" s="561"/>
      <c r="O368" s="750"/>
      <c r="P368" s="747"/>
      <c r="Q368" s="748"/>
    </row>
    <row r="369">
      <c r="G369" s="139"/>
      <c r="L369" s="561"/>
      <c r="M369" s="561"/>
      <c r="N369" s="561"/>
      <c r="O369" s="750"/>
      <c r="P369" s="747"/>
      <c r="Q369" s="748"/>
    </row>
    <row r="370">
      <c r="G370" s="139"/>
      <c r="L370" s="561"/>
      <c r="M370" s="561"/>
      <c r="N370" s="561"/>
      <c r="O370" s="750"/>
      <c r="P370" s="747"/>
      <c r="Q370" s="748"/>
    </row>
    <row r="371">
      <c r="G371" s="139"/>
      <c r="L371" s="561"/>
      <c r="M371" s="561"/>
      <c r="N371" s="561"/>
      <c r="O371" s="750"/>
      <c r="P371" s="747"/>
      <c r="Q371" s="748"/>
    </row>
    <row r="372">
      <c r="G372" s="139"/>
      <c r="L372" s="561"/>
      <c r="M372" s="561"/>
      <c r="N372" s="561"/>
      <c r="O372" s="750"/>
      <c r="P372" s="747"/>
      <c r="Q372" s="748"/>
    </row>
    <row r="373">
      <c r="G373" s="139"/>
      <c r="L373" s="561"/>
      <c r="M373" s="561"/>
      <c r="N373" s="561"/>
      <c r="O373" s="750"/>
      <c r="P373" s="747"/>
      <c r="Q373" s="748"/>
    </row>
    <row r="374">
      <c r="G374" s="139"/>
      <c r="L374" s="561"/>
      <c r="M374" s="561"/>
      <c r="N374" s="561"/>
      <c r="O374" s="750"/>
      <c r="P374" s="747"/>
      <c r="Q374" s="748"/>
    </row>
    <row r="375">
      <c r="G375" s="139"/>
      <c r="L375" s="561"/>
      <c r="M375" s="561"/>
      <c r="N375" s="561"/>
      <c r="O375" s="750"/>
      <c r="P375" s="747"/>
      <c r="Q375" s="748"/>
    </row>
    <row r="376">
      <c r="G376" s="139"/>
      <c r="L376" s="561"/>
      <c r="M376" s="561"/>
      <c r="N376" s="561"/>
      <c r="O376" s="750"/>
      <c r="P376" s="747"/>
      <c r="Q376" s="748"/>
    </row>
    <row r="377">
      <c r="G377" s="139"/>
      <c r="L377" s="561"/>
      <c r="M377" s="561"/>
      <c r="N377" s="561"/>
      <c r="O377" s="750"/>
      <c r="P377" s="747"/>
      <c r="Q377" s="748"/>
    </row>
    <row r="378">
      <c r="G378" s="139"/>
      <c r="L378" s="561"/>
      <c r="M378" s="561"/>
      <c r="N378" s="561"/>
      <c r="O378" s="750"/>
      <c r="P378" s="747"/>
      <c r="Q378" s="748"/>
    </row>
    <row r="379">
      <c r="G379" s="139"/>
      <c r="L379" s="561"/>
      <c r="M379" s="561"/>
      <c r="N379" s="561"/>
      <c r="O379" s="750"/>
      <c r="P379" s="747"/>
      <c r="Q379" s="748"/>
    </row>
    <row r="380">
      <c r="G380" s="139"/>
      <c r="L380" s="561"/>
      <c r="M380" s="561"/>
      <c r="N380" s="561"/>
      <c r="O380" s="750"/>
      <c r="P380" s="747"/>
      <c r="Q380" s="748"/>
    </row>
    <row r="381">
      <c r="G381" s="139"/>
      <c r="L381" s="561"/>
      <c r="M381" s="561"/>
      <c r="N381" s="561"/>
      <c r="O381" s="750"/>
      <c r="P381" s="747"/>
      <c r="Q381" s="748"/>
    </row>
    <row r="382">
      <c r="G382" s="139"/>
      <c r="L382" s="561"/>
      <c r="M382" s="561"/>
      <c r="N382" s="561"/>
      <c r="O382" s="750"/>
      <c r="P382" s="747"/>
      <c r="Q382" s="748"/>
    </row>
    <row r="383">
      <c r="G383" s="139"/>
      <c r="L383" s="561"/>
      <c r="M383" s="561"/>
      <c r="N383" s="561"/>
      <c r="O383" s="750"/>
      <c r="P383" s="747"/>
      <c r="Q383" s="748"/>
    </row>
    <row r="384">
      <c r="G384" s="139"/>
      <c r="L384" s="561"/>
      <c r="M384" s="561"/>
      <c r="N384" s="561"/>
      <c r="O384" s="750"/>
      <c r="P384" s="747"/>
      <c r="Q384" s="748"/>
    </row>
    <row r="385">
      <c r="G385" s="139"/>
      <c r="L385" s="561"/>
      <c r="M385" s="561"/>
      <c r="N385" s="561"/>
      <c r="O385" s="750"/>
      <c r="P385" s="747"/>
      <c r="Q385" s="748"/>
    </row>
    <row r="386">
      <c r="G386" s="139"/>
      <c r="L386" s="561"/>
      <c r="M386" s="561"/>
      <c r="N386" s="561"/>
      <c r="O386" s="750"/>
      <c r="P386" s="747"/>
      <c r="Q386" s="748"/>
    </row>
    <row r="387">
      <c r="G387" s="139"/>
      <c r="L387" s="561"/>
      <c r="M387" s="561"/>
      <c r="N387" s="561"/>
      <c r="O387" s="750"/>
      <c r="P387" s="747"/>
      <c r="Q387" s="748"/>
    </row>
    <row r="388">
      <c r="G388" s="139"/>
      <c r="L388" s="561"/>
      <c r="M388" s="561"/>
      <c r="N388" s="561"/>
      <c r="O388" s="750"/>
      <c r="P388" s="747"/>
      <c r="Q388" s="748"/>
    </row>
    <row r="389">
      <c r="G389" s="139"/>
      <c r="L389" s="561"/>
      <c r="M389" s="561"/>
      <c r="N389" s="561"/>
      <c r="O389" s="750"/>
      <c r="P389" s="747"/>
      <c r="Q389" s="748"/>
    </row>
    <row r="390">
      <c r="G390" s="139"/>
      <c r="L390" s="561"/>
      <c r="M390" s="561"/>
      <c r="N390" s="561"/>
      <c r="O390" s="750"/>
      <c r="P390" s="747"/>
      <c r="Q390" s="748"/>
    </row>
    <row r="391">
      <c r="G391" s="139"/>
      <c r="L391" s="561"/>
      <c r="M391" s="561"/>
      <c r="N391" s="561"/>
      <c r="O391" s="750"/>
      <c r="P391" s="747"/>
      <c r="Q391" s="748"/>
    </row>
    <row r="392">
      <c r="G392" s="139"/>
      <c r="L392" s="561"/>
      <c r="M392" s="561"/>
      <c r="N392" s="561"/>
      <c r="O392" s="750"/>
      <c r="P392" s="747"/>
      <c r="Q392" s="748"/>
    </row>
    <row r="393">
      <c r="G393" s="139"/>
      <c r="L393" s="561"/>
      <c r="M393" s="561"/>
      <c r="N393" s="561"/>
      <c r="O393" s="750"/>
      <c r="P393" s="747"/>
      <c r="Q393" s="748"/>
    </row>
    <row r="394">
      <c r="G394" s="139"/>
      <c r="L394" s="561"/>
      <c r="M394" s="561"/>
      <c r="N394" s="561"/>
      <c r="O394" s="750"/>
      <c r="P394" s="747"/>
      <c r="Q394" s="748"/>
    </row>
    <row r="395">
      <c r="G395" s="139"/>
      <c r="L395" s="561"/>
      <c r="M395" s="561"/>
      <c r="N395" s="561"/>
      <c r="O395" s="750"/>
      <c r="P395" s="747"/>
      <c r="Q395" s="748"/>
    </row>
    <row r="396">
      <c r="G396" s="139"/>
      <c r="L396" s="561"/>
      <c r="M396" s="561"/>
      <c r="N396" s="561"/>
      <c r="O396" s="750"/>
      <c r="P396" s="747"/>
      <c r="Q396" s="748"/>
    </row>
    <row r="397">
      <c r="G397" s="139"/>
      <c r="L397" s="561"/>
      <c r="M397" s="561"/>
      <c r="N397" s="561"/>
      <c r="O397" s="750"/>
      <c r="P397" s="747"/>
      <c r="Q397" s="748"/>
    </row>
    <row r="398">
      <c r="G398" s="139"/>
      <c r="L398" s="561"/>
      <c r="M398" s="561"/>
      <c r="N398" s="561"/>
      <c r="O398" s="750"/>
      <c r="P398" s="747"/>
      <c r="Q398" s="748"/>
    </row>
    <row r="399">
      <c r="G399" s="139"/>
      <c r="L399" s="561"/>
      <c r="M399" s="561"/>
      <c r="N399" s="561"/>
      <c r="O399" s="750"/>
      <c r="P399" s="747"/>
      <c r="Q399" s="748"/>
    </row>
    <row r="400">
      <c r="G400" s="139"/>
      <c r="L400" s="561"/>
      <c r="M400" s="561"/>
      <c r="N400" s="561"/>
      <c r="O400" s="750"/>
      <c r="P400" s="747"/>
      <c r="Q400" s="748"/>
    </row>
    <row r="401">
      <c r="G401" s="139"/>
      <c r="L401" s="561"/>
      <c r="M401" s="561"/>
      <c r="N401" s="561"/>
      <c r="O401" s="750"/>
      <c r="P401" s="747"/>
      <c r="Q401" s="748"/>
    </row>
    <row r="402">
      <c r="G402" s="139"/>
      <c r="L402" s="561"/>
      <c r="M402" s="561"/>
      <c r="N402" s="561"/>
      <c r="O402" s="750"/>
      <c r="P402" s="747"/>
      <c r="Q402" s="748"/>
    </row>
    <row r="403">
      <c r="G403" s="139"/>
      <c r="L403" s="561"/>
      <c r="M403" s="561"/>
      <c r="N403" s="561"/>
      <c r="O403" s="750"/>
      <c r="P403" s="747"/>
      <c r="Q403" s="748"/>
    </row>
    <row r="404">
      <c r="G404" s="139"/>
      <c r="L404" s="561"/>
      <c r="M404" s="561"/>
      <c r="N404" s="561"/>
      <c r="O404" s="750"/>
      <c r="P404" s="747"/>
      <c r="Q404" s="748"/>
    </row>
    <row r="405">
      <c r="G405" s="139"/>
      <c r="L405" s="561"/>
      <c r="M405" s="561"/>
      <c r="N405" s="561"/>
      <c r="O405" s="750"/>
      <c r="P405" s="747"/>
      <c r="Q405" s="748"/>
    </row>
    <row r="406">
      <c r="G406" s="139"/>
      <c r="L406" s="561"/>
      <c r="M406" s="561"/>
      <c r="N406" s="561"/>
      <c r="O406" s="750"/>
      <c r="P406" s="747"/>
      <c r="Q406" s="748"/>
    </row>
    <row r="407">
      <c r="G407" s="139"/>
      <c r="L407" s="561"/>
      <c r="M407" s="561"/>
      <c r="N407" s="561"/>
      <c r="O407" s="750"/>
      <c r="P407" s="747"/>
      <c r="Q407" s="748"/>
    </row>
    <row r="408">
      <c r="G408" s="139"/>
      <c r="L408" s="561"/>
      <c r="M408" s="561"/>
      <c r="N408" s="561"/>
      <c r="O408" s="750"/>
      <c r="P408" s="747"/>
      <c r="Q408" s="748"/>
    </row>
    <row r="409">
      <c r="G409" s="139"/>
      <c r="L409" s="561"/>
      <c r="M409" s="561"/>
      <c r="N409" s="561"/>
      <c r="O409" s="750"/>
      <c r="P409" s="747"/>
      <c r="Q409" s="748"/>
    </row>
    <row r="410">
      <c r="G410" s="139"/>
      <c r="L410" s="561"/>
      <c r="M410" s="561"/>
      <c r="N410" s="561"/>
      <c r="O410" s="750"/>
      <c r="P410" s="747"/>
      <c r="Q410" s="748"/>
    </row>
    <row r="411">
      <c r="G411" s="139"/>
      <c r="L411" s="561"/>
      <c r="M411" s="561"/>
      <c r="N411" s="561"/>
      <c r="O411" s="750"/>
      <c r="P411" s="747"/>
      <c r="Q411" s="748"/>
    </row>
    <row r="412">
      <c r="G412" s="139"/>
      <c r="L412" s="561"/>
      <c r="M412" s="561"/>
      <c r="N412" s="561"/>
      <c r="O412" s="750"/>
      <c r="P412" s="747"/>
      <c r="Q412" s="748"/>
    </row>
    <row r="413">
      <c r="G413" s="139"/>
      <c r="L413" s="561"/>
      <c r="M413" s="561"/>
      <c r="N413" s="561"/>
      <c r="O413" s="750"/>
      <c r="P413" s="747"/>
      <c r="Q413" s="748"/>
    </row>
    <row r="414">
      <c r="G414" s="139"/>
      <c r="L414" s="561"/>
      <c r="M414" s="561"/>
      <c r="N414" s="561"/>
      <c r="O414" s="750"/>
      <c r="P414" s="747"/>
      <c r="Q414" s="748"/>
    </row>
    <row r="415">
      <c r="G415" s="139"/>
      <c r="L415" s="561"/>
      <c r="M415" s="561"/>
      <c r="N415" s="561"/>
      <c r="O415" s="750"/>
      <c r="P415" s="747"/>
      <c r="Q415" s="748"/>
    </row>
    <row r="416">
      <c r="G416" s="139"/>
      <c r="L416" s="561"/>
      <c r="M416" s="561"/>
      <c r="N416" s="561"/>
      <c r="O416" s="750"/>
      <c r="P416" s="747"/>
      <c r="Q416" s="748"/>
    </row>
    <row r="417">
      <c r="G417" s="139"/>
      <c r="L417" s="561"/>
      <c r="M417" s="561"/>
      <c r="N417" s="561"/>
      <c r="O417" s="750"/>
      <c r="P417" s="747"/>
      <c r="Q417" s="748"/>
    </row>
    <row r="418">
      <c r="G418" s="139"/>
      <c r="L418" s="561"/>
      <c r="M418" s="561"/>
      <c r="N418" s="561"/>
      <c r="O418" s="750"/>
      <c r="P418" s="747"/>
      <c r="Q418" s="748"/>
    </row>
    <row r="419">
      <c r="G419" s="139"/>
      <c r="L419" s="561"/>
      <c r="M419" s="561"/>
      <c r="N419" s="561"/>
      <c r="O419" s="750"/>
      <c r="P419" s="747"/>
      <c r="Q419" s="748"/>
    </row>
    <row r="420">
      <c r="G420" s="139"/>
      <c r="L420" s="561"/>
      <c r="M420" s="561"/>
      <c r="N420" s="561"/>
      <c r="O420" s="750"/>
      <c r="P420" s="747"/>
      <c r="Q420" s="748"/>
    </row>
    <row r="421">
      <c r="G421" s="139"/>
      <c r="L421" s="561"/>
      <c r="M421" s="561"/>
      <c r="N421" s="561"/>
      <c r="O421" s="750"/>
      <c r="P421" s="747"/>
      <c r="Q421" s="748"/>
    </row>
    <row r="422">
      <c r="G422" s="139"/>
      <c r="L422" s="561"/>
      <c r="M422" s="561"/>
      <c r="N422" s="561"/>
      <c r="O422" s="750"/>
      <c r="P422" s="747"/>
      <c r="Q422" s="748"/>
    </row>
    <row r="423">
      <c r="G423" s="139"/>
      <c r="L423" s="561"/>
      <c r="M423" s="561"/>
      <c r="N423" s="561"/>
      <c r="O423" s="750"/>
      <c r="P423" s="747"/>
      <c r="Q423" s="748"/>
    </row>
    <row r="424">
      <c r="G424" s="139"/>
      <c r="L424" s="561"/>
      <c r="M424" s="561"/>
      <c r="N424" s="561"/>
      <c r="O424" s="750"/>
      <c r="P424" s="747"/>
      <c r="Q424" s="748"/>
    </row>
    <row r="425">
      <c r="G425" s="139"/>
      <c r="L425" s="561"/>
      <c r="M425" s="561"/>
      <c r="N425" s="561"/>
      <c r="O425" s="750"/>
      <c r="P425" s="747"/>
      <c r="Q425" s="748"/>
    </row>
    <row r="426">
      <c r="G426" s="139"/>
      <c r="L426" s="561"/>
      <c r="M426" s="561"/>
      <c r="N426" s="561"/>
      <c r="O426" s="750"/>
      <c r="P426" s="747"/>
      <c r="Q426" s="748"/>
    </row>
    <row r="427">
      <c r="G427" s="139"/>
      <c r="L427" s="561"/>
      <c r="M427" s="561"/>
      <c r="N427" s="561"/>
      <c r="O427" s="750"/>
      <c r="P427" s="747"/>
      <c r="Q427" s="748"/>
    </row>
    <row r="428">
      <c r="G428" s="139"/>
      <c r="L428" s="561"/>
      <c r="M428" s="561"/>
      <c r="N428" s="561"/>
      <c r="O428" s="750"/>
      <c r="P428" s="747"/>
      <c r="Q428" s="748"/>
    </row>
    <row r="429">
      <c r="G429" s="139"/>
      <c r="L429" s="561"/>
      <c r="M429" s="561"/>
      <c r="N429" s="561"/>
      <c r="O429" s="750"/>
      <c r="P429" s="747"/>
      <c r="Q429" s="748"/>
    </row>
    <row r="430">
      <c r="G430" s="139"/>
      <c r="L430" s="561"/>
      <c r="M430" s="561"/>
      <c r="N430" s="561"/>
      <c r="O430" s="750"/>
      <c r="P430" s="747"/>
      <c r="Q430" s="748"/>
    </row>
    <row r="431">
      <c r="G431" s="139"/>
      <c r="L431" s="561"/>
      <c r="M431" s="561"/>
      <c r="N431" s="561"/>
      <c r="O431" s="750"/>
      <c r="P431" s="747"/>
      <c r="Q431" s="748"/>
    </row>
    <row r="432">
      <c r="G432" s="139"/>
      <c r="L432" s="561"/>
      <c r="M432" s="561"/>
      <c r="N432" s="561"/>
      <c r="O432" s="750"/>
      <c r="P432" s="747"/>
      <c r="Q432" s="748"/>
    </row>
    <row r="433">
      <c r="G433" s="139"/>
      <c r="L433" s="561"/>
      <c r="M433" s="561"/>
      <c r="N433" s="561"/>
      <c r="O433" s="750"/>
      <c r="P433" s="747"/>
      <c r="Q433" s="748"/>
    </row>
    <row r="434">
      <c r="G434" s="139"/>
      <c r="L434" s="561"/>
      <c r="M434" s="561"/>
      <c r="N434" s="561"/>
      <c r="O434" s="750"/>
      <c r="P434" s="747"/>
      <c r="Q434" s="748"/>
    </row>
    <row r="435">
      <c r="G435" s="139"/>
      <c r="L435" s="561"/>
      <c r="M435" s="561"/>
      <c r="N435" s="561"/>
      <c r="O435" s="750"/>
      <c r="P435" s="747"/>
      <c r="Q435" s="748"/>
    </row>
    <row r="436">
      <c r="G436" s="139"/>
      <c r="L436" s="561"/>
      <c r="M436" s="561"/>
      <c r="N436" s="561"/>
      <c r="O436" s="750"/>
      <c r="P436" s="747"/>
      <c r="Q436" s="748"/>
    </row>
    <row r="437">
      <c r="G437" s="139"/>
      <c r="L437" s="561"/>
      <c r="M437" s="561"/>
      <c r="N437" s="561"/>
      <c r="O437" s="750"/>
      <c r="P437" s="747"/>
      <c r="Q437" s="748"/>
    </row>
    <row r="438">
      <c r="G438" s="139"/>
      <c r="L438" s="561"/>
      <c r="M438" s="561"/>
      <c r="N438" s="561"/>
      <c r="O438" s="750"/>
      <c r="P438" s="747"/>
      <c r="Q438" s="748"/>
    </row>
    <row r="439">
      <c r="G439" s="139"/>
      <c r="L439" s="561"/>
      <c r="M439" s="561"/>
      <c r="N439" s="561"/>
      <c r="O439" s="750"/>
      <c r="P439" s="747"/>
      <c r="Q439" s="748"/>
    </row>
    <row r="440">
      <c r="G440" s="139"/>
      <c r="L440" s="561"/>
      <c r="M440" s="561"/>
      <c r="N440" s="561"/>
      <c r="O440" s="750"/>
      <c r="P440" s="747"/>
      <c r="Q440" s="748"/>
    </row>
    <row r="441">
      <c r="G441" s="139"/>
      <c r="L441" s="561"/>
      <c r="M441" s="561"/>
      <c r="N441" s="561"/>
      <c r="O441" s="750"/>
      <c r="P441" s="747"/>
      <c r="Q441" s="748"/>
    </row>
    <row r="442">
      <c r="G442" s="139"/>
      <c r="L442" s="561"/>
      <c r="M442" s="561"/>
      <c r="N442" s="561"/>
      <c r="O442" s="750"/>
      <c r="P442" s="747"/>
      <c r="Q442" s="748"/>
    </row>
    <row r="443">
      <c r="G443" s="139"/>
      <c r="L443" s="561"/>
      <c r="M443" s="561"/>
      <c r="N443" s="561"/>
      <c r="O443" s="750"/>
      <c r="P443" s="747"/>
      <c r="Q443" s="748"/>
    </row>
    <row r="444">
      <c r="G444" s="139"/>
      <c r="L444" s="561"/>
      <c r="M444" s="561"/>
      <c r="N444" s="561"/>
      <c r="O444" s="750"/>
      <c r="P444" s="747"/>
      <c r="Q444" s="748"/>
    </row>
    <row r="445">
      <c r="G445" s="139"/>
      <c r="L445" s="561"/>
      <c r="M445" s="561"/>
      <c r="N445" s="561"/>
      <c r="O445" s="750"/>
      <c r="P445" s="747"/>
      <c r="Q445" s="748"/>
    </row>
    <row r="446">
      <c r="G446" s="139"/>
      <c r="L446" s="561"/>
      <c r="M446" s="561"/>
      <c r="N446" s="561"/>
      <c r="O446" s="750"/>
      <c r="P446" s="747"/>
      <c r="Q446" s="748"/>
    </row>
    <row r="447">
      <c r="G447" s="139"/>
      <c r="L447" s="561"/>
      <c r="M447" s="561"/>
      <c r="N447" s="561"/>
      <c r="O447" s="750"/>
      <c r="P447" s="747"/>
      <c r="Q447" s="748"/>
    </row>
    <row r="448">
      <c r="G448" s="139"/>
      <c r="L448" s="561"/>
      <c r="M448" s="561"/>
      <c r="N448" s="561"/>
      <c r="O448" s="750"/>
      <c r="P448" s="747"/>
      <c r="Q448" s="748"/>
    </row>
    <row r="449">
      <c r="G449" s="139"/>
      <c r="L449" s="561"/>
      <c r="M449" s="561"/>
      <c r="N449" s="561"/>
      <c r="O449" s="750"/>
      <c r="P449" s="747"/>
      <c r="Q449" s="748"/>
    </row>
    <row r="450">
      <c r="G450" s="139"/>
      <c r="L450" s="561"/>
      <c r="M450" s="561"/>
      <c r="N450" s="561"/>
      <c r="O450" s="750"/>
      <c r="P450" s="747"/>
      <c r="Q450" s="748"/>
    </row>
    <row r="451">
      <c r="G451" s="139"/>
      <c r="L451" s="561"/>
      <c r="M451" s="561"/>
      <c r="N451" s="561"/>
      <c r="O451" s="750"/>
      <c r="P451" s="747"/>
      <c r="Q451" s="748"/>
    </row>
    <row r="452">
      <c r="G452" s="139"/>
      <c r="L452" s="561"/>
      <c r="M452" s="561"/>
      <c r="N452" s="561"/>
      <c r="O452" s="750"/>
      <c r="P452" s="747"/>
      <c r="Q452" s="748"/>
    </row>
    <row r="453">
      <c r="G453" s="139"/>
      <c r="L453" s="561"/>
      <c r="M453" s="561"/>
      <c r="N453" s="561"/>
      <c r="O453" s="750"/>
      <c r="P453" s="747"/>
      <c r="Q453" s="748"/>
    </row>
    <row r="454">
      <c r="G454" s="139"/>
      <c r="L454" s="561"/>
      <c r="M454" s="561"/>
      <c r="N454" s="561"/>
      <c r="O454" s="750"/>
      <c r="P454" s="747"/>
      <c r="Q454" s="748"/>
    </row>
    <row r="455">
      <c r="G455" s="139"/>
      <c r="L455" s="561"/>
      <c r="M455" s="561"/>
      <c r="N455" s="561"/>
      <c r="O455" s="750"/>
      <c r="P455" s="747"/>
      <c r="Q455" s="748"/>
    </row>
    <row r="456">
      <c r="G456" s="139"/>
      <c r="L456" s="561"/>
      <c r="M456" s="561"/>
      <c r="N456" s="561"/>
      <c r="O456" s="750"/>
      <c r="P456" s="747"/>
      <c r="Q456" s="748"/>
    </row>
    <row r="457">
      <c r="G457" s="139"/>
      <c r="L457" s="561"/>
      <c r="M457" s="561"/>
      <c r="N457" s="561"/>
      <c r="O457" s="750"/>
      <c r="P457" s="747"/>
      <c r="Q457" s="748"/>
    </row>
    <row r="458">
      <c r="G458" s="139"/>
      <c r="L458" s="561"/>
      <c r="M458" s="561"/>
      <c r="N458" s="561"/>
      <c r="O458" s="750"/>
      <c r="P458" s="747"/>
      <c r="Q458" s="748"/>
    </row>
    <row r="459">
      <c r="G459" s="139"/>
      <c r="L459" s="561"/>
      <c r="M459" s="561"/>
      <c r="N459" s="561"/>
      <c r="O459" s="750"/>
      <c r="P459" s="747"/>
      <c r="Q459" s="748"/>
    </row>
    <row r="460">
      <c r="G460" s="139"/>
      <c r="L460" s="561"/>
      <c r="M460" s="561"/>
      <c r="N460" s="561"/>
      <c r="O460" s="750"/>
      <c r="P460" s="747"/>
      <c r="Q460" s="748"/>
    </row>
    <row r="461">
      <c r="G461" s="139"/>
      <c r="L461" s="561"/>
      <c r="M461" s="561"/>
      <c r="N461" s="561"/>
      <c r="O461" s="750"/>
      <c r="P461" s="747"/>
      <c r="Q461" s="748"/>
    </row>
    <row r="462">
      <c r="G462" s="139"/>
      <c r="L462" s="561"/>
      <c r="M462" s="561"/>
      <c r="N462" s="561"/>
      <c r="O462" s="750"/>
      <c r="P462" s="747"/>
      <c r="Q462" s="748"/>
    </row>
    <row r="463">
      <c r="G463" s="139"/>
      <c r="L463" s="561"/>
      <c r="M463" s="561"/>
      <c r="N463" s="561"/>
      <c r="O463" s="750"/>
      <c r="P463" s="747"/>
      <c r="Q463" s="748"/>
    </row>
    <row r="464">
      <c r="G464" s="139"/>
      <c r="L464" s="561"/>
      <c r="M464" s="561"/>
      <c r="N464" s="561"/>
      <c r="O464" s="750"/>
      <c r="P464" s="747"/>
      <c r="Q464" s="748"/>
    </row>
    <row r="465">
      <c r="G465" s="139"/>
      <c r="L465" s="561"/>
      <c r="M465" s="561"/>
      <c r="N465" s="561"/>
      <c r="O465" s="750"/>
      <c r="P465" s="747"/>
      <c r="Q465" s="748"/>
    </row>
    <row r="466">
      <c r="G466" s="139"/>
      <c r="L466" s="561"/>
      <c r="M466" s="561"/>
      <c r="N466" s="561"/>
      <c r="O466" s="750"/>
      <c r="P466" s="747"/>
      <c r="Q466" s="748"/>
    </row>
    <row r="467">
      <c r="G467" s="139"/>
      <c r="L467" s="561"/>
      <c r="M467" s="561"/>
      <c r="N467" s="561"/>
      <c r="O467" s="750"/>
      <c r="P467" s="747"/>
      <c r="Q467" s="748"/>
    </row>
    <row r="468">
      <c r="G468" s="139"/>
      <c r="L468" s="561"/>
      <c r="M468" s="561"/>
      <c r="N468" s="561"/>
      <c r="O468" s="750"/>
      <c r="P468" s="747"/>
      <c r="Q468" s="748"/>
    </row>
    <row r="469">
      <c r="G469" s="139"/>
      <c r="L469" s="561"/>
      <c r="M469" s="561"/>
      <c r="N469" s="561"/>
      <c r="O469" s="750"/>
      <c r="P469" s="747"/>
      <c r="Q469" s="748"/>
    </row>
    <row r="470">
      <c r="G470" s="139"/>
      <c r="L470" s="561"/>
      <c r="M470" s="561"/>
      <c r="N470" s="561"/>
      <c r="O470" s="750"/>
      <c r="P470" s="747"/>
      <c r="Q470" s="748"/>
    </row>
    <row r="471">
      <c r="G471" s="139"/>
      <c r="L471" s="561"/>
      <c r="M471" s="561"/>
      <c r="N471" s="561"/>
      <c r="O471" s="750"/>
      <c r="P471" s="747"/>
      <c r="Q471" s="748"/>
    </row>
    <row r="472">
      <c r="G472" s="139"/>
      <c r="L472" s="561"/>
      <c r="M472" s="561"/>
      <c r="N472" s="561"/>
      <c r="O472" s="750"/>
      <c r="P472" s="747"/>
      <c r="Q472" s="748"/>
    </row>
    <row r="473">
      <c r="G473" s="139"/>
      <c r="L473" s="561"/>
      <c r="M473" s="561"/>
      <c r="N473" s="561"/>
      <c r="O473" s="750"/>
      <c r="P473" s="747"/>
      <c r="Q473" s="748"/>
    </row>
    <row r="474">
      <c r="G474" s="139"/>
      <c r="L474" s="561"/>
      <c r="M474" s="561"/>
      <c r="N474" s="561"/>
      <c r="O474" s="750"/>
      <c r="P474" s="747"/>
      <c r="Q474" s="748"/>
    </row>
    <row r="475">
      <c r="G475" s="139"/>
      <c r="L475" s="561"/>
      <c r="M475" s="561"/>
      <c r="N475" s="561"/>
      <c r="O475" s="750"/>
      <c r="P475" s="747"/>
      <c r="Q475" s="748"/>
    </row>
    <row r="476">
      <c r="G476" s="139"/>
      <c r="L476" s="561"/>
      <c r="M476" s="561"/>
      <c r="N476" s="561"/>
      <c r="O476" s="750"/>
      <c r="P476" s="747"/>
      <c r="Q476" s="748"/>
    </row>
    <row r="477">
      <c r="G477" s="139"/>
      <c r="L477" s="561"/>
      <c r="M477" s="561"/>
      <c r="N477" s="561"/>
      <c r="O477" s="750"/>
      <c r="P477" s="747"/>
      <c r="Q477" s="748"/>
    </row>
    <row r="478">
      <c r="G478" s="139"/>
      <c r="L478" s="561"/>
      <c r="M478" s="561"/>
      <c r="N478" s="561"/>
      <c r="O478" s="750"/>
      <c r="P478" s="747"/>
      <c r="Q478" s="748"/>
    </row>
    <row r="479">
      <c r="G479" s="139"/>
      <c r="L479" s="561"/>
      <c r="M479" s="561"/>
      <c r="N479" s="561"/>
      <c r="O479" s="750"/>
      <c r="P479" s="747"/>
      <c r="Q479" s="748"/>
    </row>
    <row r="480">
      <c r="G480" s="139"/>
      <c r="L480" s="561"/>
      <c r="M480" s="561"/>
      <c r="N480" s="561"/>
      <c r="O480" s="750"/>
      <c r="P480" s="747"/>
      <c r="Q480" s="748"/>
    </row>
    <row r="481">
      <c r="G481" s="139"/>
      <c r="L481" s="561"/>
      <c r="M481" s="561"/>
      <c r="N481" s="561"/>
      <c r="O481" s="750"/>
      <c r="P481" s="747"/>
      <c r="Q481" s="748"/>
    </row>
    <row r="482">
      <c r="G482" s="139"/>
      <c r="L482" s="561"/>
      <c r="M482" s="561"/>
      <c r="N482" s="561"/>
      <c r="O482" s="750"/>
      <c r="P482" s="747"/>
      <c r="Q482" s="748"/>
    </row>
    <row r="483">
      <c r="G483" s="139"/>
      <c r="L483" s="561"/>
      <c r="M483" s="561"/>
      <c r="N483" s="561"/>
      <c r="O483" s="750"/>
      <c r="P483" s="747"/>
      <c r="Q483" s="748"/>
    </row>
    <row r="484">
      <c r="G484" s="139"/>
      <c r="L484" s="561"/>
      <c r="M484" s="561"/>
      <c r="N484" s="561"/>
      <c r="O484" s="750"/>
      <c r="P484" s="747"/>
      <c r="Q484" s="748"/>
    </row>
    <row r="485">
      <c r="G485" s="139"/>
      <c r="L485" s="561"/>
      <c r="M485" s="561"/>
      <c r="N485" s="561"/>
      <c r="O485" s="750"/>
      <c r="P485" s="747"/>
      <c r="Q485" s="748"/>
    </row>
    <row r="486">
      <c r="G486" s="139"/>
      <c r="L486" s="561"/>
      <c r="M486" s="561"/>
      <c r="N486" s="561"/>
      <c r="O486" s="750"/>
      <c r="P486" s="747"/>
      <c r="Q486" s="748"/>
    </row>
    <row r="487">
      <c r="G487" s="139"/>
      <c r="L487" s="561"/>
      <c r="M487" s="561"/>
      <c r="N487" s="561"/>
      <c r="O487" s="750"/>
      <c r="P487" s="747"/>
      <c r="Q487" s="748"/>
    </row>
    <row r="488">
      <c r="G488" s="139"/>
      <c r="L488" s="561"/>
      <c r="M488" s="561"/>
      <c r="N488" s="561"/>
      <c r="O488" s="750"/>
      <c r="P488" s="747"/>
      <c r="Q488" s="748"/>
    </row>
    <row r="489">
      <c r="G489" s="139"/>
      <c r="L489" s="561"/>
      <c r="M489" s="561"/>
      <c r="N489" s="561"/>
      <c r="O489" s="750"/>
      <c r="P489" s="747"/>
      <c r="Q489" s="748"/>
    </row>
    <row r="490">
      <c r="G490" s="139"/>
      <c r="L490" s="561"/>
      <c r="M490" s="561"/>
      <c r="N490" s="561"/>
      <c r="O490" s="750"/>
      <c r="P490" s="747"/>
      <c r="Q490" s="748"/>
    </row>
    <row r="491">
      <c r="G491" s="139"/>
      <c r="L491" s="561"/>
      <c r="M491" s="561"/>
      <c r="N491" s="561"/>
      <c r="O491" s="750"/>
      <c r="P491" s="747"/>
      <c r="Q491" s="748"/>
    </row>
    <row r="492">
      <c r="G492" s="139"/>
      <c r="L492" s="561"/>
      <c r="M492" s="561"/>
      <c r="N492" s="561"/>
      <c r="O492" s="750"/>
      <c r="P492" s="747"/>
      <c r="Q492" s="748"/>
    </row>
    <row r="493">
      <c r="G493" s="139"/>
      <c r="L493" s="561"/>
      <c r="M493" s="561"/>
      <c r="N493" s="561"/>
      <c r="O493" s="750"/>
      <c r="P493" s="747"/>
      <c r="Q493" s="748"/>
    </row>
    <row r="494">
      <c r="G494" s="139"/>
      <c r="L494" s="561"/>
      <c r="M494" s="561"/>
      <c r="N494" s="561"/>
      <c r="O494" s="750"/>
      <c r="P494" s="747"/>
      <c r="Q494" s="748"/>
    </row>
    <row r="495">
      <c r="G495" s="139"/>
      <c r="L495" s="561"/>
      <c r="M495" s="561"/>
      <c r="N495" s="561"/>
      <c r="O495" s="750"/>
      <c r="P495" s="747"/>
      <c r="Q495" s="748"/>
    </row>
    <row r="496">
      <c r="G496" s="139"/>
      <c r="L496" s="561"/>
      <c r="M496" s="561"/>
      <c r="N496" s="561"/>
      <c r="O496" s="750"/>
      <c r="P496" s="747"/>
      <c r="Q496" s="748"/>
    </row>
    <row r="497">
      <c r="G497" s="139"/>
      <c r="L497" s="561"/>
      <c r="M497" s="561"/>
      <c r="N497" s="561"/>
      <c r="O497" s="750"/>
      <c r="P497" s="747"/>
      <c r="Q497" s="748"/>
    </row>
    <row r="498">
      <c r="G498" s="139"/>
      <c r="L498" s="561"/>
      <c r="M498" s="561"/>
      <c r="N498" s="561"/>
      <c r="O498" s="750"/>
      <c r="P498" s="747"/>
      <c r="Q498" s="748"/>
    </row>
    <row r="499">
      <c r="G499" s="139"/>
      <c r="L499" s="561"/>
      <c r="M499" s="561"/>
      <c r="N499" s="561"/>
      <c r="O499" s="750"/>
      <c r="P499" s="747"/>
      <c r="Q499" s="748"/>
    </row>
    <row r="500">
      <c r="G500" s="139"/>
      <c r="L500" s="561"/>
      <c r="M500" s="561"/>
      <c r="N500" s="561"/>
      <c r="O500" s="750"/>
      <c r="P500" s="747"/>
      <c r="Q500" s="748"/>
    </row>
    <row r="501">
      <c r="G501" s="139"/>
      <c r="L501" s="561"/>
      <c r="M501" s="561"/>
      <c r="N501" s="561"/>
      <c r="O501" s="750"/>
      <c r="P501" s="747"/>
      <c r="Q501" s="748"/>
    </row>
    <row r="502">
      <c r="G502" s="139"/>
      <c r="L502" s="561"/>
      <c r="M502" s="561"/>
      <c r="N502" s="561"/>
      <c r="O502" s="750"/>
      <c r="P502" s="747"/>
      <c r="Q502" s="748"/>
    </row>
    <row r="503">
      <c r="G503" s="139"/>
      <c r="L503" s="561"/>
      <c r="M503" s="561"/>
      <c r="N503" s="561"/>
      <c r="O503" s="750"/>
      <c r="P503" s="747"/>
      <c r="Q503" s="748"/>
    </row>
    <row r="504">
      <c r="G504" s="139"/>
      <c r="L504" s="561"/>
      <c r="M504" s="561"/>
      <c r="N504" s="561"/>
      <c r="O504" s="750"/>
      <c r="P504" s="747"/>
      <c r="Q504" s="748"/>
    </row>
    <row r="505">
      <c r="G505" s="139"/>
      <c r="L505" s="561"/>
      <c r="M505" s="561"/>
      <c r="N505" s="561"/>
      <c r="O505" s="750"/>
      <c r="P505" s="747"/>
      <c r="Q505" s="748"/>
    </row>
    <row r="506">
      <c r="G506" s="139"/>
      <c r="L506" s="561"/>
      <c r="M506" s="561"/>
      <c r="N506" s="561"/>
      <c r="O506" s="750"/>
      <c r="P506" s="747"/>
      <c r="Q506" s="748"/>
    </row>
    <row r="507">
      <c r="G507" s="139"/>
      <c r="L507" s="561"/>
      <c r="M507" s="561"/>
      <c r="N507" s="561"/>
      <c r="O507" s="750"/>
      <c r="P507" s="747"/>
      <c r="Q507" s="748"/>
    </row>
    <row r="508">
      <c r="G508" s="139"/>
      <c r="L508" s="561"/>
      <c r="M508" s="561"/>
      <c r="N508" s="561"/>
      <c r="O508" s="750"/>
      <c r="P508" s="747"/>
      <c r="Q508" s="748"/>
    </row>
    <row r="509">
      <c r="G509" s="139"/>
      <c r="L509" s="561"/>
      <c r="M509" s="561"/>
      <c r="N509" s="561"/>
      <c r="O509" s="750"/>
      <c r="P509" s="747"/>
      <c r="Q509" s="748"/>
    </row>
    <row r="510">
      <c r="G510" s="139"/>
      <c r="L510" s="561"/>
      <c r="M510" s="561"/>
      <c r="N510" s="561"/>
      <c r="O510" s="750"/>
      <c r="P510" s="747"/>
      <c r="Q510" s="748"/>
    </row>
    <row r="511">
      <c r="G511" s="139"/>
      <c r="L511" s="561"/>
      <c r="M511" s="561"/>
      <c r="N511" s="561"/>
      <c r="O511" s="750"/>
      <c r="P511" s="747"/>
      <c r="Q511" s="748"/>
    </row>
    <row r="512">
      <c r="G512" s="139"/>
      <c r="L512" s="561"/>
      <c r="M512" s="561"/>
      <c r="N512" s="561"/>
      <c r="O512" s="750"/>
      <c r="P512" s="747"/>
      <c r="Q512" s="748"/>
    </row>
    <row r="513">
      <c r="G513" s="139"/>
      <c r="L513" s="561"/>
      <c r="M513" s="561"/>
      <c r="N513" s="561"/>
      <c r="O513" s="750"/>
      <c r="P513" s="747"/>
      <c r="Q513" s="748"/>
    </row>
    <row r="514">
      <c r="G514" s="139"/>
      <c r="L514" s="561"/>
      <c r="M514" s="561"/>
      <c r="N514" s="561"/>
      <c r="O514" s="750"/>
      <c r="P514" s="747"/>
      <c r="Q514" s="748"/>
    </row>
    <row r="515">
      <c r="G515" s="139"/>
      <c r="L515" s="561"/>
      <c r="M515" s="561"/>
      <c r="N515" s="561"/>
      <c r="O515" s="750"/>
      <c r="P515" s="747"/>
      <c r="Q515" s="748"/>
    </row>
    <row r="516">
      <c r="G516" s="139"/>
      <c r="L516" s="561"/>
      <c r="M516" s="561"/>
      <c r="N516" s="561"/>
      <c r="O516" s="750"/>
      <c r="P516" s="747"/>
      <c r="Q516" s="748"/>
    </row>
    <row r="517">
      <c r="G517" s="139"/>
      <c r="L517" s="561"/>
      <c r="M517" s="561"/>
      <c r="N517" s="561"/>
      <c r="O517" s="750"/>
      <c r="P517" s="747"/>
      <c r="Q517" s="748"/>
    </row>
    <row r="518">
      <c r="G518" s="139"/>
      <c r="L518" s="561"/>
      <c r="M518" s="561"/>
      <c r="N518" s="561"/>
      <c r="O518" s="750"/>
      <c r="P518" s="747"/>
      <c r="Q518" s="748"/>
    </row>
    <row r="519">
      <c r="G519" s="139"/>
      <c r="L519" s="561"/>
      <c r="M519" s="561"/>
      <c r="N519" s="561"/>
      <c r="O519" s="750"/>
      <c r="P519" s="747"/>
      <c r="Q519" s="748"/>
    </row>
    <row r="520">
      <c r="G520" s="139"/>
      <c r="L520" s="561"/>
      <c r="M520" s="561"/>
      <c r="N520" s="561"/>
      <c r="O520" s="750"/>
      <c r="P520" s="747"/>
      <c r="Q520" s="748"/>
    </row>
    <row r="521">
      <c r="G521" s="139"/>
      <c r="L521" s="561"/>
      <c r="M521" s="561"/>
      <c r="N521" s="561"/>
      <c r="O521" s="750"/>
      <c r="P521" s="747"/>
      <c r="Q521" s="748"/>
    </row>
    <row r="522">
      <c r="G522" s="139"/>
      <c r="L522" s="561"/>
      <c r="M522" s="561"/>
      <c r="N522" s="561"/>
      <c r="O522" s="750"/>
      <c r="P522" s="747"/>
      <c r="Q522" s="748"/>
    </row>
    <row r="523">
      <c r="G523" s="139"/>
      <c r="L523" s="561"/>
      <c r="M523" s="561"/>
      <c r="N523" s="561"/>
      <c r="O523" s="750"/>
      <c r="P523" s="747"/>
      <c r="Q523" s="748"/>
    </row>
    <row r="524">
      <c r="G524" s="139"/>
      <c r="L524" s="561"/>
      <c r="M524" s="561"/>
      <c r="N524" s="561"/>
      <c r="O524" s="750"/>
      <c r="P524" s="747"/>
      <c r="Q524" s="748"/>
    </row>
    <row r="525">
      <c r="G525" s="139"/>
      <c r="L525" s="561"/>
      <c r="M525" s="561"/>
      <c r="N525" s="561"/>
      <c r="O525" s="750"/>
      <c r="P525" s="747"/>
      <c r="Q525" s="748"/>
    </row>
    <row r="526">
      <c r="G526" s="139"/>
      <c r="L526" s="561"/>
      <c r="M526" s="561"/>
      <c r="N526" s="561"/>
      <c r="O526" s="750"/>
      <c r="P526" s="747"/>
      <c r="Q526" s="748"/>
    </row>
    <row r="527">
      <c r="G527" s="139"/>
      <c r="L527" s="561"/>
      <c r="M527" s="561"/>
      <c r="N527" s="561"/>
      <c r="O527" s="750"/>
      <c r="P527" s="747"/>
      <c r="Q527" s="748"/>
    </row>
    <row r="528">
      <c r="G528" s="139"/>
      <c r="L528" s="561"/>
      <c r="M528" s="561"/>
      <c r="N528" s="561"/>
      <c r="O528" s="750"/>
      <c r="P528" s="747"/>
      <c r="Q528" s="748"/>
    </row>
    <row r="529">
      <c r="G529" s="139"/>
      <c r="L529" s="561"/>
      <c r="M529" s="561"/>
      <c r="N529" s="561"/>
      <c r="O529" s="750"/>
      <c r="P529" s="747"/>
      <c r="Q529" s="748"/>
    </row>
    <row r="530">
      <c r="G530" s="139"/>
      <c r="L530" s="561"/>
      <c r="M530" s="561"/>
      <c r="N530" s="561"/>
      <c r="O530" s="750"/>
      <c r="P530" s="747"/>
      <c r="Q530" s="748"/>
    </row>
    <row r="531">
      <c r="G531" s="139"/>
      <c r="L531" s="561"/>
      <c r="M531" s="561"/>
      <c r="N531" s="561"/>
      <c r="O531" s="750"/>
      <c r="P531" s="747"/>
      <c r="Q531" s="748"/>
    </row>
    <row r="532">
      <c r="G532" s="139"/>
      <c r="L532" s="561"/>
      <c r="M532" s="561"/>
      <c r="N532" s="561"/>
      <c r="O532" s="750"/>
      <c r="P532" s="747"/>
      <c r="Q532" s="748"/>
    </row>
    <row r="533">
      <c r="G533" s="139"/>
      <c r="L533" s="561"/>
      <c r="M533" s="561"/>
      <c r="N533" s="561"/>
      <c r="O533" s="750"/>
      <c r="P533" s="747"/>
      <c r="Q533" s="748"/>
    </row>
    <row r="534">
      <c r="G534" s="139"/>
      <c r="L534" s="561"/>
      <c r="M534" s="561"/>
      <c r="N534" s="561"/>
      <c r="O534" s="750"/>
      <c r="P534" s="747"/>
      <c r="Q534" s="748"/>
    </row>
    <row r="535">
      <c r="G535" s="139"/>
      <c r="L535" s="561"/>
      <c r="M535" s="561"/>
      <c r="N535" s="561"/>
      <c r="O535" s="750"/>
      <c r="P535" s="747"/>
      <c r="Q535" s="748"/>
    </row>
    <row r="536">
      <c r="G536" s="139"/>
      <c r="L536" s="561"/>
      <c r="M536" s="561"/>
      <c r="N536" s="561"/>
      <c r="O536" s="750"/>
      <c r="P536" s="747"/>
      <c r="Q536" s="748"/>
    </row>
    <row r="537">
      <c r="G537" s="139"/>
      <c r="L537" s="561"/>
      <c r="M537" s="561"/>
      <c r="N537" s="561"/>
      <c r="O537" s="750"/>
      <c r="P537" s="747"/>
      <c r="Q537" s="748"/>
    </row>
    <row r="538">
      <c r="G538" s="139"/>
      <c r="L538" s="561"/>
      <c r="M538" s="561"/>
      <c r="N538" s="561"/>
      <c r="O538" s="750"/>
      <c r="P538" s="747"/>
      <c r="Q538" s="748"/>
    </row>
    <row r="539">
      <c r="G539" s="139"/>
      <c r="L539" s="561"/>
      <c r="M539" s="561"/>
      <c r="N539" s="561"/>
      <c r="O539" s="750"/>
      <c r="P539" s="747"/>
      <c r="Q539" s="748"/>
    </row>
    <row r="540">
      <c r="G540" s="139"/>
      <c r="L540" s="561"/>
      <c r="M540" s="561"/>
      <c r="N540" s="561"/>
      <c r="O540" s="750"/>
      <c r="P540" s="747"/>
      <c r="Q540" s="748"/>
    </row>
    <row r="541">
      <c r="G541" s="139"/>
      <c r="L541" s="561"/>
      <c r="M541" s="561"/>
      <c r="N541" s="561"/>
      <c r="O541" s="750"/>
      <c r="P541" s="747"/>
      <c r="Q541" s="748"/>
    </row>
    <row r="542">
      <c r="G542" s="139"/>
      <c r="L542" s="561"/>
      <c r="M542" s="561"/>
      <c r="N542" s="561"/>
      <c r="O542" s="750"/>
      <c r="P542" s="747"/>
      <c r="Q542" s="748"/>
    </row>
    <row r="543">
      <c r="G543" s="139"/>
      <c r="L543" s="561"/>
      <c r="M543" s="561"/>
      <c r="N543" s="561"/>
      <c r="O543" s="750"/>
      <c r="P543" s="747"/>
      <c r="Q543" s="748"/>
    </row>
    <row r="544">
      <c r="G544" s="139"/>
      <c r="L544" s="561"/>
      <c r="M544" s="561"/>
      <c r="N544" s="561"/>
      <c r="O544" s="750"/>
      <c r="P544" s="747"/>
      <c r="Q544" s="748"/>
    </row>
    <row r="545">
      <c r="G545" s="139"/>
      <c r="L545" s="561"/>
      <c r="M545" s="561"/>
      <c r="N545" s="561"/>
      <c r="O545" s="750"/>
      <c r="P545" s="747"/>
      <c r="Q545" s="748"/>
    </row>
    <row r="546">
      <c r="G546" s="139"/>
      <c r="L546" s="561"/>
      <c r="M546" s="561"/>
      <c r="N546" s="561"/>
      <c r="O546" s="750"/>
      <c r="P546" s="747"/>
      <c r="Q546" s="748"/>
    </row>
    <row r="547">
      <c r="G547" s="139"/>
      <c r="L547" s="561"/>
      <c r="M547" s="561"/>
      <c r="N547" s="561"/>
      <c r="O547" s="750"/>
      <c r="P547" s="747"/>
      <c r="Q547" s="748"/>
    </row>
    <row r="548">
      <c r="G548" s="139"/>
      <c r="L548" s="561"/>
      <c r="M548" s="561"/>
      <c r="N548" s="561"/>
      <c r="O548" s="750"/>
      <c r="P548" s="747"/>
      <c r="Q548" s="748"/>
    </row>
    <row r="549">
      <c r="G549" s="139"/>
      <c r="L549" s="561"/>
      <c r="M549" s="561"/>
      <c r="N549" s="561"/>
      <c r="O549" s="750"/>
      <c r="P549" s="747"/>
      <c r="Q549" s="748"/>
    </row>
    <row r="550">
      <c r="G550" s="139"/>
      <c r="L550" s="561"/>
      <c r="M550" s="561"/>
      <c r="N550" s="561"/>
      <c r="O550" s="750"/>
      <c r="P550" s="747"/>
      <c r="Q550" s="748"/>
    </row>
    <row r="551">
      <c r="G551" s="139"/>
      <c r="L551" s="561"/>
      <c r="M551" s="561"/>
      <c r="N551" s="561"/>
      <c r="O551" s="750"/>
      <c r="P551" s="747"/>
      <c r="Q551" s="748"/>
    </row>
    <row r="552">
      <c r="G552" s="139"/>
      <c r="L552" s="561"/>
      <c r="M552" s="561"/>
      <c r="N552" s="561"/>
      <c r="O552" s="750"/>
      <c r="P552" s="747"/>
      <c r="Q552" s="748"/>
    </row>
    <row r="553">
      <c r="G553" s="139"/>
      <c r="L553" s="561"/>
      <c r="M553" s="561"/>
      <c r="N553" s="561"/>
      <c r="O553" s="750"/>
      <c r="P553" s="747"/>
      <c r="Q553" s="748"/>
    </row>
    <row r="554">
      <c r="G554" s="139"/>
      <c r="L554" s="561"/>
      <c r="M554" s="561"/>
      <c r="N554" s="561"/>
      <c r="O554" s="750"/>
      <c r="P554" s="747"/>
      <c r="Q554" s="748"/>
    </row>
    <row r="555">
      <c r="G555" s="139"/>
      <c r="L555" s="561"/>
      <c r="M555" s="561"/>
      <c r="N555" s="561"/>
      <c r="O555" s="750"/>
      <c r="P555" s="747"/>
      <c r="Q555" s="748"/>
    </row>
    <row r="556">
      <c r="G556" s="139"/>
      <c r="L556" s="561"/>
      <c r="M556" s="561"/>
      <c r="N556" s="561"/>
      <c r="O556" s="750"/>
      <c r="P556" s="747"/>
      <c r="Q556" s="748"/>
    </row>
    <row r="557">
      <c r="G557" s="139"/>
      <c r="L557" s="561"/>
      <c r="M557" s="561"/>
      <c r="N557" s="561"/>
      <c r="O557" s="750"/>
      <c r="P557" s="747"/>
      <c r="Q557" s="748"/>
    </row>
    <row r="558">
      <c r="G558" s="139"/>
      <c r="L558" s="561"/>
      <c r="M558" s="561"/>
      <c r="N558" s="561"/>
      <c r="O558" s="750"/>
      <c r="P558" s="747"/>
      <c r="Q558" s="748"/>
    </row>
    <row r="559">
      <c r="G559" s="139"/>
      <c r="L559" s="561"/>
      <c r="M559" s="561"/>
      <c r="N559" s="561"/>
      <c r="O559" s="750"/>
      <c r="P559" s="747"/>
      <c r="Q559" s="748"/>
    </row>
    <row r="560">
      <c r="G560" s="139"/>
      <c r="L560" s="561"/>
      <c r="M560" s="561"/>
      <c r="N560" s="561"/>
      <c r="O560" s="750"/>
      <c r="P560" s="747"/>
      <c r="Q560" s="748"/>
    </row>
    <row r="561">
      <c r="G561" s="139"/>
      <c r="L561" s="561"/>
      <c r="M561" s="561"/>
      <c r="N561" s="561"/>
      <c r="O561" s="750"/>
      <c r="P561" s="747"/>
      <c r="Q561" s="748"/>
    </row>
    <row r="562">
      <c r="G562" s="139"/>
      <c r="L562" s="561"/>
      <c r="M562" s="561"/>
      <c r="N562" s="561"/>
      <c r="O562" s="750"/>
      <c r="P562" s="747"/>
      <c r="Q562" s="748"/>
    </row>
    <row r="563">
      <c r="G563" s="139"/>
      <c r="L563" s="561"/>
      <c r="M563" s="561"/>
      <c r="N563" s="561"/>
      <c r="O563" s="750"/>
      <c r="P563" s="747"/>
      <c r="Q563" s="748"/>
    </row>
    <row r="564">
      <c r="G564" s="139"/>
      <c r="L564" s="561"/>
      <c r="M564" s="561"/>
      <c r="N564" s="561"/>
      <c r="O564" s="750"/>
      <c r="P564" s="747"/>
      <c r="Q564" s="748"/>
    </row>
    <row r="565">
      <c r="G565" s="139"/>
      <c r="L565" s="561"/>
      <c r="M565" s="561"/>
      <c r="N565" s="561"/>
      <c r="O565" s="750"/>
      <c r="P565" s="747"/>
      <c r="Q565" s="748"/>
    </row>
    <row r="566">
      <c r="G566" s="139"/>
      <c r="L566" s="561"/>
      <c r="M566" s="561"/>
      <c r="N566" s="561"/>
      <c r="O566" s="750"/>
      <c r="P566" s="747"/>
      <c r="Q566" s="748"/>
    </row>
    <row r="567">
      <c r="G567" s="139"/>
      <c r="L567" s="561"/>
      <c r="M567" s="561"/>
      <c r="N567" s="561"/>
      <c r="O567" s="750"/>
      <c r="P567" s="747"/>
      <c r="Q567" s="748"/>
    </row>
    <row r="568">
      <c r="G568" s="139"/>
      <c r="L568" s="561"/>
      <c r="M568" s="561"/>
      <c r="N568" s="561"/>
      <c r="O568" s="750"/>
      <c r="P568" s="747"/>
      <c r="Q568" s="748"/>
    </row>
    <row r="569">
      <c r="G569" s="139"/>
      <c r="L569" s="561"/>
      <c r="M569" s="561"/>
      <c r="N569" s="561"/>
      <c r="O569" s="750"/>
      <c r="P569" s="747"/>
      <c r="Q569" s="748"/>
    </row>
    <row r="570">
      <c r="G570" s="139"/>
      <c r="L570" s="561"/>
      <c r="M570" s="561"/>
      <c r="N570" s="561"/>
      <c r="O570" s="750"/>
      <c r="P570" s="747"/>
      <c r="Q570" s="748"/>
    </row>
    <row r="571">
      <c r="G571" s="139"/>
      <c r="L571" s="561"/>
      <c r="M571" s="561"/>
      <c r="N571" s="561"/>
      <c r="O571" s="750"/>
      <c r="P571" s="747"/>
      <c r="Q571" s="748"/>
    </row>
    <row r="572">
      <c r="G572" s="139"/>
      <c r="L572" s="561"/>
      <c r="M572" s="561"/>
      <c r="N572" s="561"/>
      <c r="O572" s="750"/>
      <c r="P572" s="747"/>
      <c r="Q572" s="748"/>
    </row>
    <row r="573">
      <c r="G573" s="139"/>
      <c r="L573" s="561"/>
      <c r="M573" s="561"/>
      <c r="N573" s="561"/>
      <c r="O573" s="750"/>
      <c r="P573" s="747"/>
      <c r="Q573" s="748"/>
    </row>
    <row r="574">
      <c r="G574" s="139"/>
      <c r="L574" s="561"/>
      <c r="M574" s="561"/>
      <c r="N574" s="561"/>
      <c r="O574" s="750"/>
      <c r="P574" s="747"/>
      <c r="Q574" s="748"/>
    </row>
    <row r="575">
      <c r="G575" s="139"/>
      <c r="L575" s="561"/>
      <c r="M575" s="561"/>
      <c r="N575" s="561"/>
      <c r="O575" s="750"/>
      <c r="P575" s="747"/>
      <c r="Q575" s="748"/>
    </row>
    <row r="576">
      <c r="G576" s="139"/>
      <c r="L576" s="561"/>
      <c r="M576" s="561"/>
      <c r="N576" s="561"/>
      <c r="O576" s="750"/>
      <c r="P576" s="747"/>
      <c r="Q576" s="748"/>
    </row>
    <row r="577">
      <c r="G577" s="139"/>
      <c r="L577" s="561"/>
      <c r="M577" s="561"/>
      <c r="N577" s="561"/>
      <c r="O577" s="750"/>
      <c r="P577" s="747"/>
      <c r="Q577" s="748"/>
    </row>
    <row r="578">
      <c r="G578" s="139"/>
      <c r="L578" s="561"/>
      <c r="M578" s="561"/>
      <c r="N578" s="561"/>
      <c r="O578" s="750"/>
      <c r="P578" s="747"/>
      <c r="Q578" s="748"/>
    </row>
    <row r="579">
      <c r="G579" s="139"/>
      <c r="L579" s="561"/>
      <c r="M579" s="561"/>
      <c r="N579" s="561"/>
      <c r="O579" s="750"/>
      <c r="P579" s="747"/>
      <c r="Q579" s="748"/>
    </row>
    <row r="580">
      <c r="G580" s="139"/>
      <c r="L580" s="561"/>
      <c r="M580" s="561"/>
      <c r="N580" s="561"/>
      <c r="O580" s="750"/>
      <c r="P580" s="747"/>
      <c r="Q580" s="748"/>
    </row>
    <row r="581">
      <c r="G581" s="139"/>
      <c r="L581" s="561"/>
      <c r="M581" s="561"/>
      <c r="N581" s="561"/>
      <c r="O581" s="750"/>
      <c r="P581" s="747"/>
      <c r="Q581" s="748"/>
    </row>
    <row r="582">
      <c r="G582" s="139"/>
      <c r="L582" s="561"/>
      <c r="M582" s="561"/>
      <c r="N582" s="561"/>
      <c r="O582" s="750"/>
      <c r="P582" s="747"/>
      <c r="Q582" s="748"/>
    </row>
    <row r="583">
      <c r="G583" s="139"/>
      <c r="L583" s="561"/>
      <c r="M583" s="561"/>
      <c r="N583" s="561"/>
      <c r="O583" s="750"/>
      <c r="P583" s="747"/>
      <c r="Q583" s="748"/>
    </row>
    <row r="584">
      <c r="G584" s="139"/>
      <c r="L584" s="561"/>
      <c r="M584" s="561"/>
      <c r="N584" s="561"/>
      <c r="O584" s="750"/>
      <c r="P584" s="747"/>
      <c r="Q584" s="748"/>
    </row>
    <row r="585">
      <c r="G585" s="139"/>
      <c r="L585" s="561"/>
      <c r="M585" s="561"/>
      <c r="N585" s="561"/>
      <c r="O585" s="750"/>
      <c r="P585" s="747"/>
      <c r="Q585" s="748"/>
    </row>
    <row r="586">
      <c r="G586" s="139"/>
      <c r="L586" s="561"/>
      <c r="M586" s="561"/>
      <c r="N586" s="561"/>
      <c r="O586" s="750"/>
      <c r="P586" s="747"/>
      <c r="Q586" s="748"/>
    </row>
    <row r="587">
      <c r="G587" s="139"/>
      <c r="L587" s="561"/>
      <c r="M587" s="561"/>
      <c r="N587" s="561"/>
      <c r="O587" s="750"/>
      <c r="P587" s="747"/>
      <c r="Q587" s="748"/>
    </row>
    <row r="588">
      <c r="G588" s="139"/>
      <c r="L588" s="561"/>
      <c r="M588" s="561"/>
      <c r="N588" s="561"/>
      <c r="O588" s="750"/>
      <c r="P588" s="747"/>
      <c r="Q588" s="748"/>
    </row>
    <row r="589">
      <c r="G589" s="139"/>
      <c r="L589" s="561"/>
      <c r="M589" s="561"/>
      <c r="N589" s="561"/>
      <c r="O589" s="750"/>
      <c r="P589" s="747"/>
      <c r="Q589" s="748"/>
    </row>
    <row r="590">
      <c r="G590" s="139"/>
      <c r="L590" s="561"/>
      <c r="M590" s="561"/>
      <c r="N590" s="561"/>
      <c r="O590" s="750"/>
      <c r="P590" s="747"/>
      <c r="Q590" s="748"/>
    </row>
    <row r="591">
      <c r="G591" s="139"/>
      <c r="L591" s="561"/>
      <c r="M591" s="561"/>
      <c r="N591" s="561"/>
      <c r="O591" s="750"/>
      <c r="P591" s="747"/>
      <c r="Q591" s="748"/>
    </row>
    <row r="592">
      <c r="G592" s="139"/>
      <c r="L592" s="561"/>
      <c r="M592" s="561"/>
      <c r="N592" s="561"/>
      <c r="O592" s="750"/>
      <c r="P592" s="747"/>
      <c r="Q592" s="748"/>
    </row>
    <row r="593">
      <c r="G593" s="139"/>
      <c r="L593" s="561"/>
      <c r="M593" s="561"/>
      <c r="N593" s="561"/>
      <c r="O593" s="750"/>
      <c r="P593" s="747"/>
      <c r="Q593" s="748"/>
    </row>
    <row r="594">
      <c r="G594" s="139"/>
      <c r="L594" s="561"/>
      <c r="M594" s="561"/>
      <c r="N594" s="561"/>
      <c r="O594" s="750"/>
      <c r="P594" s="747"/>
      <c r="Q594" s="748"/>
    </row>
    <row r="595">
      <c r="G595" s="139"/>
      <c r="L595" s="561"/>
      <c r="M595" s="561"/>
      <c r="N595" s="561"/>
      <c r="O595" s="750"/>
      <c r="P595" s="747"/>
      <c r="Q595" s="748"/>
    </row>
    <row r="596">
      <c r="G596" s="139"/>
      <c r="L596" s="561"/>
      <c r="M596" s="561"/>
      <c r="N596" s="561"/>
      <c r="O596" s="750"/>
      <c r="P596" s="747"/>
      <c r="Q596" s="748"/>
    </row>
    <row r="597">
      <c r="G597" s="139"/>
      <c r="L597" s="561"/>
      <c r="M597" s="561"/>
      <c r="N597" s="561"/>
      <c r="O597" s="750"/>
      <c r="P597" s="747"/>
      <c r="Q597" s="748"/>
    </row>
    <row r="598">
      <c r="G598" s="139"/>
      <c r="L598" s="561"/>
      <c r="M598" s="561"/>
      <c r="N598" s="561"/>
      <c r="O598" s="750"/>
      <c r="P598" s="747"/>
      <c r="Q598" s="748"/>
    </row>
    <row r="599">
      <c r="G599" s="139"/>
      <c r="L599" s="561"/>
      <c r="M599" s="561"/>
      <c r="N599" s="561"/>
      <c r="O599" s="750"/>
      <c r="P599" s="747"/>
      <c r="Q599" s="748"/>
    </row>
    <row r="600">
      <c r="G600" s="139"/>
      <c r="L600" s="561"/>
      <c r="M600" s="561"/>
      <c r="N600" s="561"/>
      <c r="O600" s="750"/>
      <c r="P600" s="747"/>
      <c r="Q600" s="748"/>
    </row>
    <row r="601">
      <c r="G601" s="139"/>
      <c r="L601" s="561"/>
      <c r="M601" s="561"/>
      <c r="N601" s="561"/>
      <c r="O601" s="750"/>
      <c r="P601" s="747"/>
      <c r="Q601" s="748"/>
    </row>
    <row r="602">
      <c r="G602" s="139"/>
      <c r="L602" s="561"/>
      <c r="M602" s="561"/>
      <c r="N602" s="561"/>
      <c r="O602" s="750"/>
      <c r="P602" s="747"/>
      <c r="Q602" s="748"/>
    </row>
    <row r="603">
      <c r="G603" s="139"/>
      <c r="L603" s="561"/>
      <c r="M603" s="561"/>
      <c r="N603" s="561"/>
      <c r="O603" s="750"/>
      <c r="P603" s="747"/>
      <c r="Q603" s="748"/>
    </row>
    <row r="604">
      <c r="G604" s="139"/>
      <c r="L604" s="561"/>
      <c r="M604" s="561"/>
      <c r="N604" s="561"/>
      <c r="O604" s="750"/>
      <c r="P604" s="747"/>
      <c r="Q604" s="748"/>
    </row>
    <row r="605">
      <c r="G605" s="139"/>
      <c r="L605" s="561"/>
      <c r="M605" s="561"/>
      <c r="N605" s="561"/>
      <c r="O605" s="750"/>
      <c r="P605" s="747"/>
      <c r="Q605" s="748"/>
    </row>
    <row r="606">
      <c r="G606" s="139"/>
      <c r="L606" s="561"/>
      <c r="M606" s="561"/>
      <c r="N606" s="561"/>
      <c r="O606" s="750"/>
      <c r="P606" s="747"/>
      <c r="Q606" s="748"/>
    </row>
    <row r="607">
      <c r="G607" s="139"/>
      <c r="L607" s="561"/>
      <c r="M607" s="561"/>
      <c r="N607" s="561"/>
      <c r="O607" s="750"/>
      <c r="P607" s="747"/>
      <c r="Q607" s="748"/>
    </row>
    <row r="608">
      <c r="G608" s="139"/>
      <c r="L608" s="561"/>
      <c r="M608" s="561"/>
      <c r="N608" s="561"/>
      <c r="O608" s="750"/>
      <c r="P608" s="747"/>
      <c r="Q608" s="748"/>
    </row>
    <row r="609">
      <c r="G609" s="139"/>
      <c r="L609" s="561"/>
      <c r="M609" s="561"/>
      <c r="N609" s="561"/>
      <c r="O609" s="750"/>
      <c r="P609" s="747"/>
      <c r="Q609" s="748"/>
    </row>
    <row r="610">
      <c r="G610" s="139"/>
      <c r="L610" s="561"/>
      <c r="M610" s="561"/>
      <c r="N610" s="561"/>
      <c r="O610" s="750"/>
      <c r="P610" s="747"/>
      <c r="Q610" s="748"/>
    </row>
    <row r="611">
      <c r="G611" s="139"/>
      <c r="L611" s="561"/>
      <c r="M611" s="561"/>
      <c r="N611" s="561"/>
      <c r="O611" s="750"/>
      <c r="P611" s="747"/>
      <c r="Q611" s="748"/>
    </row>
    <row r="612">
      <c r="G612" s="139"/>
      <c r="L612" s="561"/>
      <c r="M612" s="561"/>
      <c r="N612" s="561"/>
      <c r="O612" s="750"/>
      <c r="P612" s="747"/>
      <c r="Q612" s="748"/>
    </row>
    <row r="613">
      <c r="G613" s="139"/>
      <c r="L613" s="561"/>
      <c r="M613" s="561"/>
      <c r="N613" s="561"/>
      <c r="O613" s="750"/>
      <c r="P613" s="747"/>
      <c r="Q613" s="748"/>
    </row>
    <row r="614">
      <c r="G614" s="139"/>
      <c r="L614" s="561"/>
      <c r="M614" s="561"/>
      <c r="N614" s="561"/>
      <c r="O614" s="750"/>
      <c r="P614" s="747"/>
      <c r="Q614" s="748"/>
    </row>
    <row r="615">
      <c r="G615" s="139"/>
      <c r="L615" s="561"/>
      <c r="M615" s="561"/>
      <c r="N615" s="561"/>
      <c r="O615" s="750"/>
      <c r="P615" s="747"/>
      <c r="Q615" s="748"/>
    </row>
    <row r="616">
      <c r="G616" s="139"/>
      <c r="L616" s="561"/>
      <c r="M616" s="561"/>
      <c r="N616" s="561"/>
      <c r="O616" s="750"/>
      <c r="P616" s="747"/>
      <c r="Q616" s="748"/>
    </row>
    <row r="617">
      <c r="G617" s="139"/>
      <c r="L617" s="561"/>
      <c r="M617" s="561"/>
      <c r="N617" s="561"/>
      <c r="O617" s="750"/>
      <c r="P617" s="747"/>
      <c r="Q617" s="748"/>
    </row>
    <row r="618">
      <c r="G618" s="139"/>
      <c r="L618" s="561"/>
      <c r="M618" s="561"/>
      <c r="N618" s="561"/>
      <c r="O618" s="750"/>
      <c r="P618" s="747"/>
      <c r="Q618" s="748"/>
    </row>
    <row r="619">
      <c r="G619" s="139"/>
      <c r="L619" s="561"/>
      <c r="M619" s="561"/>
      <c r="N619" s="561"/>
      <c r="O619" s="750"/>
      <c r="P619" s="747"/>
      <c r="Q619" s="748"/>
    </row>
    <row r="620">
      <c r="G620" s="139"/>
      <c r="L620" s="561"/>
      <c r="M620" s="561"/>
      <c r="N620" s="561"/>
      <c r="O620" s="750"/>
      <c r="P620" s="747"/>
      <c r="Q620" s="748"/>
    </row>
    <row r="621">
      <c r="G621" s="139"/>
      <c r="L621" s="561"/>
      <c r="M621" s="561"/>
      <c r="N621" s="561"/>
      <c r="O621" s="750"/>
      <c r="P621" s="747"/>
      <c r="Q621" s="748"/>
    </row>
    <row r="622">
      <c r="G622" s="139"/>
      <c r="L622" s="561"/>
      <c r="M622" s="561"/>
      <c r="N622" s="561"/>
      <c r="O622" s="750"/>
      <c r="P622" s="747"/>
      <c r="Q622" s="748"/>
    </row>
    <row r="623">
      <c r="G623" s="139"/>
      <c r="L623" s="561"/>
      <c r="M623" s="561"/>
      <c r="N623" s="561"/>
      <c r="O623" s="750"/>
      <c r="P623" s="747"/>
      <c r="Q623" s="748"/>
    </row>
    <row r="624">
      <c r="G624" s="139"/>
      <c r="L624" s="561"/>
      <c r="M624" s="561"/>
      <c r="N624" s="561"/>
      <c r="O624" s="750"/>
      <c r="P624" s="747"/>
      <c r="Q624" s="748"/>
    </row>
    <row r="625">
      <c r="G625" s="139"/>
      <c r="L625" s="561"/>
      <c r="M625" s="561"/>
      <c r="N625" s="561"/>
      <c r="O625" s="750"/>
      <c r="P625" s="747"/>
      <c r="Q625" s="748"/>
    </row>
    <row r="626">
      <c r="G626" s="139"/>
      <c r="L626" s="561"/>
      <c r="M626" s="561"/>
      <c r="N626" s="561"/>
      <c r="O626" s="750"/>
      <c r="P626" s="747"/>
      <c r="Q626" s="748"/>
    </row>
    <row r="627">
      <c r="G627" s="139"/>
      <c r="L627" s="561"/>
      <c r="M627" s="561"/>
      <c r="N627" s="561"/>
      <c r="O627" s="750"/>
      <c r="P627" s="747"/>
      <c r="Q627" s="748"/>
    </row>
    <row r="628">
      <c r="G628" s="139"/>
      <c r="L628" s="561"/>
      <c r="M628" s="561"/>
      <c r="N628" s="561"/>
      <c r="O628" s="750"/>
      <c r="P628" s="747"/>
      <c r="Q628" s="748"/>
    </row>
    <row r="629">
      <c r="G629" s="139"/>
      <c r="L629" s="561"/>
      <c r="M629" s="561"/>
      <c r="N629" s="561"/>
      <c r="O629" s="750"/>
      <c r="P629" s="747"/>
      <c r="Q629" s="748"/>
    </row>
    <row r="630">
      <c r="G630" s="139"/>
      <c r="L630" s="561"/>
      <c r="M630" s="561"/>
      <c r="N630" s="561"/>
      <c r="O630" s="750"/>
      <c r="P630" s="747"/>
      <c r="Q630" s="748"/>
    </row>
    <row r="631">
      <c r="G631" s="139"/>
      <c r="L631" s="561"/>
      <c r="M631" s="561"/>
      <c r="N631" s="561"/>
      <c r="O631" s="750"/>
      <c r="P631" s="747"/>
      <c r="Q631" s="748"/>
    </row>
    <row r="632">
      <c r="G632" s="139"/>
      <c r="L632" s="561"/>
      <c r="M632" s="561"/>
      <c r="N632" s="561"/>
      <c r="O632" s="750"/>
      <c r="P632" s="747"/>
      <c r="Q632" s="748"/>
    </row>
    <row r="633">
      <c r="G633" s="139"/>
      <c r="L633" s="561"/>
      <c r="M633" s="561"/>
      <c r="N633" s="561"/>
      <c r="O633" s="750"/>
      <c r="P633" s="747"/>
      <c r="Q633" s="748"/>
    </row>
    <row r="634">
      <c r="G634" s="139"/>
      <c r="L634" s="561"/>
      <c r="M634" s="561"/>
      <c r="N634" s="561"/>
      <c r="O634" s="750"/>
      <c r="P634" s="747"/>
      <c r="Q634" s="748"/>
    </row>
    <row r="635">
      <c r="G635" s="139"/>
      <c r="L635" s="561"/>
      <c r="M635" s="561"/>
      <c r="N635" s="561"/>
      <c r="O635" s="750"/>
      <c r="P635" s="747"/>
      <c r="Q635" s="748"/>
    </row>
    <row r="636">
      <c r="G636" s="139"/>
      <c r="L636" s="561"/>
      <c r="M636" s="561"/>
      <c r="N636" s="561"/>
      <c r="O636" s="750"/>
      <c r="P636" s="747"/>
      <c r="Q636" s="748"/>
    </row>
    <row r="637">
      <c r="G637" s="139"/>
      <c r="L637" s="561"/>
      <c r="M637" s="561"/>
      <c r="N637" s="561"/>
      <c r="O637" s="750"/>
      <c r="P637" s="747"/>
      <c r="Q637" s="748"/>
    </row>
    <row r="638">
      <c r="G638" s="139"/>
      <c r="L638" s="561"/>
      <c r="M638" s="561"/>
      <c r="N638" s="561"/>
      <c r="O638" s="750"/>
      <c r="P638" s="747"/>
      <c r="Q638" s="748"/>
    </row>
    <row r="639">
      <c r="G639" s="139"/>
      <c r="L639" s="561"/>
      <c r="M639" s="561"/>
      <c r="N639" s="561"/>
      <c r="O639" s="750"/>
      <c r="P639" s="747"/>
      <c r="Q639" s="748"/>
    </row>
    <row r="640">
      <c r="G640" s="139"/>
      <c r="L640" s="561"/>
      <c r="M640" s="561"/>
      <c r="N640" s="561"/>
      <c r="O640" s="750"/>
      <c r="P640" s="747"/>
      <c r="Q640" s="748"/>
    </row>
    <row r="641">
      <c r="G641" s="139"/>
      <c r="L641" s="561"/>
      <c r="M641" s="561"/>
      <c r="N641" s="561"/>
      <c r="O641" s="750"/>
      <c r="P641" s="747"/>
      <c r="Q641" s="748"/>
    </row>
    <row r="642">
      <c r="G642" s="139"/>
      <c r="L642" s="561"/>
      <c r="M642" s="561"/>
      <c r="N642" s="561"/>
      <c r="O642" s="750"/>
      <c r="P642" s="747"/>
      <c r="Q642" s="748"/>
    </row>
    <row r="643">
      <c r="G643" s="139"/>
      <c r="L643" s="561"/>
      <c r="M643" s="561"/>
      <c r="N643" s="561"/>
      <c r="O643" s="750"/>
      <c r="P643" s="747"/>
      <c r="Q643" s="748"/>
    </row>
    <row r="644">
      <c r="G644" s="139"/>
      <c r="L644" s="561"/>
      <c r="M644" s="561"/>
      <c r="N644" s="561"/>
      <c r="O644" s="750"/>
      <c r="P644" s="747"/>
      <c r="Q644" s="748"/>
    </row>
    <row r="645">
      <c r="G645" s="139"/>
      <c r="L645" s="561"/>
      <c r="M645" s="561"/>
      <c r="N645" s="561"/>
      <c r="O645" s="750"/>
      <c r="P645" s="747"/>
      <c r="Q645" s="748"/>
    </row>
    <row r="646">
      <c r="G646" s="139"/>
      <c r="L646" s="561"/>
      <c r="M646" s="561"/>
      <c r="N646" s="561"/>
      <c r="O646" s="750"/>
      <c r="P646" s="747"/>
      <c r="Q646" s="748"/>
    </row>
    <row r="647">
      <c r="G647" s="139"/>
      <c r="L647" s="561"/>
      <c r="M647" s="561"/>
      <c r="N647" s="561"/>
      <c r="O647" s="750"/>
      <c r="P647" s="747"/>
      <c r="Q647" s="748"/>
    </row>
    <row r="648">
      <c r="G648" s="139"/>
      <c r="L648" s="561"/>
      <c r="M648" s="561"/>
      <c r="N648" s="561"/>
      <c r="O648" s="750"/>
      <c r="P648" s="747"/>
      <c r="Q648" s="748"/>
    </row>
    <row r="649">
      <c r="G649" s="139"/>
      <c r="L649" s="561"/>
      <c r="M649" s="561"/>
      <c r="N649" s="561"/>
      <c r="O649" s="750"/>
      <c r="P649" s="747"/>
      <c r="Q649" s="748"/>
    </row>
    <row r="650">
      <c r="G650" s="139"/>
      <c r="L650" s="561"/>
      <c r="M650" s="561"/>
      <c r="N650" s="561"/>
      <c r="O650" s="750"/>
      <c r="P650" s="747"/>
      <c r="Q650" s="748"/>
    </row>
    <row r="651">
      <c r="G651" s="139"/>
      <c r="L651" s="561"/>
      <c r="M651" s="561"/>
      <c r="N651" s="561"/>
      <c r="O651" s="750"/>
      <c r="P651" s="747"/>
      <c r="Q651" s="748"/>
    </row>
    <row r="652">
      <c r="G652" s="139"/>
      <c r="L652" s="561"/>
      <c r="M652" s="561"/>
      <c r="N652" s="561"/>
      <c r="O652" s="750"/>
      <c r="P652" s="747"/>
      <c r="Q652" s="748"/>
    </row>
    <row r="653">
      <c r="G653" s="139"/>
      <c r="L653" s="561"/>
      <c r="M653" s="561"/>
      <c r="N653" s="561"/>
      <c r="O653" s="750"/>
      <c r="P653" s="747"/>
      <c r="Q653" s="748"/>
    </row>
    <row r="654">
      <c r="G654" s="139"/>
      <c r="L654" s="561"/>
      <c r="M654" s="561"/>
      <c r="N654" s="561"/>
      <c r="O654" s="750"/>
      <c r="P654" s="747"/>
      <c r="Q654" s="748"/>
    </row>
    <row r="655">
      <c r="G655" s="139"/>
      <c r="L655" s="561"/>
      <c r="M655" s="561"/>
      <c r="N655" s="561"/>
      <c r="O655" s="750"/>
      <c r="P655" s="747"/>
      <c r="Q655" s="748"/>
    </row>
    <row r="656">
      <c r="G656" s="139"/>
      <c r="L656" s="561"/>
      <c r="M656" s="561"/>
      <c r="N656" s="561"/>
      <c r="O656" s="750"/>
      <c r="P656" s="747"/>
      <c r="Q656" s="748"/>
    </row>
    <row r="657">
      <c r="G657" s="139"/>
      <c r="L657" s="561"/>
      <c r="M657" s="561"/>
      <c r="N657" s="561"/>
      <c r="O657" s="750"/>
      <c r="P657" s="747"/>
      <c r="Q657" s="748"/>
    </row>
    <row r="658">
      <c r="G658" s="139"/>
      <c r="L658" s="561"/>
      <c r="M658" s="561"/>
      <c r="N658" s="561"/>
      <c r="O658" s="750"/>
      <c r="P658" s="747"/>
      <c r="Q658" s="748"/>
    </row>
    <row r="659">
      <c r="G659" s="139"/>
      <c r="L659" s="561"/>
      <c r="M659" s="561"/>
      <c r="N659" s="561"/>
      <c r="O659" s="750"/>
      <c r="P659" s="747"/>
      <c r="Q659" s="748"/>
    </row>
    <row r="660">
      <c r="G660" s="139"/>
      <c r="L660" s="561"/>
      <c r="M660" s="561"/>
      <c r="N660" s="561"/>
      <c r="O660" s="750"/>
      <c r="P660" s="747"/>
      <c r="Q660" s="748"/>
    </row>
    <row r="661">
      <c r="G661" s="139"/>
      <c r="L661" s="561"/>
      <c r="M661" s="561"/>
      <c r="N661" s="561"/>
      <c r="O661" s="750"/>
      <c r="P661" s="747"/>
      <c r="Q661" s="748"/>
    </row>
    <row r="662">
      <c r="G662" s="139"/>
      <c r="L662" s="561"/>
      <c r="M662" s="561"/>
      <c r="N662" s="561"/>
      <c r="O662" s="750"/>
      <c r="P662" s="747"/>
      <c r="Q662" s="748"/>
    </row>
    <row r="663">
      <c r="G663" s="139"/>
      <c r="L663" s="561"/>
      <c r="M663" s="561"/>
      <c r="N663" s="561"/>
      <c r="O663" s="750"/>
      <c r="P663" s="747"/>
      <c r="Q663" s="748"/>
    </row>
    <row r="664">
      <c r="G664" s="139"/>
      <c r="L664" s="561"/>
      <c r="M664" s="561"/>
      <c r="N664" s="561"/>
      <c r="O664" s="750"/>
      <c r="P664" s="747"/>
      <c r="Q664" s="748"/>
    </row>
    <row r="665">
      <c r="G665" s="139"/>
      <c r="L665" s="561"/>
      <c r="M665" s="561"/>
      <c r="N665" s="561"/>
      <c r="O665" s="750"/>
      <c r="P665" s="747"/>
      <c r="Q665" s="748"/>
    </row>
    <row r="666">
      <c r="G666" s="139"/>
      <c r="L666" s="561"/>
      <c r="M666" s="561"/>
      <c r="N666" s="561"/>
      <c r="O666" s="750"/>
      <c r="P666" s="747"/>
      <c r="Q666" s="748"/>
    </row>
    <row r="667">
      <c r="G667" s="139"/>
      <c r="L667" s="561"/>
      <c r="M667" s="561"/>
      <c r="N667" s="561"/>
      <c r="O667" s="750"/>
      <c r="P667" s="747"/>
      <c r="Q667" s="748"/>
    </row>
    <row r="668">
      <c r="G668" s="139"/>
      <c r="L668" s="561"/>
      <c r="M668" s="561"/>
      <c r="N668" s="561"/>
      <c r="O668" s="750"/>
      <c r="P668" s="747"/>
      <c r="Q668" s="748"/>
    </row>
    <row r="669">
      <c r="G669" s="139"/>
      <c r="L669" s="561"/>
      <c r="M669" s="561"/>
      <c r="N669" s="561"/>
      <c r="O669" s="750"/>
      <c r="P669" s="747"/>
      <c r="Q669" s="748"/>
    </row>
    <row r="670">
      <c r="G670" s="139"/>
      <c r="L670" s="561"/>
      <c r="M670" s="561"/>
      <c r="N670" s="561"/>
      <c r="O670" s="750"/>
      <c r="P670" s="747"/>
      <c r="Q670" s="748"/>
    </row>
    <row r="671">
      <c r="G671" s="139"/>
      <c r="L671" s="561"/>
      <c r="M671" s="561"/>
      <c r="N671" s="561"/>
      <c r="O671" s="750"/>
      <c r="P671" s="747"/>
      <c r="Q671" s="748"/>
    </row>
    <row r="672">
      <c r="G672" s="139"/>
      <c r="L672" s="561"/>
      <c r="M672" s="561"/>
      <c r="N672" s="561"/>
      <c r="O672" s="750"/>
      <c r="P672" s="747"/>
      <c r="Q672" s="748"/>
    </row>
    <row r="673">
      <c r="G673" s="139"/>
      <c r="L673" s="561"/>
      <c r="M673" s="561"/>
      <c r="N673" s="561"/>
      <c r="O673" s="750"/>
      <c r="P673" s="747"/>
      <c r="Q673" s="748"/>
    </row>
    <row r="674">
      <c r="G674" s="139"/>
      <c r="L674" s="561"/>
      <c r="M674" s="561"/>
      <c r="N674" s="561"/>
      <c r="O674" s="750"/>
      <c r="P674" s="747"/>
      <c r="Q674" s="748"/>
    </row>
    <row r="675">
      <c r="G675" s="139"/>
      <c r="L675" s="561"/>
      <c r="M675" s="561"/>
      <c r="N675" s="561"/>
      <c r="O675" s="750"/>
      <c r="P675" s="747"/>
      <c r="Q675" s="748"/>
    </row>
    <row r="676">
      <c r="G676" s="139"/>
      <c r="L676" s="561"/>
      <c r="M676" s="561"/>
      <c r="N676" s="561"/>
      <c r="O676" s="750"/>
      <c r="P676" s="747"/>
      <c r="Q676" s="748"/>
    </row>
    <row r="677">
      <c r="G677" s="139"/>
      <c r="L677" s="561"/>
      <c r="M677" s="561"/>
      <c r="N677" s="561"/>
      <c r="O677" s="750"/>
      <c r="P677" s="747"/>
      <c r="Q677" s="748"/>
    </row>
    <row r="678">
      <c r="G678" s="139"/>
      <c r="L678" s="561"/>
      <c r="M678" s="561"/>
      <c r="N678" s="561"/>
      <c r="O678" s="750"/>
      <c r="P678" s="747"/>
      <c r="Q678" s="748"/>
    </row>
    <row r="679">
      <c r="G679" s="139"/>
      <c r="L679" s="561"/>
      <c r="M679" s="561"/>
      <c r="N679" s="561"/>
      <c r="O679" s="750"/>
      <c r="P679" s="747"/>
      <c r="Q679" s="748"/>
    </row>
    <row r="680">
      <c r="G680" s="139"/>
      <c r="L680" s="561"/>
      <c r="M680" s="561"/>
      <c r="N680" s="561"/>
      <c r="O680" s="750"/>
      <c r="P680" s="747"/>
      <c r="Q680" s="748"/>
    </row>
    <row r="681">
      <c r="G681" s="139"/>
      <c r="L681" s="561"/>
      <c r="M681" s="561"/>
      <c r="N681" s="561"/>
      <c r="O681" s="750"/>
      <c r="P681" s="747"/>
      <c r="Q681" s="748"/>
    </row>
    <row r="682">
      <c r="G682" s="139"/>
      <c r="L682" s="561"/>
      <c r="M682" s="561"/>
      <c r="N682" s="561"/>
      <c r="O682" s="750"/>
      <c r="P682" s="747"/>
      <c r="Q682" s="748"/>
    </row>
    <row r="683">
      <c r="G683" s="139"/>
      <c r="L683" s="561"/>
      <c r="M683" s="561"/>
      <c r="N683" s="561"/>
      <c r="O683" s="750"/>
      <c r="P683" s="747"/>
      <c r="Q683" s="748"/>
    </row>
    <row r="684">
      <c r="G684" s="139"/>
      <c r="L684" s="561"/>
      <c r="M684" s="561"/>
      <c r="N684" s="561"/>
      <c r="O684" s="750"/>
      <c r="P684" s="747"/>
      <c r="Q684" s="748"/>
    </row>
    <row r="685">
      <c r="G685" s="139"/>
      <c r="L685" s="561"/>
      <c r="M685" s="561"/>
      <c r="N685" s="561"/>
      <c r="O685" s="750"/>
      <c r="P685" s="747"/>
      <c r="Q685" s="748"/>
    </row>
    <row r="686">
      <c r="G686" s="139"/>
      <c r="L686" s="561"/>
      <c r="M686" s="561"/>
      <c r="N686" s="561"/>
      <c r="O686" s="750"/>
      <c r="P686" s="747"/>
      <c r="Q686" s="748"/>
    </row>
    <row r="687">
      <c r="G687" s="139"/>
      <c r="L687" s="561"/>
      <c r="M687" s="561"/>
      <c r="N687" s="561"/>
      <c r="O687" s="750"/>
      <c r="P687" s="747"/>
      <c r="Q687" s="748"/>
    </row>
    <row r="688">
      <c r="G688" s="139"/>
      <c r="L688" s="561"/>
      <c r="M688" s="561"/>
      <c r="N688" s="561"/>
      <c r="O688" s="750"/>
      <c r="P688" s="747"/>
      <c r="Q688" s="748"/>
    </row>
    <row r="689">
      <c r="G689" s="139"/>
      <c r="L689" s="561"/>
      <c r="M689" s="561"/>
      <c r="N689" s="561"/>
      <c r="O689" s="750"/>
      <c r="P689" s="747"/>
      <c r="Q689" s="748"/>
    </row>
    <row r="690">
      <c r="G690" s="139"/>
      <c r="L690" s="561"/>
      <c r="M690" s="561"/>
      <c r="N690" s="561"/>
      <c r="O690" s="750"/>
      <c r="P690" s="747"/>
      <c r="Q690" s="748"/>
    </row>
    <row r="691">
      <c r="G691" s="139"/>
      <c r="L691" s="561"/>
      <c r="M691" s="561"/>
      <c r="N691" s="561"/>
      <c r="O691" s="750"/>
      <c r="P691" s="747"/>
      <c r="Q691" s="748"/>
    </row>
    <row r="692">
      <c r="G692" s="139"/>
      <c r="L692" s="561"/>
      <c r="M692" s="561"/>
      <c r="N692" s="561"/>
      <c r="O692" s="750"/>
      <c r="P692" s="747"/>
      <c r="Q692" s="748"/>
    </row>
    <row r="693">
      <c r="G693" s="139"/>
      <c r="L693" s="561"/>
      <c r="M693" s="561"/>
      <c r="N693" s="561"/>
      <c r="O693" s="750"/>
      <c r="P693" s="747"/>
      <c r="Q693" s="748"/>
    </row>
    <row r="694">
      <c r="G694" s="139"/>
      <c r="L694" s="561"/>
      <c r="M694" s="561"/>
      <c r="N694" s="561"/>
      <c r="O694" s="750"/>
      <c r="P694" s="747"/>
      <c r="Q694" s="748"/>
    </row>
    <row r="695">
      <c r="G695" s="139"/>
      <c r="L695" s="561"/>
      <c r="M695" s="561"/>
      <c r="N695" s="561"/>
      <c r="O695" s="750"/>
      <c r="P695" s="747"/>
      <c r="Q695" s="748"/>
    </row>
    <row r="696">
      <c r="G696" s="139"/>
      <c r="L696" s="561"/>
      <c r="M696" s="561"/>
      <c r="N696" s="561"/>
      <c r="O696" s="750"/>
      <c r="P696" s="747"/>
      <c r="Q696" s="748"/>
    </row>
    <row r="697">
      <c r="G697" s="139"/>
      <c r="L697" s="561"/>
      <c r="M697" s="561"/>
      <c r="N697" s="561"/>
      <c r="O697" s="750"/>
      <c r="P697" s="747"/>
      <c r="Q697" s="748"/>
    </row>
    <row r="698">
      <c r="G698" s="139"/>
      <c r="L698" s="561"/>
      <c r="M698" s="561"/>
      <c r="N698" s="561"/>
      <c r="O698" s="750"/>
      <c r="P698" s="747"/>
      <c r="Q698" s="748"/>
    </row>
    <row r="699">
      <c r="G699" s="139"/>
      <c r="L699" s="561"/>
      <c r="M699" s="561"/>
      <c r="N699" s="561"/>
      <c r="O699" s="750"/>
      <c r="P699" s="747"/>
      <c r="Q699" s="748"/>
    </row>
    <row r="700">
      <c r="G700" s="139"/>
      <c r="L700" s="561"/>
      <c r="M700" s="561"/>
      <c r="N700" s="561"/>
      <c r="O700" s="750"/>
      <c r="P700" s="747"/>
      <c r="Q700" s="748"/>
    </row>
    <row r="701">
      <c r="G701" s="139"/>
      <c r="L701" s="561"/>
      <c r="M701" s="561"/>
      <c r="N701" s="561"/>
      <c r="O701" s="750"/>
      <c r="P701" s="747"/>
      <c r="Q701" s="748"/>
    </row>
    <row r="702">
      <c r="G702" s="139"/>
      <c r="L702" s="561"/>
      <c r="M702" s="561"/>
      <c r="N702" s="561"/>
      <c r="O702" s="750"/>
      <c r="P702" s="747"/>
      <c r="Q702" s="748"/>
    </row>
    <row r="703">
      <c r="G703" s="139"/>
      <c r="L703" s="561"/>
      <c r="M703" s="561"/>
      <c r="N703" s="561"/>
      <c r="O703" s="750"/>
      <c r="P703" s="747"/>
      <c r="Q703" s="748"/>
    </row>
    <row r="704">
      <c r="G704" s="139"/>
      <c r="L704" s="561"/>
      <c r="M704" s="561"/>
      <c r="N704" s="561"/>
      <c r="O704" s="750"/>
      <c r="P704" s="747"/>
      <c r="Q704" s="748"/>
    </row>
    <row r="705">
      <c r="G705" s="139"/>
      <c r="L705" s="561"/>
      <c r="M705" s="561"/>
      <c r="N705" s="561"/>
      <c r="O705" s="750"/>
      <c r="P705" s="747"/>
      <c r="Q705" s="748"/>
    </row>
    <row r="706">
      <c r="G706" s="139"/>
      <c r="L706" s="561"/>
      <c r="M706" s="561"/>
      <c r="N706" s="561"/>
      <c r="O706" s="750"/>
      <c r="P706" s="747"/>
      <c r="Q706" s="748"/>
    </row>
    <row r="707">
      <c r="G707" s="139"/>
      <c r="L707" s="561"/>
      <c r="M707" s="561"/>
      <c r="N707" s="561"/>
      <c r="O707" s="750"/>
      <c r="P707" s="747"/>
      <c r="Q707" s="748"/>
    </row>
    <row r="708">
      <c r="G708" s="139"/>
      <c r="L708" s="561"/>
      <c r="M708" s="561"/>
      <c r="N708" s="561"/>
      <c r="O708" s="750"/>
      <c r="P708" s="747"/>
      <c r="Q708" s="748"/>
    </row>
    <row r="709">
      <c r="G709" s="139"/>
      <c r="L709" s="561"/>
      <c r="M709" s="561"/>
      <c r="N709" s="561"/>
      <c r="O709" s="750"/>
      <c r="P709" s="747"/>
      <c r="Q709" s="748"/>
    </row>
    <row r="710">
      <c r="G710" s="139"/>
      <c r="L710" s="561"/>
      <c r="M710" s="561"/>
      <c r="N710" s="561"/>
      <c r="O710" s="750"/>
      <c r="P710" s="747"/>
      <c r="Q710" s="748"/>
    </row>
    <row r="711">
      <c r="G711" s="139"/>
      <c r="L711" s="561"/>
      <c r="M711" s="561"/>
      <c r="N711" s="561"/>
      <c r="O711" s="750"/>
      <c r="P711" s="747"/>
      <c r="Q711" s="748"/>
    </row>
    <row r="712">
      <c r="G712" s="139"/>
      <c r="L712" s="561"/>
      <c r="M712" s="561"/>
      <c r="N712" s="561"/>
      <c r="O712" s="750"/>
      <c r="P712" s="747"/>
      <c r="Q712" s="748"/>
    </row>
    <row r="713">
      <c r="G713" s="139"/>
      <c r="L713" s="561"/>
      <c r="M713" s="561"/>
      <c r="N713" s="561"/>
      <c r="O713" s="750"/>
      <c r="P713" s="747"/>
      <c r="Q713" s="748"/>
    </row>
    <row r="714">
      <c r="G714" s="139"/>
      <c r="L714" s="561"/>
      <c r="M714" s="561"/>
      <c r="N714" s="561"/>
      <c r="O714" s="750"/>
      <c r="P714" s="747"/>
      <c r="Q714" s="748"/>
    </row>
    <row r="715">
      <c r="G715" s="139"/>
      <c r="L715" s="561"/>
      <c r="M715" s="561"/>
      <c r="N715" s="561"/>
      <c r="O715" s="750"/>
      <c r="P715" s="747"/>
      <c r="Q715" s="748"/>
    </row>
    <row r="716">
      <c r="G716" s="139"/>
      <c r="L716" s="561"/>
      <c r="M716" s="561"/>
      <c r="N716" s="561"/>
      <c r="O716" s="750"/>
      <c r="P716" s="747"/>
      <c r="Q716" s="748"/>
    </row>
    <row r="717">
      <c r="G717" s="139"/>
      <c r="L717" s="561"/>
      <c r="M717" s="561"/>
      <c r="N717" s="561"/>
      <c r="O717" s="750"/>
      <c r="P717" s="747"/>
      <c r="Q717" s="748"/>
    </row>
    <row r="718">
      <c r="G718" s="139"/>
      <c r="L718" s="561"/>
      <c r="M718" s="561"/>
      <c r="N718" s="561"/>
      <c r="O718" s="750"/>
      <c r="P718" s="747"/>
      <c r="Q718" s="748"/>
    </row>
    <row r="719">
      <c r="G719" s="139"/>
      <c r="L719" s="561"/>
      <c r="M719" s="561"/>
      <c r="N719" s="561"/>
      <c r="O719" s="750"/>
      <c r="P719" s="747"/>
      <c r="Q719" s="748"/>
    </row>
    <row r="720">
      <c r="G720" s="139"/>
      <c r="L720" s="561"/>
      <c r="M720" s="561"/>
      <c r="N720" s="561"/>
      <c r="O720" s="750"/>
      <c r="P720" s="747"/>
      <c r="Q720" s="748"/>
    </row>
    <row r="721">
      <c r="G721" s="139"/>
      <c r="L721" s="561"/>
      <c r="M721" s="561"/>
      <c r="N721" s="561"/>
      <c r="O721" s="750"/>
      <c r="P721" s="747"/>
      <c r="Q721" s="748"/>
    </row>
    <row r="722">
      <c r="G722" s="139"/>
      <c r="L722" s="561"/>
      <c r="M722" s="561"/>
      <c r="N722" s="561"/>
      <c r="O722" s="750"/>
      <c r="P722" s="747"/>
      <c r="Q722" s="748"/>
    </row>
    <row r="723">
      <c r="G723" s="139"/>
      <c r="L723" s="561"/>
      <c r="M723" s="561"/>
      <c r="N723" s="561"/>
      <c r="O723" s="750"/>
      <c r="P723" s="747"/>
      <c r="Q723" s="748"/>
    </row>
    <row r="724">
      <c r="G724" s="139"/>
      <c r="L724" s="561"/>
      <c r="M724" s="561"/>
      <c r="N724" s="561"/>
      <c r="O724" s="750"/>
      <c r="P724" s="747"/>
      <c r="Q724" s="748"/>
    </row>
    <row r="725">
      <c r="G725" s="139"/>
      <c r="L725" s="561"/>
      <c r="M725" s="561"/>
      <c r="N725" s="561"/>
      <c r="O725" s="750"/>
      <c r="P725" s="747"/>
      <c r="Q725" s="748"/>
    </row>
    <row r="726">
      <c r="G726" s="139"/>
      <c r="L726" s="561"/>
      <c r="M726" s="561"/>
      <c r="N726" s="561"/>
      <c r="O726" s="750"/>
      <c r="P726" s="747"/>
      <c r="Q726" s="748"/>
    </row>
    <row r="727">
      <c r="G727" s="139"/>
      <c r="L727" s="561"/>
      <c r="M727" s="561"/>
      <c r="N727" s="561"/>
      <c r="O727" s="750"/>
      <c r="P727" s="747"/>
      <c r="Q727" s="748"/>
    </row>
    <row r="728">
      <c r="G728" s="139"/>
      <c r="L728" s="561"/>
      <c r="M728" s="561"/>
      <c r="N728" s="561"/>
      <c r="O728" s="750"/>
      <c r="P728" s="747"/>
      <c r="Q728" s="748"/>
    </row>
    <row r="729">
      <c r="G729" s="139"/>
      <c r="L729" s="561"/>
      <c r="M729" s="561"/>
      <c r="N729" s="561"/>
      <c r="O729" s="750"/>
      <c r="P729" s="747"/>
      <c r="Q729" s="748"/>
    </row>
    <row r="730">
      <c r="G730" s="139"/>
      <c r="L730" s="561"/>
      <c r="M730" s="561"/>
      <c r="N730" s="561"/>
      <c r="O730" s="750"/>
      <c r="P730" s="747"/>
      <c r="Q730" s="748"/>
    </row>
    <row r="731">
      <c r="G731" s="139"/>
      <c r="L731" s="561"/>
      <c r="M731" s="561"/>
      <c r="N731" s="561"/>
      <c r="O731" s="750"/>
      <c r="P731" s="747"/>
      <c r="Q731" s="748"/>
    </row>
    <row r="732">
      <c r="G732" s="139"/>
      <c r="L732" s="561"/>
      <c r="M732" s="561"/>
      <c r="N732" s="561"/>
      <c r="O732" s="750"/>
      <c r="P732" s="747"/>
      <c r="Q732" s="748"/>
    </row>
    <row r="733">
      <c r="G733" s="139"/>
      <c r="L733" s="561"/>
      <c r="M733" s="561"/>
      <c r="N733" s="561"/>
      <c r="O733" s="750"/>
      <c r="P733" s="747"/>
      <c r="Q733" s="748"/>
    </row>
    <row r="734">
      <c r="G734" s="139"/>
      <c r="L734" s="561"/>
      <c r="M734" s="561"/>
      <c r="N734" s="561"/>
      <c r="O734" s="750"/>
      <c r="P734" s="747"/>
      <c r="Q734" s="748"/>
    </row>
    <row r="735">
      <c r="G735" s="139"/>
      <c r="L735" s="561"/>
      <c r="M735" s="561"/>
      <c r="N735" s="561"/>
      <c r="O735" s="750"/>
      <c r="P735" s="747"/>
      <c r="Q735" s="748"/>
    </row>
    <row r="736">
      <c r="G736" s="139"/>
      <c r="L736" s="561"/>
      <c r="M736" s="561"/>
      <c r="N736" s="561"/>
      <c r="O736" s="750"/>
      <c r="P736" s="747"/>
      <c r="Q736" s="748"/>
    </row>
    <row r="737">
      <c r="G737" s="139"/>
      <c r="L737" s="561"/>
      <c r="M737" s="561"/>
      <c r="N737" s="561"/>
      <c r="O737" s="750"/>
      <c r="P737" s="747"/>
      <c r="Q737" s="748"/>
    </row>
    <row r="738">
      <c r="G738" s="139"/>
      <c r="L738" s="561"/>
      <c r="M738" s="561"/>
      <c r="N738" s="561"/>
      <c r="O738" s="750"/>
      <c r="P738" s="747"/>
      <c r="Q738" s="748"/>
    </row>
    <row r="739">
      <c r="G739" s="139"/>
      <c r="L739" s="561"/>
      <c r="M739" s="561"/>
      <c r="N739" s="561"/>
      <c r="O739" s="750"/>
      <c r="P739" s="747"/>
      <c r="Q739" s="748"/>
    </row>
    <row r="740">
      <c r="G740" s="139"/>
      <c r="L740" s="561"/>
      <c r="M740" s="561"/>
      <c r="N740" s="561"/>
      <c r="O740" s="750"/>
      <c r="P740" s="747"/>
      <c r="Q740" s="748"/>
    </row>
    <row r="741">
      <c r="G741" s="139"/>
      <c r="L741" s="561"/>
      <c r="M741" s="561"/>
      <c r="N741" s="561"/>
      <c r="O741" s="750"/>
      <c r="P741" s="747"/>
      <c r="Q741" s="748"/>
    </row>
    <row r="742">
      <c r="G742" s="139"/>
      <c r="L742" s="561"/>
      <c r="M742" s="561"/>
      <c r="N742" s="561"/>
      <c r="O742" s="750"/>
      <c r="P742" s="747"/>
      <c r="Q742" s="748"/>
    </row>
    <row r="743">
      <c r="G743" s="139"/>
      <c r="L743" s="561"/>
      <c r="M743" s="561"/>
      <c r="N743" s="561"/>
      <c r="O743" s="750"/>
      <c r="P743" s="747"/>
      <c r="Q743" s="748"/>
    </row>
    <row r="744">
      <c r="G744" s="139"/>
      <c r="L744" s="561"/>
      <c r="M744" s="561"/>
      <c r="N744" s="561"/>
      <c r="O744" s="750"/>
      <c r="P744" s="747"/>
      <c r="Q744" s="748"/>
    </row>
    <row r="745">
      <c r="G745" s="139"/>
      <c r="L745" s="561"/>
      <c r="M745" s="561"/>
      <c r="N745" s="561"/>
      <c r="O745" s="750"/>
      <c r="P745" s="747"/>
      <c r="Q745" s="748"/>
    </row>
    <row r="746">
      <c r="G746" s="139"/>
      <c r="L746" s="561"/>
      <c r="M746" s="561"/>
      <c r="N746" s="561"/>
      <c r="O746" s="750"/>
      <c r="P746" s="747"/>
      <c r="Q746" s="748"/>
    </row>
    <row r="747">
      <c r="G747" s="139"/>
      <c r="L747" s="561"/>
      <c r="M747" s="561"/>
      <c r="N747" s="561"/>
      <c r="O747" s="750"/>
      <c r="P747" s="747"/>
      <c r="Q747" s="748"/>
    </row>
    <row r="748">
      <c r="G748" s="139"/>
      <c r="L748" s="561"/>
      <c r="M748" s="561"/>
      <c r="N748" s="561"/>
      <c r="O748" s="750"/>
      <c r="P748" s="747"/>
      <c r="Q748" s="748"/>
    </row>
    <row r="749">
      <c r="G749" s="139"/>
      <c r="L749" s="561"/>
      <c r="M749" s="561"/>
      <c r="N749" s="561"/>
      <c r="O749" s="750"/>
      <c r="P749" s="747"/>
      <c r="Q749" s="748"/>
    </row>
    <row r="750">
      <c r="G750" s="139"/>
      <c r="L750" s="561"/>
      <c r="M750" s="561"/>
      <c r="N750" s="561"/>
      <c r="O750" s="750"/>
      <c r="P750" s="747"/>
      <c r="Q750" s="748"/>
    </row>
    <row r="751">
      <c r="G751" s="139"/>
      <c r="L751" s="561"/>
      <c r="M751" s="561"/>
      <c r="N751" s="561"/>
      <c r="O751" s="750"/>
      <c r="P751" s="747"/>
      <c r="Q751" s="748"/>
    </row>
    <row r="752">
      <c r="G752" s="139"/>
      <c r="L752" s="561"/>
      <c r="M752" s="561"/>
      <c r="N752" s="561"/>
      <c r="O752" s="750"/>
      <c r="P752" s="747"/>
      <c r="Q752" s="748"/>
    </row>
    <row r="753">
      <c r="G753" s="139"/>
      <c r="L753" s="561"/>
      <c r="M753" s="561"/>
      <c r="N753" s="561"/>
      <c r="O753" s="750"/>
      <c r="P753" s="747"/>
      <c r="Q753" s="748"/>
    </row>
    <row r="754">
      <c r="G754" s="139"/>
      <c r="L754" s="561"/>
      <c r="M754" s="561"/>
      <c r="N754" s="561"/>
      <c r="O754" s="750"/>
      <c r="P754" s="747"/>
      <c r="Q754" s="748"/>
    </row>
    <row r="755">
      <c r="G755" s="139"/>
      <c r="L755" s="561"/>
      <c r="M755" s="561"/>
      <c r="N755" s="561"/>
      <c r="O755" s="750"/>
      <c r="P755" s="747"/>
      <c r="Q755" s="748"/>
    </row>
    <row r="756">
      <c r="G756" s="139"/>
      <c r="L756" s="561"/>
      <c r="M756" s="561"/>
      <c r="N756" s="561"/>
      <c r="O756" s="750"/>
      <c r="P756" s="747"/>
      <c r="Q756" s="748"/>
    </row>
    <row r="757">
      <c r="G757" s="139"/>
      <c r="L757" s="561"/>
      <c r="M757" s="561"/>
      <c r="N757" s="561"/>
      <c r="O757" s="750"/>
      <c r="P757" s="747"/>
      <c r="Q757" s="748"/>
    </row>
    <row r="758">
      <c r="G758" s="139"/>
      <c r="L758" s="561"/>
      <c r="M758" s="561"/>
      <c r="N758" s="561"/>
      <c r="O758" s="750"/>
      <c r="P758" s="747"/>
      <c r="Q758" s="748"/>
    </row>
    <row r="759">
      <c r="G759" s="139"/>
      <c r="L759" s="561"/>
      <c r="M759" s="561"/>
      <c r="N759" s="561"/>
      <c r="O759" s="750"/>
      <c r="P759" s="747"/>
      <c r="Q759" s="748"/>
    </row>
    <row r="760">
      <c r="G760" s="139"/>
      <c r="L760" s="561"/>
      <c r="M760" s="561"/>
      <c r="N760" s="561"/>
      <c r="O760" s="750"/>
      <c r="P760" s="747"/>
      <c r="Q760" s="748"/>
    </row>
    <row r="761">
      <c r="G761" s="139"/>
      <c r="L761" s="561"/>
      <c r="M761" s="561"/>
      <c r="N761" s="561"/>
      <c r="O761" s="750"/>
      <c r="P761" s="747"/>
      <c r="Q761" s="748"/>
    </row>
    <row r="762">
      <c r="G762" s="139"/>
      <c r="L762" s="561"/>
      <c r="M762" s="561"/>
      <c r="N762" s="561"/>
      <c r="O762" s="750"/>
      <c r="P762" s="747"/>
      <c r="Q762" s="748"/>
    </row>
    <row r="763">
      <c r="G763" s="139"/>
      <c r="L763" s="561"/>
      <c r="M763" s="561"/>
      <c r="N763" s="561"/>
      <c r="O763" s="750"/>
      <c r="P763" s="747"/>
      <c r="Q763" s="748"/>
    </row>
    <row r="764">
      <c r="G764" s="139"/>
      <c r="L764" s="561"/>
      <c r="M764" s="561"/>
      <c r="N764" s="561"/>
      <c r="O764" s="750"/>
      <c r="P764" s="747"/>
      <c r="Q764" s="748"/>
    </row>
    <row r="765">
      <c r="G765" s="139"/>
      <c r="L765" s="561"/>
      <c r="M765" s="561"/>
      <c r="N765" s="561"/>
      <c r="O765" s="750"/>
      <c r="P765" s="747"/>
      <c r="Q765" s="748"/>
    </row>
    <row r="766">
      <c r="G766" s="139"/>
      <c r="L766" s="561"/>
      <c r="M766" s="561"/>
      <c r="N766" s="561"/>
      <c r="O766" s="750"/>
      <c r="P766" s="747"/>
      <c r="Q766" s="748"/>
    </row>
    <row r="767">
      <c r="G767" s="139"/>
      <c r="L767" s="561"/>
      <c r="M767" s="561"/>
      <c r="N767" s="561"/>
      <c r="O767" s="750"/>
      <c r="P767" s="747"/>
      <c r="Q767" s="748"/>
    </row>
    <row r="768">
      <c r="G768" s="139"/>
      <c r="L768" s="561"/>
      <c r="M768" s="561"/>
      <c r="N768" s="561"/>
      <c r="O768" s="750"/>
      <c r="P768" s="747"/>
      <c r="Q768" s="748"/>
    </row>
    <row r="769">
      <c r="G769" s="139"/>
      <c r="L769" s="561"/>
      <c r="M769" s="561"/>
      <c r="N769" s="561"/>
      <c r="O769" s="750"/>
      <c r="P769" s="747"/>
      <c r="Q769" s="748"/>
    </row>
    <row r="770">
      <c r="G770" s="139"/>
      <c r="L770" s="561"/>
      <c r="M770" s="561"/>
      <c r="N770" s="561"/>
      <c r="O770" s="750"/>
      <c r="P770" s="747"/>
      <c r="Q770" s="748"/>
    </row>
    <row r="771">
      <c r="G771" s="139"/>
      <c r="L771" s="561"/>
      <c r="M771" s="561"/>
      <c r="N771" s="561"/>
      <c r="O771" s="750"/>
      <c r="P771" s="747"/>
      <c r="Q771" s="748"/>
    </row>
    <row r="772">
      <c r="G772" s="139"/>
      <c r="L772" s="561"/>
      <c r="M772" s="561"/>
      <c r="N772" s="561"/>
      <c r="O772" s="750"/>
      <c r="P772" s="747"/>
      <c r="Q772" s="748"/>
    </row>
    <row r="773">
      <c r="G773" s="139"/>
      <c r="L773" s="561"/>
      <c r="M773" s="561"/>
      <c r="N773" s="561"/>
      <c r="O773" s="750"/>
      <c r="P773" s="747"/>
      <c r="Q773" s="748"/>
    </row>
    <row r="774">
      <c r="G774" s="139"/>
      <c r="L774" s="561"/>
      <c r="M774" s="561"/>
      <c r="N774" s="561"/>
      <c r="O774" s="750"/>
      <c r="P774" s="747"/>
      <c r="Q774" s="748"/>
    </row>
    <row r="775">
      <c r="G775" s="139"/>
      <c r="L775" s="561"/>
      <c r="M775" s="561"/>
      <c r="N775" s="561"/>
      <c r="O775" s="750"/>
      <c r="P775" s="747"/>
      <c r="Q775" s="748"/>
    </row>
    <row r="776">
      <c r="G776" s="139"/>
      <c r="L776" s="561"/>
      <c r="M776" s="561"/>
      <c r="N776" s="561"/>
      <c r="O776" s="750"/>
      <c r="P776" s="747"/>
      <c r="Q776" s="748"/>
    </row>
    <row r="777">
      <c r="G777" s="139"/>
      <c r="L777" s="561"/>
      <c r="M777" s="561"/>
      <c r="N777" s="561"/>
      <c r="O777" s="750"/>
      <c r="P777" s="747"/>
      <c r="Q777" s="748"/>
    </row>
    <row r="778">
      <c r="G778" s="139"/>
      <c r="L778" s="561"/>
      <c r="M778" s="561"/>
      <c r="N778" s="561"/>
      <c r="O778" s="750"/>
      <c r="P778" s="747"/>
      <c r="Q778" s="748"/>
    </row>
    <row r="779">
      <c r="G779" s="139"/>
      <c r="L779" s="561"/>
      <c r="M779" s="561"/>
      <c r="N779" s="561"/>
      <c r="O779" s="750"/>
      <c r="P779" s="747"/>
      <c r="Q779" s="748"/>
    </row>
    <row r="780">
      <c r="G780" s="139"/>
      <c r="L780" s="561"/>
      <c r="M780" s="561"/>
      <c r="N780" s="561"/>
      <c r="O780" s="750"/>
      <c r="P780" s="747"/>
      <c r="Q780" s="748"/>
    </row>
    <row r="781">
      <c r="G781" s="139"/>
      <c r="L781" s="561"/>
      <c r="M781" s="561"/>
      <c r="N781" s="561"/>
      <c r="O781" s="750"/>
      <c r="P781" s="747"/>
      <c r="Q781" s="748"/>
    </row>
    <row r="782">
      <c r="G782" s="139"/>
      <c r="L782" s="561"/>
      <c r="M782" s="561"/>
      <c r="N782" s="561"/>
      <c r="O782" s="750"/>
      <c r="P782" s="747"/>
      <c r="Q782" s="748"/>
    </row>
    <row r="783">
      <c r="G783" s="139"/>
      <c r="L783" s="561"/>
      <c r="M783" s="561"/>
      <c r="N783" s="561"/>
      <c r="O783" s="750"/>
      <c r="P783" s="747"/>
      <c r="Q783" s="748"/>
    </row>
    <row r="784">
      <c r="G784" s="139"/>
      <c r="L784" s="561"/>
      <c r="M784" s="561"/>
      <c r="N784" s="561"/>
      <c r="O784" s="750"/>
      <c r="P784" s="747"/>
      <c r="Q784" s="748"/>
    </row>
    <row r="785">
      <c r="G785" s="139"/>
      <c r="L785" s="561"/>
      <c r="M785" s="561"/>
      <c r="N785" s="561"/>
      <c r="O785" s="750"/>
      <c r="P785" s="747"/>
      <c r="Q785" s="748"/>
    </row>
    <row r="786">
      <c r="G786" s="139"/>
      <c r="L786" s="561"/>
      <c r="M786" s="561"/>
      <c r="N786" s="561"/>
      <c r="O786" s="750"/>
      <c r="P786" s="747"/>
      <c r="Q786" s="748"/>
    </row>
    <row r="787">
      <c r="G787" s="139"/>
      <c r="L787" s="561"/>
      <c r="M787" s="561"/>
      <c r="N787" s="561"/>
      <c r="O787" s="750"/>
      <c r="P787" s="747"/>
      <c r="Q787" s="748"/>
    </row>
    <row r="788">
      <c r="G788" s="139"/>
      <c r="L788" s="561"/>
      <c r="M788" s="561"/>
      <c r="N788" s="561"/>
      <c r="O788" s="750"/>
      <c r="P788" s="747"/>
      <c r="Q788" s="748"/>
    </row>
    <row r="789">
      <c r="G789" s="139"/>
      <c r="L789" s="561"/>
      <c r="M789" s="561"/>
      <c r="N789" s="561"/>
      <c r="O789" s="750"/>
      <c r="P789" s="747"/>
      <c r="Q789" s="748"/>
    </row>
    <row r="790">
      <c r="G790" s="139"/>
      <c r="L790" s="561"/>
      <c r="M790" s="561"/>
      <c r="N790" s="561"/>
      <c r="O790" s="750"/>
      <c r="P790" s="747"/>
      <c r="Q790" s="748"/>
    </row>
    <row r="791">
      <c r="G791" s="139"/>
      <c r="L791" s="561"/>
      <c r="M791" s="561"/>
      <c r="N791" s="561"/>
      <c r="O791" s="750"/>
      <c r="P791" s="747"/>
      <c r="Q791" s="748"/>
    </row>
    <row r="792">
      <c r="G792" s="139"/>
      <c r="L792" s="561"/>
      <c r="M792" s="561"/>
      <c r="N792" s="561"/>
      <c r="O792" s="750"/>
      <c r="P792" s="747"/>
      <c r="Q792" s="748"/>
    </row>
    <row r="793">
      <c r="G793" s="139"/>
      <c r="L793" s="561"/>
      <c r="M793" s="561"/>
      <c r="N793" s="561"/>
      <c r="O793" s="750"/>
      <c r="P793" s="747"/>
      <c r="Q793" s="748"/>
    </row>
    <row r="794">
      <c r="G794" s="139"/>
      <c r="L794" s="561"/>
      <c r="M794" s="561"/>
      <c r="N794" s="561"/>
      <c r="O794" s="750"/>
      <c r="P794" s="747"/>
      <c r="Q794" s="748"/>
    </row>
    <row r="795">
      <c r="G795" s="139"/>
      <c r="L795" s="561"/>
      <c r="M795" s="561"/>
      <c r="N795" s="561"/>
      <c r="O795" s="750"/>
      <c r="P795" s="747"/>
      <c r="Q795" s="748"/>
    </row>
    <row r="796">
      <c r="G796" s="139"/>
      <c r="L796" s="561"/>
      <c r="M796" s="561"/>
      <c r="N796" s="561"/>
      <c r="O796" s="750"/>
      <c r="P796" s="747"/>
      <c r="Q796" s="748"/>
    </row>
    <row r="797">
      <c r="G797" s="139"/>
      <c r="L797" s="561"/>
      <c r="M797" s="561"/>
      <c r="N797" s="561"/>
      <c r="O797" s="750"/>
      <c r="P797" s="747"/>
      <c r="Q797" s="748"/>
    </row>
    <row r="798">
      <c r="G798" s="139"/>
      <c r="L798" s="561"/>
      <c r="M798" s="561"/>
      <c r="N798" s="561"/>
      <c r="O798" s="750"/>
      <c r="P798" s="747"/>
      <c r="Q798" s="748"/>
    </row>
    <row r="799">
      <c r="G799" s="139"/>
      <c r="L799" s="561"/>
      <c r="M799" s="561"/>
      <c r="N799" s="561"/>
      <c r="O799" s="750"/>
      <c r="P799" s="747"/>
      <c r="Q799" s="748"/>
    </row>
    <row r="800">
      <c r="G800" s="139"/>
      <c r="L800" s="561"/>
      <c r="M800" s="561"/>
      <c r="N800" s="561"/>
      <c r="O800" s="750"/>
      <c r="P800" s="747"/>
      <c r="Q800" s="748"/>
    </row>
    <row r="801">
      <c r="G801" s="139"/>
      <c r="L801" s="561"/>
      <c r="M801" s="561"/>
      <c r="N801" s="561"/>
      <c r="O801" s="750"/>
      <c r="P801" s="747"/>
      <c r="Q801" s="748"/>
    </row>
    <row r="802">
      <c r="G802" s="139"/>
      <c r="L802" s="561"/>
      <c r="M802" s="561"/>
      <c r="N802" s="561"/>
      <c r="O802" s="750"/>
      <c r="P802" s="747"/>
      <c r="Q802" s="748"/>
    </row>
    <row r="803">
      <c r="G803" s="139"/>
      <c r="L803" s="561"/>
      <c r="M803" s="561"/>
      <c r="N803" s="561"/>
      <c r="O803" s="750"/>
      <c r="P803" s="747"/>
      <c r="Q803" s="748"/>
    </row>
    <row r="804">
      <c r="G804" s="139"/>
      <c r="L804" s="561"/>
      <c r="M804" s="561"/>
      <c r="N804" s="561"/>
      <c r="O804" s="750"/>
      <c r="P804" s="747"/>
      <c r="Q804" s="748"/>
    </row>
    <row r="805">
      <c r="G805" s="139"/>
      <c r="L805" s="561"/>
      <c r="M805" s="561"/>
      <c r="N805" s="561"/>
      <c r="O805" s="750"/>
      <c r="P805" s="747"/>
      <c r="Q805" s="748"/>
    </row>
    <row r="806">
      <c r="G806" s="139"/>
      <c r="L806" s="561"/>
      <c r="M806" s="561"/>
      <c r="N806" s="561"/>
      <c r="O806" s="750"/>
      <c r="P806" s="747"/>
      <c r="Q806" s="748"/>
    </row>
    <row r="807">
      <c r="G807" s="139"/>
      <c r="L807" s="561"/>
      <c r="M807" s="561"/>
      <c r="N807" s="561"/>
      <c r="O807" s="750"/>
      <c r="P807" s="747"/>
      <c r="Q807" s="748"/>
    </row>
    <row r="808">
      <c r="G808" s="139"/>
      <c r="L808" s="561"/>
      <c r="M808" s="561"/>
      <c r="N808" s="561"/>
      <c r="O808" s="750"/>
      <c r="P808" s="747"/>
      <c r="Q808" s="748"/>
    </row>
    <row r="809">
      <c r="G809" s="139"/>
      <c r="L809" s="561"/>
      <c r="M809" s="561"/>
      <c r="N809" s="561"/>
      <c r="O809" s="750"/>
      <c r="P809" s="747"/>
      <c r="Q809" s="748"/>
    </row>
    <row r="810">
      <c r="G810" s="139"/>
      <c r="L810" s="561"/>
      <c r="M810" s="561"/>
      <c r="N810" s="561"/>
      <c r="O810" s="750"/>
      <c r="P810" s="747"/>
      <c r="Q810" s="748"/>
    </row>
    <row r="811">
      <c r="G811" s="139"/>
      <c r="L811" s="561"/>
      <c r="M811" s="561"/>
      <c r="N811" s="561"/>
      <c r="O811" s="750"/>
      <c r="P811" s="747"/>
      <c r="Q811" s="748"/>
    </row>
    <row r="812">
      <c r="G812" s="139"/>
      <c r="L812" s="561"/>
      <c r="M812" s="561"/>
      <c r="N812" s="561"/>
      <c r="O812" s="750"/>
      <c r="P812" s="747"/>
      <c r="Q812" s="748"/>
    </row>
    <row r="813">
      <c r="G813" s="139"/>
      <c r="L813" s="561"/>
      <c r="M813" s="561"/>
      <c r="N813" s="561"/>
      <c r="O813" s="750"/>
      <c r="P813" s="747"/>
      <c r="Q813" s="748"/>
    </row>
    <row r="814">
      <c r="G814" s="139"/>
      <c r="L814" s="561"/>
      <c r="M814" s="561"/>
      <c r="N814" s="561"/>
      <c r="O814" s="750"/>
      <c r="P814" s="747"/>
      <c r="Q814" s="748"/>
    </row>
    <row r="815">
      <c r="G815" s="139"/>
      <c r="L815" s="561"/>
      <c r="M815" s="561"/>
      <c r="N815" s="561"/>
      <c r="O815" s="750"/>
      <c r="P815" s="747"/>
      <c r="Q815" s="748"/>
    </row>
    <row r="816">
      <c r="G816" s="139"/>
      <c r="L816" s="561"/>
      <c r="M816" s="561"/>
      <c r="N816" s="561"/>
      <c r="O816" s="750"/>
      <c r="P816" s="747"/>
      <c r="Q816" s="748"/>
    </row>
    <row r="817">
      <c r="G817" s="139"/>
      <c r="L817" s="561"/>
      <c r="M817" s="561"/>
      <c r="N817" s="561"/>
      <c r="O817" s="750"/>
      <c r="P817" s="747"/>
      <c r="Q817" s="748"/>
    </row>
    <row r="818">
      <c r="G818" s="139"/>
      <c r="L818" s="561"/>
      <c r="M818" s="561"/>
      <c r="N818" s="561"/>
      <c r="O818" s="750"/>
      <c r="P818" s="747"/>
      <c r="Q818" s="748"/>
    </row>
    <row r="819">
      <c r="G819" s="139"/>
      <c r="L819" s="561"/>
      <c r="M819" s="561"/>
      <c r="N819" s="561"/>
      <c r="O819" s="750"/>
      <c r="P819" s="747"/>
      <c r="Q819" s="748"/>
    </row>
    <row r="820">
      <c r="G820" s="139"/>
      <c r="L820" s="561"/>
      <c r="M820" s="561"/>
      <c r="N820" s="561"/>
      <c r="O820" s="750"/>
      <c r="P820" s="747"/>
      <c r="Q820" s="748"/>
    </row>
    <row r="821">
      <c r="G821" s="139"/>
      <c r="L821" s="561"/>
      <c r="M821" s="561"/>
      <c r="N821" s="561"/>
      <c r="O821" s="750"/>
      <c r="P821" s="747"/>
      <c r="Q821" s="748"/>
    </row>
    <row r="822">
      <c r="G822" s="139"/>
      <c r="L822" s="561"/>
      <c r="M822" s="561"/>
      <c r="N822" s="561"/>
      <c r="O822" s="750"/>
      <c r="P822" s="747"/>
      <c r="Q822" s="748"/>
    </row>
    <row r="823">
      <c r="G823" s="139"/>
      <c r="L823" s="561"/>
      <c r="M823" s="561"/>
      <c r="N823" s="561"/>
      <c r="O823" s="750"/>
      <c r="P823" s="747"/>
      <c r="Q823" s="748"/>
    </row>
    <row r="824">
      <c r="G824" s="139"/>
      <c r="L824" s="561"/>
      <c r="M824" s="561"/>
      <c r="N824" s="561"/>
      <c r="O824" s="750"/>
      <c r="P824" s="747"/>
      <c r="Q824" s="748"/>
    </row>
    <row r="825">
      <c r="G825" s="139"/>
      <c r="L825" s="561"/>
      <c r="M825" s="561"/>
      <c r="N825" s="561"/>
      <c r="O825" s="750"/>
      <c r="P825" s="747"/>
      <c r="Q825" s="748"/>
    </row>
    <row r="826">
      <c r="G826" s="139"/>
      <c r="L826" s="561"/>
      <c r="M826" s="561"/>
      <c r="N826" s="561"/>
      <c r="O826" s="750"/>
      <c r="P826" s="747"/>
      <c r="Q826" s="748"/>
    </row>
    <row r="827">
      <c r="G827" s="139"/>
      <c r="L827" s="561"/>
      <c r="M827" s="561"/>
      <c r="N827" s="561"/>
      <c r="O827" s="750"/>
      <c r="P827" s="747"/>
      <c r="Q827" s="748"/>
    </row>
    <row r="828">
      <c r="G828" s="139"/>
      <c r="L828" s="561"/>
      <c r="M828" s="561"/>
      <c r="N828" s="561"/>
      <c r="O828" s="750"/>
      <c r="P828" s="747"/>
      <c r="Q828" s="748"/>
    </row>
    <row r="829">
      <c r="G829" s="139"/>
      <c r="L829" s="561"/>
      <c r="M829" s="561"/>
      <c r="N829" s="561"/>
      <c r="O829" s="750"/>
      <c r="P829" s="747"/>
      <c r="Q829" s="748"/>
    </row>
    <row r="830">
      <c r="G830" s="139"/>
      <c r="L830" s="561"/>
      <c r="M830" s="561"/>
      <c r="N830" s="561"/>
      <c r="O830" s="750"/>
      <c r="P830" s="747"/>
      <c r="Q830" s="748"/>
    </row>
    <row r="831">
      <c r="G831" s="139"/>
      <c r="L831" s="561"/>
      <c r="M831" s="561"/>
      <c r="N831" s="561"/>
      <c r="O831" s="750"/>
      <c r="P831" s="747"/>
      <c r="Q831" s="748"/>
    </row>
    <row r="832">
      <c r="G832" s="139"/>
      <c r="L832" s="561"/>
      <c r="M832" s="561"/>
      <c r="N832" s="561"/>
      <c r="O832" s="750"/>
      <c r="P832" s="747"/>
      <c r="Q832" s="748"/>
    </row>
    <row r="833">
      <c r="G833" s="139"/>
      <c r="L833" s="561"/>
      <c r="M833" s="561"/>
      <c r="N833" s="561"/>
      <c r="O833" s="750"/>
      <c r="P833" s="747"/>
      <c r="Q833" s="748"/>
    </row>
    <row r="834">
      <c r="G834" s="139"/>
      <c r="L834" s="561"/>
      <c r="M834" s="561"/>
      <c r="N834" s="561"/>
      <c r="O834" s="750"/>
      <c r="P834" s="747"/>
      <c r="Q834" s="748"/>
    </row>
    <row r="835">
      <c r="G835" s="139"/>
      <c r="L835" s="561"/>
      <c r="M835" s="561"/>
      <c r="N835" s="561"/>
      <c r="O835" s="750"/>
      <c r="P835" s="747"/>
      <c r="Q835" s="748"/>
    </row>
    <row r="836">
      <c r="G836" s="139"/>
      <c r="L836" s="561"/>
      <c r="M836" s="561"/>
      <c r="N836" s="561"/>
      <c r="O836" s="750"/>
      <c r="P836" s="747"/>
      <c r="Q836" s="748"/>
    </row>
    <row r="837">
      <c r="G837" s="139"/>
      <c r="L837" s="561"/>
      <c r="M837" s="561"/>
      <c r="N837" s="561"/>
      <c r="O837" s="750"/>
      <c r="P837" s="747"/>
      <c r="Q837" s="748"/>
    </row>
    <row r="838">
      <c r="G838" s="139"/>
      <c r="L838" s="561"/>
      <c r="M838" s="561"/>
      <c r="N838" s="561"/>
      <c r="O838" s="750"/>
      <c r="P838" s="747"/>
      <c r="Q838" s="748"/>
    </row>
    <row r="839">
      <c r="G839" s="139"/>
      <c r="L839" s="561"/>
      <c r="M839" s="561"/>
      <c r="N839" s="561"/>
      <c r="O839" s="750"/>
      <c r="P839" s="747"/>
      <c r="Q839" s="748"/>
    </row>
    <row r="840">
      <c r="G840" s="139"/>
      <c r="L840" s="561"/>
      <c r="M840" s="561"/>
      <c r="N840" s="561"/>
      <c r="O840" s="750"/>
      <c r="P840" s="747"/>
      <c r="Q840" s="748"/>
    </row>
    <row r="841">
      <c r="G841" s="139"/>
      <c r="L841" s="561"/>
      <c r="M841" s="561"/>
      <c r="N841" s="561"/>
      <c r="O841" s="750"/>
      <c r="P841" s="747"/>
      <c r="Q841" s="748"/>
    </row>
    <row r="842">
      <c r="G842" s="139"/>
      <c r="L842" s="561"/>
      <c r="M842" s="561"/>
      <c r="N842" s="561"/>
      <c r="O842" s="750"/>
      <c r="P842" s="747"/>
      <c r="Q842" s="748"/>
    </row>
    <row r="843">
      <c r="G843" s="139"/>
      <c r="L843" s="561"/>
      <c r="M843" s="561"/>
      <c r="N843" s="561"/>
      <c r="O843" s="750"/>
      <c r="P843" s="747"/>
      <c r="Q843" s="748"/>
    </row>
    <row r="844">
      <c r="G844" s="139"/>
      <c r="L844" s="561"/>
      <c r="M844" s="561"/>
      <c r="N844" s="561"/>
      <c r="O844" s="750"/>
      <c r="P844" s="747"/>
      <c r="Q844" s="748"/>
    </row>
    <row r="845">
      <c r="G845" s="139"/>
      <c r="L845" s="561"/>
      <c r="M845" s="561"/>
      <c r="N845" s="561"/>
      <c r="O845" s="750"/>
      <c r="P845" s="747"/>
      <c r="Q845" s="748"/>
    </row>
    <row r="846">
      <c r="G846" s="139"/>
      <c r="L846" s="561"/>
      <c r="M846" s="561"/>
      <c r="N846" s="561"/>
      <c r="O846" s="750"/>
      <c r="P846" s="747"/>
      <c r="Q846" s="748"/>
    </row>
    <row r="847">
      <c r="G847" s="139"/>
      <c r="L847" s="561"/>
      <c r="M847" s="561"/>
      <c r="N847" s="561"/>
      <c r="O847" s="750"/>
      <c r="P847" s="747"/>
      <c r="Q847" s="748"/>
    </row>
    <row r="848">
      <c r="G848" s="139"/>
      <c r="L848" s="561"/>
      <c r="M848" s="561"/>
      <c r="N848" s="561"/>
      <c r="O848" s="750"/>
      <c r="P848" s="747"/>
      <c r="Q848" s="748"/>
    </row>
    <row r="849">
      <c r="G849" s="139"/>
      <c r="L849" s="561"/>
      <c r="M849" s="561"/>
      <c r="N849" s="561"/>
      <c r="O849" s="750"/>
      <c r="P849" s="747"/>
      <c r="Q849" s="748"/>
    </row>
    <row r="850">
      <c r="G850" s="139"/>
      <c r="L850" s="561"/>
      <c r="M850" s="561"/>
      <c r="N850" s="561"/>
      <c r="O850" s="750"/>
      <c r="P850" s="747"/>
      <c r="Q850" s="748"/>
    </row>
    <row r="851">
      <c r="G851" s="139"/>
      <c r="L851" s="561"/>
      <c r="M851" s="561"/>
      <c r="N851" s="561"/>
      <c r="O851" s="750"/>
      <c r="P851" s="747"/>
      <c r="Q851" s="748"/>
    </row>
    <row r="852">
      <c r="G852" s="139"/>
      <c r="L852" s="561"/>
      <c r="M852" s="561"/>
      <c r="N852" s="561"/>
      <c r="O852" s="750"/>
      <c r="P852" s="747"/>
      <c r="Q852" s="748"/>
    </row>
    <row r="853">
      <c r="G853" s="139"/>
      <c r="L853" s="561"/>
      <c r="M853" s="561"/>
      <c r="N853" s="561"/>
      <c r="O853" s="750"/>
      <c r="P853" s="747"/>
      <c r="Q853" s="748"/>
    </row>
    <row r="854">
      <c r="G854" s="139"/>
      <c r="L854" s="561"/>
      <c r="M854" s="561"/>
      <c r="N854" s="561"/>
      <c r="O854" s="750"/>
      <c r="P854" s="747"/>
      <c r="Q854" s="748"/>
    </row>
    <row r="855">
      <c r="G855" s="139"/>
      <c r="L855" s="561"/>
      <c r="M855" s="561"/>
      <c r="N855" s="561"/>
      <c r="O855" s="750"/>
      <c r="P855" s="747"/>
      <c r="Q855" s="748"/>
    </row>
    <row r="856">
      <c r="G856" s="139"/>
      <c r="L856" s="561"/>
      <c r="M856" s="561"/>
      <c r="N856" s="561"/>
      <c r="O856" s="750"/>
      <c r="P856" s="747"/>
      <c r="Q856" s="748"/>
    </row>
    <row r="857">
      <c r="G857" s="139"/>
      <c r="L857" s="561"/>
      <c r="M857" s="561"/>
      <c r="N857" s="561"/>
      <c r="O857" s="750"/>
      <c r="P857" s="747"/>
      <c r="Q857" s="748"/>
    </row>
    <row r="858">
      <c r="G858" s="139"/>
      <c r="L858" s="561"/>
      <c r="M858" s="561"/>
      <c r="N858" s="561"/>
      <c r="O858" s="750"/>
      <c r="P858" s="747"/>
      <c r="Q858" s="748"/>
    </row>
    <row r="859">
      <c r="G859" s="139"/>
      <c r="L859" s="561"/>
      <c r="M859" s="561"/>
      <c r="N859" s="561"/>
      <c r="O859" s="750"/>
      <c r="P859" s="747"/>
      <c r="Q859" s="748"/>
    </row>
    <row r="860">
      <c r="G860" s="139"/>
      <c r="L860" s="561"/>
      <c r="M860" s="561"/>
      <c r="N860" s="561"/>
      <c r="O860" s="750"/>
      <c r="P860" s="747"/>
      <c r="Q860" s="748"/>
    </row>
    <row r="861">
      <c r="G861" s="139"/>
      <c r="L861" s="561"/>
      <c r="M861" s="561"/>
      <c r="N861" s="561"/>
      <c r="O861" s="750"/>
      <c r="P861" s="747"/>
      <c r="Q861" s="748"/>
    </row>
    <row r="862">
      <c r="G862" s="139"/>
      <c r="L862" s="561"/>
      <c r="M862" s="561"/>
      <c r="N862" s="561"/>
      <c r="O862" s="750"/>
      <c r="P862" s="747"/>
      <c r="Q862" s="748"/>
    </row>
    <row r="863">
      <c r="G863" s="139"/>
      <c r="L863" s="561"/>
      <c r="M863" s="561"/>
      <c r="N863" s="561"/>
      <c r="O863" s="750"/>
      <c r="P863" s="747"/>
      <c r="Q863" s="748"/>
    </row>
    <row r="864">
      <c r="G864" s="139"/>
      <c r="L864" s="561"/>
      <c r="M864" s="561"/>
      <c r="N864" s="561"/>
      <c r="O864" s="750"/>
      <c r="P864" s="747"/>
      <c r="Q864" s="748"/>
    </row>
    <row r="865">
      <c r="G865" s="139"/>
      <c r="L865" s="561"/>
      <c r="M865" s="561"/>
      <c r="N865" s="561"/>
      <c r="O865" s="750"/>
      <c r="P865" s="747"/>
      <c r="Q865" s="748"/>
    </row>
    <row r="866">
      <c r="G866" s="139"/>
      <c r="L866" s="561"/>
      <c r="M866" s="561"/>
      <c r="N866" s="561"/>
      <c r="O866" s="750"/>
      <c r="P866" s="747"/>
      <c r="Q866" s="748"/>
    </row>
    <row r="867">
      <c r="G867" s="139"/>
      <c r="L867" s="561"/>
      <c r="M867" s="561"/>
      <c r="N867" s="561"/>
      <c r="O867" s="750"/>
      <c r="P867" s="747"/>
      <c r="Q867" s="748"/>
    </row>
    <row r="868">
      <c r="G868" s="139"/>
      <c r="L868" s="561"/>
      <c r="M868" s="561"/>
      <c r="N868" s="561"/>
      <c r="O868" s="750"/>
      <c r="P868" s="747"/>
      <c r="Q868" s="748"/>
    </row>
    <row r="869">
      <c r="G869" s="139"/>
      <c r="L869" s="561"/>
      <c r="M869" s="561"/>
      <c r="N869" s="561"/>
      <c r="O869" s="750"/>
      <c r="P869" s="747"/>
      <c r="Q869" s="748"/>
    </row>
    <row r="870">
      <c r="G870" s="139"/>
      <c r="L870" s="561"/>
      <c r="M870" s="561"/>
      <c r="N870" s="561"/>
      <c r="O870" s="750"/>
      <c r="P870" s="747"/>
      <c r="Q870" s="748"/>
    </row>
    <row r="871">
      <c r="G871" s="139"/>
      <c r="L871" s="561"/>
      <c r="M871" s="561"/>
      <c r="N871" s="561"/>
      <c r="O871" s="750"/>
      <c r="P871" s="747"/>
      <c r="Q871" s="748"/>
    </row>
    <row r="872">
      <c r="G872" s="139"/>
      <c r="L872" s="561"/>
      <c r="M872" s="561"/>
      <c r="N872" s="561"/>
      <c r="O872" s="750"/>
      <c r="P872" s="747"/>
      <c r="Q872" s="748"/>
    </row>
    <row r="873">
      <c r="G873" s="139"/>
      <c r="L873" s="561"/>
      <c r="M873" s="561"/>
      <c r="N873" s="561"/>
      <c r="O873" s="750"/>
      <c r="P873" s="747"/>
      <c r="Q873" s="748"/>
    </row>
    <row r="874">
      <c r="G874" s="139"/>
      <c r="L874" s="561"/>
      <c r="M874" s="561"/>
      <c r="N874" s="561"/>
      <c r="O874" s="750"/>
      <c r="P874" s="747"/>
      <c r="Q874" s="748"/>
    </row>
    <row r="875">
      <c r="G875" s="139"/>
      <c r="L875" s="561"/>
      <c r="M875" s="561"/>
      <c r="N875" s="561"/>
      <c r="O875" s="750"/>
      <c r="P875" s="747"/>
      <c r="Q875" s="748"/>
    </row>
    <row r="876">
      <c r="G876" s="139"/>
      <c r="L876" s="561"/>
      <c r="M876" s="561"/>
      <c r="N876" s="561"/>
      <c r="O876" s="750"/>
      <c r="P876" s="747"/>
      <c r="Q876" s="748"/>
    </row>
    <row r="877">
      <c r="G877" s="139"/>
      <c r="L877" s="561"/>
      <c r="M877" s="561"/>
      <c r="N877" s="561"/>
      <c r="O877" s="750"/>
      <c r="P877" s="747"/>
      <c r="Q877" s="748"/>
    </row>
    <row r="878">
      <c r="G878" s="139"/>
      <c r="L878" s="561"/>
      <c r="M878" s="561"/>
      <c r="N878" s="561"/>
      <c r="O878" s="750"/>
      <c r="P878" s="747"/>
      <c r="Q878" s="748"/>
    </row>
    <row r="879">
      <c r="G879" s="139"/>
      <c r="L879" s="561"/>
      <c r="M879" s="561"/>
      <c r="N879" s="561"/>
      <c r="O879" s="750"/>
      <c r="P879" s="747"/>
      <c r="Q879" s="748"/>
    </row>
    <row r="880">
      <c r="G880" s="139"/>
      <c r="L880" s="561"/>
      <c r="M880" s="561"/>
      <c r="N880" s="561"/>
      <c r="O880" s="750"/>
      <c r="P880" s="747"/>
      <c r="Q880" s="748"/>
    </row>
    <row r="881">
      <c r="G881" s="139"/>
      <c r="L881" s="561"/>
      <c r="M881" s="561"/>
      <c r="N881" s="561"/>
      <c r="O881" s="750"/>
      <c r="P881" s="747"/>
      <c r="Q881" s="748"/>
    </row>
    <row r="882">
      <c r="G882" s="139"/>
      <c r="L882" s="561"/>
      <c r="M882" s="561"/>
      <c r="N882" s="561"/>
      <c r="O882" s="750"/>
      <c r="P882" s="747"/>
      <c r="Q882" s="748"/>
    </row>
    <row r="883">
      <c r="G883" s="139"/>
      <c r="L883" s="561"/>
      <c r="M883" s="561"/>
      <c r="N883" s="561"/>
      <c r="O883" s="750"/>
      <c r="P883" s="747"/>
      <c r="Q883" s="748"/>
    </row>
    <row r="884">
      <c r="G884" s="139"/>
      <c r="L884" s="561"/>
      <c r="M884" s="561"/>
      <c r="N884" s="561"/>
      <c r="O884" s="750"/>
      <c r="P884" s="747"/>
      <c r="Q884" s="748"/>
    </row>
    <row r="885">
      <c r="G885" s="139"/>
      <c r="L885" s="561"/>
      <c r="M885" s="561"/>
      <c r="N885" s="561"/>
      <c r="O885" s="750"/>
      <c r="P885" s="747"/>
      <c r="Q885" s="748"/>
    </row>
    <row r="886">
      <c r="G886" s="139"/>
      <c r="L886" s="561"/>
      <c r="M886" s="561"/>
      <c r="N886" s="561"/>
      <c r="O886" s="750"/>
      <c r="P886" s="747"/>
      <c r="Q886" s="748"/>
    </row>
    <row r="887">
      <c r="G887" s="139"/>
      <c r="L887" s="561"/>
      <c r="M887" s="561"/>
      <c r="N887" s="561"/>
      <c r="O887" s="750"/>
      <c r="P887" s="747"/>
      <c r="Q887" s="748"/>
    </row>
    <row r="888">
      <c r="G888" s="139"/>
      <c r="L888" s="561"/>
      <c r="M888" s="561"/>
      <c r="N888" s="561"/>
      <c r="O888" s="750"/>
      <c r="P888" s="747"/>
      <c r="Q888" s="748"/>
    </row>
    <row r="889">
      <c r="G889" s="139"/>
      <c r="L889" s="561"/>
      <c r="M889" s="561"/>
      <c r="N889" s="561"/>
      <c r="O889" s="750"/>
      <c r="P889" s="747"/>
      <c r="Q889" s="748"/>
    </row>
    <row r="890">
      <c r="G890" s="139"/>
      <c r="L890" s="561"/>
      <c r="M890" s="561"/>
      <c r="N890" s="561"/>
      <c r="O890" s="750"/>
      <c r="P890" s="747"/>
      <c r="Q890" s="748"/>
    </row>
    <row r="891">
      <c r="G891" s="139"/>
      <c r="L891" s="561"/>
      <c r="M891" s="561"/>
      <c r="N891" s="561"/>
      <c r="O891" s="750"/>
      <c r="P891" s="747"/>
      <c r="Q891" s="748"/>
    </row>
    <row r="892">
      <c r="G892" s="139"/>
      <c r="L892" s="561"/>
      <c r="M892" s="561"/>
      <c r="N892" s="561"/>
      <c r="O892" s="750"/>
      <c r="P892" s="747"/>
      <c r="Q892" s="748"/>
    </row>
    <row r="893">
      <c r="G893" s="139"/>
      <c r="L893" s="561"/>
      <c r="M893" s="561"/>
      <c r="N893" s="561"/>
      <c r="O893" s="750"/>
      <c r="P893" s="747"/>
      <c r="Q893" s="748"/>
    </row>
    <row r="894">
      <c r="G894" s="139"/>
      <c r="L894" s="561"/>
      <c r="M894" s="561"/>
      <c r="N894" s="561"/>
      <c r="O894" s="750"/>
      <c r="P894" s="747"/>
      <c r="Q894" s="748"/>
    </row>
    <row r="895">
      <c r="G895" s="139"/>
      <c r="L895" s="561"/>
      <c r="M895" s="561"/>
      <c r="N895" s="561"/>
      <c r="O895" s="750"/>
      <c r="P895" s="747"/>
      <c r="Q895" s="748"/>
    </row>
    <row r="896">
      <c r="G896" s="139"/>
      <c r="L896" s="561"/>
      <c r="M896" s="561"/>
      <c r="N896" s="561"/>
      <c r="O896" s="750"/>
      <c r="P896" s="747"/>
      <c r="Q896" s="748"/>
    </row>
    <row r="897">
      <c r="G897" s="139"/>
      <c r="L897" s="561"/>
      <c r="M897" s="561"/>
      <c r="N897" s="561"/>
      <c r="O897" s="750"/>
      <c r="P897" s="747"/>
      <c r="Q897" s="748"/>
    </row>
    <row r="898">
      <c r="G898" s="139"/>
      <c r="L898" s="561"/>
      <c r="M898" s="561"/>
      <c r="N898" s="561"/>
      <c r="O898" s="750"/>
      <c r="P898" s="747"/>
      <c r="Q898" s="748"/>
    </row>
    <row r="899">
      <c r="G899" s="139"/>
      <c r="L899" s="561"/>
      <c r="M899" s="561"/>
      <c r="N899" s="561"/>
      <c r="O899" s="750"/>
      <c r="P899" s="747"/>
      <c r="Q899" s="748"/>
    </row>
    <row r="900">
      <c r="G900" s="139"/>
      <c r="L900" s="561"/>
      <c r="M900" s="561"/>
      <c r="N900" s="561"/>
      <c r="O900" s="750"/>
      <c r="P900" s="747"/>
      <c r="Q900" s="748"/>
    </row>
    <row r="901">
      <c r="G901" s="139"/>
      <c r="L901" s="561"/>
      <c r="M901" s="561"/>
      <c r="N901" s="561"/>
      <c r="O901" s="750"/>
      <c r="P901" s="747"/>
      <c r="Q901" s="748"/>
    </row>
    <row r="902">
      <c r="G902" s="139"/>
      <c r="L902" s="561"/>
      <c r="M902" s="561"/>
      <c r="N902" s="561"/>
      <c r="O902" s="750"/>
      <c r="P902" s="747"/>
      <c r="Q902" s="748"/>
    </row>
    <row r="903">
      <c r="G903" s="139"/>
      <c r="L903" s="561"/>
      <c r="M903" s="561"/>
      <c r="N903" s="561"/>
      <c r="O903" s="750"/>
      <c r="P903" s="747"/>
      <c r="Q903" s="748"/>
    </row>
    <row r="904">
      <c r="G904" s="139"/>
      <c r="L904" s="561"/>
      <c r="M904" s="561"/>
      <c r="N904" s="561"/>
      <c r="O904" s="750"/>
      <c r="P904" s="747"/>
      <c r="Q904" s="748"/>
    </row>
    <row r="905">
      <c r="G905" s="139"/>
      <c r="L905" s="561"/>
      <c r="M905" s="561"/>
      <c r="N905" s="561"/>
      <c r="O905" s="750"/>
      <c r="P905" s="747"/>
      <c r="Q905" s="748"/>
    </row>
    <row r="906">
      <c r="G906" s="139"/>
      <c r="L906" s="561"/>
      <c r="M906" s="561"/>
      <c r="N906" s="561"/>
      <c r="O906" s="750"/>
      <c r="P906" s="747"/>
      <c r="Q906" s="748"/>
    </row>
    <row r="907">
      <c r="G907" s="139"/>
      <c r="L907" s="561"/>
      <c r="M907" s="561"/>
      <c r="N907" s="561"/>
      <c r="O907" s="750"/>
      <c r="P907" s="747"/>
      <c r="Q907" s="748"/>
    </row>
    <row r="908">
      <c r="G908" s="139"/>
      <c r="L908" s="561"/>
      <c r="M908" s="561"/>
      <c r="N908" s="561"/>
      <c r="O908" s="750"/>
      <c r="P908" s="747"/>
      <c r="Q908" s="748"/>
    </row>
    <row r="909">
      <c r="G909" s="139"/>
      <c r="L909" s="561"/>
      <c r="M909" s="561"/>
      <c r="N909" s="561"/>
      <c r="O909" s="750"/>
      <c r="P909" s="747"/>
      <c r="Q909" s="748"/>
    </row>
    <row r="910">
      <c r="G910" s="139"/>
      <c r="L910" s="561"/>
      <c r="M910" s="561"/>
      <c r="N910" s="561"/>
      <c r="O910" s="750"/>
      <c r="P910" s="747"/>
      <c r="Q910" s="748"/>
    </row>
    <row r="911">
      <c r="G911" s="139"/>
      <c r="L911" s="561"/>
      <c r="M911" s="561"/>
      <c r="N911" s="561"/>
      <c r="O911" s="750"/>
      <c r="P911" s="747"/>
      <c r="Q911" s="748"/>
    </row>
    <row r="912">
      <c r="G912" s="139"/>
      <c r="L912" s="561"/>
      <c r="M912" s="561"/>
      <c r="N912" s="561"/>
      <c r="O912" s="750"/>
      <c r="P912" s="747"/>
      <c r="Q912" s="748"/>
    </row>
    <row r="913">
      <c r="G913" s="139"/>
      <c r="L913" s="561"/>
      <c r="M913" s="561"/>
      <c r="N913" s="561"/>
      <c r="O913" s="750"/>
      <c r="P913" s="747"/>
      <c r="Q913" s="748"/>
    </row>
    <row r="914">
      <c r="G914" s="139"/>
      <c r="L914" s="561"/>
      <c r="M914" s="561"/>
      <c r="N914" s="561"/>
      <c r="O914" s="750"/>
      <c r="P914" s="747"/>
      <c r="Q914" s="748"/>
    </row>
    <row r="915">
      <c r="G915" s="139"/>
      <c r="L915" s="561"/>
      <c r="M915" s="561"/>
      <c r="N915" s="561"/>
      <c r="O915" s="750"/>
      <c r="P915" s="747"/>
      <c r="Q915" s="748"/>
    </row>
    <row r="916">
      <c r="G916" s="139"/>
      <c r="L916" s="561"/>
      <c r="M916" s="561"/>
      <c r="N916" s="561"/>
      <c r="O916" s="750"/>
      <c r="P916" s="747"/>
      <c r="Q916" s="748"/>
    </row>
    <row r="917">
      <c r="G917" s="139"/>
      <c r="L917" s="561"/>
      <c r="M917" s="561"/>
      <c r="N917" s="561"/>
      <c r="O917" s="750"/>
      <c r="P917" s="747"/>
      <c r="Q917" s="748"/>
    </row>
    <row r="918">
      <c r="G918" s="139"/>
      <c r="L918" s="561"/>
      <c r="M918" s="561"/>
      <c r="N918" s="561"/>
      <c r="O918" s="750"/>
      <c r="P918" s="747"/>
      <c r="Q918" s="748"/>
    </row>
    <row r="919">
      <c r="G919" s="139"/>
      <c r="L919" s="561"/>
      <c r="M919" s="561"/>
      <c r="N919" s="561"/>
      <c r="O919" s="750"/>
      <c r="P919" s="747"/>
      <c r="Q919" s="748"/>
    </row>
    <row r="920">
      <c r="G920" s="139"/>
      <c r="L920" s="561"/>
      <c r="M920" s="561"/>
      <c r="N920" s="561"/>
      <c r="O920" s="750"/>
      <c r="P920" s="747"/>
      <c r="Q920" s="748"/>
    </row>
    <row r="921">
      <c r="G921" s="139"/>
      <c r="L921" s="561"/>
      <c r="M921" s="561"/>
      <c r="N921" s="561"/>
      <c r="O921" s="750"/>
      <c r="P921" s="747"/>
      <c r="Q921" s="748"/>
    </row>
    <row r="922">
      <c r="G922" s="139"/>
      <c r="L922" s="561"/>
      <c r="M922" s="561"/>
      <c r="N922" s="561"/>
      <c r="O922" s="750"/>
      <c r="P922" s="747"/>
      <c r="Q922" s="748"/>
    </row>
    <row r="923">
      <c r="G923" s="139"/>
      <c r="L923" s="561"/>
      <c r="M923" s="561"/>
      <c r="N923" s="561"/>
      <c r="O923" s="750"/>
      <c r="P923" s="747"/>
      <c r="Q923" s="748"/>
    </row>
    <row r="924">
      <c r="G924" s="139"/>
      <c r="L924" s="561"/>
      <c r="M924" s="561"/>
      <c r="N924" s="561"/>
      <c r="O924" s="750"/>
      <c r="P924" s="747"/>
      <c r="Q924" s="748"/>
    </row>
    <row r="925">
      <c r="G925" s="139"/>
      <c r="L925" s="561"/>
      <c r="M925" s="561"/>
      <c r="N925" s="561"/>
      <c r="O925" s="750"/>
      <c r="P925" s="747"/>
      <c r="Q925" s="748"/>
    </row>
    <row r="926">
      <c r="G926" s="139"/>
      <c r="L926" s="561"/>
      <c r="M926" s="561"/>
      <c r="N926" s="561"/>
      <c r="O926" s="750"/>
      <c r="P926" s="747"/>
      <c r="Q926" s="748"/>
    </row>
    <row r="927">
      <c r="G927" s="139"/>
      <c r="L927" s="561"/>
      <c r="M927" s="561"/>
      <c r="N927" s="561"/>
      <c r="O927" s="750"/>
      <c r="P927" s="747"/>
      <c r="Q927" s="748"/>
    </row>
    <row r="928">
      <c r="G928" s="139"/>
      <c r="L928" s="561"/>
      <c r="M928" s="561"/>
      <c r="N928" s="561"/>
      <c r="O928" s="750"/>
      <c r="P928" s="747"/>
      <c r="Q928" s="748"/>
    </row>
    <row r="929">
      <c r="G929" s="139"/>
      <c r="L929" s="561"/>
      <c r="M929" s="561"/>
      <c r="N929" s="561"/>
      <c r="O929" s="750"/>
      <c r="P929" s="747"/>
      <c r="Q929" s="748"/>
    </row>
    <row r="930">
      <c r="G930" s="139"/>
      <c r="L930" s="561"/>
      <c r="M930" s="561"/>
      <c r="N930" s="561"/>
      <c r="O930" s="750"/>
      <c r="P930" s="747"/>
      <c r="Q930" s="748"/>
    </row>
    <row r="931">
      <c r="G931" s="139"/>
      <c r="L931" s="561"/>
      <c r="M931" s="561"/>
      <c r="N931" s="561"/>
      <c r="O931" s="750"/>
      <c r="P931" s="747"/>
      <c r="Q931" s="748"/>
    </row>
    <row r="932">
      <c r="G932" s="139"/>
      <c r="L932" s="561"/>
      <c r="M932" s="561"/>
      <c r="N932" s="561"/>
      <c r="O932" s="750"/>
      <c r="P932" s="747"/>
      <c r="Q932" s="748"/>
    </row>
    <row r="933">
      <c r="G933" s="139"/>
      <c r="L933" s="561"/>
      <c r="M933" s="561"/>
      <c r="N933" s="561"/>
      <c r="O933" s="750"/>
      <c r="P933" s="747"/>
      <c r="Q933" s="748"/>
    </row>
    <row r="934">
      <c r="G934" s="139"/>
      <c r="L934" s="561"/>
      <c r="M934" s="561"/>
      <c r="N934" s="561"/>
      <c r="O934" s="750"/>
      <c r="P934" s="747"/>
      <c r="Q934" s="748"/>
    </row>
    <row r="935">
      <c r="G935" s="139"/>
      <c r="L935" s="561"/>
      <c r="M935" s="561"/>
      <c r="N935" s="561"/>
      <c r="O935" s="750"/>
      <c r="P935" s="747"/>
      <c r="Q935" s="748"/>
    </row>
    <row r="936">
      <c r="G936" s="139"/>
      <c r="L936" s="561"/>
      <c r="M936" s="561"/>
      <c r="N936" s="561"/>
      <c r="O936" s="750"/>
      <c r="P936" s="747"/>
      <c r="Q936" s="748"/>
    </row>
    <row r="937">
      <c r="G937" s="139"/>
      <c r="L937" s="561"/>
      <c r="M937" s="561"/>
      <c r="N937" s="561"/>
      <c r="O937" s="750"/>
      <c r="P937" s="747"/>
      <c r="Q937" s="748"/>
    </row>
    <row r="938">
      <c r="G938" s="139"/>
      <c r="L938" s="561"/>
      <c r="M938" s="561"/>
      <c r="N938" s="561"/>
      <c r="O938" s="750"/>
      <c r="P938" s="747"/>
      <c r="Q938" s="748"/>
    </row>
    <row r="939">
      <c r="G939" s="139"/>
      <c r="L939" s="561"/>
      <c r="M939" s="561"/>
      <c r="N939" s="561"/>
      <c r="O939" s="750"/>
      <c r="P939" s="747"/>
      <c r="Q939" s="748"/>
    </row>
    <row r="940">
      <c r="G940" s="139"/>
      <c r="L940" s="561"/>
      <c r="M940" s="561"/>
      <c r="N940" s="561"/>
      <c r="O940" s="750"/>
      <c r="P940" s="747"/>
      <c r="Q940" s="748"/>
    </row>
    <row r="941">
      <c r="G941" s="139"/>
      <c r="L941" s="561"/>
      <c r="M941" s="561"/>
      <c r="N941" s="561"/>
      <c r="O941" s="750"/>
      <c r="P941" s="747"/>
      <c r="Q941" s="748"/>
    </row>
    <row r="942">
      <c r="G942" s="139"/>
      <c r="L942" s="561"/>
      <c r="M942" s="561"/>
      <c r="N942" s="561"/>
      <c r="O942" s="750"/>
      <c r="P942" s="747"/>
      <c r="Q942" s="748"/>
    </row>
    <row r="943">
      <c r="G943" s="139"/>
      <c r="L943" s="561"/>
      <c r="M943" s="561"/>
      <c r="N943" s="561"/>
      <c r="O943" s="750"/>
      <c r="P943" s="747"/>
      <c r="Q943" s="748"/>
    </row>
    <row r="944">
      <c r="G944" s="139"/>
      <c r="L944" s="561"/>
      <c r="M944" s="561"/>
      <c r="N944" s="561"/>
      <c r="O944" s="750"/>
      <c r="P944" s="747"/>
      <c r="Q944" s="748"/>
    </row>
    <row r="945">
      <c r="G945" s="139"/>
      <c r="L945" s="561"/>
      <c r="M945" s="561"/>
      <c r="N945" s="561"/>
      <c r="O945" s="750"/>
      <c r="P945" s="747"/>
      <c r="Q945" s="748"/>
    </row>
    <row r="946">
      <c r="G946" s="139"/>
      <c r="L946" s="561"/>
      <c r="M946" s="561"/>
      <c r="N946" s="561"/>
      <c r="O946" s="750"/>
      <c r="P946" s="747"/>
      <c r="Q946" s="748"/>
    </row>
    <row r="947">
      <c r="G947" s="139"/>
      <c r="L947" s="561"/>
      <c r="M947" s="561"/>
      <c r="N947" s="561"/>
      <c r="O947" s="750"/>
      <c r="P947" s="747"/>
      <c r="Q947" s="748"/>
    </row>
    <row r="948">
      <c r="G948" s="139"/>
      <c r="L948" s="561"/>
      <c r="M948" s="561"/>
      <c r="N948" s="561"/>
      <c r="O948" s="750"/>
      <c r="P948" s="747"/>
      <c r="Q948" s="748"/>
    </row>
    <row r="949">
      <c r="G949" s="139"/>
      <c r="L949" s="561"/>
      <c r="M949" s="561"/>
      <c r="N949" s="561"/>
      <c r="O949" s="750"/>
      <c r="P949" s="747"/>
      <c r="Q949" s="748"/>
    </row>
    <row r="950">
      <c r="G950" s="139"/>
      <c r="L950" s="561"/>
      <c r="M950" s="561"/>
      <c r="N950" s="561"/>
      <c r="O950" s="750"/>
      <c r="P950" s="747"/>
      <c r="Q950" s="748"/>
    </row>
    <row r="951">
      <c r="G951" s="139"/>
      <c r="L951" s="561"/>
      <c r="M951" s="561"/>
      <c r="N951" s="561"/>
      <c r="O951" s="750"/>
      <c r="P951" s="747"/>
      <c r="Q951" s="748"/>
    </row>
    <row r="952">
      <c r="G952" s="139"/>
      <c r="L952" s="561"/>
      <c r="M952" s="561"/>
      <c r="N952" s="561"/>
      <c r="O952" s="750"/>
      <c r="P952" s="747"/>
      <c r="Q952" s="748"/>
    </row>
    <row r="953">
      <c r="G953" s="139"/>
      <c r="L953" s="561"/>
      <c r="M953" s="561"/>
      <c r="N953" s="561"/>
      <c r="O953" s="750"/>
      <c r="P953" s="747"/>
      <c r="Q953" s="748"/>
    </row>
    <row r="954">
      <c r="G954" s="139"/>
      <c r="L954" s="561"/>
      <c r="M954" s="561"/>
      <c r="N954" s="561"/>
      <c r="O954" s="750"/>
      <c r="P954" s="747"/>
      <c r="Q954" s="748"/>
    </row>
    <row r="955">
      <c r="G955" s="139"/>
      <c r="L955" s="561"/>
      <c r="M955" s="561"/>
      <c r="N955" s="561"/>
      <c r="O955" s="750"/>
      <c r="P955" s="747"/>
      <c r="Q955" s="748"/>
    </row>
    <row r="956">
      <c r="G956" s="139"/>
      <c r="L956" s="561"/>
      <c r="M956" s="561"/>
      <c r="N956" s="561"/>
      <c r="O956" s="750"/>
      <c r="P956" s="747"/>
      <c r="Q956" s="748"/>
    </row>
    <row r="957">
      <c r="G957" s="139"/>
      <c r="L957" s="561"/>
      <c r="M957" s="561"/>
      <c r="N957" s="561"/>
      <c r="O957" s="750"/>
      <c r="P957" s="747"/>
      <c r="Q957" s="748"/>
    </row>
    <row r="958">
      <c r="G958" s="139"/>
      <c r="L958" s="561"/>
      <c r="M958" s="561"/>
      <c r="N958" s="561"/>
      <c r="O958" s="750"/>
      <c r="P958" s="747"/>
      <c r="Q958" s="748"/>
    </row>
    <row r="959">
      <c r="G959" s="139"/>
      <c r="L959" s="561"/>
      <c r="M959" s="561"/>
      <c r="N959" s="561"/>
      <c r="O959" s="750"/>
      <c r="P959" s="747"/>
      <c r="Q959" s="748"/>
    </row>
    <row r="960">
      <c r="G960" s="139"/>
      <c r="L960" s="561"/>
      <c r="M960" s="561"/>
      <c r="N960" s="561"/>
      <c r="O960" s="750"/>
      <c r="P960" s="747"/>
      <c r="Q960" s="748"/>
    </row>
    <row r="961">
      <c r="G961" s="139"/>
      <c r="L961" s="561"/>
      <c r="M961" s="561"/>
      <c r="N961" s="561"/>
      <c r="O961" s="750"/>
      <c r="P961" s="747"/>
      <c r="Q961" s="748"/>
    </row>
    <row r="962">
      <c r="G962" s="139"/>
      <c r="L962" s="561"/>
      <c r="M962" s="561"/>
      <c r="N962" s="561"/>
      <c r="O962" s="750"/>
      <c r="P962" s="747"/>
      <c r="Q962" s="748"/>
    </row>
    <row r="963">
      <c r="G963" s="139"/>
      <c r="L963" s="561"/>
      <c r="M963" s="561"/>
      <c r="N963" s="561"/>
      <c r="O963" s="750"/>
      <c r="P963" s="747"/>
      <c r="Q963" s="748"/>
    </row>
    <row r="964">
      <c r="G964" s="139"/>
      <c r="L964" s="561"/>
      <c r="M964" s="561"/>
      <c r="N964" s="561"/>
      <c r="O964" s="750"/>
      <c r="P964" s="747"/>
      <c r="Q964" s="748"/>
    </row>
    <row r="965">
      <c r="G965" s="139"/>
      <c r="L965" s="561"/>
      <c r="M965" s="561"/>
      <c r="N965" s="561"/>
      <c r="O965" s="750"/>
      <c r="P965" s="747"/>
      <c r="Q965" s="748"/>
    </row>
    <row r="966">
      <c r="G966" s="139"/>
      <c r="L966" s="561"/>
      <c r="M966" s="561"/>
      <c r="N966" s="561"/>
      <c r="O966" s="750"/>
      <c r="P966" s="747"/>
      <c r="Q966" s="748"/>
    </row>
    <row r="967">
      <c r="G967" s="139"/>
      <c r="L967" s="561"/>
      <c r="M967" s="561"/>
      <c r="N967" s="561"/>
      <c r="O967" s="750"/>
      <c r="P967" s="747"/>
      <c r="Q967" s="748"/>
    </row>
    <row r="968">
      <c r="G968" s="139"/>
      <c r="L968" s="561"/>
      <c r="M968" s="561"/>
      <c r="N968" s="561"/>
      <c r="O968" s="750"/>
      <c r="P968" s="747"/>
      <c r="Q968" s="748"/>
    </row>
    <row r="969">
      <c r="G969" s="139"/>
      <c r="L969" s="561"/>
      <c r="M969" s="561"/>
      <c r="N969" s="561"/>
      <c r="O969" s="750"/>
      <c r="P969" s="747"/>
      <c r="Q969" s="748"/>
    </row>
    <row r="970">
      <c r="G970" s="139"/>
      <c r="L970" s="561"/>
      <c r="M970" s="561"/>
      <c r="N970" s="561"/>
      <c r="O970" s="750"/>
      <c r="P970" s="747"/>
      <c r="Q970" s="748"/>
    </row>
    <row r="971">
      <c r="G971" s="139"/>
      <c r="L971" s="561"/>
      <c r="M971" s="561"/>
      <c r="N971" s="561"/>
      <c r="O971" s="750"/>
      <c r="P971" s="747"/>
      <c r="Q971" s="748"/>
    </row>
    <row r="972">
      <c r="G972" s="139"/>
      <c r="L972" s="561"/>
      <c r="M972" s="561"/>
      <c r="N972" s="561"/>
      <c r="O972" s="750"/>
      <c r="P972" s="747"/>
      <c r="Q972" s="748"/>
    </row>
    <row r="973">
      <c r="G973" s="139"/>
      <c r="L973" s="561"/>
      <c r="M973" s="561"/>
      <c r="N973" s="561"/>
      <c r="O973" s="750"/>
      <c r="P973" s="747"/>
      <c r="Q973" s="748"/>
    </row>
    <row r="974">
      <c r="G974" s="139"/>
      <c r="L974" s="561"/>
      <c r="M974" s="561"/>
      <c r="N974" s="561"/>
      <c r="O974" s="750"/>
      <c r="P974" s="747"/>
      <c r="Q974" s="748"/>
    </row>
    <row r="975">
      <c r="G975" s="139"/>
      <c r="L975" s="561"/>
      <c r="M975" s="561"/>
      <c r="N975" s="561"/>
      <c r="O975" s="750"/>
      <c r="P975" s="747"/>
      <c r="Q975" s="748"/>
    </row>
    <row r="976">
      <c r="G976" s="139"/>
      <c r="L976" s="561"/>
      <c r="M976" s="561"/>
      <c r="N976" s="561"/>
      <c r="O976" s="750"/>
      <c r="P976" s="747"/>
      <c r="Q976" s="748"/>
    </row>
    <row r="977">
      <c r="G977" s="139"/>
      <c r="L977" s="561"/>
      <c r="M977" s="561"/>
      <c r="N977" s="561"/>
      <c r="O977" s="750"/>
      <c r="P977" s="747"/>
      <c r="Q977" s="748"/>
    </row>
    <row r="978">
      <c r="G978" s="139"/>
      <c r="L978" s="561"/>
      <c r="M978" s="561"/>
      <c r="N978" s="561"/>
      <c r="O978" s="750"/>
      <c r="P978" s="747"/>
      <c r="Q978" s="748"/>
    </row>
    <row r="979">
      <c r="G979" s="139"/>
      <c r="L979" s="561"/>
      <c r="M979" s="561"/>
      <c r="N979" s="561"/>
      <c r="O979" s="750"/>
      <c r="P979" s="747"/>
      <c r="Q979" s="748"/>
    </row>
    <row r="980">
      <c r="G980" s="139"/>
      <c r="L980" s="561"/>
      <c r="M980" s="561"/>
      <c r="N980" s="561"/>
      <c r="O980" s="750"/>
      <c r="P980" s="747"/>
      <c r="Q980" s="748"/>
    </row>
    <row r="981">
      <c r="G981" s="139"/>
      <c r="L981" s="561"/>
      <c r="M981" s="561"/>
      <c r="N981" s="561"/>
      <c r="O981" s="750"/>
      <c r="P981" s="747"/>
      <c r="Q981" s="748"/>
    </row>
    <row r="982">
      <c r="G982" s="139"/>
      <c r="L982" s="561"/>
      <c r="M982" s="561"/>
      <c r="N982" s="561"/>
      <c r="O982" s="750"/>
      <c r="P982" s="747"/>
      <c r="Q982" s="748"/>
    </row>
    <row r="983">
      <c r="G983" s="139"/>
      <c r="L983" s="561"/>
      <c r="M983" s="561"/>
      <c r="N983" s="561"/>
      <c r="O983" s="750"/>
      <c r="P983" s="747"/>
      <c r="Q983" s="748"/>
    </row>
    <row r="984">
      <c r="G984" s="139"/>
      <c r="L984" s="561"/>
      <c r="M984" s="561"/>
      <c r="N984" s="561"/>
      <c r="O984" s="750"/>
      <c r="P984" s="747"/>
      <c r="Q984" s="748"/>
    </row>
    <row r="985">
      <c r="G985" s="139"/>
      <c r="L985" s="561"/>
      <c r="M985" s="561"/>
      <c r="N985" s="561"/>
      <c r="O985" s="750"/>
      <c r="P985" s="747"/>
      <c r="Q985" s="748"/>
    </row>
    <row r="986">
      <c r="G986" s="139"/>
      <c r="L986" s="561"/>
      <c r="M986" s="561"/>
      <c r="N986" s="561"/>
      <c r="O986" s="750"/>
      <c r="P986" s="747"/>
      <c r="Q986" s="748"/>
    </row>
    <row r="987">
      <c r="G987" s="139"/>
      <c r="L987" s="561"/>
      <c r="M987" s="561"/>
      <c r="N987" s="561"/>
      <c r="O987" s="750"/>
      <c r="P987" s="747"/>
      <c r="Q987" s="748"/>
    </row>
    <row r="988">
      <c r="G988" s="139"/>
      <c r="L988" s="561"/>
      <c r="M988" s="561"/>
      <c r="N988" s="561"/>
      <c r="O988" s="750"/>
      <c r="P988" s="747"/>
      <c r="Q988" s="748"/>
    </row>
    <row r="989">
      <c r="G989" s="139"/>
      <c r="L989" s="561"/>
      <c r="M989" s="561"/>
      <c r="N989" s="561"/>
      <c r="O989" s="750"/>
      <c r="P989" s="747"/>
      <c r="Q989" s="748"/>
    </row>
    <row r="990">
      <c r="G990" s="139"/>
      <c r="L990" s="561"/>
      <c r="M990" s="561"/>
      <c r="N990" s="561"/>
      <c r="O990" s="750"/>
      <c r="P990" s="747"/>
      <c r="Q990" s="748"/>
    </row>
    <row r="991">
      <c r="G991" s="139"/>
      <c r="L991" s="561"/>
      <c r="M991" s="561"/>
      <c r="N991" s="561"/>
      <c r="O991" s="750"/>
      <c r="P991" s="747"/>
      <c r="Q991" s="748"/>
    </row>
    <row r="992">
      <c r="G992" s="139"/>
      <c r="L992" s="561"/>
      <c r="M992" s="561"/>
      <c r="N992" s="561"/>
      <c r="O992" s="750"/>
      <c r="P992" s="747"/>
      <c r="Q992" s="748"/>
    </row>
    <row r="993">
      <c r="G993" s="139"/>
      <c r="L993" s="561"/>
      <c r="M993" s="561"/>
      <c r="N993" s="561"/>
      <c r="O993" s="750"/>
      <c r="P993" s="747"/>
      <c r="Q993" s="748"/>
    </row>
    <row r="994">
      <c r="G994" s="139"/>
      <c r="L994" s="561"/>
      <c r="M994" s="561"/>
      <c r="N994" s="561"/>
      <c r="O994" s="750"/>
      <c r="P994" s="747"/>
      <c r="Q994" s="748"/>
    </row>
    <row r="995">
      <c r="G995" s="139"/>
      <c r="L995" s="561"/>
      <c r="M995" s="561"/>
      <c r="N995" s="561"/>
      <c r="O995" s="750"/>
      <c r="P995" s="747"/>
      <c r="Q995" s="748"/>
    </row>
    <row r="996">
      <c r="G996" s="139"/>
      <c r="L996" s="561"/>
      <c r="M996" s="561"/>
      <c r="N996" s="561"/>
      <c r="O996" s="750"/>
      <c r="P996" s="747"/>
      <c r="Q996" s="748"/>
    </row>
    <row r="997">
      <c r="G997" s="139"/>
      <c r="L997" s="561"/>
      <c r="M997" s="561"/>
      <c r="N997" s="561"/>
      <c r="O997" s="750"/>
      <c r="P997" s="747"/>
      <c r="Q997" s="748"/>
    </row>
    <row r="998">
      <c r="G998" s="139"/>
      <c r="L998" s="561"/>
      <c r="M998" s="561"/>
      <c r="N998" s="561"/>
      <c r="O998" s="750"/>
      <c r="P998" s="747"/>
      <c r="Q998" s="748"/>
    </row>
  </sheetData>
  <mergeCells count="1089">
    <mergeCell ref="I882:K882"/>
    <mergeCell ref="I883:K883"/>
    <mergeCell ref="I881:K881"/>
    <mergeCell ref="I879:K879"/>
    <mergeCell ref="I878:K878"/>
    <mergeCell ref="I880:K880"/>
    <mergeCell ref="I877:K877"/>
    <mergeCell ref="I875:K875"/>
    <mergeCell ref="I874:K874"/>
    <mergeCell ref="I870:K870"/>
    <mergeCell ref="I871:K871"/>
    <mergeCell ref="I873:K873"/>
    <mergeCell ref="I872:K872"/>
    <mergeCell ref="I786:K786"/>
    <mergeCell ref="I785:K785"/>
    <mergeCell ref="I846:K846"/>
    <mergeCell ref="I847:K847"/>
    <mergeCell ref="I884:K884"/>
    <mergeCell ref="I892:K892"/>
    <mergeCell ref="I890:K890"/>
    <mergeCell ref="I891:K891"/>
    <mergeCell ref="I887:K887"/>
    <mergeCell ref="I902:K902"/>
    <mergeCell ref="I906:K906"/>
    <mergeCell ref="I904:K904"/>
    <mergeCell ref="I905:K905"/>
    <mergeCell ref="I856:K856"/>
    <mergeCell ref="I853:K853"/>
    <mergeCell ref="I852:K852"/>
    <mergeCell ref="I903:K903"/>
    <mergeCell ref="I908:K908"/>
    <mergeCell ref="I907:K907"/>
    <mergeCell ref="I915:K915"/>
    <mergeCell ref="I914:K914"/>
    <mergeCell ref="I912:K912"/>
    <mergeCell ref="I913:K913"/>
    <mergeCell ref="I911:K911"/>
    <mergeCell ref="I918:K918"/>
    <mergeCell ref="I909:K909"/>
    <mergeCell ref="I910:K910"/>
    <mergeCell ref="I943:K943"/>
    <mergeCell ref="I942:K942"/>
    <mergeCell ref="I941:K941"/>
    <mergeCell ref="I940:K940"/>
    <mergeCell ref="I945:K945"/>
    <mergeCell ref="I944:K944"/>
    <mergeCell ref="I946:K946"/>
    <mergeCell ref="I938:K938"/>
    <mergeCell ref="I937:K937"/>
    <mergeCell ref="I939:K939"/>
    <mergeCell ref="I857:K857"/>
    <mergeCell ref="I863:K863"/>
    <mergeCell ref="I860:K860"/>
    <mergeCell ref="I859:K859"/>
    <mergeCell ref="I858:K858"/>
    <mergeCell ref="I952:K952"/>
    <mergeCell ref="I953:K953"/>
    <mergeCell ref="I960:K960"/>
    <mergeCell ref="I959:K959"/>
    <mergeCell ref="I955:K955"/>
    <mergeCell ref="I954:K954"/>
    <mergeCell ref="I996:K996"/>
    <mergeCell ref="I997:K997"/>
    <mergeCell ref="I998:K998"/>
    <mergeCell ref="I964:K964"/>
    <mergeCell ref="I965:K965"/>
    <mergeCell ref="I966:K966"/>
    <mergeCell ref="I961:K961"/>
    <mergeCell ref="I962:K962"/>
    <mergeCell ref="I951:K951"/>
    <mergeCell ref="I956:K956"/>
    <mergeCell ref="I958:K958"/>
    <mergeCell ref="I957:K957"/>
    <mergeCell ref="I963:K963"/>
    <mergeCell ref="I980:K980"/>
    <mergeCell ref="I984:K984"/>
    <mergeCell ref="I981:K981"/>
    <mergeCell ref="I982:K982"/>
    <mergeCell ref="I983:K983"/>
    <mergeCell ref="I969:K969"/>
    <mergeCell ref="I967:K967"/>
    <mergeCell ref="I968:K968"/>
    <mergeCell ref="I990:K990"/>
    <mergeCell ref="I989:K989"/>
    <mergeCell ref="I995:K995"/>
    <mergeCell ref="I970:K970"/>
    <mergeCell ref="I994:K994"/>
    <mergeCell ref="I993:K993"/>
    <mergeCell ref="I992:K992"/>
    <mergeCell ref="I991:K991"/>
    <mergeCell ref="I971:K971"/>
    <mergeCell ref="I972:K972"/>
    <mergeCell ref="I979:K979"/>
    <mergeCell ref="I975:K975"/>
    <mergeCell ref="I976:K976"/>
    <mergeCell ref="I978:K978"/>
    <mergeCell ref="I977:K977"/>
    <mergeCell ref="I974:K974"/>
    <mergeCell ref="I973:K973"/>
    <mergeCell ref="I986:K986"/>
    <mergeCell ref="I985:K985"/>
    <mergeCell ref="I988:K988"/>
    <mergeCell ref="I987:K987"/>
    <mergeCell ref="I660:K660"/>
    <mergeCell ref="I661:K661"/>
    <mergeCell ref="I602:K602"/>
    <mergeCell ref="I605:K605"/>
    <mergeCell ref="I604:K604"/>
    <mergeCell ref="I603:K603"/>
    <mergeCell ref="I599:K599"/>
    <mergeCell ref="I600:K600"/>
    <mergeCell ref="I594:K594"/>
    <mergeCell ref="I598:K598"/>
    <mergeCell ref="I597:K597"/>
    <mergeCell ref="I613:K613"/>
    <mergeCell ref="I614:K614"/>
    <mergeCell ref="I612:K612"/>
    <mergeCell ref="I615:K615"/>
    <mergeCell ref="I636:K636"/>
    <mergeCell ref="I635:K635"/>
    <mergeCell ref="I642:K642"/>
    <mergeCell ref="I645:K645"/>
    <mergeCell ref="I639:K639"/>
    <mergeCell ref="I631:K631"/>
    <mergeCell ref="I632:K632"/>
    <mergeCell ref="I633:K633"/>
    <mergeCell ref="I634:K634"/>
    <mergeCell ref="I670:K670"/>
    <mergeCell ref="I669:K669"/>
    <mergeCell ref="I663:K663"/>
    <mergeCell ref="I664:K664"/>
    <mergeCell ref="I665:K665"/>
    <mergeCell ref="I667:K667"/>
    <mergeCell ref="I666:K666"/>
    <mergeCell ref="I676:K676"/>
    <mergeCell ref="I677:K677"/>
    <mergeCell ref="I668:K668"/>
    <mergeCell ref="I734:K734"/>
    <mergeCell ref="I735:K735"/>
    <mergeCell ref="I736:K736"/>
    <mergeCell ref="I733:K733"/>
    <mergeCell ref="I737:K737"/>
    <mergeCell ref="I724:K724"/>
    <mergeCell ref="I729:K729"/>
    <mergeCell ref="I727:K727"/>
    <mergeCell ref="I746:K746"/>
    <mergeCell ref="I747:K747"/>
    <mergeCell ref="I770:K770"/>
    <mergeCell ref="I771:K771"/>
    <mergeCell ref="I723:K723"/>
    <mergeCell ref="I722:K722"/>
    <mergeCell ref="I678:K678"/>
    <mergeCell ref="I679:K679"/>
    <mergeCell ref="I740:K740"/>
    <mergeCell ref="I743:K743"/>
    <mergeCell ref="I742:K742"/>
    <mergeCell ref="I741:K741"/>
    <mergeCell ref="I738:K738"/>
    <mergeCell ref="I901:K901"/>
    <mergeCell ref="I900:K900"/>
    <mergeCell ref="I889:K889"/>
    <mergeCell ref="I888:K888"/>
    <mergeCell ref="I895:K895"/>
    <mergeCell ref="I896:K896"/>
    <mergeCell ref="I894:K894"/>
    <mergeCell ref="I893:K893"/>
    <mergeCell ref="I897:K897"/>
    <mergeCell ref="I898:K898"/>
    <mergeCell ref="I886:K886"/>
    <mergeCell ref="I885:K885"/>
    <mergeCell ref="I899:K899"/>
    <mergeCell ref="I854:K854"/>
    <mergeCell ref="I855:K855"/>
    <mergeCell ref="I868:K868"/>
    <mergeCell ref="I867:K867"/>
    <mergeCell ref="I850:K850"/>
    <mergeCell ref="I848:K848"/>
    <mergeCell ref="I849:K849"/>
    <mergeCell ref="I845:K845"/>
    <mergeCell ref="I844:K844"/>
    <mergeCell ref="I927:K927"/>
    <mergeCell ref="I926:K926"/>
    <mergeCell ref="I931:K931"/>
    <mergeCell ref="I932:K932"/>
    <mergeCell ref="I930:K930"/>
    <mergeCell ref="I929:K929"/>
    <mergeCell ref="I935:K935"/>
    <mergeCell ref="I936:K936"/>
    <mergeCell ref="I950:K950"/>
    <mergeCell ref="I947:K947"/>
    <mergeCell ref="I949:K949"/>
    <mergeCell ref="I948:K948"/>
    <mergeCell ref="I934:K934"/>
    <mergeCell ref="I933:K933"/>
    <mergeCell ref="I928:K928"/>
    <mergeCell ref="I920:K920"/>
    <mergeCell ref="I919:K919"/>
    <mergeCell ref="I925:K925"/>
    <mergeCell ref="I924:K924"/>
    <mergeCell ref="I921:K921"/>
    <mergeCell ref="I922:K922"/>
    <mergeCell ref="I923:K923"/>
    <mergeCell ref="I917:K917"/>
    <mergeCell ref="I916:K916"/>
    <mergeCell ref="I629:K629"/>
    <mergeCell ref="I640:K640"/>
    <mergeCell ref="I630:K630"/>
    <mergeCell ref="I662:K662"/>
    <mergeCell ref="I659:K659"/>
    <mergeCell ref="I654:K654"/>
    <mergeCell ref="I657:K657"/>
    <mergeCell ref="I658:K658"/>
    <mergeCell ref="I611:K611"/>
    <mergeCell ref="I641:K641"/>
    <mergeCell ref="I601:K601"/>
    <mergeCell ref="I608:K608"/>
    <mergeCell ref="I606:K606"/>
    <mergeCell ref="I607:K607"/>
    <mergeCell ref="I609:K609"/>
    <mergeCell ref="I610:K610"/>
    <mergeCell ref="I593:K593"/>
    <mergeCell ref="I596:K596"/>
    <mergeCell ref="I595:K595"/>
    <mergeCell ref="I616:K616"/>
    <mergeCell ref="I619:K619"/>
    <mergeCell ref="I618:K618"/>
    <mergeCell ref="I617:K617"/>
    <mergeCell ref="I620:K620"/>
    <mergeCell ref="I621:K621"/>
    <mergeCell ref="I622:K622"/>
    <mergeCell ref="I628:K628"/>
    <mergeCell ref="I626:K626"/>
    <mergeCell ref="I627:K627"/>
    <mergeCell ref="I625:K625"/>
    <mergeCell ref="I624:K624"/>
    <mergeCell ref="I623:K623"/>
    <mergeCell ref="I653:K653"/>
    <mergeCell ref="I650:K650"/>
    <mergeCell ref="I763:K763"/>
    <mergeCell ref="I797:K797"/>
    <mergeCell ref="I796:K796"/>
    <mergeCell ref="I795:K795"/>
    <mergeCell ref="I794:K794"/>
    <mergeCell ref="I784:K784"/>
    <mergeCell ref="I779:K779"/>
    <mergeCell ref="I680:K680"/>
    <mergeCell ref="I698:K698"/>
    <mergeCell ref="I684:K684"/>
    <mergeCell ref="I683:K683"/>
    <mergeCell ref="I876:K876"/>
    <mergeCell ref="I866:K866"/>
    <mergeCell ref="I869:K869"/>
    <mergeCell ref="I681:K681"/>
    <mergeCell ref="I862:K862"/>
    <mergeCell ref="I861:K861"/>
    <mergeCell ref="I840:K840"/>
    <mergeCell ref="I841:K841"/>
    <mergeCell ref="I842:K842"/>
    <mergeCell ref="I834:K834"/>
    <mergeCell ref="I835:K835"/>
    <mergeCell ref="I833:K833"/>
    <mergeCell ref="I843:K843"/>
    <mergeCell ref="I864:K864"/>
    <mergeCell ref="I865:K865"/>
    <mergeCell ref="I707:K707"/>
    <mergeCell ref="I710:K710"/>
    <mergeCell ref="I709:K709"/>
    <mergeCell ref="I708:K708"/>
    <mergeCell ref="I720:K720"/>
    <mergeCell ref="I721:K721"/>
    <mergeCell ref="I819:K819"/>
    <mergeCell ref="I831:K831"/>
    <mergeCell ref="I824:K824"/>
    <mergeCell ref="I826:K826"/>
    <mergeCell ref="I825:K825"/>
    <mergeCell ref="I830:K830"/>
    <mergeCell ref="I820:K820"/>
    <mergeCell ref="I821:K821"/>
    <mergeCell ref="I822:K822"/>
    <mergeCell ref="I823:K823"/>
    <mergeCell ref="I827:K827"/>
    <mergeCell ref="I828:K828"/>
    <mergeCell ref="I832:K832"/>
    <mergeCell ref="I811:K811"/>
    <mergeCell ref="I815:K815"/>
    <mergeCell ref="I812:K812"/>
    <mergeCell ref="I813:K813"/>
    <mergeCell ref="I814:K814"/>
    <mergeCell ref="I809:K809"/>
    <mergeCell ref="I808:K808"/>
    <mergeCell ref="I806:K806"/>
    <mergeCell ref="I804:K804"/>
    <mergeCell ref="I805:K805"/>
    <mergeCell ref="I807:K807"/>
    <mergeCell ref="I810:K810"/>
    <mergeCell ref="I817:K817"/>
    <mergeCell ref="I818:K818"/>
    <mergeCell ref="I851:K851"/>
    <mergeCell ref="I829:K829"/>
    <mergeCell ref="I836:K836"/>
    <mergeCell ref="I837:K837"/>
    <mergeCell ref="I839:K839"/>
    <mergeCell ref="I838:K838"/>
    <mergeCell ref="I816:K816"/>
    <mergeCell ref="I726:K726"/>
    <mergeCell ref="I725:K725"/>
    <mergeCell ref="I755:K755"/>
    <mergeCell ref="I714:K714"/>
    <mergeCell ref="I717:K717"/>
    <mergeCell ref="I716:K716"/>
    <mergeCell ref="I732:K732"/>
    <mergeCell ref="I730:K730"/>
    <mergeCell ref="I728:K728"/>
    <mergeCell ref="I719:K719"/>
    <mergeCell ref="I745:K745"/>
    <mergeCell ref="I744:K744"/>
    <mergeCell ref="I702:K702"/>
    <mergeCell ref="I705:K705"/>
    <mergeCell ref="I704:K704"/>
    <mergeCell ref="I703:K703"/>
    <mergeCell ref="I706:K706"/>
    <mergeCell ref="I711:K711"/>
    <mergeCell ref="I700:K700"/>
    <mergeCell ref="I701:K701"/>
    <mergeCell ref="I697:K697"/>
    <mergeCell ref="I694:K694"/>
    <mergeCell ref="I695:K695"/>
    <mergeCell ref="I696:K696"/>
    <mergeCell ref="I686:K686"/>
    <mergeCell ref="I689:K689"/>
    <mergeCell ref="I688:K688"/>
    <mergeCell ref="I687:K687"/>
    <mergeCell ref="I693:K693"/>
    <mergeCell ref="I691:K691"/>
    <mergeCell ref="I674:K674"/>
    <mergeCell ref="I673:K673"/>
    <mergeCell ref="I652:K652"/>
    <mergeCell ref="I651:K651"/>
    <mergeCell ref="I685:K685"/>
    <mergeCell ref="I682:K682"/>
    <mergeCell ref="I672:K672"/>
    <mergeCell ref="I671:K671"/>
    <mergeCell ref="I675:K675"/>
    <mergeCell ref="I643:K643"/>
    <mergeCell ref="I644:K644"/>
    <mergeCell ref="I646:K646"/>
    <mergeCell ref="I647:K647"/>
    <mergeCell ref="I649:K649"/>
    <mergeCell ref="I648:K648"/>
    <mergeCell ref="I637:K637"/>
    <mergeCell ref="I638:K638"/>
    <mergeCell ref="I774:K774"/>
    <mergeCell ref="I776:K776"/>
    <mergeCell ref="I775:K775"/>
    <mergeCell ref="I756:K756"/>
    <mergeCell ref="I790:K790"/>
    <mergeCell ref="I791:K791"/>
    <mergeCell ref="I778:K778"/>
    <mergeCell ref="I772:K772"/>
    <mergeCell ref="I773:K773"/>
    <mergeCell ref="I777:K777"/>
    <mergeCell ref="I692:K692"/>
    <mergeCell ref="I690:K690"/>
    <mergeCell ref="I750:K750"/>
    <mergeCell ref="I748:K748"/>
    <mergeCell ref="I749:K749"/>
    <mergeCell ref="I713:K713"/>
    <mergeCell ref="I715:K715"/>
    <mergeCell ref="I712:K712"/>
    <mergeCell ref="I739:K739"/>
    <mergeCell ref="I731:K731"/>
    <mergeCell ref="I718:K718"/>
    <mergeCell ref="I751:K751"/>
    <mergeCell ref="I313:K313"/>
    <mergeCell ref="I316:K316"/>
    <mergeCell ref="I315:K315"/>
    <mergeCell ref="I314:K314"/>
    <mergeCell ref="I319:K319"/>
    <mergeCell ref="I318:K318"/>
    <mergeCell ref="I329:K329"/>
    <mergeCell ref="I328:K328"/>
    <mergeCell ref="I325:K325"/>
    <mergeCell ref="I326:K326"/>
    <mergeCell ref="I324:K324"/>
    <mergeCell ref="I327:K327"/>
    <mergeCell ref="I321:K321"/>
    <mergeCell ref="I320:K320"/>
    <mergeCell ref="I322:K322"/>
    <mergeCell ref="I330:K330"/>
    <mergeCell ref="I323:K323"/>
    <mergeCell ref="I332:K332"/>
    <mergeCell ref="I331:K331"/>
    <mergeCell ref="I312:K312"/>
    <mergeCell ref="I317:K317"/>
    <mergeCell ref="I276:K276"/>
    <mergeCell ref="I275:K275"/>
    <mergeCell ref="I274:K274"/>
    <mergeCell ref="I277:K277"/>
    <mergeCell ref="I278:K278"/>
    <mergeCell ref="I270:K270"/>
    <mergeCell ref="I357:K357"/>
    <mergeCell ref="I356:K356"/>
    <mergeCell ref="I358:K358"/>
    <mergeCell ref="I359:K359"/>
    <mergeCell ref="I263:K263"/>
    <mergeCell ref="I264:K264"/>
    <mergeCell ref="I260:K260"/>
    <mergeCell ref="I259:K259"/>
    <mergeCell ref="I258:K258"/>
    <mergeCell ref="I244:K244"/>
    <mergeCell ref="I247:K247"/>
    <mergeCell ref="I245:K245"/>
    <mergeCell ref="I246:K246"/>
    <mergeCell ref="I251:K251"/>
    <mergeCell ref="I248:K248"/>
    <mergeCell ref="I252:K252"/>
    <mergeCell ref="I240:K240"/>
    <mergeCell ref="I239:K239"/>
    <mergeCell ref="I236:K236"/>
    <mergeCell ref="I237:K237"/>
    <mergeCell ref="I238:K238"/>
    <mergeCell ref="I235:K235"/>
    <mergeCell ref="I243:K243"/>
    <mergeCell ref="I311:K311"/>
    <mergeCell ref="I310:K310"/>
    <mergeCell ref="I309:K309"/>
    <mergeCell ref="I303:K303"/>
    <mergeCell ref="I296:K296"/>
    <mergeCell ref="I290:K290"/>
    <mergeCell ref="I295:K295"/>
    <mergeCell ref="I291:K291"/>
    <mergeCell ref="I292:K292"/>
    <mergeCell ref="I294:K294"/>
    <mergeCell ref="I293:K293"/>
    <mergeCell ref="I340:K340"/>
    <mergeCell ref="I345:K345"/>
    <mergeCell ref="I333:K333"/>
    <mergeCell ref="I334:K334"/>
    <mergeCell ref="I337:K337"/>
    <mergeCell ref="I372:K372"/>
    <mergeCell ref="I373:K373"/>
    <mergeCell ref="I371:K371"/>
    <mergeCell ref="I355:K355"/>
    <mergeCell ref="I348:K348"/>
    <mergeCell ref="I346:K346"/>
    <mergeCell ref="I347:K347"/>
    <mergeCell ref="I362:K362"/>
    <mergeCell ref="I360:K360"/>
    <mergeCell ref="I361:K361"/>
    <mergeCell ref="I336:K336"/>
    <mergeCell ref="I335:K335"/>
    <mergeCell ref="I367:K367"/>
    <mergeCell ref="I366:K366"/>
    <mergeCell ref="I349:K349"/>
    <mergeCell ref="I350:K350"/>
    <mergeCell ref="I353:K353"/>
    <mergeCell ref="I354:K354"/>
    <mergeCell ref="I368:K368"/>
    <mergeCell ref="I365:K365"/>
    <mergeCell ref="I287:K287"/>
    <mergeCell ref="I289:K289"/>
    <mergeCell ref="I288:K288"/>
    <mergeCell ref="I282:K282"/>
    <mergeCell ref="I285:K285"/>
    <mergeCell ref="I284:K284"/>
    <mergeCell ref="I281:K281"/>
    <mergeCell ref="I279:K279"/>
    <mergeCell ref="I280:K280"/>
    <mergeCell ref="I286:K286"/>
    <mergeCell ref="I283:K283"/>
    <mergeCell ref="I305:K305"/>
    <mergeCell ref="I304:K304"/>
    <mergeCell ref="I302:K302"/>
    <mergeCell ref="I301:K301"/>
    <mergeCell ref="I298:K298"/>
    <mergeCell ref="I300:K300"/>
    <mergeCell ref="I299:K299"/>
    <mergeCell ref="I306:K306"/>
    <mergeCell ref="I307:K307"/>
    <mergeCell ref="I297:K297"/>
    <mergeCell ref="I308:K308"/>
    <mergeCell ref="I83:L83"/>
    <mergeCell ref="I80:L80"/>
    <mergeCell ref="I79:L79"/>
    <mergeCell ref="I77:N77"/>
    <mergeCell ref="I69:L69"/>
    <mergeCell ref="I70:N70"/>
    <mergeCell ref="M69:N69"/>
    <mergeCell ref="I71:N71"/>
    <mergeCell ref="I68:N68"/>
    <mergeCell ref="I72:N72"/>
    <mergeCell ref="I67:N67"/>
    <mergeCell ref="I73:N73"/>
    <mergeCell ref="I91:J91"/>
    <mergeCell ref="P64:P88"/>
    <mergeCell ref="Q100:Q101"/>
    <mergeCell ref="Q95:Q96"/>
    <mergeCell ref="Q91:Q94"/>
    <mergeCell ref="Q97:Q99"/>
    <mergeCell ref="I93:J93"/>
    <mergeCell ref="I92:J92"/>
    <mergeCell ref="I102:J102"/>
    <mergeCell ref="G89:G91"/>
    <mergeCell ref="G100:G102"/>
    <mergeCell ref="I97:J97"/>
    <mergeCell ref="I98:J98"/>
    <mergeCell ref="G76:G78"/>
    <mergeCell ref="I82:L82"/>
    <mergeCell ref="I81:L81"/>
    <mergeCell ref="J84:L85"/>
    <mergeCell ref="I96:J96"/>
    <mergeCell ref="I267:K267"/>
    <mergeCell ref="I265:K265"/>
    <mergeCell ref="I266:K266"/>
    <mergeCell ref="I271:K271"/>
    <mergeCell ref="I268:K268"/>
    <mergeCell ref="I269:K269"/>
    <mergeCell ref="I262:K262"/>
    <mergeCell ref="I272:K272"/>
    <mergeCell ref="I273:K273"/>
    <mergeCell ref="I261:K261"/>
    <mergeCell ref="I250:K250"/>
    <mergeCell ref="I249:K249"/>
    <mergeCell ref="I253:K253"/>
    <mergeCell ref="I242:K242"/>
    <mergeCell ref="I257:K257"/>
    <mergeCell ref="I255:K255"/>
    <mergeCell ref="I254:K254"/>
    <mergeCell ref="I256:K256"/>
    <mergeCell ref="I241:K241"/>
    <mergeCell ref="I189:K189"/>
    <mergeCell ref="I191:K191"/>
    <mergeCell ref="I187:K187"/>
    <mergeCell ref="I178:K178"/>
    <mergeCell ref="I177:K177"/>
    <mergeCell ref="I176:K176"/>
    <mergeCell ref="I202:K202"/>
    <mergeCell ref="I194:K194"/>
    <mergeCell ref="I193:K193"/>
    <mergeCell ref="I188:K188"/>
    <mergeCell ref="I195:K195"/>
    <mergeCell ref="I196:K196"/>
    <mergeCell ref="I192:K192"/>
    <mergeCell ref="I228:K228"/>
    <mergeCell ref="I227:K227"/>
    <mergeCell ref="I230:K230"/>
    <mergeCell ref="I229:K229"/>
    <mergeCell ref="I234:K234"/>
    <mergeCell ref="I204:K204"/>
    <mergeCell ref="I215:K215"/>
    <mergeCell ref="I216:K216"/>
    <mergeCell ref="I212:K212"/>
    <mergeCell ref="I213:K213"/>
    <mergeCell ref="I210:K210"/>
    <mergeCell ref="I206:K206"/>
    <mergeCell ref="I375:K375"/>
    <mergeCell ref="I378:K378"/>
    <mergeCell ref="I376:K376"/>
    <mergeCell ref="I377:K377"/>
    <mergeCell ref="I383:K383"/>
    <mergeCell ref="I380:K380"/>
    <mergeCell ref="I387:K387"/>
    <mergeCell ref="I386:K386"/>
    <mergeCell ref="I369:K369"/>
    <mergeCell ref="I370:K370"/>
    <mergeCell ref="I364:K364"/>
    <mergeCell ref="I363:K363"/>
    <mergeCell ref="I385:K385"/>
    <mergeCell ref="I384:K384"/>
    <mergeCell ref="I379:K379"/>
    <mergeCell ref="I411:K411"/>
    <mergeCell ref="I406:K406"/>
    <mergeCell ref="I409:K409"/>
    <mergeCell ref="I402:K402"/>
    <mergeCell ref="I410:K410"/>
    <mergeCell ref="I339:K339"/>
    <mergeCell ref="I338:K338"/>
    <mergeCell ref="I352:K352"/>
    <mergeCell ref="I351:K351"/>
    <mergeCell ref="I343:K343"/>
    <mergeCell ref="I344:K344"/>
    <mergeCell ref="I342:K342"/>
    <mergeCell ref="I341:K341"/>
    <mergeCell ref="I423:K423"/>
    <mergeCell ref="I421:K421"/>
    <mergeCell ref="I422:K422"/>
    <mergeCell ref="I416:K416"/>
    <mergeCell ref="I417:K417"/>
    <mergeCell ref="I381:K381"/>
    <mergeCell ref="I382:K382"/>
    <mergeCell ref="I388:K388"/>
    <mergeCell ref="I389:K389"/>
    <mergeCell ref="I390:K390"/>
    <mergeCell ref="I392:K392"/>
    <mergeCell ref="I391:K391"/>
    <mergeCell ref="E37:E40"/>
    <mergeCell ref="F37:F40"/>
    <mergeCell ref="D36:F36"/>
    <mergeCell ref="F41:F47"/>
    <mergeCell ref="D50:D51"/>
    <mergeCell ref="D52:D53"/>
    <mergeCell ref="E41:E47"/>
    <mergeCell ref="D45:D46"/>
    <mergeCell ref="E49:E53"/>
    <mergeCell ref="D47:D49"/>
    <mergeCell ref="D32:D33"/>
    <mergeCell ref="D34:D35"/>
    <mergeCell ref="E29:E35"/>
    <mergeCell ref="D30:D31"/>
    <mergeCell ref="D28:D29"/>
    <mergeCell ref="E15:E20"/>
    <mergeCell ref="E10:E13"/>
    <mergeCell ref="E25:E28"/>
    <mergeCell ref="F2:F9"/>
    <mergeCell ref="E2:E9"/>
    <mergeCell ref="D15:D16"/>
    <mergeCell ref="D12:D13"/>
    <mergeCell ref="F54:F57"/>
    <mergeCell ref="E54:E57"/>
    <mergeCell ref="D37:D38"/>
    <mergeCell ref="D39:D40"/>
    <mergeCell ref="C43:C68"/>
    <mergeCell ref="D56:D57"/>
    <mergeCell ref="D54:D55"/>
    <mergeCell ref="D58:D59"/>
    <mergeCell ref="D60:D61"/>
    <mergeCell ref="D4:D5"/>
    <mergeCell ref="D6:D7"/>
    <mergeCell ref="D14:F14"/>
    <mergeCell ref="D17:D18"/>
    <mergeCell ref="F15:F20"/>
    <mergeCell ref="E21:F22"/>
    <mergeCell ref="D2:D3"/>
    <mergeCell ref="D8:D9"/>
    <mergeCell ref="C2:C16"/>
    <mergeCell ref="I62:N62"/>
    <mergeCell ref="I58:N58"/>
    <mergeCell ref="E63:E66"/>
    <mergeCell ref="D62:F62"/>
    <mergeCell ref="D63:D64"/>
    <mergeCell ref="D67:D68"/>
    <mergeCell ref="D65:D66"/>
    <mergeCell ref="E58:E61"/>
    <mergeCell ref="K57:N57"/>
    <mergeCell ref="I56:N56"/>
    <mergeCell ref="I34:N34"/>
    <mergeCell ref="I36:N36"/>
    <mergeCell ref="D41:D42"/>
    <mergeCell ref="D43:D44"/>
    <mergeCell ref="I33:N33"/>
    <mergeCell ref="L32:N32"/>
    <mergeCell ref="I32:K32"/>
    <mergeCell ref="K29:N29"/>
    <mergeCell ref="I30:N30"/>
    <mergeCell ref="Q27:Q30"/>
    <mergeCell ref="I23:N23"/>
    <mergeCell ref="I25:N25"/>
    <mergeCell ref="J27:N27"/>
    <mergeCell ref="Q24:Q26"/>
    <mergeCell ref="D26:D27"/>
    <mergeCell ref="D24:D25"/>
    <mergeCell ref="D23:F23"/>
    <mergeCell ref="L7:M8"/>
    <mergeCell ref="I10:J10"/>
    <mergeCell ref="F10:F13"/>
    <mergeCell ref="G13:G15"/>
    <mergeCell ref="D10:D11"/>
    <mergeCell ref="I15:N15"/>
    <mergeCell ref="I17:N17"/>
    <mergeCell ref="D19:D20"/>
    <mergeCell ref="D21:D22"/>
    <mergeCell ref="J18:N18"/>
    <mergeCell ref="I19:N19"/>
    <mergeCell ref="I52:N52"/>
    <mergeCell ref="I53:N53"/>
    <mergeCell ref="Q31:Q35"/>
    <mergeCell ref="I31:N31"/>
    <mergeCell ref="Q8:Q13"/>
    <mergeCell ref="P9:P13"/>
    <mergeCell ref="P14:Q14"/>
    <mergeCell ref="P2:Q7"/>
    <mergeCell ref="P48:Q48"/>
    <mergeCell ref="Q37:Q39"/>
    <mergeCell ref="I16:N16"/>
    <mergeCell ref="I1:N1"/>
    <mergeCell ref="I46:M46"/>
    <mergeCell ref="I44:L44"/>
    <mergeCell ref="I48:N48"/>
    <mergeCell ref="I45:N45"/>
    <mergeCell ref="N7:N8"/>
    <mergeCell ref="I11:N11"/>
    <mergeCell ref="I7:K7"/>
    <mergeCell ref="I8:K8"/>
    <mergeCell ref="I5:N5"/>
    <mergeCell ref="I6:N6"/>
    <mergeCell ref="I14:N14"/>
    <mergeCell ref="I12:N12"/>
    <mergeCell ref="I3:N3"/>
    <mergeCell ref="I4:N4"/>
    <mergeCell ref="I20:N20"/>
    <mergeCell ref="J21:N21"/>
    <mergeCell ref="P16:P29"/>
    <mergeCell ref="P49:P63"/>
    <mergeCell ref="P30:P38"/>
    <mergeCell ref="P39:P47"/>
    <mergeCell ref="P89:P109"/>
    <mergeCell ref="Q57:Q78"/>
    <mergeCell ref="Q79:Q89"/>
    <mergeCell ref="Q102:Q106"/>
    <mergeCell ref="Q108:Q109"/>
    <mergeCell ref="I9:J9"/>
    <mergeCell ref="K9:N10"/>
    <mergeCell ref="I43:L43"/>
    <mergeCell ref="I54:K54"/>
    <mergeCell ref="I183:K183"/>
    <mergeCell ref="I184:K184"/>
    <mergeCell ref="I179:K179"/>
    <mergeCell ref="I182:K182"/>
    <mergeCell ref="I181:K181"/>
    <mergeCell ref="I180:K180"/>
    <mergeCell ref="M43:N44"/>
    <mergeCell ref="Q41:Q47"/>
    <mergeCell ref="Q52:Q55"/>
    <mergeCell ref="Q15:Q18"/>
    <mergeCell ref="Q19:Q22"/>
    <mergeCell ref="E86:E88"/>
    <mergeCell ref="E84:F85"/>
    <mergeCell ref="D86:D87"/>
    <mergeCell ref="D84:D85"/>
    <mergeCell ref="E89:F89"/>
    <mergeCell ref="A84:B85"/>
    <mergeCell ref="B86:B88"/>
    <mergeCell ref="D97:D98"/>
    <mergeCell ref="A89:B89"/>
    <mergeCell ref="D88:D89"/>
    <mergeCell ref="B91:B96"/>
    <mergeCell ref="F91:F96"/>
    <mergeCell ref="F97:F100"/>
    <mergeCell ref="I99:J99"/>
    <mergeCell ref="I100:J100"/>
    <mergeCell ref="F104:F107"/>
    <mergeCell ref="E104:E107"/>
    <mergeCell ref="E102:E103"/>
    <mergeCell ref="E108:E111"/>
    <mergeCell ref="F108:F111"/>
    <mergeCell ref="I224:K224"/>
    <mergeCell ref="I218:K218"/>
    <mergeCell ref="I223:K223"/>
    <mergeCell ref="I221:K221"/>
    <mergeCell ref="I222:K222"/>
    <mergeCell ref="I220:K220"/>
    <mergeCell ref="I219:K219"/>
    <mergeCell ref="I190:K190"/>
    <mergeCell ref="I198:K198"/>
    <mergeCell ref="I199:K199"/>
    <mergeCell ref="I197:K197"/>
    <mergeCell ref="I225:K225"/>
    <mergeCell ref="I203:K203"/>
    <mergeCell ref="I217:K217"/>
    <mergeCell ref="I214:K214"/>
    <mergeCell ref="I186:K186"/>
    <mergeCell ref="I185:K185"/>
    <mergeCell ref="I226:K226"/>
    <mergeCell ref="I232:K232"/>
    <mergeCell ref="I233:K233"/>
    <mergeCell ref="I231:K231"/>
    <mergeCell ref="I57:J57"/>
    <mergeCell ref="L54:N55"/>
    <mergeCell ref="I55:K55"/>
    <mergeCell ref="F63:F66"/>
    <mergeCell ref="F67:F70"/>
    <mergeCell ref="G61:G63"/>
    <mergeCell ref="F58:F61"/>
    <mergeCell ref="E67:E70"/>
    <mergeCell ref="G21:G24"/>
    <mergeCell ref="F25:F28"/>
    <mergeCell ref="F29:F35"/>
    <mergeCell ref="G35:G37"/>
    <mergeCell ref="E48:F48"/>
    <mergeCell ref="F49:F53"/>
    <mergeCell ref="G47:G49"/>
    <mergeCell ref="I42:N42"/>
    <mergeCell ref="I28:N28"/>
    <mergeCell ref="I26:N26"/>
    <mergeCell ref="I39:N39"/>
    <mergeCell ref="I40:N40"/>
    <mergeCell ref="I41:N41"/>
    <mergeCell ref="I38:N38"/>
    <mergeCell ref="I205:K205"/>
    <mergeCell ref="I211:K211"/>
    <mergeCell ref="I209:K209"/>
    <mergeCell ref="I208:K208"/>
    <mergeCell ref="I207:K207"/>
    <mergeCell ref="I200:K200"/>
    <mergeCell ref="I201:K201"/>
    <mergeCell ref="D91:D92"/>
    <mergeCell ref="D93:D94"/>
    <mergeCell ref="D78:D79"/>
    <mergeCell ref="D75:D76"/>
    <mergeCell ref="D80:D81"/>
    <mergeCell ref="D82:D83"/>
    <mergeCell ref="D73:D74"/>
    <mergeCell ref="A29:A35"/>
    <mergeCell ref="A25:A28"/>
    <mergeCell ref="A2:A9"/>
    <mergeCell ref="B2:B9"/>
    <mergeCell ref="B10:B20"/>
    <mergeCell ref="A10:A13"/>
    <mergeCell ref="B24:B40"/>
    <mergeCell ref="B58:B70"/>
    <mergeCell ref="B54:B57"/>
    <mergeCell ref="B41:B47"/>
    <mergeCell ref="B49:B53"/>
    <mergeCell ref="A37:A40"/>
    <mergeCell ref="A41:A47"/>
    <mergeCell ref="A71:A76"/>
    <mergeCell ref="A63:A66"/>
    <mergeCell ref="A67:A70"/>
    <mergeCell ref="A54:A57"/>
    <mergeCell ref="A58:A61"/>
    <mergeCell ref="D71:D72"/>
    <mergeCell ref="D69:D70"/>
    <mergeCell ref="C17:C42"/>
    <mergeCell ref="A15:A20"/>
    <mergeCell ref="A21:B22"/>
    <mergeCell ref="A23:B23"/>
    <mergeCell ref="A49:A53"/>
    <mergeCell ref="A48:B48"/>
    <mergeCell ref="A86:A88"/>
    <mergeCell ref="A80:A83"/>
    <mergeCell ref="B71:B83"/>
    <mergeCell ref="A78:A79"/>
    <mergeCell ref="A97:A100"/>
    <mergeCell ref="A91:A96"/>
    <mergeCell ref="B97:B103"/>
    <mergeCell ref="B104:B107"/>
    <mergeCell ref="B108:B111"/>
    <mergeCell ref="A102:A103"/>
    <mergeCell ref="A104:A107"/>
    <mergeCell ref="A108:A111"/>
    <mergeCell ref="E80:E83"/>
    <mergeCell ref="E78:E79"/>
    <mergeCell ref="D77:F77"/>
    <mergeCell ref="I95:J95"/>
    <mergeCell ref="I94:J94"/>
    <mergeCell ref="F80:F83"/>
    <mergeCell ref="F86:F88"/>
    <mergeCell ref="F71:F76"/>
    <mergeCell ref="F78:F79"/>
    <mergeCell ref="E71:E76"/>
    <mergeCell ref="E97:E100"/>
    <mergeCell ref="E91:E96"/>
    <mergeCell ref="F102:F103"/>
    <mergeCell ref="D112:D113"/>
    <mergeCell ref="D114:D115"/>
    <mergeCell ref="D110:D111"/>
    <mergeCell ref="D116:D117"/>
    <mergeCell ref="D99:D100"/>
    <mergeCell ref="D104:D105"/>
    <mergeCell ref="D108:D109"/>
    <mergeCell ref="D106:D107"/>
    <mergeCell ref="C95:C119"/>
    <mergeCell ref="D95:D96"/>
    <mergeCell ref="D102:D103"/>
    <mergeCell ref="D118:D119"/>
    <mergeCell ref="I407:K407"/>
    <mergeCell ref="I408:K408"/>
    <mergeCell ref="I374:K374"/>
    <mergeCell ref="I426:K426"/>
    <mergeCell ref="I433:K433"/>
    <mergeCell ref="I431:K431"/>
    <mergeCell ref="I432:K432"/>
    <mergeCell ref="I427:K427"/>
    <mergeCell ref="I436:K436"/>
    <mergeCell ref="I489:K489"/>
    <mergeCell ref="I491:K491"/>
    <mergeCell ref="I490:K490"/>
    <mergeCell ref="I493:K493"/>
    <mergeCell ref="I492:K492"/>
    <mergeCell ref="I514:K514"/>
    <mergeCell ref="I510:K510"/>
    <mergeCell ref="I498:K498"/>
    <mergeCell ref="I497:K497"/>
    <mergeCell ref="I494:K494"/>
    <mergeCell ref="I485:K485"/>
    <mergeCell ref="I501:K501"/>
    <mergeCell ref="I465:K465"/>
    <mergeCell ref="I466:K466"/>
    <mergeCell ref="I456:K456"/>
    <mergeCell ref="I457:K457"/>
    <mergeCell ref="I469:K469"/>
    <mergeCell ref="I471:K471"/>
    <mergeCell ref="I470:K470"/>
    <mergeCell ref="I468:K468"/>
    <mergeCell ref="I464:K464"/>
    <mergeCell ref="I467:K467"/>
    <mergeCell ref="I454:K454"/>
    <mergeCell ref="I455:K455"/>
    <mergeCell ref="I453:K453"/>
    <mergeCell ref="I452:K452"/>
    <mergeCell ref="I450:K450"/>
    <mergeCell ref="I447:K447"/>
    <mergeCell ref="I398:K398"/>
    <mergeCell ref="I393:K393"/>
    <mergeCell ref="I394:K394"/>
    <mergeCell ref="I396:K396"/>
    <mergeCell ref="I397:K397"/>
    <mergeCell ref="I395:K395"/>
    <mergeCell ref="I429:K429"/>
    <mergeCell ref="I428:K428"/>
    <mergeCell ref="I430:K430"/>
    <mergeCell ref="I425:K425"/>
    <mergeCell ref="I424:K424"/>
    <mergeCell ref="I415:K415"/>
    <mergeCell ref="I419:K419"/>
    <mergeCell ref="I418:K418"/>
    <mergeCell ref="I420:K420"/>
    <mergeCell ref="I477:K477"/>
    <mergeCell ref="I478:K478"/>
    <mergeCell ref="I486:K486"/>
    <mergeCell ref="I488:K488"/>
    <mergeCell ref="I487:K487"/>
    <mergeCell ref="I484:K484"/>
    <mergeCell ref="I480:K480"/>
    <mergeCell ref="I481:K481"/>
    <mergeCell ref="I479:K479"/>
    <mergeCell ref="I553:K553"/>
    <mergeCell ref="I552:K552"/>
    <mergeCell ref="I566:K566"/>
    <mergeCell ref="I565:K565"/>
    <mergeCell ref="I581:K581"/>
    <mergeCell ref="I580:K580"/>
    <mergeCell ref="I584:K584"/>
    <mergeCell ref="I582:K582"/>
    <mergeCell ref="I583:K583"/>
    <mergeCell ref="I554:K554"/>
    <mergeCell ref="I555:K555"/>
    <mergeCell ref="I559:K559"/>
    <mergeCell ref="I560:K560"/>
    <mergeCell ref="I562:K562"/>
    <mergeCell ref="I561:K561"/>
    <mergeCell ref="I579:K579"/>
    <mergeCell ref="I588:K588"/>
    <mergeCell ref="I586:K586"/>
    <mergeCell ref="I538:K538"/>
    <mergeCell ref="I544:K544"/>
    <mergeCell ref="I540:K540"/>
    <mergeCell ref="I539:K539"/>
    <mergeCell ref="I541:K541"/>
    <mergeCell ref="I578:K578"/>
    <mergeCell ref="I567:K567"/>
    <mergeCell ref="I587:K587"/>
    <mergeCell ref="I585:K585"/>
    <mergeCell ref="I545:K545"/>
    <mergeCell ref="I549:K549"/>
    <mergeCell ref="I548:K548"/>
    <mergeCell ref="I547:K547"/>
    <mergeCell ref="I546:K546"/>
    <mergeCell ref="I526:K526"/>
    <mergeCell ref="I525:K525"/>
    <mergeCell ref="I530:K530"/>
    <mergeCell ref="I527:K527"/>
    <mergeCell ref="I528:K528"/>
    <mergeCell ref="I529:K529"/>
    <mergeCell ref="I531:K531"/>
    <mergeCell ref="I532:K532"/>
    <mergeCell ref="I533:K533"/>
    <mergeCell ref="I534:K534"/>
    <mergeCell ref="I536:K536"/>
    <mergeCell ref="I535:K535"/>
    <mergeCell ref="I537:K537"/>
    <mergeCell ref="I523:K523"/>
    <mergeCell ref="I524:K524"/>
    <mergeCell ref="I572:K572"/>
    <mergeCell ref="I573:K573"/>
    <mergeCell ref="I564:K564"/>
    <mergeCell ref="I576:K576"/>
    <mergeCell ref="I570:K570"/>
    <mergeCell ref="I569:K569"/>
    <mergeCell ref="I568:K568"/>
    <mergeCell ref="I574:K574"/>
    <mergeCell ref="I575:K575"/>
    <mergeCell ref="I577:K577"/>
    <mergeCell ref="I571:K571"/>
    <mergeCell ref="I518:K518"/>
    <mergeCell ref="I517:K517"/>
    <mergeCell ref="I543:K543"/>
    <mergeCell ref="I542:K542"/>
    <mergeCell ref="I515:K515"/>
    <mergeCell ref="I519:K519"/>
    <mergeCell ref="I520:K520"/>
    <mergeCell ref="I521:K521"/>
    <mergeCell ref="I516:K516"/>
    <mergeCell ref="I522:K522"/>
    <mergeCell ref="I458:K458"/>
    <mergeCell ref="I459:K459"/>
    <mergeCell ref="I463:K463"/>
    <mergeCell ref="I462:K462"/>
    <mergeCell ref="I460:K460"/>
    <mergeCell ref="I451:K451"/>
    <mergeCell ref="I434:K434"/>
    <mergeCell ref="I435:K435"/>
    <mergeCell ref="I446:K446"/>
    <mergeCell ref="I439:K439"/>
    <mergeCell ref="I444:K444"/>
    <mergeCell ref="I443:K443"/>
    <mergeCell ref="I442:K442"/>
    <mergeCell ref="I441:K441"/>
    <mergeCell ref="I440:K440"/>
    <mergeCell ref="I445:K445"/>
    <mergeCell ref="I438:K438"/>
    <mergeCell ref="I437:K437"/>
    <mergeCell ref="I461:K461"/>
    <mergeCell ref="I449:K449"/>
    <mergeCell ref="I448:K448"/>
    <mergeCell ref="I412:K412"/>
    <mergeCell ref="I413:K413"/>
    <mergeCell ref="I405:K405"/>
    <mergeCell ref="I399:K399"/>
    <mergeCell ref="I400:K400"/>
    <mergeCell ref="I404:K404"/>
    <mergeCell ref="I403:K403"/>
    <mergeCell ref="I414:K414"/>
    <mergeCell ref="I401:K401"/>
    <mergeCell ref="I589:K589"/>
    <mergeCell ref="I550:K550"/>
    <mergeCell ref="I551:K551"/>
    <mergeCell ref="I557:K557"/>
    <mergeCell ref="I558:K558"/>
    <mergeCell ref="I563:K563"/>
    <mergeCell ref="I556:K556"/>
    <mergeCell ref="I495:K495"/>
    <mergeCell ref="I496:K496"/>
    <mergeCell ref="I474:K474"/>
    <mergeCell ref="I482:K482"/>
    <mergeCell ref="I476:K476"/>
    <mergeCell ref="I475:K475"/>
    <mergeCell ref="I499:K499"/>
    <mergeCell ref="I512:K512"/>
    <mergeCell ref="I511:K511"/>
    <mergeCell ref="I503:K503"/>
    <mergeCell ref="I502:K502"/>
    <mergeCell ref="I509:K509"/>
    <mergeCell ref="I500:K500"/>
    <mergeCell ref="I505:K505"/>
    <mergeCell ref="I506:K506"/>
    <mergeCell ref="I507:K507"/>
    <mergeCell ref="I508:K508"/>
    <mergeCell ref="I504:K504"/>
    <mergeCell ref="I472:K472"/>
    <mergeCell ref="I473:K473"/>
    <mergeCell ref="I590:K590"/>
    <mergeCell ref="I591:K591"/>
    <mergeCell ref="I592:K592"/>
    <mergeCell ref="I483:K483"/>
    <mergeCell ref="I513:K513"/>
    <mergeCell ref="I769:K769"/>
    <mergeCell ref="I767:K767"/>
    <mergeCell ref="I788:K788"/>
    <mergeCell ref="I789:K789"/>
    <mergeCell ref="I655:K655"/>
    <mergeCell ref="I656:K656"/>
    <mergeCell ref="I754:K754"/>
    <mergeCell ref="I803:K803"/>
    <mergeCell ref="I787:K787"/>
    <mergeCell ref="I764:K764"/>
    <mergeCell ref="I757:K757"/>
    <mergeCell ref="I699:K699"/>
    <mergeCell ref="I762:K762"/>
    <mergeCell ref="I759:K759"/>
    <mergeCell ref="I761:K761"/>
    <mergeCell ref="I758:K758"/>
    <mergeCell ref="I760:K760"/>
    <mergeCell ref="I753:K753"/>
    <mergeCell ref="I752:K752"/>
    <mergeCell ref="I768:K768"/>
    <mergeCell ref="I765:K765"/>
    <mergeCell ref="I766:K766"/>
    <mergeCell ref="I800:K800"/>
    <mergeCell ref="I798:K798"/>
    <mergeCell ref="I799:K799"/>
    <mergeCell ref="I801:K801"/>
    <mergeCell ref="I802:K802"/>
    <mergeCell ref="I782:K782"/>
    <mergeCell ref="I781:K781"/>
    <mergeCell ref="I783:K783"/>
    <mergeCell ref="I780:K780"/>
    <mergeCell ref="I792:K792"/>
    <mergeCell ref="I793:K793"/>
  </mergeCells>
  <conditionalFormatting sqref="I53:J53 I68:J68 I85">
    <cfRule type="colorScale" priority="1">
      <colorScale>
        <cfvo type="min"/>
        <cfvo type="max"/>
        <color rgb="FF57BB8A"/>
        <color rgb="FFFFFFFF"/>
      </colorScale>
    </cfRule>
  </conditionalFormatting>
  <conditionalFormatting sqref="I5:J12 K7:L7 I17:J21 K18 I23:J24 I28:J28 I30:J32 K32:N32 I34:N34 I40:J41 M43:N43 I44:J44 I53:J53 I55:J58 K57 I68:J68 I70:J71 I79 I82 I85">
    <cfRule type="cellIs" dxfId="0" priority="2" operator="equal">
      <formula>"D66"</formula>
    </cfRule>
  </conditionalFormatting>
  <conditionalFormatting sqref="I5:J12 K7:L7 I17:J21 K18 I23:J24 I28:J28 I30:J32 K32:N32 I34:N34 I40:J41 M43:N43 I44:J44 I53:J53 I55:J58 K57 I68:J68 I70:J71 I79 I82 I85">
    <cfRule type="cellIs" dxfId="1" priority="3" operator="equal">
      <formula>"MPN"</formula>
    </cfRule>
  </conditionalFormatting>
  <conditionalFormatting sqref="I5:J12 K7:L7 I17:J21 K18 I23:J24 I28:J28 I30:J32 K32:N32 I34:N34 I40:J41 M43:N43 I44:J44 I53:J53 I55:J58 K57 I68:J68 I70:J71 I79 I82 I85">
    <cfRule type="cellIs" dxfId="2" priority="4" operator="equal">
      <formula>"S&amp;V"</formula>
    </cfRule>
  </conditionalFormatting>
  <conditionalFormatting sqref="I5:J12 K7:L7 I17:J21 K18 I23:J24 I28:J28 I30:J32 K32:N32 I34:N34 I40:J41 M43:N43 I44:J44 I53:J53 I55:J58 K57 I68:J68 I70:J71 I79 I82 I85">
    <cfRule type="cellIs" dxfId="3" priority="5" operator="equal">
      <formula>"PVV"</formula>
    </cfRule>
  </conditionalFormatting>
  <conditionalFormatting sqref="I5:J12 K7:L7 I17:J21 K18 I23:J24 I28:J28 I30:J32 K32:N32 I34:N34 I40:J41 M43:N43 I44:J44 I53:J53 I55:J58 K57 I68:J68 I70:J71 I79 I82 I85">
    <cfRule type="cellIs" dxfId="4" priority="6" operator="equal">
      <formula>"VVD"</formula>
    </cfRule>
  </conditionalFormatting>
  <conditionalFormatting sqref="I5:J12 K7:L7 I17:J21 K18 I23:J24 I28:J28 I30:J32 K32:N32 I34:N34 I40:J41 M43:N43 I44:J44 I53:J53 I55:J58 K57 I68:J68 I70:J71 I79 I82 I85">
    <cfRule type="cellIs" dxfId="5" priority="7" operator="equal">
      <formula>"GL"</formula>
    </cfRule>
  </conditionalFormatting>
  <conditionalFormatting sqref="I5:J12 K7:L7 I17:J21 K18 I23:J24 I28:J28 I30:J32 K32:N32 I34:N34 I40:J41 M43:N43 I44:J44 I53:J53 I55:J58 K57 I68:J68 I70:J71 I79 I82 I85">
    <cfRule type="cellIs" dxfId="6" priority="8" operator="equal">
      <formula>"PP"</formula>
    </cfRule>
  </conditionalFormatting>
  <conditionalFormatting sqref="I5:J12 K7:L7 I17:J21 K18 I23:J24 I28:J28 I30:J32 K32:N32 I34:N34 I40:J41 M43:N43 I44:J44 I53:J53 I55:J58 K57 I68:J68 I70:J71 I79 I82 I85">
    <cfRule type="cellIs" dxfId="7" priority="9" operator="equal">
      <formula>"CDA"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3BD1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0"/>
    <col customWidth="1" min="2" max="2" width="76.29"/>
    <col customWidth="1" min="3" max="11" width="14.14"/>
  </cols>
  <sheetData>
    <row r="1" ht="22.5" customHeight="1">
      <c r="A1" s="476" t="s">
        <v>627</v>
      </c>
      <c r="B1" s="751" t="s">
        <v>628</v>
      </c>
      <c r="C1" s="752" t="s">
        <v>629</v>
      </c>
      <c r="D1" s="194"/>
      <c r="E1" s="194"/>
      <c r="F1" s="194"/>
      <c r="G1" s="194"/>
      <c r="H1" s="194"/>
      <c r="I1" s="194"/>
      <c r="J1" s="194"/>
      <c r="K1" s="170"/>
    </row>
    <row r="2" ht="22.5" customHeight="1">
      <c r="B2" s="222"/>
      <c r="C2" s="180"/>
      <c r="D2" s="187"/>
      <c r="E2" s="187"/>
      <c r="F2" s="187"/>
      <c r="G2" s="187"/>
      <c r="H2" s="187"/>
      <c r="I2" s="187"/>
      <c r="J2" s="187"/>
      <c r="K2" s="181"/>
    </row>
    <row r="3" ht="22.5" customHeight="1">
      <c r="A3" s="753"/>
      <c r="B3" s="754"/>
      <c r="C3" s="755"/>
      <c r="D3" s="755"/>
      <c r="E3" s="756"/>
      <c r="F3" s="756"/>
      <c r="G3" s="757"/>
      <c r="H3" s="757"/>
      <c r="I3" s="757"/>
      <c r="J3" s="754"/>
      <c r="K3" s="754"/>
    </row>
    <row r="4" ht="22.5" customHeight="1">
      <c r="A4" s="758" t="s">
        <v>630</v>
      </c>
      <c r="B4" s="759" t="s">
        <v>631</v>
      </c>
      <c r="C4" s="760">
        <v>43344.0</v>
      </c>
      <c r="D4" s="170"/>
      <c r="E4" s="760">
        <v>43374.0</v>
      </c>
      <c r="F4" s="170"/>
      <c r="G4" s="757"/>
      <c r="H4" s="757"/>
      <c r="I4" s="757"/>
      <c r="J4" s="757"/>
      <c r="K4" s="757"/>
    </row>
    <row r="5" ht="22.5" customHeight="1">
      <c r="A5" s="208"/>
      <c r="B5" s="761" t="str">
        <f>HYPERLINK("https://docs.google.com/document/d/1c5dqa2mNXd-c5py1Ir8NRQRU8OukUmQFx3GkaIhYm1o/edit#","[ Regeerakkoord ''Houd Koers'' ]")</f>
        <v>[ Regeerakkoord ''Houd Koers'' ]</v>
      </c>
      <c r="C5" s="187"/>
      <c r="D5" s="181"/>
      <c r="E5" s="187"/>
      <c r="F5" s="181"/>
      <c r="G5" s="757"/>
      <c r="H5" s="757"/>
      <c r="I5" s="757"/>
      <c r="J5" s="757"/>
      <c r="K5" s="757"/>
    </row>
    <row r="6" ht="22.5" customHeight="1">
      <c r="A6" s="208"/>
      <c r="B6" s="762" t="s">
        <v>154</v>
      </c>
      <c r="C6" s="763" t="s">
        <v>162</v>
      </c>
      <c r="D6" s="620"/>
      <c r="E6" s="757"/>
      <c r="F6" s="757"/>
      <c r="G6" s="757"/>
      <c r="H6" s="757"/>
      <c r="I6" s="757"/>
      <c r="J6" s="757"/>
      <c r="K6" s="757"/>
    </row>
    <row r="7" ht="22.5" customHeight="1">
      <c r="A7" s="208"/>
      <c r="B7" s="762" t="s">
        <v>301</v>
      </c>
      <c r="C7" s="764" t="s">
        <v>173</v>
      </c>
      <c r="D7" s="620"/>
      <c r="E7" s="757"/>
      <c r="F7" s="757"/>
      <c r="G7" s="757"/>
      <c r="H7" s="757"/>
      <c r="I7" s="757"/>
      <c r="J7" s="757"/>
      <c r="K7" s="757"/>
    </row>
    <row r="8" ht="22.5" customHeight="1">
      <c r="A8" s="208"/>
      <c r="B8" s="765" t="s">
        <v>302</v>
      </c>
      <c r="C8" s="766" t="s">
        <v>181</v>
      </c>
      <c r="D8" s="767"/>
      <c r="E8" s="757"/>
      <c r="F8" s="757"/>
      <c r="G8" s="757"/>
      <c r="H8" s="768"/>
      <c r="I8" s="757"/>
      <c r="J8" s="757"/>
      <c r="K8" s="757"/>
    </row>
    <row r="9" ht="22.5" customHeight="1">
      <c r="A9" s="208"/>
      <c r="B9" s="769" t="s">
        <v>335</v>
      </c>
      <c r="C9" s="770" t="s">
        <v>157</v>
      </c>
      <c r="D9" s="176"/>
      <c r="E9" s="757"/>
      <c r="F9" s="757"/>
      <c r="G9" s="757"/>
      <c r="H9" s="757"/>
      <c r="I9" s="757"/>
      <c r="J9" s="757"/>
      <c r="K9" s="757"/>
    </row>
    <row r="10" ht="22.5" customHeight="1">
      <c r="A10" s="208"/>
      <c r="B10" s="771" t="s">
        <v>304</v>
      </c>
      <c r="C10" s="772" t="s">
        <v>177</v>
      </c>
      <c r="D10" s="773"/>
      <c r="E10" s="757"/>
      <c r="F10" s="757"/>
      <c r="G10" s="757"/>
      <c r="H10" s="757"/>
      <c r="I10" s="757"/>
      <c r="J10" s="757"/>
      <c r="K10" s="757"/>
    </row>
    <row r="11" ht="22.5" customHeight="1">
      <c r="A11" s="208"/>
      <c r="B11" s="769" t="s">
        <v>632</v>
      </c>
      <c r="C11" s="774" t="s">
        <v>181</v>
      </c>
      <c r="D11" s="620"/>
      <c r="E11" s="757"/>
      <c r="F11" s="757"/>
      <c r="G11" s="757"/>
      <c r="H11" s="757"/>
      <c r="I11" s="757"/>
      <c r="J11" s="757"/>
      <c r="K11" s="757"/>
    </row>
    <row r="12" ht="22.5" customHeight="1">
      <c r="A12" s="208"/>
      <c r="B12" s="769" t="s">
        <v>381</v>
      </c>
      <c r="C12" s="764" t="s">
        <v>173</v>
      </c>
      <c r="D12" s="620"/>
      <c r="E12" s="757"/>
      <c r="F12" s="757"/>
      <c r="G12" s="757"/>
      <c r="H12" s="757"/>
      <c r="I12" s="757"/>
      <c r="J12" s="757"/>
      <c r="K12" s="757"/>
    </row>
    <row r="13" ht="22.5" customHeight="1">
      <c r="A13" s="208"/>
      <c r="B13" s="769" t="s">
        <v>633</v>
      </c>
      <c r="C13" s="775" t="s">
        <v>634</v>
      </c>
      <c r="D13" s="620"/>
      <c r="E13" s="757"/>
      <c r="F13" s="757"/>
      <c r="G13" s="757"/>
      <c r="H13" s="757"/>
      <c r="I13" s="757"/>
      <c r="J13" s="757"/>
      <c r="K13" s="757"/>
    </row>
    <row r="14" ht="22.5" customHeight="1">
      <c r="A14" s="208"/>
      <c r="B14" s="769" t="s">
        <v>316</v>
      </c>
      <c r="C14" s="776" t="s">
        <v>198</v>
      </c>
      <c r="D14" s="620"/>
      <c r="E14" s="757"/>
      <c r="F14" s="757"/>
      <c r="G14" s="757"/>
      <c r="H14" s="757"/>
      <c r="I14" s="757"/>
      <c r="J14" s="757"/>
      <c r="K14" s="757"/>
    </row>
    <row r="15" ht="22.5" customHeight="1">
      <c r="A15" s="222"/>
      <c r="B15" s="777" t="s">
        <v>311</v>
      </c>
      <c r="C15" s="778" t="s">
        <v>160</v>
      </c>
      <c r="D15" s="181"/>
      <c r="E15" s="757"/>
      <c r="F15" s="757"/>
      <c r="G15" s="757"/>
      <c r="H15" s="757"/>
      <c r="I15" s="757"/>
      <c r="J15" s="757"/>
      <c r="K15" s="757"/>
    </row>
    <row r="16" ht="22.5" customHeight="1">
      <c r="A16" s="756"/>
      <c r="B16" s="756"/>
      <c r="C16" s="756"/>
      <c r="D16" s="756"/>
      <c r="E16" s="756"/>
      <c r="F16" s="756"/>
      <c r="G16" s="757"/>
      <c r="H16" s="757"/>
      <c r="I16" s="757"/>
      <c r="J16" s="757"/>
      <c r="K16" s="757"/>
    </row>
    <row r="17" ht="22.5" customHeight="1">
      <c r="A17" s="758" t="s">
        <v>635</v>
      </c>
      <c r="B17" s="779" t="s">
        <v>636</v>
      </c>
      <c r="C17" s="780">
        <v>43252.0</v>
      </c>
      <c r="D17" s="194"/>
      <c r="E17" s="760">
        <v>43282.0</v>
      </c>
      <c r="F17" s="170"/>
      <c r="G17" s="757"/>
      <c r="H17" s="757"/>
      <c r="I17" s="757"/>
      <c r="J17" s="757"/>
      <c r="K17" s="757"/>
    </row>
    <row r="18" ht="22.5" customHeight="1">
      <c r="A18" s="208"/>
      <c r="B18" s="781" t="str">
        <f>HYPERLINK("https://docs.google.com/document/d/1c5dqa2mNXd-c5py1Ir8NRQRU8OukUmQFx3GkaIhYm1o/edit#","[ Regeerakkoord ''Houd Koers'' ]")</f>
        <v>[ Regeerakkoord ''Houd Koers'' ]</v>
      </c>
      <c r="C18" s="180"/>
      <c r="D18" s="187"/>
      <c r="E18" s="187"/>
      <c r="F18" s="181"/>
      <c r="G18" s="757"/>
      <c r="H18" s="757"/>
      <c r="I18" s="757"/>
      <c r="J18" s="757"/>
      <c r="K18" s="757"/>
    </row>
    <row r="19" ht="22.5" customHeight="1">
      <c r="A19" s="208"/>
      <c r="B19" s="762" t="s">
        <v>154</v>
      </c>
      <c r="C19" s="782" t="s">
        <v>158</v>
      </c>
      <c r="D19" s="364"/>
      <c r="E19" s="364"/>
      <c r="F19" s="620"/>
      <c r="G19" s="757"/>
      <c r="H19" s="757"/>
      <c r="I19" s="757"/>
      <c r="J19" s="757"/>
      <c r="K19" s="757"/>
    </row>
    <row r="20" ht="22.5" customHeight="1">
      <c r="A20" s="208"/>
      <c r="B20" s="762" t="s">
        <v>301</v>
      </c>
      <c r="C20" s="764" t="s">
        <v>173</v>
      </c>
      <c r="D20" s="364"/>
      <c r="E20" s="364"/>
      <c r="F20" s="620"/>
      <c r="G20" s="757"/>
      <c r="H20" s="757"/>
      <c r="I20" s="757"/>
      <c r="J20" s="757"/>
      <c r="K20" s="757"/>
    </row>
    <row r="21" ht="22.5" customHeight="1">
      <c r="A21" s="208"/>
      <c r="B21" s="765" t="s">
        <v>302</v>
      </c>
      <c r="C21" s="766" t="s">
        <v>181</v>
      </c>
      <c r="D21" s="6"/>
      <c r="E21" s="6"/>
      <c r="F21" s="767"/>
      <c r="G21" s="757"/>
      <c r="H21" s="757"/>
      <c r="I21" s="757"/>
      <c r="J21" s="757"/>
      <c r="K21" s="757"/>
    </row>
    <row r="22" ht="22.5" customHeight="1">
      <c r="A22" s="208"/>
      <c r="B22" s="769" t="s">
        <v>335</v>
      </c>
      <c r="C22" s="783" t="s">
        <v>157</v>
      </c>
      <c r="D22" s="364"/>
      <c r="E22" s="364"/>
      <c r="F22" s="620"/>
      <c r="G22" s="757"/>
      <c r="H22" s="757"/>
      <c r="I22" s="757"/>
      <c r="J22" s="757"/>
      <c r="K22" s="757"/>
    </row>
    <row r="23" ht="22.5" customHeight="1">
      <c r="A23" s="208"/>
      <c r="B23" s="769" t="s">
        <v>304</v>
      </c>
      <c r="C23" s="782" t="s">
        <v>162</v>
      </c>
      <c r="D23" s="364"/>
      <c r="E23" s="364"/>
      <c r="F23" s="620"/>
      <c r="G23" s="757"/>
      <c r="H23" s="757"/>
      <c r="I23" s="757"/>
      <c r="J23" s="757"/>
      <c r="K23" s="757"/>
    </row>
    <row r="24" ht="22.5" customHeight="1">
      <c r="A24" s="208"/>
      <c r="B24" s="769" t="s">
        <v>632</v>
      </c>
      <c r="C24" s="774" t="s">
        <v>181</v>
      </c>
      <c r="D24" s="364"/>
      <c r="E24" s="364"/>
      <c r="F24" s="620"/>
      <c r="G24" s="757"/>
      <c r="H24" s="757"/>
      <c r="I24" s="757"/>
      <c r="J24" s="757"/>
      <c r="K24" s="757"/>
    </row>
    <row r="25" ht="22.5" customHeight="1">
      <c r="A25" s="208"/>
      <c r="B25" s="769" t="s">
        <v>381</v>
      </c>
      <c r="C25" s="764" t="s">
        <v>173</v>
      </c>
      <c r="D25" s="364"/>
      <c r="E25" s="364"/>
      <c r="F25" s="620"/>
      <c r="G25" s="757"/>
      <c r="H25" s="757"/>
      <c r="I25" s="757"/>
      <c r="J25" s="757"/>
      <c r="K25" s="757"/>
    </row>
    <row r="26" ht="22.5" customHeight="1">
      <c r="A26" s="208"/>
      <c r="B26" s="769" t="s">
        <v>633</v>
      </c>
      <c r="C26" s="775" t="s">
        <v>634</v>
      </c>
      <c r="D26" s="364"/>
      <c r="E26" s="364"/>
      <c r="F26" s="620"/>
      <c r="G26" s="757"/>
      <c r="H26" s="757"/>
      <c r="I26" s="757"/>
      <c r="J26" s="757"/>
      <c r="K26" s="757"/>
    </row>
    <row r="27" ht="22.5" customHeight="1">
      <c r="A27" s="208"/>
      <c r="B27" s="769" t="s">
        <v>316</v>
      </c>
      <c r="C27" s="776" t="s">
        <v>198</v>
      </c>
      <c r="D27" s="364"/>
      <c r="E27" s="364"/>
      <c r="F27" s="620"/>
      <c r="G27" s="757"/>
      <c r="H27" s="757"/>
      <c r="I27" s="757"/>
      <c r="J27" s="757"/>
      <c r="K27" s="757"/>
    </row>
    <row r="28" ht="22.5" customHeight="1">
      <c r="A28" s="222"/>
      <c r="B28" s="777" t="s">
        <v>311</v>
      </c>
      <c r="C28" s="778" t="s">
        <v>160</v>
      </c>
      <c r="D28" s="187"/>
      <c r="E28" s="187"/>
      <c r="F28" s="181"/>
      <c r="G28" s="757"/>
      <c r="H28" s="757"/>
      <c r="I28" s="757"/>
      <c r="J28" s="757"/>
      <c r="K28" s="757"/>
    </row>
    <row r="29" ht="22.5" customHeight="1">
      <c r="A29" s="757"/>
      <c r="B29" s="757"/>
      <c r="C29" s="757"/>
      <c r="D29" s="757"/>
      <c r="E29" s="757"/>
      <c r="F29" s="757"/>
      <c r="G29" s="757"/>
      <c r="H29" s="757"/>
      <c r="I29" s="757"/>
      <c r="J29" s="757"/>
      <c r="K29" s="757"/>
    </row>
    <row r="30" ht="22.5" customHeight="1">
      <c r="A30" s="758" t="s">
        <v>591</v>
      </c>
      <c r="B30" s="779" t="s">
        <v>637</v>
      </c>
      <c r="C30" s="780">
        <v>43221.0</v>
      </c>
      <c r="D30" s="170"/>
      <c r="E30" s="757"/>
      <c r="F30" s="757"/>
      <c r="G30" s="757"/>
      <c r="H30" s="757"/>
      <c r="I30" s="757"/>
      <c r="J30" s="784"/>
      <c r="K30" s="784"/>
    </row>
    <row r="31" ht="22.5" customHeight="1">
      <c r="A31" s="208"/>
      <c r="B31" s="781" t="str">
        <f>HYPERLINK("https://docs.google.com/document/d/1c5dqa2mNXd-c5py1Ir8NRQRU8OukUmQFx3GkaIhYm1o/edit#","[ Regeerakkoord ''Houd Koers'' ]")</f>
        <v>[ Regeerakkoord ''Houd Koers'' ]</v>
      </c>
      <c r="C31" s="180"/>
      <c r="D31" s="181"/>
      <c r="E31" s="757"/>
      <c r="F31" s="757"/>
      <c r="G31" s="757"/>
      <c r="H31" s="757"/>
      <c r="I31" s="757"/>
      <c r="J31" s="757"/>
      <c r="K31" s="757"/>
    </row>
    <row r="32" ht="22.5" customHeight="1">
      <c r="A32" s="208"/>
      <c r="B32" s="762" t="s">
        <v>154</v>
      </c>
      <c r="C32" s="785" t="s">
        <v>158</v>
      </c>
      <c r="D32" s="176"/>
      <c r="E32" s="757"/>
      <c r="F32" s="757"/>
      <c r="G32" s="757"/>
      <c r="H32" s="757"/>
      <c r="I32" s="757"/>
      <c r="J32" s="757"/>
      <c r="K32" s="757"/>
    </row>
    <row r="33" ht="22.5" customHeight="1">
      <c r="A33" s="208"/>
      <c r="B33" s="762" t="s">
        <v>301</v>
      </c>
      <c r="C33" s="786" t="s">
        <v>173</v>
      </c>
      <c r="D33" s="787"/>
      <c r="E33" s="757"/>
      <c r="F33" s="757"/>
      <c r="G33" s="757"/>
      <c r="H33" s="757"/>
      <c r="I33" s="757"/>
      <c r="J33" s="757"/>
      <c r="K33" s="757"/>
    </row>
    <row r="34" ht="22.5" customHeight="1">
      <c r="A34" s="208"/>
      <c r="B34" s="765" t="s">
        <v>302</v>
      </c>
      <c r="C34" s="788" t="s">
        <v>181</v>
      </c>
      <c r="D34" s="767"/>
      <c r="E34" s="757"/>
      <c r="F34" s="757"/>
      <c r="G34" s="757"/>
      <c r="H34" s="757"/>
      <c r="I34" s="757"/>
      <c r="J34" s="757"/>
      <c r="K34" s="757"/>
    </row>
    <row r="35" ht="22.5" customHeight="1">
      <c r="A35" s="208"/>
      <c r="B35" s="789" t="s">
        <v>335</v>
      </c>
      <c r="C35" s="790" t="s">
        <v>157</v>
      </c>
      <c r="D35" s="620"/>
      <c r="E35" s="757"/>
      <c r="F35" s="757"/>
      <c r="G35" s="757"/>
      <c r="H35" s="757"/>
      <c r="I35" s="757"/>
      <c r="J35" s="757"/>
      <c r="K35" s="757"/>
    </row>
    <row r="36" ht="22.5" customHeight="1">
      <c r="A36" s="208"/>
      <c r="B36" s="791" t="s">
        <v>304</v>
      </c>
      <c r="C36" s="792" t="s">
        <v>162</v>
      </c>
      <c r="D36" s="620"/>
      <c r="E36" s="757"/>
      <c r="F36" s="757"/>
      <c r="G36" s="757"/>
      <c r="H36" s="757"/>
      <c r="I36" s="757"/>
      <c r="J36" s="757"/>
      <c r="K36" s="757"/>
    </row>
    <row r="37" ht="22.5" customHeight="1">
      <c r="A37" s="208"/>
      <c r="B37" s="791" t="s">
        <v>632</v>
      </c>
      <c r="C37" s="793" t="s">
        <v>181</v>
      </c>
      <c r="D37" s="620"/>
      <c r="E37" s="757"/>
      <c r="F37" s="757"/>
      <c r="G37" s="757"/>
      <c r="H37" s="757"/>
      <c r="I37" s="757"/>
      <c r="J37" s="757"/>
      <c r="K37" s="757"/>
    </row>
    <row r="38" ht="22.5" customHeight="1">
      <c r="A38" s="208"/>
      <c r="B38" s="791" t="s">
        <v>381</v>
      </c>
      <c r="C38" s="786" t="s">
        <v>173</v>
      </c>
      <c r="D38" s="787"/>
      <c r="E38" s="757"/>
      <c r="F38" s="757"/>
      <c r="G38" s="757"/>
      <c r="H38" s="757"/>
      <c r="I38" s="757"/>
      <c r="J38" s="757"/>
      <c r="K38" s="757"/>
    </row>
    <row r="39" ht="22.5" customHeight="1">
      <c r="A39" s="208"/>
      <c r="B39" s="789" t="s">
        <v>633</v>
      </c>
      <c r="C39" s="786" t="s">
        <v>634</v>
      </c>
      <c r="D39" s="787"/>
      <c r="E39" s="757"/>
      <c r="F39" s="757"/>
      <c r="G39" s="757"/>
      <c r="H39" s="757"/>
      <c r="I39" s="757"/>
      <c r="J39" s="757"/>
      <c r="K39" s="757"/>
    </row>
    <row r="40" ht="22.5" customHeight="1">
      <c r="A40" s="208"/>
      <c r="B40" s="794" t="s">
        <v>316</v>
      </c>
      <c r="C40" s="795" t="s">
        <v>198</v>
      </c>
      <c r="D40" s="796"/>
      <c r="E40" s="757"/>
      <c r="F40" s="757"/>
      <c r="G40" s="757"/>
      <c r="H40" s="757"/>
      <c r="I40" s="757"/>
      <c r="J40" s="757"/>
      <c r="K40" s="757"/>
    </row>
    <row r="41" ht="22.5" customHeight="1">
      <c r="A41" s="222"/>
      <c r="B41" s="797" t="s">
        <v>311</v>
      </c>
      <c r="C41" s="798" t="s">
        <v>160</v>
      </c>
      <c r="D41" s="799"/>
      <c r="E41" s="757"/>
      <c r="F41" s="757"/>
      <c r="G41" s="757"/>
      <c r="H41" s="757"/>
      <c r="I41" s="757"/>
      <c r="J41" s="757"/>
      <c r="K41" s="757"/>
    </row>
    <row r="42" ht="22.5" customHeight="1">
      <c r="A42" s="754"/>
      <c r="B42" s="754"/>
      <c r="C42" s="754"/>
      <c r="D42" s="754"/>
      <c r="E42" s="757"/>
      <c r="F42" s="757"/>
      <c r="G42" s="757"/>
      <c r="H42" s="757"/>
      <c r="I42" s="757"/>
      <c r="J42" s="754"/>
      <c r="K42" s="754"/>
    </row>
    <row r="43" ht="22.5" customHeight="1">
      <c r="A43" s="800" t="s">
        <v>638</v>
      </c>
      <c r="B43" s="801" t="s">
        <v>639</v>
      </c>
      <c r="C43" s="802">
        <v>43132.0</v>
      </c>
      <c r="D43" s="194"/>
      <c r="E43" s="803">
        <v>43160.0</v>
      </c>
      <c r="F43" s="194"/>
      <c r="G43" s="803">
        <v>43191.0</v>
      </c>
      <c r="H43" s="170"/>
      <c r="I43" s="754"/>
      <c r="J43" s="754"/>
      <c r="K43" s="754"/>
    </row>
    <row r="44" ht="22.5" customHeight="1">
      <c r="A44" s="208"/>
      <c r="B44" s="804" t="str">
        <f>HYPERLINK("https://docs.google.com/document/d/1yFBfw8Hl6FitAS2nf4AzobkArwkEjdl0d_z5VyFl_Os/edit","[ Regeerakkoord ''Samen Sterk voor Morgen'' ]")</f>
        <v>[ Regeerakkoord ''Samen Sterk voor Morgen'' ]</v>
      </c>
      <c r="C44" s="180"/>
      <c r="D44" s="187"/>
      <c r="E44" s="187"/>
      <c r="F44" s="187"/>
      <c r="G44" s="187"/>
      <c r="H44" s="181"/>
      <c r="I44" s="754"/>
      <c r="J44" s="754"/>
      <c r="K44" s="754"/>
    </row>
    <row r="45" ht="22.5" customHeight="1">
      <c r="A45" s="208"/>
      <c r="B45" s="805" t="s">
        <v>154</v>
      </c>
      <c r="C45" s="806" t="s">
        <v>158</v>
      </c>
      <c r="H45" s="176"/>
      <c r="I45" s="754"/>
      <c r="J45" s="754"/>
      <c r="K45" s="754"/>
    </row>
    <row r="46" ht="22.5" customHeight="1">
      <c r="A46" s="208"/>
      <c r="B46" s="805" t="s">
        <v>301</v>
      </c>
      <c r="C46" s="807" t="s">
        <v>172</v>
      </c>
      <c r="D46" s="387"/>
      <c r="E46" s="387"/>
      <c r="F46" s="387"/>
      <c r="G46" s="387"/>
      <c r="H46" s="787"/>
      <c r="I46" s="754"/>
      <c r="J46" s="754"/>
      <c r="K46" s="754"/>
    </row>
    <row r="47" ht="22.5" customHeight="1">
      <c r="A47" s="208"/>
      <c r="B47" s="805" t="s">
        <v>302</v>
      </c>
      <c r="C47" s="808" t="s">
        <v>160</v>
      </c>
      <c r="D47" s="387"/>
      <c r="E47" s="387"/>
      <c r="F47" s="387"/>
      <c r="G47" s="387"/>
      <c r="H47" s="787"/>
      <c r="I47" s="754"/>
      <c r="J47" s="754"/>
      <c r="K47" s="754"/>
    </row>
    <row r="48" ht="22.5" customHeight="1">
      <c r="A48" s="208"/>
      <c r="B48" s="809" t="s">
        <v>314</v>
      </c>
      <c r="C48" s="810" t="s">
        <v>181</v>
      </c>
      <c r="D48" s="811"/>
      <c r="E48" s="811"/>
      <c r="F48" s="811"/>
      <c r="G48" s="811"/>
      <c r="H48" s="812"/>
      <c r="I48" s="754"/>
      <c r="J48" s="754"/>
      <c r="K48" s="754"/>
    </row>
    <row r="49" ht="22.5" customHeight="1">
      <c r="A49" s="208"/>
      <c r="B49" s="789" t="s">
        <v>303</v>
      </c>
      <c r="C49" s="813" t="s">
        <v>157</v>
      </c>
      <c r="D49" s="364"/>
      <c r="E49" s="364"/>
      <c r="F49" s="364"/>
      <c r="G49" s="364"/>
      <c r="H49" s="620"/>
      <c r="I49" s="754"/>
      <c r="J49" s="754"/>
      <c r="K49" s="754"/>
    </row>
    <row r="50" ht="22.5" customHeight="1">
      <c r="A50" s="208"/>
      <c r="B50" s="791" t="s">
        <v>304</v>
      </c>
      <c r="C50" s="814" t="s">
        <v>162</v>
      </c>
      <c r="D50" s="364"/>
      <c r="E50" s="364"/>
      <c r="F50" s="364"/>
      <c r="G50" s="364"/>
      <c r="H50" s="620"/>
      <c r="I50" s="754"/>
      <c r="J50" s="754"/>
      <c r="K50" s="754"/>
    </row>
    <row r="51" ht="22.5" customHeight="1">
      <c r="A51" s="208"/>
      <c r="B51" s="791" t="s">
        <v>305</v>
      </c>
      <c r="C51" s="815" t="s">
        <v>181</v>
      </c>
      <c r="D51" s="364"/>
      <c r="E51" s="364"/>
      <c r="F51" s="364"/>
      <c r="G51" s="364"/>
      <c r="H51" s="620"/>
      <c r="I51" s="754"/>
      <c r="J51" s="754"/>
      <c r="K51" s="754"/>
    </row>
    <row r="52" ht="22.5" customHeight="1">
      <c r="A52" s="208"/>
      <c r="B52" s="791" t="s">
        <v>315</v>
      </c>
      <c r="C52" s="814" t="s">
        <v>194</v>
      </c>
      <c r="D52" s="364"/>
      <c r="E52" s="364"/>
      <c r="F52" s="364"/>
      <c r="G52" s="364"/>
      <c r="H52" s="620"/>
      <c r="I52" s="754"/>
      <c r="J52" s="754"/>
      <c r="K52" s="754"/>
    </row>
    <row r="53" ht="22.5" customHeight="1">
      <c r="A53" s="208"/>
      <c r="B53" s="791" t="s">
        <v>309</v>
      </c>
      <c r="C53" s="813" t="s">
        <v>172</v>
      </c>
      <c r="D53" s="364"/>
      <c r="E53" s="364"/>
      <c r="F53" s="364"/>
      <c r="G53" s="364"/>
      <c r="H53" s="620"/>
      <c r="I53" s="754"/>
      <c r="J53" s="754"/>
      <c r="K53" s="754"/>
    </row>
    <row r="54" ht="22.5" customHeight="1">
      <c r="A54" s="208"/>
      <c r="B54" s="794" t="s">
        <v>316</v>
      </c>
      <c r="C54" s="816" t="s">
        <v>317</v>
      </c>
      <c r="D54" s="364"/>
      <c r="E54" s="364"/>
      <c r="F54" s="364"/>
      <c r="G54" s="364"/>
      <c r="H54" s="620"/>
      <c r="I54" s="754"/>
      <c r="J54" s="754"/>
      <c r="K54" s="754"/>
    </row>
    <row r="55" ht="22.5" customHeight="1">
      <c r="A55" s="222"/>
      <c r="B55" s="817" t="s">
        <v>311</v>
      </c>
      <c r="C55" s="818" t="s">
        <v>160</v>
      </c>
      <c r="D55" s="187"/>
      <c r="E55" s="187"/>
      <c r="F55" s="187"/>
      <c r="G55" s="187"/>
      <c r="H55" s="181"/>
      <c r="I55" s="754"/>
      <c r="J55" s="754"/>
      <c r="K55" s="754"/>
    </row>
    <row r="56" ht="22.5" customHeight="1">
      <c r="A56" s="754"/>
      <c r="B56" s="754"/>
      <c r="C56" s="755"/>
      <c r="D56" s="755"/>
      <c r="E56" s="754"/>
      <c r="F56" s="754"/>
      <c r="G56" s="754"/>
      <c r="H56" s="754"/>
      <c r="I56" s="754"/>
      <c r="J56" s="754"/>
      <c r="K56" s="754"/>
    </row>
    <row r="57" ht="22.5" customHeight="1">
      <c r="A57" s="819" t="s">
        <v>640</v>
      </c>
      <c r="B57" s="820" t="s">
        <v>641</v>
      </c>
      <c r="C57" s="780">
        <v>43070.0</v>
      </c>
      <c r="D57" s="194"/>
      <c r="E57" s="760">
        <v>42736.0</v>
      </c>
      <c r="F57" s="170"/>
      <c r="G57" s="754"/>
      <c r="H57" s="754"/>
      <c r="I57" s="754"/>
      <c r="J57" s="754"/>
      <c r="K57" s="754"/>
    </row>
    <row r="58" ht="22.5" customHeight="1">
      <c r="A58" s="208"/>
      <c r="B58" s="821" t="str">
        <f>HYPERLINK("https://docs.google.com/document/d/1NL-1vwheq58UKwi5ein8fRH4HD3wbc2dKZKJdjs404Q/edit","[ Regeerakkoord ""Breedlinks maar dan Breder"" ]")</f>
        <v>[ Regeerakkoord "Breedlinks maar dan Breder" ]</v>
      </c>
      <c r="C58" s="180"/>
      <c r="D58" s="187"/>
      <c r="E58" s="187"/>
      <c r="F58" s="181"/>
      <c r="G58" s="754"/>
      <c r="H58" s="754"/>
      <c r="I58" s="754"/>
      <c r="J58" s="754"/>
      <c r="K58" s="754"/>
    </row>
    <row r="59" ht="22.5" customHeight="1">
      <c r="A59" s="208"/>
      <c r="B59" s="822" t="s">
        <v>154</v>
      </c>
      <c r="C59" s="823" t="s">
        <v>161</v>
      </c>
      <c r="D59" s="364"/>
      <c r="E59" s="364"/>
      <c r="F59" s="620"/>
      <c r="G59" s="754"/>
      <c r="H59" s="754"/>
      <c r="I59" s="754"/>
      <c r="J59" s="754"/>
      <c r="K59" s="754"/>
    </row>
    <row r="60" ht="22.5" customHeight="1">
      <c r="A60" s="208"/>
      <c r="B60" s="822" t="s">
        <v>301</v>
      </c>
      <c r="C60" s="824" t="s">
        <v>160</v>
      </c>
      <c r="D60" s="364"/>
      <c r="E60" s="364"/>
      <c r="F60" s="620"/>
      <c r="G60" s="754"/>
      <c r="H60" s="754"/>
      <c r="I60" s="754"/>
      <c r="J60" s="754"/>
      <c r="K60" s="754"/>
    </row>
    <row r="61" ht="22.5" customHeight="1">
      <c r="A61" s="208"/>
      <c r="B61" s="825" t="s">
        <v>302</v>
      </c>
      <c r="C61" s="826" t="s">
        <v>190</v>
      </c>
      <c r="D61" s="811"/>
      <c r="E61" s="811"/>
      <c r="F61" s="812"/>
      <c r="G61" s="754"/>
      <c r="H61" s="754"/>
      <c r="I61" s="754"/>
      <c r="J61" s="754"/>
      <c r="K61" s="754"/>
    </row>
    <row r="62" ht="22.5" customHeight="1">
      <c r="A62" s="208"/>
      <c r="B62" s="827" t="s">
        <v>303</v>
      </c>
      <c r="C62" s="828" t="s">
        <v>191</v>
      </c>
      <c r="D62" s="364"/>
      <c r="E62" s="364"/>
      <c r="F62" s="620"/>
      <c r="G62" s="754"/>
      <c r="H62" s="754"/>
      <c r="I62" s="754"/>
      <c r="J62" s="754"/>
      <c r="K62" s="754"/>
    </row>
    <row r="63" ht="22.5" customHeight="1">
      <c r="A63" s="208"/>
      <c r="B63" s="829" t="s">
        <v>304</v>
      </c>
      <c r="C63" s="830" t="s">
        <v>190</v>
      </c>
      <c r="D63" s="387"/>
      <c r="E63" s="387"/>
      <c r="F63" s="787"/>
      <c r="G63" s="754"/>
      <c r="H63" s="754"/>
      <c r="I63" s="754"/>
      <c r="J63" s="754"/>
      <c r="K63" s="754"/>
    </row>
    <row r="64" ht="22.5" customHeight="1">
      <c r="A64" s="208"/>
      <c r="B64" s="829" t="s">
        <v>305</v>
      </c>
      <c r="C64" s="831" t="s">
        <v>170</v>
      </c>
      <c r="F64" s="176"/>
      <c r="G64" s="754"/>
      <c r="H64" s="754"/>
      <c r="I64" s="754"/>
      <c r="J64" s="754"/>
      <c r="K64" s="754"/>
    </row>
    <row r="65" ht="22.5" customHeight="1">
      <c r="A65" s="208"/>
      <c r="B65" s="829" t="s">
        <v>306</v>
      </c>
      <c r="C65" s="832" t="s">
        <v>172</v>
      </c>
      <c r="D65" s="387"/>
      <c r="E65" s="387"/>
      <c r="F65" s="787"/>
      <c r="G65" s="754"/>
      <c r="H65" s="754"/>
      <c r="I65" s="754"/>
      <c r="J65" s="754"/>
      <c r="K65" s="754"/>
    </row>
    <row r="66" ht="22.5" customHeight="1">
      <c r="A66" s="208"/>
      <c r="B66" s="829" t="s">
        <v>307</v>
      </c>
      <c r="C66" s="824" t="s">
        <v>197</v>
      </c>
      <c r="D66" s="364"/>
      <c r="E66" s="364"/>
      <c r="F66" s="620"/>
      <c r="G66" s="754"/>
      <c r="H66" s="754"/>
      <c r="I66" s="754"/>
      <c r="J66" s="754"/>
      <c r="K66" s="754"/>
    </row>
    <row r="67" ht="22.5" customHeight="1">
      <c r="A67" s="208"/>
      <c r="B67" s="829" t="s">
        <v>308</v>
      </c>
      <c r="C67" s="830" t="s">
        <v>322</v>
      </c>
      <c r="D67" s="387"/>
      <c r="E67" s="387"/>
      <c r="F67" s="787"/>
      <c r="G67" s="754"/>
      <c r="H67" s="754"/>
      <c r="I67" s="754"/>
      <c r="J67" s="754"/>
      <c r="K67" s="754"/>
    </row>
    <row r="68" ht="22.5" customHeight="1">
      <c r="A68" s="208"/>
      <c r="B68" s="829" t="s">
        <v>309</v>
      </c>
      <c r="C68" s="832" t="s">
        <v>323</v>
      </c>
      <c r="D68" s="387"/>
      <c r="E68" s="387"/>
      <c r="F68" s="787"/>
      <c r="G68" s="754"/>
      <c r="H68" s="754"/>
      <c r="I68" s="754"/>
      <c r="J68" s="754"/>
      <c r="K68" s="754"/>
    </row>
    <row r="69" ht="22.5" customHeight="1">
      <c r="A69" s="208"/>
      <c r="B69" s="829" t="s">
        <v>310</v>
      </c>
      <c r="C69" s="832" t="s">
        <v>157</v>
      </c>
      <c r="D69" s="387"/>
      <c r="E69" s="387"/>
      <c r="F69" s="787"/>
      <c r="G69" s="754"/>
      <c r="H69" s="754"/>
      <c r="I69" s="754"/>
      <c r="J69" s="754"/>
      <c r="K69" s="754"/>
    </row>
    <row r="70" ht="22.5" customHeight="1">
      <c r="A70" s="222"/>
      <c r="B70" s="833" t="s">
        <v>311</v>
      </c>
      <c r="C70" s="834" t="s">
        <v>160</v>
      </c>
      <c r="D70" s="187"/>
      <c r="E70" s="187"/>
      <c r="F70" s="181"/>
      <c r="G70" s="754"/>
      <c r="H70" s="754"/>
      <c r="I70" s="754"/>
      <c r="J70" s="754"/>
      <c r="K70" s="754"/>
    </row>
    <row r="71" ht="22.5" customHeight="1">
      <c r="A71" s="754"/>
      <c r="B71" s="754"/>
      <c r="C71" s="754"/>
      <c r="D71" s="754"/>
      <c r="E71" s="754"/>
      <c r="F71" s="754"/>
      <c r="G71" s="754"/>
      <c r="H71" s="754"/>
      <c r="I71" s="754"/>
      <c r="J71" s="754"/>
      <c r="K71" s="754"/>
    </row>
    <row r="72" ht="22.5" customHeight="1">
      <c r="A72" s="819" t="s">
        <v>581</v>
      </c>
      <c r="B72" s="835" t="s">
        <v>642</v>
      </c>
      <c r="C72" s="802">
        <v>43009.0</v>
      </c>
      <c r="D72" s="194"/>
      <c r="E72" s="803">
        <v>43040.0</v>
      </c>
      <c r="F72" s="170"/>
      <c r="G72" s="56"/>
      <c r="H72" s="1"/>
      <c r="I72" s="1"/>
      <c r="J72" s="754"/>
      <c r="K72" s="754"/>
    </row>
    <row r="73" ht="22.5" customHeight="1">
      <c r="A73" s="208"/>
      <c r="B73" s="804" t="str">
        <f>HYPERLINK("https://docs.google.com/document/d/1cVJ3bIp0MYV3Bv9djUHGvNYvhbFjvjfd3koli0IHM1I/edit#heading=h.dld9zn49ez7o","[ Regeerakkoord ""Vooruit dan maar"" ]")</f>
        <v>[ Regeerakkoord "Vooruit dan maar" ]</v>
      </c>
      <c r="C73" s="180"/>
      <c r="D73" s="187"/>
      <c r="E73" s="187"/>
      <c r="F73" s="181"/>
      <c r="G73" s="754"/>
      <c r="H73" s="754"/>
      <c r="I73" s="754"/>
      <c r="J73" s="754"/>
      <c r="K73" s="754"/>
    </row>
    <row r="74" ht="22.5" customHeight="1">
      <c r="A74" s="208"/>
      <c r="B74" s="836" t="s">
        <v>154</v>
      </c>
      <c r="C74" s="837" t="s">
        <v>161</v>
      </c>
      <c r="D74" s="364"/>
      <c r="E74" s="364"/>
      <c r="F74" s="620"/>
      <c r="G74" s="754"/>
      <c r="H74" s="754"/>
      <c r="I74" s="754"/>
      <c r="J74" s="754"/>
      <c r="K74" s="754"/>
    </row>
    <row r="75" ht="22.5" customHeight="1">
      <c r="A75" s="208"/>
      <c r="B75" s="836" t="s">
        <v>301</v>
      </c>
      <c r="C75" s="838" t="s">
        <v>171</v>
      </c>
      <c r="D75" s="387"/>
      <c r="E75" s="387"/>
      <c r="F75" s="787"/>
      <c r="G75" s="754"/>
      <c r="H75" s="754"/>
      <c r="I75" s="754"/>
      <c r="J75" s="754"/>
      <c r="K75" s="754"/>
    </row>
    <row r="76" ht="22.5" customHeight="1">
      <c r="A76" s="208"/>
      <c r="B76" s="839" t="s">
        <v>302</v>
      </c>
      <c r="C76" s="840" t="s">
        <v>162</v>
      </c>
      <c r="D76" s="811"/>
      <c r="E76" s="811"/>
      <c r="F76" s="812"/>
      <c r="G76" s="754"/>
      <c r="H76" s="754"/>
      <c r="I76" s="754"/>
      <c r="J76" s="754"/>
      <c r="K76" s="754"/>
    </row>
    <row r="77" ht="22.5" customHeight="1">
      <c r="A77" s="208"/>
      <c r="B77" s="841" t="s">
        <v>303</v>
      </c>
      <c r="C77" s="842" t="s">
        <v>191</v>
      </c>
      <c r="D77" s="387"/>
      <c r="E77" s="387"/>
      <c r="F77" s="787"/>
      <c r="G77" s="754"/>
      <c r="H77" s="754"/>
      <c r="I77" s="754"/>
      <c r="J77" s="754"/>
      <c r="K77" s="754"/>
    </row>
    <row r="78" ht="22.5" customHeight="1">
      <c r="A78" s="208"/>
      <c r="B78" s="841" t="s">
        <v>304</v>
      </c>
      <c r="C78" s="843" t="s">
        <v>162</v>
      </c>
      <c r="D78" s="387"/>
      <c r="E78" s="387"/>
      <c r="F78" s="787"/>
      <c r="G78" s="754"/>
      <c r="H78" s="754"/>
      <c r="I78" s="754"/>
      <c r="J78" s="754"/>
      <c r="K78" s="754"/>
    </row>
    <row r="79" ht="22.5" customHeight="1">
      <c r="A79" s="208"/>
      <c r="B79" s="841" t="s">
        <v>305</v>
      </c>
      <c r="C79" s="832" t="s">
        <v>157</v>
      </c>
      <c r="D79" s="387"/>
      <c r="E79" s="387"/>
      <c r="F79" s="787"/>
      <c r="G79" s="754"/>
      <c r="H79" s="754"/>
      <c r="I79" s="754"/>
      <c r="J79" s="754"/>
      <c r="K79" s="754"/>
    </row>
    <row r="80" ht="22.5" customHeight="1">
      <c r="A80" s="208"/>
      <c r="B80" s="841" t="s">
        <v>328</v>
      </c>
      <c r="C80" s="844" t="s">
        <v>171</v>
      </c>
      <c r="D80" s="387"/>
      <c r="E80" s="387"/>
      <c r="F80" s="787"/>
      <c r="G80" s="754"/>
      <c r="H80" s="754"/>
      <c r="I80" s="754"/>
      <c r="J80" s="754"/>
      <c r="K80" s="754"/>
    </row>
    <row r="81" ht="22.5" customHeight="1">
      <c r="A81" s="208"/>
      <c r="B81" s="841" t="s">
        <v>309</v>
      </c>
      <c r="C81" s="845" t="s">
        <v>179</v>
      </c>
      <c r="D81" s="846" t="s">
        <v>323</v>
      </c>
      <c r="E81" s="387"/>
      <c r="F81" s="787"/>
      <c r="G81" s="754"/>
      <c r="H81" s="754"/>
      <c r="I81" s="754"/>
      <c r="J81" s="754"/>
      <c r="K81" s="754"/>
    </row>
    <row r="82" ht="22.5" customHeight="1">
      <c r="A82" s="208"/>
      <c r="B82" s="841" t="s">
        <v>329</v>
      </c>
      <c r="C82" s="832" t="s">
        <v>172</v>
      </c>
      <c r="D82" s="387"/>
      <c r="E82" s="387"/>
      <c r="F82" s="787"/>
      <c r="G82" s="754"/>
      <c r="H82" s="754"/>
      <c r="I82" s="754"/>
      <c r="J82" s="754"/>
      <c r="K82" s="754"/>
    </row>
    <row r="83" ht="22.5" customHeight="1">
      <c r="A83" s="222"/>
      <c r="B83" s="833" t="s">
        <v>311</v>
      </c>
      <c r="C83" s="847" t="s">
        <v>202</v>
      </c>
      <c r="D83" s="848"/>
      <c r="E83" s="849"/>
      <c r="F83" s="850" t="s">
        <v>161</v>
      </c>
      <c r="G83" s="754"/>
      <c r="H83" s="754"/>
      <c r="I83" s="754"/>
      <c r="J83" s="754"/>
      <c r="K83" s="754"/>
    </row>
    <row r="84" ht="22.5" customHeight="1">
      <c r="A84" s="754"/>
      <c r="B84" s="754"/>
      <c r="C84" s="754"/>
      <c r="D84" s="754"/>
      <c r="E84" s="754"/>
      <c r="F84" s="754"/>
      <c r="G84" s="754"/>
      <c r="H84" s="754"/>
      <c r="I84" s="754"/>
      <c r="J84" s="754"/>
      <c r="K84" s="754"/>
    </row>
    <row r="85" ht="22.5" customHeight="1">
      <c r="A85" s="819" t="s">
        <v>643</v>
      </c>
      <c r="B85" s="835" t="s">
        <v>644</v>
      </c>
      <c r="C85" s="802">
        <v>42948.0</v>
      </c>
      <c r="D85" s="194"/>
      <c r="E85" s="803">
        <v>42979.0</v>
      </c>
      <c r="F85" s="170"/>
      <c r="G85" s="754"/>
      <c r="H85" s="754"/>
      <c r="I85" s="754"/>
      <c r="J85" s="754"/>
      <c r="K85" s="754"/>
    </row>
    <row r="86" ht="22.5" customHeight="1">
      <c r="A86" s="208"/>
      <c r="B86" s="804" t="str">
        <f>HYPERLINK("https://docs.google.com/document/d/1eVj6sDLNaKDsbyqdqv5ozVrNXA9nxydJvrFhgaNm_yk/edit","[ Regeerakkoord ""Maak Nederland Weer Groots!"" ]")</f>
        <v>[ Regeerakkoord "Maak Nederland Weer Groots!" ]</v>
      </c>
      <c r="C86" s="180"/>
      <c r="D86" s="187"/>
      <c r="E86" s="187"/>
      <c r="F86" s="181"/>
      <c r="G86" s="754"/>
      <c r="H86" s="754"/>
      <c r="I86" s="754"/>
      <c r="J86" s="754"/>
      <c r="K86" s="754"/>
    </row>
    <row r="87" ht="22.5" customHeight="1">
      <c r="A87" s="208"/>
      <c r="B87" s="836" t="s">
        <v>154</v>
      </c>
      <c r="C87" s="823" t="s">
        <v>161</v>
      </c>
      <c r="D87" s="364"/>
      <c r="E87" s="364"/>
      <c r="F87" s="620"/>
      <c r="G87" s="754"/>
      <c r="H87" s="754"/>
      <c r="I87" s="754"/>
      <c r="J87" s="754"/>
      <c r="K87" s="754"/>
    </row>
    <row r="88" ht="22.5" customHeight="1">
      <c r="A88" s="208"/>
      <c r="B88" s="836" t="s">
        <v>301</v>
      </c>
      <c r="C88" s="851" t="s">
        <v>162</v>
      </c>
      <c r="D88" s="387"/>
      <c r="E88" s="387"/>
      <c r="F88" s="787"/>
      <c r="G88" s="754"/>
      <c r="H88" s="754"/>
      <c r="I88" s="754"/>
      <c r="J88" s="754"/>
      <c r="K88" s="754"/>
    </row>
    <row r="89" ht="22.5" customHeight="1">
      <c r="A89" s="208"/>
      <c r="B89" s="839" t="s">
        <v>302</v>
      </c>
      <c r="C89" s="852" t="s">
        <v>204</v>
      </c>
      <c r="D89" s="811"/>
      <c r="E89" s="811"/>
      <c r="F89" s="812"/>
      <c r="G89" s="754"/>
      <c r="H89" s="754"/>
      <c r="I89" s="754"/>
      <c r="J89" s="754"/>
      <c r="K89" s="754"/>
    </row>
    <row r="90" ht="22.5" customHeight="1">
      <c r="A90" s="208"/>
      <c r="B90" s="853" t="s">
        <v>335</v>
      </c>
      <c r="C90" s="854" t="s">
        <v>336</v>
      </c>
      <c r="D90" s="364"/>
      <c r="E90" s="364"/>
      <c r="F90" s="620"/>
      <c r="G90" s="754"/>
      <c r="H90" s="754"/>
      <c r="I90" s="754"/>
      <c r="J90" s="754"/>
      <c r="K90" s="754"/>
    </row>
    <row r="91" ht="22.5" customHeight="1">
      <c r="A91" s="208"/>
      <c r="B91" s="855" t="s">
        <v>304</v>
      </c>
      <c r="C91" s="856" t="s">
        <v>162</v>
      </c>
      <c r="D91" s="387"/>
      <c r="E91" s="387"/>
      <c r="F91" s="787"/>
      <c r="G91" s="754"/>
      <c r="H91" s="754"/>
      <c r="I91" s="754"/>
      <c r="J91" s="754"/>
      <c r="K91" s="754"/>
    </row>
    <row r="92" ht="22.5" customHeight="1">
      <c r="A92" s="208"/>
      <c r="B92" s="855" t="s">
        <v>305</v>
      </c>
      <c r="C92" s="857" t="s">
        <v>157</v>
      </c>
      <c r="D92" s="387"/>
      <c r="E92" s="387"/>
      <c r="F92" s="787"/>
      <c r="G92" s="754"/>
      <c r="H92" s="754"/>
      <c r="I92" s="754"/>
      <c r="J92" s="754"/>
      <c r="K92" s="754"/>
    </row>
    <row r="93" ht="22.5" customHeight="1">
      <c r="A93" s="208"/>
      <c r="B93" s="855" t="s">
        <v>337</v>
      </c>
      <c r="C93" s="858" t="s">
        <v>171</v>
      </c>
      <c r="D93" s="387"/>
      <c r="E93" s="387"/>
      <c r="F93" s="787"/>
      <c r="G93" s="754"/>
      <c r="H93" s="754"/>
      <c r="I93" s="754"/>
      <c r="J93" s="754"/>
      <c r="K93" s="754"/>
    </row>
    <row r="94" ht="22.5" customHeight="1">
      <c r="A94" s="208"/>
      <c r="B94" s="855" t="s">
        <v>309</v>
      </c>
      <c r="C94" s="858" t="s">
        <v>204</v>
      </c>
      <c r="D94" s="387"/>
      <c r="E94" s="387"/>
      <c r="F94" s="787"/>
      <c r="G94" s="754"/>
      <c r="H94" s="754"/>
      <c r="I94" s="754"/>
      <c r="J94" s="754"/>
      <c r="K94" s="754"/>
    </row>
    <row r="95" ht="22.5" customHeight="1">
      <c r="A95" s="208"/>
      <c r="B95" s="855" t="s">
        <v>338</v>
      </c>
      <c r="C95" s="856" t="s">
        <v>339</v>
      </c>
      <c r="D95" s="387"/>
      <c r="E95" s="387"/>
      <c r="F95" s="787"/>
      <c r="G95" s="754"/>
      <c r="H95" s="754"/>
      <c r="I95" s="754"/>
      <c r="J95" s="754"/>
      <c r="K95" s="754"/>
    </row>
    <row r="96" ht="22.5" customHeight="1">
      <c r="A96" s="222"/>
      <c r="B96" s="859" t="s">
        <v>311</v>
      </c>
      <c r="C96" s="860" t="s">
        <v>158</v>
      </c>
      <c r="D96" s="848"/>
      <c r="E96" s="848"/>
      <c r="F96" s="799"/>
      <c r="G96" s="754"/>
      <c r="H96" s="754"/>
      <c r="I96" s="754"/>
      <c r="J96" s="754"/>
      <c r="K96" s="754"/>
    </row>
    <row r="97" ht="22.5" customHeight="1">
      <c r="A97" s="754"/>
      <c r="B97" s="754"/>
      <c r="C97" s="754"/>
      <c r="D97" s="754"/>
      <c r="E97" s="754"/>
      <c r="F97" s="754"/>
      <c r="G97" s="754"/>
      <c r="H97" s="754"/>
      <c r="I97" s="754"/>
      <c r="J97" s="754"/>
      <c r="K97" s="754"/>
    </row>
    <row r="98" ht="22.5" customHeight="1">
      <c r="A98" s="861" t="s">
        <v>645</v>
      </c>
      <c r="B98" s="862" t="s">
        <v>646</v>
      </c>
      <c r="C98" s="802">
        <v>42887.0</v>
      </c>
      <c r="D98" s="194"/>
      <c r="E98" s="803">
        <v>42917.0</v>
      </c>
      <c r="F98" s="170"/>
      <c r="G98" s="754"/>
      <c r="H98" s="754"/>
      <c r="I98" s="754"/>
      <c r="J98" s="754"/>
      <c r="K98" s="754"/>
    </row>
    <row r="99" ht="22.5" customHeight="1">
      <c r="A99" s="208"/>
      <c r="B99" s="804" t="str">
        <f>HYPERLINK("https://docs.google.com/document/d/1i_b-dfNIgVpYZGqiQUHyyJyu9I7wIi-1rs9d_rXNZy8/edit","[ Regeerakkoord ""Sterk&amp;Stebiel"" ]")</f>
        <v>[ Regeerakkoord "Sterk&amp;Stebiel" ]</v>
      </c>
      <c r="C99" s="180"/>
      <c r="D99" s="187"/>
      <c r="E99" s="187"/>
      <c r="F99" s="181"/>
      <c r="G99" s="754"/>
      <c r="H99" s="754"/>
      <c r="I99" s="754"/>
      <c r="J99" s="754"/>
      <c r="K99" s="754"/>
    </row>
    <row r="100" ht="22.5" customHeight="1">
      <c r="A100" s="208"/>
      <c r="B100" s="836" t="s">
        <v>154</v>
      </c>
      <c r="C100" s="824" t="s">
        <v>160</v>
      </c>
      <c r="D100" s="364"/>
      <c r="E100" s="364"/>
      <c r="F100" s="620"/>
      <c r="G100" s="754"/>
      <c r="H100" s="754"/>
      <c r="I100" s="754"/>
      <c r="J100" s="754"/>
      <c r="K100" s="754"/>
    </row>
    <row r="101" ht="22.5" customHeight="1">
      <c r="A101" s="208"/>
      <c r="B101" s="836" t="s">
        <v>301</v>
      </c>
      <c r="C101" s="831" t="s">
        <v>170</v>
      </c>
      <c r="F101" s="176"/>
      <c r="G101" s="754"/>
      <c r="H101" s="754"/>
      <c r="I101" s="754"/>
      <c r="J101" s="754"/>
      <c r="K101" s="754"/>
    </row>
    <row r="102" ht="22.5" customHeight="1">
      <c r="A102" s="208"/>
      <c r="B102" s="839" t="s">
        <v>302</v>
      </c>
      <c r="C102" s="863" t="s">
        <v>345</v>
      </c>
      <c r="D102" s="811"/>
      <c r="E102" s="811"/>
      <c r="F102" s="812"/>
      <c r="G102" s="754"/>
      <c r="H102" s="754"/>
      <c r="I102" s="754"/>
      <c r="J102" s="754"/>
      <c r="K102" s="754"/>
    </row>
    <row r="103" ht="22.5" customHeight="1">
      <c r="A103" s="208"/>
      <c r="B103" s="769" t="s">
        <v>303</v>
      </c>
      <c r="C103" s="864" t="s">
        <v>346</v>
      </c>
      <c r="D103" s="365"/>
      <c r="E103" s="865" t="s">
        <v>199</v>
      </c>
      <c r="F103" s="620"/>
      <c r="G103" s="754"/>
      <c r="H103" s="754"/>
      <c r="I103" s="754"/>
      <c r="J103" s="754"/>
      <c r="K103" s="754"/>
    </row>
    <row r="104" ht="22.5" customHeight="1">
      <c r="A104" s="208"/>
      <c r="B104" s="866" t="s">
        <v>304</v>
      </c>
      <c r="C104" s="830" t="s">
        <v>170</v>
      </c>
      <c r="D104" s="387"/>
      <c r="E104" s="387"/>
      <c r="F104" s="787"/>
      <c r="G104" s="754"/>
      <c r="H104" s="754"/>
      <c r="I104" s="754"/>
      <c r="J104" s="754"/>
      <c r="K104" s="754"/>
    </row>
    <row r="105" ht="22.5" customHeight="1">
      <c r="A105" s="208"/>
      <c r="B105" s="791" t="s">
        <v>347</v>
      </c>
      <c r="C105" s="867" t="s">
        <v>179</v>
      </c>
      <c r="D105" s="868" t="s">
        <v>348</v>
      </c>
      <c r="E105" s="387"/>
      <c r="F105" s="787"/>
      <c r="G105" s="754"/>
      <c r="H105" s="754"/>
      <c r="I105" s="754"/>
      <c r="J105" s="754"/>
      <c r="K105" s="754"/>
    </row>
    <row r="106" ht="22.5" customHeight="1">
      <c r="A106" s="208"/>
      <c r="B106" s="791" t="s">
        <v>309</v>
      </c>
      <c r="C106" s="869" t="s">
        <v>345</v>
      </c>
      <c r="D106" s="387"/>
      <c r="E106" s="387"/>
      <c r="F106" s="787"/>
      <c r="G106" s="754"/>
      <c r="H106" s="754"/>
      <c r="I106" s="754"/>
      <c r="J106" s="754"/>
      <c r="K106" s="754"/>
    </row>
    <row r="107" ht="22.5" customHeight="1">
      <c r="A107" s="208"/>
      <c r="B107" s="791" t="s">
        <v>349</v>
      </c>
      <c r="C107" s="869" t="s">
        <v>189</v>
      </c>
      <c r="D107" s="387"/>
      <c r="E107" s="387"/>
      <c r="F107" s="787"/>
      <c r="G107" s="754"/>
      <c r="H107" s="754"/>
      <c r="I107" s="754"/>
      <c r="J107" s="754"/>
      <c r="K107" s="754"/>
    </row>
    <row r="108" ht="22.5" customHeight="1">
      <c r="A108" s="208"/>
      <c r="B108" s="866" t="s">
        <v>350</v>
      </c>
      <c r="C108" s="870" t="s">
        <v>351</v>
      </c>
      <c r="D108" s="387"/>
      <c r="E108" s="387"/>
      <c r="F108" s="787"/>
      <c r="G108" s="754"/>
      <c r="H108" s="754"/>
      <c r="I108" s="754"/>
      <c r="J108" s="754"/>
      <c r="K108" s="754"/>
    </row>
    <row r="109" ht="22.5" customHeight="1">
      <c r="A109" s="208"/>
      <c r="B109" s="791" t="s">
        <v>310</v>
      </c>
      <c r="C109" s="830" t="s">
        <v>199</v>
      </c>
      <c r="D109" s="384"/>
      <c r="E109" s="871" t="s">
        <v>352</v>
      </c>
      <c r="F109" s="787"/>
      <c r="G109" s="754"/>
      <c r="H109" s="754"/>
      <c r="I109" s="754"/>
      <c r="J109" s="754"/>
      <c r="K109" s="754"/>
    </row>
    <row r="110" ht="22.5" customHeight="1">
      <c r="A110" s="222"/>
      <c r="B110" s="872" t="s">
        <v>353</v>
      </c>
      <c r="C110" s="873" t="s">
        <v>322</v>
      </c>
      <c r="D110" s="848"/>
      <c r="E110" s="848"/>
      <c r="F110" s="799"/>
      <c r="G110" s="754"/>
      <c r="H110" s="754"/>
      <c r="I110" s="754"/>
      <c r="J110" s="754"/>
      <c r="K110" s="754"/>
    </row>
    <row r="111" ht="22.5" customHeight="1">
      <c r="A111" s="754"/>
      <c r="B111" s="754"/>
      <c r="C111" s="754"/>
      <c r="D111" s="754"/>
      <c r="E111" s="754"/>
      <c r="F111" s="754"/>
      <c r="G111" s="754"/>
      <c r="H111" s="754"/>
      <c r="I111" s="754"/>
      <c r="J111" s="754"/>
      <c r="K111" s="754"/>
    </row>
    <row r="112" ht="22.5" customHeight="1">
      <c r="A112" s="861" t="s">
        <v>647</v>
      </c>
      <c r="B112" s="862" t="s">
        <v>648</v>
      </c>
      <c r="C112" s="802">
        <v>42795.0</v>
      </c>
      <c r="D112" s="194"/>
      <c r="E112" s="803">
        <v>42826.0</v>
      </c>
      <c r="F112" s="194"/>
      <c r="G112" s="803">
        <v>42856.0</v>
      </c>
      <c r="H112" s="170"/>
      <c r="I112" s="754"/>
      <c r="J112" s="754"/>
      <c r="K112" s="754"/>
    </row>
    <row r="113" ht="22.5" customHeight="1">
      <c r="A113" s="208"/>
      <c r="B113" s="804" t="str">
        <f>HYPERLINK("https://docs.google.com/document/d/18hk_LzqmkWautoXoig019qVgJ29wpeUFS7DtEq_5vJk/edit","[ Regeerakkoord ''Roze'' ]")</f>
        <v>[ Regeerakkoord ''Roze'' ]</v>
      </c>
      <c r="C113" s="180"/>
      <c r="D113" s="187"/>
      <c r="E113" s="187"/>
      <c r="F113" s="187"/>
      <c r="G113" s="187"/>
      <c r="H113" s="181"/>
      <c r="I113" s="754"/>
      <c r="J113" s="754"/>
      <c r="K113" s="754"/>
    </row>
    <row r="114" ht="22.5" customHeight="1">
      <c r="A114" s="208"/>
      <c r="B114" s="836" t="s">
        <v>154</v>
      </c>
      <c r="C114" s="874"/>
      <c r="D114" s="870" t="s">
        <v>159</v>
      </c>
      <c r="E114" s="387"/>
      <c r="F114" s="387"/>
      <c r="G114" s="387"/>
      <c r="H114" s="787"/>
      <c r="I114" s="754"/>
      <c r="J114" s="754"/>
      <c r="K114" s="754"/>
    </row>
    <row r="115" ht="22.5" customHeight="1">
      <c r="A115" s="208"/>
      <c r="B115" s="836" t="s">
        <v>301</v>
      </c>
      <c r="C115" s="874"/>
      <c r="D115" s="875" t="s">
        <v>165</v>
      </c>
      <c r="E115" s="876" t="s">
        <v>157</v>
      </c>
      <c r="F115" s="387"/>
      <c r="G115" s="387"/>
      <c r="H115" s="787"/>
      <c r="I115" s="754"/>
      <c r="J115" s="754"/>
      <c r="K115" s="754"/>
    </row>
    <row r="116" ht="22.5" customHeight="1">
      <c r="A116" s="208"/>
      <c r="B116" s="839" t="s">
        <v>302</v>
      </c>
      <c r="C116" s="874"/>
      <c r="D116" s="877" t="s">
        <v>162</v>
      </c>
      <c r="E116" s="811"/>
      <c r="F116" s="811"/>
      <c r="G116" s="811"/>
      <c r="H116" s="812"/>
      <c r="I116" s="754"/>
      <c r="J116" s="754"/>
      <c r="K116" s="754"/>
    </row>
    <row r="117" ht="22.5" customHeight="1">
      <c r="A117" s="208"/>
      <c r="B117" s="878" t="s">
        <v>303</v>
      </c>
      <c r="C117" s="874"/>
      <c r="D117" s="879" t="s">
        <v>173</v>
      </c>
      <c r="E117" s="365"/>
      <c r="F117" s="880" t="s">
        <v>359</v>
      </c>
      <c r="G117" s="364"/>
      <c r="H117" s="620"/>
      <c r="I117" s="754"/>
      <c r="J117" s="754"/>
      <c r="K117" s="754"/>
    </row>
    <row r="118" ht="22.5" customHeight="1">
      <c r="A118" s="208"/>
      <c r="B118" s="881" t="s">
        <v>304</v>
      </c>
      <c r="C118" s="874"/>
      <c r="D118" s="882" t="s">
        <v>162</v>
      </c>
      <c r="E118" s="387"/>
      <c r="F118" s="387"/>
      <c r="G118" s="387"/>
      <c r="H118" s="787"/>
      <c r="I118" s="754"/>
      <c r="J118" s="754"/>
      <c r="K118" s="754"/>
    </row>
    <row r="119" ht="22.5" customHeight="1">
      <c r="A119" s="208"/>
      <c r="B119" s="883" t="s">
        <v>306</v>
      </c>
      <c r="C119" s="874"/>
      <c r="D119" s="882" t="s">
        <v>360</v>
      </c>
      <c r="E119" s="387"/>
      <c r="F119" s="387"/>
      <c r="G119" s="387"/>
      <c r="H119" s="787"/>
      <c r="I119" s="754"/>
      <c r="J119" s="754"/>
      <c r="K119" s="754"/>
    </row>
    <row r="120" ht="22.5" customHeight="1">
      <c r="A120" s="208"/>
      <c r="B120" s="883" t="s">
        <v>361</v>
      </c>
      <c r="C120" s="874"/>
      <c r="D120" s="875" t="s">
        <v>165</v>
      </c>
      <c r="E120" s="876" t="s">
        <v>157</v>
      </c>
      <c r="F120" s="387"/>
      <c r="G120" s="387"/>
      <c r="H120" s="787"/>
      <c r="I120" s="754"/>
      <c r="J120" s="754"/>
      <c r="K120" s="754"/>
    </row>
    <row r="121" ht="22.5" customHeight="1">
      <c r="A121" s="208"/>
      <c r="B121" s="883" t="s">
        <v>309</v>
      </c>
      <c r="C121" s="874"/>
      <c r="D121" s="875" t="s">
        <v>178</v>
      </c>
      <c r="E121" s="876" t="s">
        <v>161</v>
      </c>
      <c r="F121" s="387"/>
      <c r="G121" s="387"/>
      <c r="H121" s="787"/>
      <c r="I121" s="754"/>
      <c r="J121" s="754"/>
      <c r="K121" s="754"/>
    </row>
    <row r="122" ht="22.5" customHeight="1">
      <c r="A122" s="208"/>
      <c r="B122" s="884" t="s">
        <v>362</v>
      </c>
      <c r="C122" s="874"/>
      <c r="D122" s="882" t="s">
        <v>169</v>
      </c>
      <c r="E122" s="387"/>
      <c r="F122" s="384"/>
      <c r="G122" s="885" t="s">
        <v>363</v>
      </c>
      <c r="H122" s="787"/>
      <c r="I122" s="754"/>
      <c r="J122" s="754"/>
      <c r="K122" s="754"/>
    </row>
    <row r="123" ht="22.5" customHeight="1">
      <c r="A123" s="208"/>
      <c r="B123" s="883" t="s">
        <v>364</v>
      </c>
      <c r="C123" s="874"/>
      <c r="D123" s="786" t="s">
        <v>365</v>
      </c>
      <c r="E123" s="387"/>
      <c r="F123" s="387"/>
      <c r="G123" s="387"/>
      <c r="H123" s="787"/>
      <c r="I123" s="754"/>
      <c r="J123" s="754"/>
      <c r="K123" s="754"/>
    </row>
    <row r="124" ht="22.5" customHeight="1">
      <c r="A124" s="208"/>
      <c r="B124" s="883" t="s">
        <v>366</v>
      </c>
      <c r="C124" s="874"/>
      <c r="D124" s="882" t="s">
        <v>194</v>
      </c>
      <c r="E124" s="387"/>
      <c r="F124" s="387"/>
      <c r="G124" s="387"/>
      <c r="H124" s="787"/>
      <c r="I124" s="754"/>
      <c r="J124" s="754"/>
      <c r="K124" s="754"/>
    </row>
    <row r="125" ht="22.5" customHeight="1">
      <c r="A125" s="208"/>
      <c r="B125" s="883" t="s">
        <v>350</v>
      </c>
      <c r="C125" s="874"/>
      <c r="D125" s="870" t="s">
        <v>160</v>
      </c>
      <c r="E125" s="387"/>
      <c r="F125" s="387"/>
      <c r="G125" s="387"/>
      <c r="H125" s="787"/>
      <c r="I125" s="754"/>
      <c r="J125" s="754"/>
      <c r="K125" s="754"/>
    </row>
    <row r="126" ht="22.5" customHeight="1">
      <c r="A126" s="208"/>
      <c r="B126" s="883" t="s">
        <v>310</v>
      </c>
      <c r="C126" s="874"/>
      <c r="D126" s="882" t="s">
        <v>198</v>
      </c>
      <c r="E126" s="387"/>
      <c r="F126" s="387"/>
      <c r="G126" s="387"/>
      <c r="H126" s="787"/>
      <c r="I126" s="754"/>
      <c r="J126" s="754"/>
      <c r="K126" s="754"/>
    </row>
    <row r="127" ht="22.5" customHeight="1">
      <c r="A127" s="222"/>
      <c r="B127" s="886" t="s">
        <v>353</v>
      </c>
      <c r="C127" s="874"/>
      <c r="D127" s="887" t="s">
        <v>157</v>
      </c>
      <c r="E127" s="888" t="s">
        <v>367</v>
      </c>
      <c r="F127" s="848"/>
      <c r="G127" s="848"/>
      <c r="H127" s="799"/>
      <c r="I127" s="754"/>
      <c r="J127" s="754"/>
      <c r="K127" s="754"/>
    </row>
    <row r="128" ht="22.5" customHeight="1">
      <c r="A128" s="754"/>
      <c r="B128" s="754"/>
      <c r="C128" s="754"/>
      <c r="D128" s="754"/>
      <c r="E128" s="754"/>
      <c r="F128" s="754"/>
      <c r="G128" s="754"/>
      <c r="H128" s="754"/>
      <c r="I128" s="755"/>
      <c r="J128" s="755"/>
      <c r="K128" s="754"/>
    </row>
    <row r="129" ht="22.5" customHeight="1">
      <c r="A129" s="800" t="s">
        <v>649</v>
      </c>
      <c r="B129" s="801" t="s">
        <v>650</v>
      </c>
      <c r="C129" s="802">
        <v>42705.0</v>
      </c>
      <c r="D129" s="194"/>
      <c r="E129" s="803">
        <v>42736.0</v>
      </c>
      <c r="F129" s="194"/>
      <c r="G129" s="803">
        <v>42767.0</v>
      </c>
      <c r="H129" s="194"/>
      <c r="I129" s="803">
        <v>42795.0</v>
      </c>
      <c r="J129" s="170"/>
      <c r="K129" s="754"/>
    </row>
    <row r="130" ht="22.5" customHeight="1">
      <c r="A130" s="208"/>
      <c r="B130" s="804" t="str">
        <f>HYPERLINK("https://docs.google.com/document/d/1s4tCnbtTwneb3Qf-MAKNBnPFFSlHxFOTBapM4WJUT3M/edit#heading=h.51gsrmocpt0e","[ Regeerakkoord ''Sociaal&amp;Solide'' ]")</f>
        <v>[ Regeerakkoord ''Sociaal&amp;Solide'' ]</v>
      </c>
      <c r="C130" s="180"/>
      <c r="D130" s="187"/>
      <c r="E130" s="187"/>
      <c r="F130" s="187"/>
      <c r="G130" s="187"/>
      <c r="H130" s="187"/>
      <c r="I130" s="187"/>
      <c r="J130" s="181"/>
      <c r="K130" s="754"/>
    </row>
    <row r="131" ht="22.5" customHeight="1">
      <c r="A131" s="208"/>
      <c r="B131" s="836" t="s">
        <v>154</v>
      </c>
      <c r="C131" s="882" t="s">
        <v>158</v>
      </c>
      <c r="D131" s="387"/>
      <c r="E131" s="387"/>
      <c r="F131" s="387"/>
      <c r="G131" s="387"/>
      <c r="H131" s="387"/>
      <c r="I131" s="787"/>
      <c r="J131" s="889"/>
      <c r="K131" s="754"/>
    </row>
    <row r="132" ht="22.5" customHeight="1">
      <c r="A132" s="208"/>
      <c r="B132" s="836" t="s">
        <v>301</v>
      </c>
      <c r="C132" s="890" t="s">
        <v>170</v>
      </c>
      <c r="D132" s="387"/>
      <c r="E132" s="387"/>
      <c r="F132" s="387"/>
      <c r="G132" s="387"/>
      <c r="H132" s="387"/>
      <c r="I132" s="787"/>
      <c r="J132" s="891"/>
      <c r="K132" s="754"/>
    </row>
    <row r="133" ht="22.5" customHeight="1">
      <c r="A133" s="208"/>
      <c r="B133" s="839" t="s">
        <v>302</v>
      </c>
      <c r="C133" s="892" t="s">
        <v>179</v>
      </c>
      <c r="D133" s="811"/>
      <c r="E133" s="811"/>
      <c r="F133" s="811"/>
      <c r="G133" s="811"/>
      <c r="H133" s="811"/>
      <c r="I133" s="812"/>
      <c r="J133" s="891"/>
      <c r="K133" s="754"/>
    </row>
    <row r="134" ht="22.5" customHeight="1">
      <c r="A134" s="208"/>
      <c r="B134" s="878" t="s">
        <v>303</v>
      </c>
      <c r="C134" s="893" t="s">
        <v>238</v>
      </c>
      <c r="D134" s="387"/>
      <c r="E134" s="387"/>
      <c r="F134" s="387"/>
      <c r="G134" s="387"/>
      <c r="H134" s="387"/>
      <c r="I134" s="787"/>
      <c r="J134" s="891"/>
      <c r="K134" s="754"/>
    </row>
    <row r="135" ht="22.5" customHeight="1">
      <c r="A135" s="208"/>
      <c r="B135" s="881" t="s">
        <v>304</v>
      </c>
      <c r="C135" s="882" t="s">
        <v>162</v>
      </c>
      <c r="D135" s="387"/>
      <c r="E135" s="387"/>
      <c r="F135" s="387"/>
      <c r="G135" s="387"/>
      <c r="H135" s="387"/>
      <c r="I135" s="787"/>
      <c r="J135" s="891"/>
      <c r="K135" s="754"/>
    </row>
    <row r="136" ht="22.5" customHeight="1">
      <c r="A136" s="208"/>
      <c r="B136" s="883" t="s">
        <v>306</v>
      </c>
      <c r="C136" s="890" t="s">
        <v>170</v>
      </c>
      <c r="D136" s="387"/>
      <c r="E136" s="387"/>
      <c r="F136" s="387"/>
      <c r="G136" s="387"/>
      <c r="H136" s="387"/>
      <c r="I136" s="787"/>
      <c r="J136" s="891"/>
      <c r="K136" s="754"/>
    </row>
    <row r="137" ht="22.5" customHeight="1">
      <c r="A137" s="208"/>
      <c r="B137" s="883" t="s">
        <v>361</v>
      </c>
      <c r="C137" s="894" t="s">
        <v>179</v>
      </c>
      <c r="D137" s="387"/>
      <c r="E137" s="387"/>
      <c r="F137" s="387"/>
      <c r="G137" s="387"/>
      <c r="H137" s="387"/>
      <c r="I137" s="787"/>
      <c r="J137" s="891"/>
      <c r="K137" s="754"/>
    </row>
    <row r="138" ht="22.5" customHeight="1">
      <c r="A138" s="208"/>
      <c r="B138" s="883" t="s">
        <v>372</v>
      </c>
      <c r="C138" s="894" t="s">
        <v>204</v>
      </c>
      <c r="D138" s="387"/>
      <c r="E138" s="387"/>
      <c r="F138" s="387"/>
      <c r="G138" s="387"/>
      <c r="H138" s="387"/>
      <c r="I138" s="787"/>
      <c r="J138" s="891"/>
      <c r="K138" s="754"/>
    </row>
    <row r="139" ht="22.5" customHeight="1">
      <c r="A139" s="208"/>
      <c r="B139" s="883" t="s">
        <v>310</v>
      </c>
      <c r="C139" s="895" t="s">
        <v>373</v>
      </c>
      <c r="D139" s="387"/>
      <c r="E139" s="387"/>
      <c r="F139" s="387"/>
      <c r="G139" s="387"/>
      <c r="H139" s="387"/>
      <c r="I139" s="787"/>
      <c r="J139" s="891"/>
      <c r="K139" s="754"/>
    </row>
    <row r="140" ht="22.5" customHeight="1">
      <c r="A140" s="208"/>
      <c r="B140" s="883" t="s">
        <v>374</v>
      </c>
      <c r="C140" s="896" t="s">
        <v>190</v>
      </c>
      <c r="D140" s="387"/>
      <c r="E140" s="387"/>
      <c r="F140" s="387"/>
      <c r="G140" s="387"/>
      <c r="H140" s="387"/>
      <c r="I140" s="787"/>
      <c r="J140" s="891"/>
      <c r="K140" s="754"/>
    </row>
    <row r="141" ht="22.5" customHeight="1">
      <c r="A141" s="222"/>
      <c r="B141" s="886" t="s">
        <v>375</v>
      </c>
      <c r="C141" s="897" t="s">
        <v>177</v>
      </c>
      <c r="D141" s="848"/>
      <c r="E141" s="848"/>
      <c r="F141" s="848"/>
      <c r="G141" s="848"/>
      <c r="H141" s="848"/>
      <c r="I141" s="799"/>
      <c r="J141" s="891"/>
      <c r="K141" s="754"/>
    </row>
    <row r="142" ht="22.5" customHeight="1">
      <c r="A142" s="754"/>
      <c r="B142" s="754"/>
      <c r="C142" s="754"/>
      <c r="D142" s="754"/>
      <c r="E142" s="754"/>
      <c r="F142" s="754"/>
      <c r="G142" s="754"/>
      <c r="H142" s="754"/>
      <c r="I142" s="754"/>
      <c r="J142" s="754"/>
      <c r="K142" s="754"/>
    </row>
    <row r="143" ht="22.5" customHeight="1">
      <c r="A143" s="819" t="s">
        <v>651</v>
      </c>
      <c r="B143" s="835" t="s">
        <v>652</v>
      </c>
      <c r="C143" s="802">
        <v>42644.0</v>
      </c>
      <c r="D143" s="194"/>
      <c r="E143" s="803">
        <v>42675.0</v>
      </c>
      <c r="F143" s="170"/>
      <c r="G143" s="754"/>
      <c r="H143" s="754"/>
      <c r="I143" s="754"/>
      <c r="J143" s="754"/>
      <c r="K143" s="754"/>
    </row>
    <row r="144" ht="22.5" customHeight="1">
      <c r="A144" s="208"/>
      <c r="B144" s="804" t="str">
        <f>HYPERLINK("https://docs.google.com/document/d/1iE-ZkStdxIk5h-ZiTZVE9XLTNqCLJrTv8yAp3p3hyLg/edit","[ Regeerakkoord ''Rechts door zee 2.0 Electric Boogaloo'' ]")</f>
        <v>[ Regeerakkoord ''Rechts door zee 2.0 Electric Boogaloo'' ]</v>
      </c>
      <c r="C144" s="180"/>
      <c r="D144" s="187"/>
      <c r="E144" s="187"/>
      <c r="F144" s="181"/>
      <c r="G144" s="754"/>
      <c r="H144" s="754"/>
      <c r="I144" s="754"/>
      <c r="J144" s="754"/>
      <c r="K144" s="754"/>
    </row>
    <row r="145" ht="22.5" customHeight="1">
      <c r="A145" s="208"/>
      <c r="B145" s="836" t="s">
        <v>154</v>
      </c>
      <c r="C145" s="898" t="s">
        <v>157</v>
      </c>
      <c r="D145" s="387"/>
      <c r="E145" s="384"/>
      <c r="F145" s="899" t="s">
        <v>169</v>
      </c>
      <c r="G145" s="754"/>
      <c r="H145" s="754"/>
      <c r="I145" s="754"/>
      <c r="J145" s="754"/>
      <c r="K145" s="754"/>
    </row>
    <row r="146" ht="22.5" customHeight="1">
      <c r="A146" s="208"/>
      <c r="B146" s="836" t="s">
        <v>301</v>
      </c>
      <c r="C146" s="900" t="s">
        <v>169</v>
      </c>
      <c r="D146" s="387"/>
      <c r="E146" s="384"/>
      <c r="F146" s="901" t="s">
        <v>180</v>
      </c>
      <c r="G146" s="754"/>
      <c r="H146" s="754"/>
      <c r="I146" s="754"/>
      <c r="J146" s="754"/>
      <c r="K146" s="754"/>
    </row>
    <row r="147" ht="22.5" customHeight="1">
      <c r="A147" s="208"/>
      <c r="B147" s="839" t="s">
        <v>302</v>
      </c>
      <c r="C147" s="902" t="s">
        <v>171</v>
      </c>
      <c r="D147" s="811"/>
      <c r="E147" s="903"/>
      <c r="F147" s="904" t="s">
        <v>363</v>
      </c>
      <c r="G147" s="754"/>
      <c r="H147" s="754"/>
      <c r="I147" s="754"/>
      <c r="J147" s="754"/>
      <c r="K147" s="754"/>
    </row>
    <row r="148" ht="22.5" customHeight="1">
      <c r="A148" s="208"/>
      <c r="B148" s="905" t="s">
        <v>303</v>
      </c>
      <c r="C148" s="906" t="s">
        <v>380</v>
      </c>
      <c r="D148" s="364"/>
      <c r="E148" s="365"/>
      <c r="F148" s="907" t="s">
        <v>363</v>
      </c>
      <c r="G148" s="754"/>
      <c r="H148" s="754"/>
      <c r="I148" s="754"/>
      <c r="J148" s="754"/>
      <c r="K148" s="754"/>
    </row>
    <row r="149" ht="22.5" customHeight="1">
      <c r="A149" s="208"/>
      <c r="B149" s="836" t="s">
        <v>304</v>
      </c>
      <c r="C149" s="908" t="s">
        <v>289</v>
      </c>
      <c r="D149" s="387"/>
      <c r="E149" s="387"/>
      <c r="F149" s="787"/>
      <c r="G149" s="754"/>
      <c r="H149" s="754"/>
      <c r="I149" s="754"/>
      <c r="J149" s="754"/>
      <c r="K149" s="754"/>
    </row>
    <row r="150" ht="22.5" customHeight="1">
      <c r="A150" s="208"/>
      <c r="B150" s="836" t="s">
        <v>381</v>
      </c>
      <c r="C150" s="909" t="s">
        <v>382</v>
      </c>
      <c r="D150" s="387"/>
      <c r="E150" s="384"/>
      <c r="F150" s="901" t="s">
        <v>177</v>
      </c>
      <c r="G150" s="754"/>
      <c r="H150" s="754"/>
      <c r="I150" s="754"/>
      <c r="J150" s="754"/>
      <c r="K150" s="754"/>
    </row>
    <row r="151" ht="22.5" customHeight="1">
      <c r="A151" s="208"/>
      <c r="B151" s="836" t="s">
        <v>361</v>
      </c>
      <c r="C151" s="910" t="s">
        <v>171</v>
      </c>
      <c r="D151" s="387"/>
      <c r="E151" s="384"/>
      <c r="F151" s="911" t="s">
        <v>363</v>
      </c>
      <c r="G151" s="754"/>
      <c r="H151" s="754"/>
      <c r="I151" s="754"/>
      <c r="J151" s="754"/>
      <c r="K151" s="754"/>
    </row>
    <row r="152" ht="22.5" customHeight="1">
      <c r="A152" s="208"/>
      <c r="B152" s="836" t="s">
        <v>372</v>
      </c>
      <c r="C152" s="912" t="s">
        <v>180</v>
      </c>
      <c r="D152" s="361"/>
      <c r="E152" s="361"/>
      <c r="F152" s="796"/>
      <c r="G152" s="754"/>
      <c r="H152" s="754"/>
      <c r="I152" s="754"/>
      <c r="J152" s="754"/>
      <c r="K152" s="754"/>
    </row>
    <row r="153" ht="22.5" customHeight="1">
      <c r="A153" s="222"/>
      <c r="B153" s="913" t="s">
        <v>383</v>
      </c>
      <c r="C153" s="914" t="s">
        <v>384</v>
      </c>
      <c r="D153" s="849"/>
      <c r="E153" s="915" t="s">
        <v>177</v>
      </c>
      <c r="F153" s="799"/>
      <c r="G153" s="754"/>
      <c r="H153" s="754"/>
      <c r="I153" s="754"/>
      <c r="J153" s="754"/>
      <c r="K153" s="754"/>
    </row>
    <row r="154" ht="22.5" customHeight="1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</row>
    <row r="155" ht="22.5" customHeight="1">
      <c r="A155" s="819" t="s">
        <v>653</v>
      </c>
      <c r="B155" s="835" t="s">
        <v>654</v>
      </c>
      <c r="C155" s="802">
        <v>42522.0</v>
      </c>
      <c r="D155" s="194"/>
      <c r="E155" s="803">
        <v>42552.0</v>
      </c>
      <c r="F155" s="194"/>
      <c r="G155" s="803">
        <v>42583.0</v>
      </c>
      <c r="H155" s="170"/>
      <c r="I155" s="754"/>
      <c r="J155" s="754"/>
      <c r="K155" s="754"/>
    </row>
    <row r="156" ht="22.5" customHeight="1">
      <c r="A156" s="208"/>
      <c r="B156" s="916" t="s">
        <v>655</v>
      </c>
      <c r="C156" s="180"/>
      <c r="D156" s="187"/>
      <c r="H156" s="176"/>
      <c r="I156" s="754"/>
      <c r="J156" s="754"/>
      <c r="K156" s="754"/>
    </row>
    <row r="157" ht="22.5" customHeight="1">
      <c r="A157" s="208"/>
      <c r="B157" s="836" t="s">
        <v>154</v>
      </c>
      <c r="C157" s="874"/>
      <c r="D157" s="917" t="s">
        <v>157</v>
      </c>
      <c r="E157" s="918"/>
      <c r="F157" s="918"/>
      <c r="G157" s="918"/>
      <c r="H157" s="919"/>
      <c r="I157" s="754"/>
      <c r="J157" s="754"/>
      <c r="K157" s="754"/>
    </row>
    <row r="158" ht="22.5" customHeight="1">
      <c r="A158" s="208"/>
      <c r="B158" s="836" t="s">
        <v>301</v>
      </c>
      <c r="C158" s="874"/>
      <c r="D158" s="920" t="s">
        <v>168</v>
      </c>
      <c r="E158" s="387"/>
      <c r="F158" s="387"/>
      <c r="G158" s="387"/>
      <c r="H158" s="787"/>
      <c r="I158" s="754"/>
      <c r="J158" s="754"/>
      <c r="K158" s="754"/>
    </row>
    <row r="159" ht="22.5" customHeight="1">
      <c r="A159" s="208"/>
      <c r="B159" s="839" t="s">
        <v>302</v>
      </c>
      <c r="C159" s="874"/>
      <c r="D159" s="921" t="s">
        <v>177</v>
      </c>
      <c r="E159" s="811"/>
      <c r="F159" s="922" t="s">
        <v>171</v>
      </c>
      <c r="G159" s="811"/>
      <c r="H159" s="812"/>
      <c r="I159" s="754"/>
      <c r="J159" s="754"/>
      <c r="K159" s="754"/>
    </row>
    <row r="160" ht="22.5" customHeight="1">
      <c r="A160" s="208"/>
      <c r="B160" s="923" t="s">
        <v>390</v>
      </c>
      <c r="C160" s="874"/>
      <c r="D160" s="924" t="s">
        <v>168</v>
      </c>
      <c r="E160" s="364"/>
      <c r="F160" s="364"/>
      <c r="G160" s="364"/>
      <c r="H160" s="620"/>
      <c r="I160" s="754"/>
      <c r="J160" s="754"/>
      <c r="K160" s="754"/>
    </row>
    <row r="161" ht="22.5" customHeight="1">
      <c r="A161" s="208"/>
      <c r="B161" s="836" t="s">
        <v>304</v>
      </c>
      <c r="C161" s="874"/>
      <c r="D161" s="925" t="s">
        <v>198</v>
      </c>
      <c r="E161" s="387"/>
      <c r="F161" s="387"/>
      <c r="G161" s="387"/>
      <c r="H161" s="787"/>
      <c r="I161" s="754"/>
      <c r="J161" s="754"/>
      <c r="K161" s="754"/>
    </row>
    <row r="162" ht="22.5" customHeight="1">
      <c r="A162" s="208"/>
      <c r="B162" s="836" t="s">
        <v>381</v>
      </c>
      <c r="C162" s="448"/>
      <c r="D162" s="926" t="s">
        <v>171</v>
      </c>
      <c r="E162" s="387"/>
      <c r="F162" s="387"/>
      <c r="G162" s="387"/>
      <c r="H162" s="787"/>
      <c r="I162" s="754"/>
      <c r="J162" s="754"/>
      <c r="K162" s="754"/>
    </row>
    <row r="163" ht="22.5" customHeight="1">
      <c r="A163" s="208"/>
      <c r="B163" s="836" t="s">
        <v>361</v>
      </c>
      <c r="C163" s="874"/>
      <c r="D163" s="927" t="s">
        <v>177</v>
      </c>
      <c r="E163" s="387"/>
      <c r="F163" s="928" t="s">
        <v>391</v>
      </c>
      <c r="G163" s="387"/>
      <c r="H163" s="787"/>
      <c r="I163" s="754"/>
      <c r="J163" s="754"/>
      <c r="K163" s="754"/>
    </row>
    <row r="164" ht="22.5" customHeight="1">
      <c r="A164" s="208"/>
      <c r="B164" s="836" t="s">
        <v>372</v>
      </c>
      <c r="C164" s="448"/>
      <c r="D164" s="929" t="s">
        <v>392</v>
      </c>
      <c r="E164" s="387"/>
      <c r="F164" s="387"/>
      <c r="G164" s="387"/>
      <c r="H164" s="787"/>
      <c r="I164" s="754"/>
      <c r="J164" s="754"/>
      <c r="K164" s="754"/>
    </row>
    <row r="165" ht="22.5" customHeight="1">
      <c r="A165" s="208"/>
      <c r="B165" s="836" t="s">
        <v>393</v>
      </c>
      <c r="C165" s="874"/>
      <c r="D165" s="930" t="s">
        <v>394</v>
      </c>
      <c r="E165" s="387"/>
      <c r="F165" s="387"/>
      <c r="G165" s="387"/>
      <c r="H165" s="787"/>
      <c r="I165" s="754"/>
      <c r="J165" s="754"/>
      <c r="K165" s="754"/>
    </row>
    <row r="166" ht="22.5" customHeight="1">
      <c r="A166" s="208"/>
      <c r="B166" s="836" t="s">
        <v>395</v>
      </c>
      <c r="C166" s="448"/>
      <c r="D166" s="931" t="s">
        <v>288</v>
      </c>
      <c r="E166" s="387"/>
      <c r="F166" s="387"/>
      <c r="G166" s="387"/>
      <c r="H166" s="787"/>
      <c r="I166" s="754"/>
      <c r="J166" s="754"/>
      <c r="K166" s="754"/>
    </row>
    <row r="167" ht="22.5" customHeight="1">
      <c r="A167" s="222"/>
      <c r="B167" s="932" t="s">
        <v>307</v>
      </c>
      <c r="C167" s="874"/>
      <c r="D167" s="933" t="s">
        <v>336</v>
      </c>
      <c r="E167" s="848"/>
      <c r="F167" s="848"/>
      <c r="G167" s="934" t="s">
        <v>396</v>
      </c>
      <c r="H167" s="799"/>
      <c r="I167" s="754"/>
      <c r="J167" s="754"/>
      <c r="K167" s="754"/>
    </row>
    <row r="168" ht="22.5" customHeight="1">
      <c r="A168" s="754"/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</row>
    <row r="169" ht="22.5" customHeight="1">
      <c r="A169" s="819" t="s">
        <v>656</v>
      </c>
      <c r="B169" s="835" t="s">
        <v>657</v>
      </c>
      <c r="C169" s="802">
        <v>42461.0</v>
      </c>
      <c r="D169" s="194"/>
      <c r="E169" s="803">
        <v>42491.0</v>
      </c>
      <c r="F169" s="194"/>
      <c r="G169" s="803">
        <v>42887.0</v>
      </c>
      <c r="H169" s="170"/>
      <c r="I169" s="754"/>
      <c r="J169" s="754"/>
      <c r="K169" s="754"/>
    </row>
    <row r="170" ht="22.5" customHeight="1">
      <c r="A170" s="208"/>
      <c r="B170" s="916" t="s">
        <v>658</v>
      </c>
      <c r="C170" s="180"/>
      <c r="D170" s="187"/>
      <c r="G170" s="187"/>
      <c r="H170" s="181"/>
      <c r="I170" s="754"/>
      <c r="J170" s="754"/>
      <c r="K170" s="754"/>
    </row>
    <row r="171" ht="22.5" customHeight="1">
      <c r="A171" s="208"/>
      <c r="B171" s="836" t="s">
        <v>154</v>
      </c>
      <c r="C171" s="935"/>
      <c r="D171" s="936" t="s">
        <v>157</v>
      </c>
      <c r="E171" s="918"/>
      <c r="F171" s="918"/>
      <c r="G171" s="918"/>
      <c r="H171" s="891"/>
      <c r="I171" s="754"/>
      <c r="J171" s="754"/>
      <c r="K171" s="754"/>
    </row>
    <row r="172" ht="22.5" customHeight="1">
      <c r="A172" s="208"/>
      <c r="B172" s="836" t="s">
        <v>301</v>
      </c>
      <c r="C172" s="935"/>
      <c r="D172" s="937" t="s">
        <v>159</v>
      </c>
      <c r="E172" s="387"/>
      <c r="F172" s="938" t="s">
        <v>167</v>
      </c>
      <c r="G172" s="387"/>
      <c r="H172" s="891"/>
      <c r="I172" s="754"/>
      <c r="J172" s="754"/>
      <c r="K172" s="754"/>
    </row>
    <row r="173" ht="22.5" customHeight="1">
      <c r="A173" s="208"/>
      <c r="B173" s="839" t="s">
        <v>302</v>
      </c>
      <c r="C173" s="935"/>
      <c r="D173" s="939" t="s">
        <v>178</v>
      </c>
      <c r="E173" s="811"/>
      <c r="F173" s="811"/>
      <c r="G173" s="811"/>
      <c r="H173" s="891"/>
      <c r="I173" s="754"/>
      <c r="J173" s="754"/>
      <c r="K173" s="754"/>
    </row>
    <row r="174" ht="22.5" customHeight="1">
      <c r="A174" s="208"/>
      <c r="B174" s="244" t="s">
        <v>303</v>
      </c>
      <c r="C174" s="940"/>
      <c r="D174" s="941" t="s">
        <v>198</v>
      </c>
      <c r="E174" s="364"/>
      <c r="F174" s="364"/>
      <c r="G174" s="364"/>
      <c r="H174" s="891"/>
      <c r="I174" s="754"/>
      <c r="J174" s="754"/>
      <c r="K174" s="754"/>
    </row>
    <row r="175" ht="22.5" customHeight="1">
      <c r="A175" s="208"/>
      <c r="B175" s="244" t="s">
        <v>304</v>
      </c>
      <c r="C175" s="940"/>
      <c r="D175" s="942" t="s">
        <v>178</v>
      </c>
      <c r="E175" s="387"/>
      <c r="F175" s="387"/>
      <c r="G175" s="387"/>
      <c r="H175" s="891"/>
      <c r="I175" s="754"/>
      <c r="J175" s="754"/>
      <c r="K175" s="754"/>
    </row>
    <row r="176" ht="22.5" customHeight="1">
      <c r="A176" s="208"/>
      <c r="B176" s="244" t="s">
        <v>401</v>
      </c>
      <c r="C176" s="940"/>
      <c r="D176" s="943" t="s">
        <v>402</v>
      </c>
      <c r="E176" s="387"/>
      <c r="F176" s="387"/>
      <c r="G176" s="387"/>
      <c r="H176" s="891"/>
      <c r="I176" s="754"/>
      <c r="J176" s="754"/>
      <c r="K176" s="754"/>
    </row>
    <row r="177" ht="22.5" customHeight="1">
      <c r="A177" s="208"/>
      <c r="B177" s="244" t="s">
        <v>361</v>
      </c>
      <c r="C177" s="940"/>
      <c r="D177" s="944" t="s">
        <v>167</v>
      </c>
      <c r="E177" s="387"/>
      <c r="F177" s="387"/>
      <c r="G177" s="387"/>
      <c r="H177" s="891"/>
      <c r="I177" s="754"/>
      <c r="J177" s="754"/>
      <c r="K177" s="754"/>
    </row>
    <row r="178" ht="22.5" customHeight="1">
      <c r="A178" s="208"/>
      <c r="B178" s="244" t="s">
        <v>403</v>
      </c>
      <c r="C178" s="940"/>
      <c r="D178" s="944" t="s">
        <v>160</v>
      </c>
      <c r="E178" s="387"/>
      <c r="F178" s="945" t="s">
        <v>394</v>
      </c>
      <c r="G178" s="387"/>
      <c r="H178" s="891"/>
      <c r="I178" s="754"/>
      <c r="J178" s="754"/>
      <c r="K178" s="754"/>
    </row>
    <row r="179" ht="22.5" customHeight="1">
      <c r="A179" s="222"/>
      <c r="B179" s="946" t="s">
        <v>404</v>
      </c>
      <c r="C179" s="940"/>
      <c r="D179" s="947" t="s">
        <v>159</v>
      </c>
      <c r="E179" s="848"/>
      <c r="F179" s="948" t="s">
        <v>384</v>
      </c>
      <c r="G179" s="848"/>
      <c r="H179" s="891"/>
      <c r="I179" s="754"/>
      <c r="J179" s="754"/>
      <c r="K179" s="754"/>
    </row>
    <row r="180" ht="22.5" customHeight="1">
      <c r="A180" s="754"/>
      <c r="B180" s="754"/>
      <c r="C180" s="754"/>
      <c r="D180" s="754"/>
      <c r="E180" s="754"/>
      <c r="F180" s="754"/>
      <c r="G180" s="754"/>
      <c r="H180" s="754"/>
      <c r="I180" s="754"/>
      <c r="J180" s="754"/>
      <c r="K180" s="754"/>
    </row>
    <row r="181" ht="22.5" customHeight="1">
      <c r="A181" s="819" t="s">
        <v>659</v>
      </c>
      <c r="B181" s="835" t="s">
        <v>660</v>
      </c>
      <c r="C181" s="802">
        <v>42461.0</v>
      </c>
      <c r="D181" s="170"/>
      <c r="E181" s="754"/>
      <c r="F181" s="754"/>
      <c r="G181" s="754"/>
      <c r="H181" s="754"/>
      <c r="I181" s="754"/>
      <c r="J181" s="754"/>
      <c r="K181" s="754"/>
    </row>
    <row r="182" ht="22.5" customHeight="1">
      <c r="A182" s="208"/>
      <c r="B182" s="916" t="s">
        <v>658</v>
      </c>
      <c r="C182" s="180"/>
      <c r="D182" s="181"/>
      <c r="E182" s="754"/>
      <c r="F182" s="754"/>
      <c r="G182" s="754"/>
      <c r="H182" s="754"/>
      <c r="I182" s="754"/>
      <c r="J182" s="754"/>
      <c r="K182" s="754"/>
    </row>
    <row r="183" ht="22.5" customHeight="1">
      <c r="A183" s="208"/>
      <c r="B183" s="836" t="s">
        <v>154</v>
      </c>
      <c r="C183" s="949" t="s">
        <v>157</v>
      </c>
      <c r="D183" s="891"/>
      <c r="E183" s="754"/>
      <c r="F183" s="754"/>
      <c r="G183" s="754"/>
      <c r="H183" s="754"/>
      <c r="I183" s="754"/>
      <c r="J183" s="754"/>
      <c r="K183" s="754"/>
    </row>
    <row r="184" ht="22.5" customHeight="1">
      <c r="A184" s="208"/>
      <c r="B184" s="836" t="s">
        <v>301</v>
      </c>
      <c r="C184" s="950" t="s">
        <v>159</v>
      </c>
      <c r="D184" s="891"/>
      <c r="E184" s="754"/>
      <c r="F184" s="754"/>
      <c r="G184" s="754"/>
      <c r="H184" s="754"/>
      <c r="I184" s="754"/>
      <c r="J184" s="754"/>
      <c r="K184" s="754"/>
    </row>
    <row r="185" ht="22.5" customHeight="1">
      <c r="A185" s="208"/>
      <c r="B185" s="839" t="s">
        <v>302</v>
      </c>
      <c r="C185" s="951" t="s">
        <v>166</v>
      </c>
      <c r="D185" s="891"/>
      <c r="E185" s="754"/>
      <c r="F185" s="754"/>
      <c r="G185" s="754"/>
      <c r="H185" s="754"/>
      <c r="I185" s="754"/>
      <c r="J185" s="754"/>
      <c r="K185" s="754"/>
    </row>
    <row r="186" ht="22.5" customHeight="1">
      <c r="A186" s="208"/>
      <c r="B186" s="905" t="s">
        <v>303</v>
      </c>
      <c r="C186" s="952" t="s">
        <v>166</v>
      </c>
      <c r="D186" s="891"/>
      <c r="E186" s="754"/>
      <c r="F186" s="754"/>
      <c r="G186" s="754"/>
      <c r="H186" s="754"/>
      <c r="I186" s="754"/>
      <c r="J186" s="754"/>
      <c r="K186" s="754"/>
    </row>
    <row r="187" ht="22.5" customHeight="1">
      <c r="A187" s="208"/>
      <c r="B187" s="836" t="s">
        <v>304</v>
      </c>
      <c r="C187" s="953" t="s">
        <v>178</v>
      </c>
      <c r="D187" s="891"/>
      <c r="E187" s="754"/>
      <c r="F187" s="754"/>
      <c r="G187" s="754"/>
      <c r="H187" s="754"/>
      <c r="I187" s="754"/>
      <c r="J187" s="754"/>
      <c r="K187" s="754"/>
    </row>
    <row r="188" ht="22.5" customHeight="1">
      <c r="A188" s="208"/>
      <c r="B188" s="836" t="s">
        <v>306</v>
      </c>
      <c r="C188" s="954" t="s">
        <v>402</v>
      </c>
      <c r="D188" s="891"/>
      <c r="E188" s="754"/>
      <c r="F188" s="754"/>
      <c r="G188" s="754"/>
      <c r="H188" s="754"/>
      <c r="I188" s="754"/>
      <c r="J188" s="754"/>
      <c r="K188" s="754"/>
    </row>
    <row r="189" ht="22.5" customHeight="1">
      <c r="A189" s="208"/>
      <c r="B189" s="836" t="s">
        <v>361</v>
      </c>
      <c r="C189" s="950" t="s">
        <v>167</v>
      </c>
      <c r="D189" s="891"/>
      <c r="E189" s="754"/>
      <c r="F189" s="754"/>
      <c r="G189" s="754"/>
      <c r="H189" s="754"/>
      <c r="I189" s="754"/>
      <c r="J189" s="754"/>
      <c r="K189" s="754"/>
    </row>
    <row r="190" ht="22.5" customHeight="1">
      <c r="A190" s="208"/>
      <c r="B190" s="836" t="s">
        <v>364</v>
      </c>
      <c r="C190" s="954" t="s">
        <v>336</v>
      </c>
      <c r="D190" s="891"/>
      <c r="E190" s="754"/>
      <c r="F190" s="754"/>
      <c r="G190" s="754"/>
      <c r="H190" s="754"/>
      <c r="I190" s="754"/>
      <c r="J190" s="754"/>
      <c r="K190" s="754"/>
    </row>
    <row r="191" ht="22.5" customHeight="1">
      <c r="A191" s="208"/>
      <c r="B191" s="836" t="s">
        <v>407</v>
      </c>
      <c r="C191" s="954" t="s">
        <v>198</v>
      </c>
      <c r="D191" s="891"/>
      <c r="E191" s="754"/>
      <c r="F191" s="754"/>
      <c r="G191" s="754"/>
      <c r="H191" s="754"/>
      <c r="I191" s="754"/>
      <c r="J191" s="754"/>
      <c r="K191" s="754"/>
    </row>
    <row r="192" ht="22.5" customHeight="1">
      <c r="A192" s="208"/>
      <c r="B192" s="836" t="s">
        <v>404</v>
      </c>
      <c r="C192" s="950" t="s">
        <v>159</v>
      </c>
      <c r="D192" s="891"/>
      <c r="E192" s="754"/>
      <c r="F192" s="754"/>
      <c r="G192" s="754"/>
      <c r="H192" s="754"/>
      <c r="I192" s="754"/>
      <c r="J192" s="754"/>
      <c r="K192" s="754"/>
    </row>
    <row r="193" ht="22.5" customHeight="1">
      <c r="A193" s="222"/>
      <c r="B193" s="913" t="s">
        <v>310</v>
      </c>
      <c r="C193" s="955" t="s">
        <v>160</v>
      </c>
      <c r="D193" s="891"/>
      <c r="E193" s="754"/>
      <c r="F193" s="754"/>
      <c r="G193" s="754"/>
      <c r="H193" s="754"/>
      <c r="I193" s="754"/>
      <c r="J193" s="754"/>
      <c r="K193" s="754"/>
    </row>
    <row r="194" ht="22.5" customHeight="1">
      <c r="A194" s="754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</row>
    <row r="195" ht="22.5" customHeight="1">
      <c r="A195" s="956" t="s">
        <v>661</v>
      </c>
      <c r="B195" s="957" t="s">
        <v>662</v>
      </c>
      <c r="C195" s="802">
        <v>42339.0</v>
      </c>
      <c r="D195" s="194"/>
      <c r="E195" s="803">
        <v>42370.0</v>
      </c>
      <c r="F195" s="194"/>
      <c r="G195" s="803">
        <v>42401.0</v>
      </c>
      <c r="H195" s="170"/>
      <c r="I195" s="754"/>
      <c r="J195" s="754"/>
      <c r="K195" s="754"/>
    </row>
    <row r="196" ht="22.5" customHeight="1">
      <c r="A196" s="208"/>
      <c r="B196" s="916" t="s">
        <v>663</v>
      </c>
      <c r="C196" s="180"/>
      <c r="D196" s="187"/>
      <c r="E196" s="187"/>
      <c r="F196" s="187"/>
      <c r="G196" s="187"/>
      <c r="H196" s="181"/>
      <c r="I196" s="754"/>
      <c r="J196" s="754"/>
      <c r="K196" s="754"/>
    </row>
    <row r="197" ht="22.5" customHeight="1">
      <c r="A197" s="208"/>
      <c r="B197" s="805" t="s">
        <v>154</v>
      </c>
      <c r="C197" s="958" t="s">
        <v>156</v>
      </c>
      <c r="H197" s="176"/>
      <c r="I197" s="754"/>
      <c r="J197" s="754"/>
      <c r="K197" s="754"/>
    </row>
    <row r="198" ht="22.5" customHeight="1">
      <c r="A198" s="208"/>
      <c r="B198" s="805" t="s">
        <v>301</v>
      </c>
      <c r="C198" s="959" t="s">
        <v>166</v>
      </c>
      <c r="H198" s="176"/>
      <c r="I198" s="754"/>
      <c r="J198" s="754"/>
      <c r="K198" s="754"/>
    </row>
    <row r="199" ht="22.5" customHeight="1">
      <c r="A199" s="208"/>
      <c r="B199" s="960" t="s">
        <v>302</v>
      </c>
      <c r="C199" s="961" t="s">
        <v>177</v>
      </c>
      <c r="D199" s="6"/>
      <c r="E199" s="6"/>
      <c r="F199" s="6"/>
      <c r="G199" s="6"/>
      <c r="H199" s="767"/>
      <c r="I199" s="754"/>
      <c r="J199" s="754"/>
      <c r="K199" s="754"/>
    </row>
    <row r="200" ht="22.5" customHeight="1">
      <c r="A200" s="208"/>
      <c r="B200" s="244" t="s">
        <v>303</v>
      </c>
      <c r="C200" s="962" t="s">
        <v>166</v>
      </c>
      <c r="H200" s="176"/>
      <c r="I200" s="754"/>
      <c r="J200" s="754"/>
      <c r="K200" s="754"/>
    </row>
    <row r="201" ht="22.5" customHeight="1">
      <c r="A201" s="208"/>
      <c r="B201" s="963" t="s">
        <v>304</v>
      </c>
      <c r="C201" s="964" t="s">
        <v>206</v>
      </c>
      <c r="D201" s="387"/>
      <c r="E201" s="387"/>
      <c r="F201" s="387"/>
      <c r="G201" s="387"/>
      <c r="H201" s="787"/>
      <c r="I201" s="754"/>
      <c r="J201" s="754"/>
      <c r="K201" s="754"/>
    </row>
    <row r="202" ht="22.5" customHeight="1">
      <c r="A202" s="208"/>
      <c r="B202" s="963" t="s">
        <v>401</v>
      </c>
      <c r="C202" s="927" t="s">
        <v>177</v>
      </c>
      <c r="D202" s="387"/>
      <c r="E202" s="387"/>
      <c r="F202" s="387"/>
      <c r="G202" s="387"/>
      <c r="H202" s="787"/>
      <c r="I202" s="754"/>
      <c r="J202" s="754"/>
      <c r="K202" s="754"/>
    </row>
    <row r="203" ht="22.5" customHeight="1">
      <c r="A203" s="208"/>
      <c r="B203" s="963" t="s">
        <v>361</v>
      </c>
      <c r="C203" s="965" t="s">
        <v>165</v>
      </c>
      <c r="D203" s="384"/>
      <c r="E203" s="966" t="s">
        <v>413</v>
      </c>
      <c r="F203" s="387"/>
      <c r="G203" s="387"/>
      <c r="H203" s="787"/>
      <c r="I203" s="754"/>
      <c r="J203" s="754"/>
      <c r="K203" s="754"/>
    </row>
    <row r="204" ht="22.5" customHeight="1">
      <c r="A204" s="208"/>
      <c r="B204" s="963" t="s">
        <v>372</v>
      </c>
      <c r="C204" s="964" t="s">
        <v>414</v>
      </c>
      <c r="D204" s="387"/>
      <c r="E204" s="387"/>
      <c r="F204" s="387"/>
      <c r="G204" s="387"/>
      <c r="H204" s="787"/>
      <c r="I204" s="754"/>
      <c r="J204" s="754"/>
      <c r="K204" s="754"/>
    </row>
    <row r="205" ht="22.5" customHeight="1">
      <c r="A205" s="208"/>
      <c r="B205" s="963" t="s">
        <v>407</v>
      </c>
      <c r="C205" s="967" t="s">
        <v>178</v>
      </c>
      <c r="D205" s="387"/>
      <c r="E205" s="387"/>
      <c r="F205" s="387"/>
      <c r="G205" s="387"/>
      <c r="H205" s="787"/>
      <c r="I205" s="754"/>
      <c r="J205" s="754"/>
      <c r="K205" s="754"/>
    </row>
    <row r="206" ht="22.5" customHeight="1">
      <c r="A206" s="222"/>
      <c r="B206" s="946" t="s">
        <v>415</v>
      </c>
      <c r="C206" s="968" t="s">
        <v>238</v>
      </c>
      <c r="D206" s="187"/>
      <c r="E206" s="187"/>
      <c r="F206" s="187"/>
      <c r="G206" s="187"/>
      <c r="H206" s="181"/>
      <c r="I206" s="754"/>
      <c r="J206" s="754"/>
      <c r="K206" s="754"/>
    </row>
    <row r="207" ht="22.5" customHeight="1">
      <c r="A207" s="754"/>
      <c r="B207" s="754"/>
      <c r="C207" s="754"/>
      <c r="D207" s="754"/>
      <c r="E207" s="754"/>
      <c r="F207" s="754"/>
      <c r="G207" s="754"/>
      <c r="H207" s="754"/>
      <c r="I207" s="754"/>
      <c r="J207" s="754"/>
      <c r="K207" s="754"/>
    </row>
    <row r="208" ht="22.5" customHeight="1">
      <c r="A208" s="956" t="s">
        <v>664</v>
      </c>
      <c r="B208" s="957" t="s">
        <v>665</v>
      </c>
      <c r="C208" s="802">
        <v>42278.0</v>
      </c>
      <c r="D208" s="194"/>
      <c r="E208" s="803">
        <v>42309.0</v>
      </c>
      <c r="F208" s="170"/>
      <c r="G208" s="754"/>
      <c r="H208" s="754"/>
      <c r="I208" s="754"/>
      <c r="J208" s="754"/>
      <c r="K208" s="754"/>
    </row>
    <row r="209" ht="22.5" customHeight="1">
      <c r="A209" s="208"/>
      <c r="B209" s="916" t="s">
        <v>666</v>
      </c>
      <c r="C209" s="180"/>
      <c r="D209" s="187"/>
      <c r="E209" s="187"/>
      <c r="F209" s="181"/>
      <c r="G209" s="754"/>
      <c r="H209" s="754"/>
      <c r="I209" s="754"/>
      <c r="J209" s="754"/>
      <c r="K209" s="754"/>
    </row>
    <row r="210" ht="22.5" customHeight="1">
      <c r="A210" s="208"/>
      <c r="B210" s="805" t="s">
        <v>154</v>
      </c>
      <c r="C210" s="969" t="s">
        <v>156</v>
      </c>
      <c r="D210" s="918"/>
      <c r="E210" s="918"/>
      <c r="F210" s="919"/>
      <c r="G210" s="754"/>
      <c r="H210" s="754"/>
      <c r="I210" s="754"/>
      <c r="J210" s="754"/>
      <c r="K210" s="754"/>
    </row>
    <row r="211" ht="22.5" customHeight="1">
      <c r="A211" s="208"/>
      <c r="B211" s="960" t="s">
        <v>301</v>
      </c>
      <c r="C211" s="970" t="s">
        <v>165</v>
      </c>
      <c r="D211" s="811"/>
      <c r="E211" s="811"/>
      <c r="F211" s="812"/>
      <c r="G211" s="754"/>
      <c r="H211" s="754"/>
      <c r="I211" s="754"/>
      <c r="J211" s="754"/>
      <c r="K211" s="754"/>
    </row>
    <row r="212" ht="22.5" customHeight="1">
      <c r="A212" s="208"/>
      <c r="B212" s="971" t="s">
        <v>303</v>
      </c>
      <c r="C212" s="972" t="s">
        <v>206</v>
      </c>
      <c r="D212" s="364"/>
      <c r="E212" s="364"/>
      <c r="F212" s="620"/>
      <c r="G212" s="754"/>
      <c r="H212" s="754"/>
      <c r="I212" s="754"/>
      <c r="J212" s="754"/>
      <c r="K212" s="754"/>
    </row>
    <row r="213" ht="22.5" customHeight="1">
      <c r="A213" s="208"/>
      <c r="B213" s="923" t="s">
        <v>421</v>
      </c>
      <c r="C213" s="973" t="s">
        <v>178</v>
      </c>
      <c r="D213" s="387"/>
      <c r="E213" s="387"/>
      <c r="F213" s="787"/>
      <c r="G213" s="754"/>
      <c r="H213" s="754"/>
      <c r="I213" s="754"/>
      <c r="J213" s="754"/>
      <c r="K213" s="754"/>
    </row>
    <row r="214" ht="22.5" customHeight="1">
      <c r="A214" s="208"/>
      <c r="B214" s="923" t="s">
        <v>361</v>
      </c>
      <c r="C214" s="974" t="s">
        <v>165</v>
      </c>
      <c r="D214" s="361"/>
      <c r="E214" s="361"/>
      <c r="F214" s="796"/>
      <c r="G214" s="754"/>
      <c r="H214" s="754"/>
      <c r="I214" s="754"/>
      <c r="J214" s="754"/>
      <c r="K214" s="754"/>
    </row>
    <row r="215" ht="22.5" customHeight="1">
      <c r="A215" s="208"/>
      <c r="B215" s="244" t="s">
        <v>422</v>
      </c>
      <c r="C215" s="975" t="s">
        <v>414</v>
      </c>
      <c r="D215" s="387"/>
      <c r="E215" s="387"/>
      <c r="F215" s="787"/>
      <c r="G215" s="754"/>
      <c r="H215" s="754"/>
      <c r="I215" s="754"/>
      <c r="J215" s="754"/>
      <c r="K215" s="754"/>
    </row>
    <row r="216" ht="22.5" customHeight="1">
      <c r="A216" s="222"/>
      <c r="B216" s="932" t="s">
        <v>423</v>
      </c>
      <c r="C216" s="976" t="s">
        <v>424</v>
      </c>
      <c r="D216" s="187"/>
      <c r="E216" s="187"/>
      <c r="F216" s="181"/>
      <c r="G216" s="754"/>
      <c r="H216" s="754"/>
      <c r="I216" s="754"/>
      <c r="J216" s="754"/>
      <c r="K216" s="754"/>
    </row>
    <row r="217" ht="22.5" customHeight="1">
      <c r="A217" s="754"/>
      <c r="B217" s="754"/>
      <c r="C217" s="754"/>
      <c r="D217" s="754"/>
      <c r="E217" s="754"/>
      <c r="F217" s="754"/>
      <c r="G217" s="755"/>
      <c r="H217" s="755"/>
      <c r="I217" s="754"/>
      <c r="J217" s="754"/>
      <c r="K217" s="754"/>
    </row>
    <row r="218" ht="22.5" customHeight="1">
      <c r="A218" s="819" t="s">
        <v>667</v>
      </c>
      <c r="B218" s="835" t="s">
        <v>668</v>
      </c>
      <c r="C218" s="802">
        <v>42156.0</v>
      </c>
      <c r="D218" s="194"/>
      <c r="E218" s="803">
        <v>42186.0</v>
      </c>
      <c r="F218" s="194"/>
      <c r="G218" s="803">
        <v>42217.0</v>
      </c>
      <c r="H218" s="194"/>
      <c r="I218" s="803">
        <v>42248.0</v>
      </c>
      <c r="J218" s="170"/>
      <c r="K218" s="754"/>
    </row>
    <row r="219" ht="22.5" customHeight="1">
      <c r="A219" s="208"/>
      <c r="B219" s="916" t="s">
        <v>669</v>
      </c>
      <c r="C219" s="180"/>
      <c r="D219" s="187"/>
      <c r="E219" s="187"/>
      <c r="F219" s="187"/>
      <c r="G219" s="187"/>
      <c r="H219" s="187"/>
      <c r="I219" s="187"/>
      <c r="J219" s="181"/>
      <c r="K219" s="754"/>
    </row>
    <row r="220" ht="22.5" customHeight="1">
      <c r="A220" s="208"/>
      <c r="B220" s="977" t="s">
        <v>300</v>
      </c>
      <c r="C220" s="917" t="s">
        <v>155</v>
      </c>
      <c r="D220" s="918"/>
      <c r="E220" s="918"/>
      <c r="F220" s="918"/>
      <c r="G220" s="918"/>
      <c r="H220" s="918"/>
      <c r="I220" s="918"/>
      <c r="J220" s="919"/>
      <c r="K220" s="754"/>
    </row>
    <row r="221" ht="22.5" customHeight="1">
      <c r="A221" s="208"/>
      <c r="B221" s="978" t="s">
        <v>344</v>
      </c>
      <c r="C221" s="975" t="s">
        <v>156</v>
      </c>
      <c r="D221" s="387"/>
      <c r="E221" s="387"/>
      <c r="F221" s="387"/>
      <c r="G221" s="387"/>
      <c r="H221" s="387"/>
      <c r="I221" s="387"/>
      <c r="J221" s="787"/>
      <c r="K221" s="754"/>
    </row>
    <row r="222" ht="22.5" customHeight="1">
      <c r="A222" s="208"/>
      <c r="B222" s="979" t="s">
        <v>302</v>
      </c>
      <c r="C222" s="980" t="s">
        <v>176</v>
      </c>
      <c r="D222" s="811"/>
      <c r="E222" s="811"/>
      <c r="F222" s="811"/>
      <c r="G222" s="811"/>
      <c r="H222" s="811"/>
      <c r="I222" s="811"/>
      <c r="J222" s="812"/>
      <c r="K222" s="754"/>
    </row>
    <row r="223" ht="22.5" customHeight="1">
      <c r="A223" s="208"/>
      <c r="B223" s="981" t="s">
        <v>303</v>
      </c>
      <c r="C223" s="972" t="s">
        <v>156</v>
      </c>
      <c r="D223" s="364"/>
      <c r="E223" s="364"/>
      <c r="F223" s="364"/>
      <c r="G223" s="364"/>
      <c r="H223" s="364"/>
      <c r="I223" s="364"/>
      <c r="J223" s="620"/>
      <c r="K223" s="754"/>
    </row>
    <row r="224" ht="22.5" customHeight="1">
      <c r="A224" s="208"/>
      <c r="B224" s="963" t="s">
        <v>304</v>
      </c>
      <c r="C224" s="973" t="s">
        <v>176</v>
      </c>
      <c r="D224" s="387"/>
      <c r="E224" s="387"/>
      <c r="F224" s="387"/>
      <c r="G224" s="387"/>
      <c r="H224" s="387"/>
      <c r="I224" s="387"/>
      <c r="J224" s="787"/>
      <c r="K224" s="754"/>
    </row>
    <row r="225" ht="22.5" customHeight="1">
      <c r="A225" s="208"/>
      <c r="B225" s="963" t="s">
        <v>361</v>
      </c>
      <c r="C225" s="973" t="s">
        <v>430</v>
      </c>
      <c r="D225" s="387"/>
      <c r="E225" s="387"/>
      <c r="F225" s="387"/>
      <c r="G225" s="387"/>
      <c r="H225" s="387"/>
      <c r="I225" s="387"/>
      <c r="J225" s="787"/>
      <c r="K225" s="754"/>
    </row>
    <row r="226" ht="22.5" customHeight="1">
      <c r="A226" s="208"/>
      <c r="B226" s="963" t="s">
        <v>306</v>
      </c>
      <c r="C226" s="925" t="s">
        <v>157</v>
      </c>
      <c r="D226" s="387"/>
      <c r="E226" s="387"/>
      <c r="F226" s="384"/>
      <c r="G226" s="945" t="s">
        <v>431</v>
      </c>
      <c r="H226" s="387"/>
      <c r="I226" s="387"/>
      <c r="J226" s="787"/>
      <c r="K226" s="754"/>
    </row>
    <row r="227" ht="22.5" customHeight="1">
      <c r="A227" s="208"/>
      <c r="B227" s="963" t="s">
        <v>432</v>
      </c>
      <c r="C227" s="975" t="s">
        <v>414</v>
      </c>
      <c r="D227" s="387"/>
      <c r="E227" s="387"/>
      <c r="F227" s="387"/>
      <c r="G227" s="387"/>
      <c r="H227" s="387"/>
      <c r="I227" s="387"/>
      <c r="J227" s="787"/>
      <c r="K227" s="754"/>
    </row>
    <row r="228" ht="22.5" customHeight="1">
      <c r="A228" s="208"/>
      <c r="B228" s="963" t="s">
        <v>407</v>
      </c>
      <c r="C228" s="975" t="s">
        <v>433</v>
      </c>
      <c r="D228" s="387"/>
      <c r="E228" s="387"/>
      <c r="F228" s="387"/>
      <c r="G228" s="387"/>
      <c r="H228" s="387"/>
      <c r="I228" s="387"/>
      <c r="J228" s="787"/>
      <c r="K228" s="754"/>
    </row>
    <row r="229" ht="22.5" customHeight="1">
      <c r="A229" s="208"/>
      <c r="B229" s="963" t="s">
        <v>310</v>
      </c>
      <c r="C229" s="973" t="s">
        <v>424</v>
      </c>
      <c r="D229" s="387"/>
      <c r="E229" s="387"/>
      <c r="F229" s="387"/>
      <c r="G229" s="387"/>
      <c r="H229" s="387"/>
      <c r="I229" s="387"/>
      <c r="J229" s="787"/>
      <c r="K229" s="754"/>
    </row>
    <row r="230" ht="22.5" customHeight="1">
      <c r="A230" s="208"/>
      <c r="B230" s="963" t="s">
        <v>308</v>
      </c>
      <c r="C230" s="925" t="s">
        <v>434</v>
      </c>
      <c r="D230" s="384"/>
      <c r="E230" s="945" t="s">
        <v>435</v>
      </c>
      <c r="F230" s="387"/>
      <c r="G230" s="387"/>
      <c r="H230" s="387"/>
      <c r="I230" s="387"/>
      <c r="J230" s="787"/>
      <c r="K230" s="754"/>
    </row>
    <row r="231" ht="22.5" customHeight="1">
      <c r="A231" s="222"/>
      <c r="B231" s="946" t="s">
        <v>307</v>
      </c>
      <c r="C231" s="982" t="s">
        <v>336</v>
      </c>
      <c r="D231" s="848"/>
      <c r="E231" s="848"/>
      <c r="F231" s="848"/>
      <c r="G231" s="848"/>
      <c r="H231" s="848"/>
      <c r="I231" s="848"/>
      <c r="J231" s="799"/>
      <c r="K231" s="754"/>
    </row>
    <row r="232" ht="22.5" customHeight="1">
      <c r="A232" s="753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</row>
    <row r="233" ht="22.5" customHeight="1">
      <c r="A233" s="753"/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</row>
  </sheetData>
  <mergeCells count="242">
    <mergeCell ref="C85:D86"/>
    <mergeCell ref="C17:D18"/>
    <mergeCell ref="C43:D44"/>
    <mergeCell ref="C20:F20"/>
    <mergeCell ref="C21:F21"/>
    <mergeCell ref="C26:F26"/>
    <mergeCell ref="C25:F25"/>
    <mergeCell ref="C24:F24"/>
    <mergeCell ref="C19:F19"/>
    <mergeCell ref="C28:F28"/>
    <mergeCell ref="C27:F27"/>
    <mergeCell ref="E43:F44"/>
    <mergeCell ref="C4:D5"/>
    <mergeCell ref="E4:F5"/>
    <mergeCell ref="E17:F18"/>
    <mergeCell ref="C8:D8"/>
    <mergeCell ref="C12:D12"/>
    <mergeCell ref="C13:D13"/>
    <mergeCell ref="C14:D14"/>
    <mergeCell ref="C15:D15"/>
    <mergeCell ref="C76:F76"/>
    <mergeCell ref="C77:F77"/>
    <mergeCell ref="A72:A83"/>
    <mergeCell ref="A85:A96"/>
    <mergeCell ref="C90:F90"/>
    <mergeCell ref="C89:F89"/>
    <mergeCell ref="D81:F81"/>
    <mergeCell ref="C82:F82"/>
    <mergeCell ref="C83:E83"/>
    <mergeCell ref="C78:F78"/>
    <mergeCell ref="C88:F88"/>
    <mergeCell ref="C7:D7"/>
    <mergeCell ref="C9:D9"/>
    <mergeCell ref="A1:A2"/>
    <mergeCell ref="B1:B2"/>
    <mergeCell ref="A4:A15"/>
    <mergeCell ref="G43:H44"/>
    <mergeCell ref="C33:D33"/>
    <mergeCell ref="C36:D36"/>
    <mergeCell ref="C37:D37"/>
    <mergeCell ref="C39:D39"/>
    <mergeCell ref="C38:D38"/>
    <mergeCell ref="C40:D40"/>
    <mergeCell ref="C41:D41"/>
    <mergeCell ref="C46:H46"/>
    <mergeCell ref="C45:H45"/>
    <mergeCell ref="C32:D32"/>
    <mergeCell ref="C30:D31"/>
    <mergeCell ref="A17:A28"/>
    <mergeCell ref="A30:A41"/>
    <mergeCell ref="C23:F23"/>
    <mergeCell ref="C22:F22"/>
    <mergeCell ref="C68:F68"/>
    <mergeCell ref="C69:F69"/>
    <mergeCell ref="A57:A70"/>
    <mergeCell ref="C55:H55"/>
    <mergeCell ref="A43:A55"/>
    <mergeCell ref="C48:H48"/>
    <mergeCell ref="C47:H47"/>
    <mergeCell ref="C52:H52"/>
    <mergeCell ref="C50:H50"/>
    <mergeCell ref="C51:H51"/>
    <mergeCell ref="C54:H54"/>
    <mergeCell ref="C53:H53"/>
    <mergeCell ref="E85:F86"/>
    <mergeCell ref="C49:H49"/>
    <mergeCell ref="E72:F73"/>
    <mergeCell ref="C70:F70"/>
    <mergeCell ref="C72:D73"/>
    <mergeCell ref="C60:F60"/>
    <mergeCell ref="E57:F58"/>
    <mergeCell ref="C94:F94"/>
    <mergeCell ref="C93:F93"/>
    <mergeCell ref="C87:F87"/>
    <mergeCell ref="C91:F91"/>
    <mergeCell ref="C1:K2"/>
    <mergeCell ref="C92:F92"/>
    <mergeCell ref="C6:D6"/>
    <mergeCell ref="C34:D34"/>
    <mergeCell ref="C35:D35"/>
    <mergeCell ref="C67:F67"/>
    <mergeCell ref="C66:F66"/>
    <mergeCell ref="C65:F65"/>
    <mergeCell ref="C63:F63"/>
    <mergeCell ref="C64:F64"/>
    <mergeCell ref="C62:F62"/>
    <mergeCell ref="C61:F61"/>
    <mergeCell ref="C59:F59"/>
    <mergeCell ref="C57:D58"/>
    <mergeCell ref="C74:F74"/>
    <mergeCell ref="C75:F75"/>
    <mergeCell ref="C80:F80"/>
    <mergeCell ref="C79:F79"/>
    <mergeCell ref="D165:H165"/>
    <mergeCell ref="D166:H166"/>
    <mergeCell ref="D160:H160"/>
    <mergeCell ref="D161:H161"/>
    <mergeCell ref="D179:E179"/>
    <mergeCell ref="C181:D182"/>
    <mergeCell ref="F179:G179"/>
    <mergeCell ref="D164:H164"/>
    <mergeCell ref="F159:H159"/>
    <mergeCell ref="D159:E159"/>
    <mergeCell ref="D163:E163"/>
    <mergeCell ref="C169:D170"/>
    <mergeCell ref="D117:E117"/>
    <mergeCell ref="C110:F110"/>
    <mergeCell ref="I129:J130"/>
    <mergeCell ref="G129:H130"/>
    <mergeCell ref="C96:F96"/>
    <mergeCell ref="C100:F100"/>
    <mergeCell ref="E98:F99"/>
    <mergeCell ref="C98:D99"/>
    <mergeCell ref="C95:F95"/>
    <mergeCell ref="G122:H122"/>
    <mergeCell ref="C227:J227"/>
    <mergeCell ref="C228:J228"/>
    <mergeCell ref="C229:J229"/>
    <mergeCell ref="C230:D230"/>
    <mergeCell ref="E230:J230"/>
    <mergeCell ref="C231:J231"/>
    <mergeCell ref="C10:D10"/>
    <mergeCell ref="C11:D11"/>
    <mergeCell ref="C205:H205"/>
    <mergeCell ref="C206:H206"/>
    <mergeCell ref="C204:H204"/>
    <mergeCell ref="F163:H163"/>
    <mergeCell ref="D162:H162"/>
    <mergeCell ref="C148:E148"/>
    <mergeCell ref="C149:F149"/>
    <mergeCell ref="C150:E150"/>
    <mergeCell ref="C146:E146"/>
    <mergeCell ref="C145:E145"/>
    <mergeCell ref="C138:I138"/>
    <mergeCell ref="C139:I139"/>
    <mergeCell ref="C140:I140"/>
    <mergeCell ref="C141:I141"/>
    <mergeCell ref="C147:E147"/>
    <mergeCell ref="E143:F144"/>
    <mergeCell ref="C143:D144"/>
    <mergeCell ref="C216:F216"/>
    <mergeCell ref="C218:D219"/>
    <mergeCell ref="E218:F219"/>
    <mergeCell ref="C208:D209"/>
    <mergeCell ref="A208:A216"/>
    <mergeCell ref="C215:F215"/>
    <mergeCell ref="E208:F209"/>
    <mergeCell ref="C211:F211"/>
    <mergeCell ref="C210:F210"/>
    <mergeCell ref="C214:F214"/>
    <mergeCell ref="C213:F213"/>
    <mergeCell ref="C212:F212"/>
    <mergeCell ref="F172:G172"/>
    <mergeCell ref="G167:H167"/>
    <mergeCell ref="G169:H170"/>
    <mergeCell ref="D167:F167"/>
    <mergeCell ref="E169:F170"/>
    <mergeCell ref="F178:G178"/>
    <mergeCell ref="D178:E178"/>
    <mergeCell ref="D172:E172"/>
    <mergeCell ref="D171:G171"/>
    <mergeCell ref="D177:G177"/>
    <mergeCell ref="D174:G174"/>
    <mergeCell ref="D176:G176"/>
    <mergeCell ref="D175:G175"/>
    <mergeCell ref="D173:G173"/>
    <mergeCell ref="A169:A179"/>
    <mergeCell ref="C220:J220"/>
    <mergeCell ref="I218:J219"/>
    <mergeCell ref="G218:H219"/>
    <mergeCell ref="G226:J226"/>
    <mergeCell ref="C226:F226"/>
    <mergeCell ref="C222:J222"/>
    <mergeCell ref="C223:J223"/>
    <mergeCell ref="C221:J221"/>
    <mergeCell ref="C224:J224"/>
    <mergeCell ref="C225:J225"/>
    <mergeCell ref="A218:A231"/>
    <mergeCell ref="C202:H202"/>
    <mergeCell ref="C203:D203"/>
    <mergeCell ref="E203:H203"/>
    <mergeCell ref="C195:D196"/>
    <mergeCell ref="A181:A193"/>
    <mergeCell ref="A195:A206"/>
    <mergeCell ref="C199:H199"/>
    <mergeCell ref="E195:F196"/>
    <mergeCell ref="C198:H198"/>
    <mergeCell ref="C197:H197"/>
    <mergeCell ref="G195:H196"/>
    <mergeCell ref="C200:H200"/>
    <mergeCell ref="C201:H201"/>
    <mergeCell ref="C132:I132"/>
    <mergeCell ref="C131:I131"/>
    <mergeCell ref="E127:H127"/>
    <mergeCell ref="C129:D130"/>
    <mergeCell ref="E129:F130"/>
    <mergeCell ref="D125:H125"/>
    <mergeCell ref="D126:H126"/>
    <mergeCell ref="C137:I137"/>
    <mergeCell ref="C135:I135"/>
    <mergeCell ref="C136:I136"/>
    <mergeCell ref="C133:I133"/>
    <mergeCell ref="D123:H123"/>
    <mergeCell ref="C134:I134"/>
    <mergeCell ref="D124:H124"/>
    <mergeCell ref="A129:A141"/>
    <mergeCell ref="E155:F156"/>
    <mergeCell ref="C155:D156"/>
    <mergeCell ref="A143:A153"/>
    <mergeCell ref="A155:A167"/>
    <mergeCell ref="G155:H156"/>
    <mergeCell ref="D157:H157"/>
    <mergeCell ref="D158:H158"/>
    <mergeCell ref="C152:F152"/>
    <mergeCell ref="C153:D153"/>
    <mergeCell ref="E153:F153"/>
    <mergeCell ref="C151:E151"/>
    <mergeCell ref="F117:H117"/>
    <mergeCell ref="C112:D113"/>
    <mergeCell ref="E121:H121"/>
    <mergeCell ref="D119:H119"/>
    <mergeCell ref="E120:H120"/>
    <mergeCell ref="D118:H118"/>
    <mergeCell ref="C102:F102"/>
    <mergeCell ref="C101:F101"/>
    <mergeCell ref="C104:F104"/>
    <mergeCell ref="E103:F103"/>
    <mergeCell ref="C103:D103"/>
    <mergeCell ref="D116:H116"/>
    <mergeCell ref="E115:H115"/>
    <mergeCell ref="D114:H114"/>
    <mergeCell ref="G112:H113"/>
    <mergeCell ref="E112:F113"/>
    <mergeCell ref="C106:F106"/>
    <mergeCell ref="C107:F107"/>
    <mergeCell ref="E109:F109"/>
    <mergeCell ref="C109:D109"/>
    <mergeCell ref="C108:F108"/>
    <mergeCell ref="D105:F105"/>
    <mergeCell ref="A98:A110"/>
    <mergeCell ref="D122:F122"/>
    <mergeCell ref="A112:A127"/>
  </mergeCells>
  <conditionalFormatting sqref="C10 C102 C105:C107">
    <cfRule type="cellIs" dxfId="0" priority="1" operator="equal">
      <formula>"D66"</formula>
    </cfRule>
  </conditionalFormatting>
  <conditionalFormatting sqref="C10 C102 C105:C107">
    <cfRule type="cellIs" dxfId="1" priority="2" operator="equal">
      <formula>"MPN"</formula>
    </cfRule>
  </conditionalFormatting>
  <conditionalFormatting sqref="C10 C102 C105:C107">
    <cfRule type="cellIs" dxfId="2" priority="3" operator="equal">
      <formula>"S&amp;V"</formula>
    </cfRule>
  </conditionalFormatting>
  <conditionalFormatting sqref="C10 C102 C105:C107">
    <cfRule type="cellIs" dxfId="3" priority="4" operator="equal">
      <formula>"PVV"</formula>
    </cfRule>
  </conditionalFormatting>
  <conditionalFormatting sqref="C10 C102 C105:C107">
    <cfRule type="cellIs" dxfId="4" priority="5" operator="equal">
      <formula>"VVD"</formula>
    </cfRule>
  </conditionalFormatting>
  <conditionalFormatting sqref="C10 C102 C105:C107">
    <cfRule type="cellIs" dxfId="5" priority="6" operator="equal">
      <formula>"GL"</formula>
    </cfRule>
  </conditionalFormatting>
  <conditionalFormatting sqref="C10 C102 C105:C107">
    <cfRule type="cellIs" dxfId="6" priority="7" operator="equal">
      <formula>"PP"</formula>
    </cfRule>
  </conditionalFormatting>
  <conditionalFormatting sqref="C10 C102 C105:C107">
    <cfRule type="cellIs" dxfId="7" priority="8" operator="equal">
      <formula>"CDA"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3BD1"/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5.29"/>
    <col customWidth="1" min="3" max="3" width="10.71"/>
    <col customWidth="1" min="4" max="4" width="11.29"/>
    <col customWidth="1" min="6" max="6" width="13.43"/>
    <col customWidth="1" min="7" max="7" width="9.43"/>
    <col customWidth="1" min="10" max="10" width="16.71"/>
    <col customWidth="1" min="13" max="13" width="14.71"/>
    <col customWidth="1" min="19" max="19" width="15.29"/>
    <col customWidth="1" min="20" max="20" width="13.29"/>
    <col customWidth="1" min="23" max="23" width="16.57"/>
    <col customWidth="1" min="36" max="36" width="15.0"/>
    <col customWidth="1" min="41" max="41" width="17.14"/>
    <col customWidth="1" min="49" max="49" width="14.14"/>
    <col customWidth="1" min="54" max="54" width="16.43"/>
    <col customWidth="1" min="55" max="55" width="13.86"/>
    <col customWidth="1" min="56" max="56" width="17.14"/>
    <col customWidth="1" min="60" max="60" width="16.43"/>
    <col customWidth="1" min="65" max="65" width="13.86"/>
    <col customWidth="1" min="70" max="70" width="15.43"/>
    <col customWidth="1" min="75" max="75" width="15.57"/>
  </cols>
  <sheetData>
    <row r="1">
      <c r="A1" s="983"/>
      <c r="B1" s="984" t="s">
        <v>119</v>
      </c>
      <c r="C1" s="387"/>
      <c r="D1" s="387"/>
      <c r="E1" s="387"/>
      <c r="F1" s="387"/>
      <c r="G1" s="387"/>
      <c r="H1" s="387"/>
      <c r="I1" s="384"/>
      <c r="J1" s="984" t="s">
        <v>670</v>
      </c>
      <c r="K1" s="387"/>
      <c r="L1" s="384"/>
      <c r="M1" s="985" t="s">
        <v>671</v>
      </c>
      <c r="N1" s="984" t="s">
        <v>672</v>
      </c>
      <c r="O1" s="387"/>
      <c r="P1" s="387"/>
      <c r="Q1" s="387"/>
      <c r="R1" s="387"/>
      <c r="S1" s="387"/>
      <c r="T1" s="387"/>
      <c r="U1" s="387"/>
      <c r="V1" s="384"/>
      <c r="W1" s="986" t="s">
        <v>673</v>
      </c>
      <c r="X1" s="984" t="s">
        <v>540</v>
      </c>
      <c r="Y1" s="384"/>
      <c r="Z1" s="984" t="s">
        <v>123</v>
      </c>
      <c r="AA1" s="387"/>
      <c r="AB1" s="384"/>
      <c r="AC1" s="984" t="s">
        <v>124</v>
      </c>
      <c r="AD1" s="387"/>
      <c r="AE1" s="387"/>
      <c r="AF1" s="387"/>
      <c r="AG1" s="387"/>
      <c r="AH1" s="387"/>
      <c r="AI1" s="384"/>
      <c r="AJ1" s="987" t="s">
        <v>674</v>
      </c>
      <c r="AK1" s="984" t="s">
        <v>125</v>
      </c>
      <c r="AL1" s="387"/>
      <c r="AM1" s="387"/>
      <c r="AN1" s="384"/>
      <c r="AO1" s="984" t="s">
        <v>126</v>
      </c>
      <c r="AP1" s="387"/>
      <c r="AQ1" s="387"/>
      <c r="AR1" s="387"/>
      <c r="AS1" s="387"/>
      <c r="AT1" s="387"/>
      <c r="AU1" s="387"/>
      <c r="AV1" s="384"/>
      <c r="AW1" s="987" t="s">
        <v>675</v>
      </c>
      <c r="AX1" s="984" t="s">
        <v>127</v>
      </c>
      <c r="AY1" s="387"/>
      <c r="AZ1" s="387"/>
      <c r="BA1" s="387"/>
      <c r="BB1" s="384"/>
      <c r="BC1" s="988"/>
      <c r="BD1" s="984" t="s">
        <v>676</v>
      </c>
      <c r="BE1" s="387"/>
      <c r="BF1" s="387"/>
      <c r="BG1" s="384"/>
      <c r="BH1" s="989"/>
      <c r="BI1" s="984" t="s">
        <v>129</v>
      </c>
      <c r="BJ1" s="387"/>
      <c r="BK1" s="387"/>
      <c r="BL1" s="384"/>
      <c r="BM1" s="989" t="s">
        <v>677</v>
      </c>
      <c r="BN1" s="984" t="s">
        <v>130</v>
      </c>
      <c r="BO1" s="387"/>
      <c r="BP1" s="387"/>
      <c r="BQ1" s="384"/>
      <c r="BR1" s="990"/>
      <c r="BS1" s="984" t="s">
        <v>131</v>
      </c>
      <c r="BT1" s="387"/>
      <c r="BU1" s="387"/>
      <c r="BV1" s="384"/>
      <c r="BW1" s="989"/>
      <c r="BX1" s="984" t="s">
        <v>132</v>
      </c>
      <c r="BY1" s="387"/>
      <c r="BZ1" s="387"/>
      <c r="CA1" s="387"/>
      <c r="CB1" s="387"/>
      <c r="CC1" s="384"/>
      <c r="CD1" s="989" t="s">
        <v>678</v>
      </c>
      <c r="CE1" s="984" t="s">
        <v>592</v>
      </c>
      <c r="CF1" s="387"/>
      <c r="CG1" s="991"/>
      <c r="CH1" s="992" t="s">
        <v>134</v>
      </c>
      <c r="CI1" s="387"/>
      <c r="CJ1" s="387"/>
      <c r="CK1" s="387"/>
      <c r="CL1" s="991"/>
      <c r="CM1" s="989" t="s">
        <v>11</v>
      </c>
      <c r="CO1" s="989"/>
      <c r="CP1" s="989"/>
    </row>
    <row r="2">
      <c r="A2" s="993"/>
      <c r="B2" s="994" t="s">
        <v>427</v>
      </c>
      <c r="D2" s="994" t="s">
        <v>428</v>
      </c>
      <c r="F2" s="994" t="s">
        <v>429</v>
      </c>
      <c r="H2" s="994" t="s">
        <v>679</v>
      </c>
      <c r="J2" s="995" t="s">
        <v>680</v>
      </c>
      <c r="K2" s="994" t="s">
        <v>418</v>
      </c>
      <c r="L2" s="77"/>
      <c r="M2" s="493"/>
      <c r="N2" s="994" t="s">
        <v>410</v>
      </c>
      <c r="P2" s="994" t="s">
        <v>411</v>
      </c>
      <c r="R2" s="996" t="s">
        <v>258</v>
      </c>
      <c r="S2" s="994" t="s">
        <v>412</v>
      </c>
      <c r="U2" s="994" t="s">
        <v>681</v>
      </c>
      <c r="W2" s="997"/>
      <c r="X2" s="994" t="s">
        <v>399</v>
      </c>
      <c r="Z2" s="994" t="s">
        <v>400</v>
      </c>
      <c r="AB2" s="994" t="s">
        <v>387</v>
      </c>
      <c r="AD2" s="994" t="s">
        <v>388</v>
      </c>
      <c r="AF2" s="994" t="s">
        <v>389</v>
      </c>
      <c r="AH2" s="994" t="s">
        <v>682</v>
      </c>
      <c r="AJ2" s="993"/>
      <c r="AK2" s="994" t="s">
        <v>378</v>
      </c>
      <c r="AM2" s="994" t="s">
        <v>379</v>
      </c>
      <c r="AO2" s="995"/>
      <c r="AP2" s="994" t="s">
        <v>370</v>
      </c>
      <c r="AR2" s="994" t="s">
        <v>321</v>
      </c>
      <c r="AT2" s="994" t="s">
        <v>371</v>
      </c>
      <c r="AV2" s="994" t="s">
        <v>683</v>
      </c>
      <c r="AW2" s="993"/>
      <c r="AX2" s="994" t="s">
        <v>684</v>
      </c>
      <c r="AY2" s="994" t="s">
        <v>357</v>
      </c>
      <c r="BA2" s="994" t="s">
        <v>358</v>
      </c>
      <c r="BD2" s="994" t="s">
        <v>342</v>
      </c>
      <c r="BF2" s="994" t="s">
        <v>343</v>
      </c>
      <c r="BI2" s="994" t="s">
        <v>333</v>
      </c>
      <c r="BK2" s="994" t="s">
        <v>334</v>
      </c>
      <c r="BN2" s="994" t="s">
        <v>326</v>
      </c>
      <c r="BP2" s="994" t="s">
        <v>327</v>
      </c>
      <c r="BS2" s="994" t="s">
        <v>320</v>
      </c>
      <c r="BU2" s="994" t="s">
        <v>685</v>
      </c>
      <c r="BX2" s="994" t="s">
        <v>686</v>
      </c>
      <c r="BZ2" s="994" t="s">
        <v>687</v>
      </c>
      <c r="CB2" s="994" t="s">
        <v>76</v>
      </c>
      <c r="CE2" s="994" t="s">
        <v>688</v>
      </c>
      <c r="CG2" s="139"/>
      <c r="CH2" s="994" t="s">
        <v>689</v>
      </c>
      <c r="CJ2" s="998" t="s">
        <v>690</v>
      </c>
      <c r="CK2" s="387"/>
      <c r="CL2" s="139"/>
      <c r="CM2" s="994" t="s">
        <v>691</v>
      </c>
      <c r="CO2" s="994" t="s">
        <v>692</v>
      </c>
    </row>
    <row r="3">
      <c r="A3" s="999" t="s">
        <v>693</v>
      </c>
      <c r="B3" s="1000" t="s">
        <v>694</v>
      </c>
      <c r="C3" s="1001"/>
      <c r="D3" s="1001"/>
      <c r="E3" s="1001"/>
      <c r="F3" s="1001"/>
      <c r="G3" s="1001"/>
      <c r="H3" s="1001"/>
      <c r="I3" s="997"/>
      <c r="J3" s="999" t="s">
        <v>693</v>
      </c>
      <c r="K3" s="1002" t="s">
        <v>694</v>
      </c>
      <c r="L3" s="997"/>
      <c r="M3" s="999" t="s">
        <v>693</v>
      </c>
      <c r="N3" s="1000" t="s">
        <v>694</v>
      </c>
      <c r="O3" s="1001"/>
      <c r="P3" s="1001"/>
      <c r="Q3" s="1001"/>
      <c r="R3" s="1001"/>
      <c r="S3" s="1001"/>
      <c r="T3" s="1001"/>
      <c r="U3" s="1001"/>
      <c r="V3" s="1001"/>
      <c r="W3" s="999" t="s">
        <v>693</v>
      </c>
      <c r="X3" s="1003" t="s">
        <v>694</v>
      </c>
      <c r="Y3" s="1001"/>
      <c r="Z3" s="1001"/>
      <c r="AA3" s="1001"/>
      <c r="AB3" s="1001"/>
      <c r="AC3" s="1001"/>
      <c r="AD3" s="1001"/>
      <c r="AE3" s="1001"/>
      <c r="AF3" s="1001"/>
      <c r="AG3" s="1001"/>
      <c r="AH3" s="1001"/>
      <c r="AI3" s="997"/>
      <c r="AJ3" s="1004" t="s">
        <v>693</v>
      </c>
      <c r="AK3" s="1005" t="s">
        <v>694</v>
      </c>
      <c r="AL3" s="1006"/>
      <c r="AM3" s="1006"/>
      <c r="AN3" s="1007"/>
      <c r="AO3" s="1004" t="s">
        <v>693</v>
      </c>
      <c r="AP3" s="1005" t="s">
        <v>694</v>
      </c>
      <c r="AQ3" s="1006"/>
      <c r="AR3" s="1006"/>
      <c r="AS3" s="1006"/>
      <c r="AT3" s="1006"/>
      <c r="AU3" s="1006"/>
      <c r="AV3" s="1007"/>
      <c r="AW3" s="989" t="s">
        <v>693</v>
      </c>
      <c r="AX3" s="1005" t="s">
        <v>694</v>
      </c>
      <c r="AY3" s="1006"/>
      <c r="AZ3" s="1006"/>
      <c r="BA3" s="1006"/>
      <c r="BB3" s="1006"/>
      <c r="BC3" s="1008" t="s">
        <v>693</v>
      </c>
      <c r="BD3" s="1009" t="s">
        <v>694</v>
      </c>
      <c r="BE3" s="1010"/>
      <c r="BF3" s="1010"/>
      <c r="BG3" s="1010"/>
      <c r="BH3" s="1008" t="s">
        <v>693</v>
      </c>
      <c r="BI3" s="1009" t="s">
        <v>694</v>
      </c>
      <c r="BJ3" s="1010"/>
      <c r="BK3" s="1010"/>
      <c r="BL3" s="1010"/>
      <c r="BM3" s="1008" t="s">
        <v>693</v>
      </c>
      <c r="BN3" s="1009" t="s">
        <v>694</v>
      </c>
      <c r="BO3" s="1010"/>
      <c r="BP3" s="1010"/>
      <c r="BQ3" s="1010"/>
      <c r="BR3" s="1008" t="s">
        <v>693</v>
      </c>
      <c r="BS3" s="1009" t="s">
        <v>694</v>
      </c>
      <c r="BT3" s="1010"/>
      <c r="BU3" s="1010"/>
      <c r="BV3" s="1010"/>
      <c r="BW3" s="1008" t="s">
        <v>693</v>
      </c>
      <c r="BX3" s="1009" t="s">
        <v>694</v>
      </c>
      <c r="BY3" s="1010"/>
      <c r="BZ3" s="1010"/>
      <c r="CA3" s="1010"/>
      <c r="CB3" s="1010"/>
      <c r="CC3" s="1010"/>
      <c r="CD3" s="1008" t="s">
        <v>693</v>
      </c>
      <c r="CE3" s="1004" t="s">
        <v>694</v>
      </c>
      <c r="CG3" s="1008" t="s">
        <v>693</v>
      </c>
      <c r="CH3" s="1004" t="s">
        <v>694</v>
      </c>
      <c r="CJ3" s="1004"/>
      <c r="CK3" s="1004"/>
      <c r="CL3" s="1008" t="s">
        <v>693</v>
      </c>
      <c r="CM3" s="1004" t="s">
        <v>694</v>
      </c>
      <c r="CO3" s="1004"/>
      <c r="CP3" s="1004"/>
    </row>
    <row r="4">
      <c r="A4" s="1011" t="s">
        <v>526</v>
      </c>
      <c r="B4" s="1012" t="s">
        <v>180</v>
      </c>
      <c r="I4" s="77"/>
      <c r="J4" s="1013" t="s">
        <v>526</v>
      </c>
      <c r="K4" s="1012" t="s">
        <v>180</v>
      </c>
      <c r="L4" s="77"/>
      <c r="M4" s="1014" t="s">
        <v>526</v>
      </c>
      <c r="N4" s="1012" t="s">
        <v>180</v>
      </c>
      <c r="Q4" s="77"/>
      <c r="R4" s="1015" t="s">
        <v>695</v>
      </c>
      <c r="S4" s="1016" t="s">
        <v>165</v>
      </c>
      <c r="V4" s="428"/>
      <c r="W4" s="1011" t="s">
        <v>526</v>
      </c>
      <c r="X4" s="1017" t="s">
        <v>696</v>
      </c>
      <c r="AJ4" s="1018" t="s">
        <v>695</v>
      </c>
      <c r="AK4" s="1019" t="s">
        <v>238</v>
      </c>
      <c r="AO4" s="1018" t="s">
        <v>697</v>
      </c>
      <c r="AP4" s="1020" t="s">
        <v>352</v>
      </c>
      <c r="AW4" s="1021" t="s">
        <v>698</v>
      </c>
      <c r="AX4" s="1022" t="s">
        <v>170</v>
      </c>
      <c r="BC4" s="1023" t="s">
        <v>568</v>
      </c>
      <c r="BD4" s="1024" t="s">
        <v>197</v>
      </c>
      <c r="BE4" s="361"/>
      <c r="BF4" s="361"/>
      <c r="BG4" s="361"/>
      <c r="BH4" s="1023" t="s">
        <v>568</v>
      </c>
      <c r="BI4" s="1025" t="s">
        <v>197</v>
      </c>
      <c r="BJ4" s="361"/>
      <c r="BK4" s="361"/>
      <c r="BL4" s="361"/>
      <c r="BM4" s="1026" t="s">
        <v>588</v>
      </c>
      <c r="BN4" s="1027" t="s">
        <v>195</v>
      </c>
      <c r="BO4" s="361"/>
      <c r="BP4" s="361"/>
      <c r="BQ4" s="361"/>
      <c r="BR4" s="1026" t="s">
        <v>588</v>
      </c>
      <c r="BS4" s="1027" t="s">
        <v>195</v>
      </c>
      <c r="BT4" s="361"/>
      <c r="BU4" s="361"/>
      <c r="BV4" s="361"/>
      <c r="BW4" s="1026" t="s">
        <v>588</v>
      </c>
      <c r="BX4" s="1027" t="s">
        <v>195</v>
      </c>
      <c r="BY4" s="361"/>
      <c r="BZ4" s="361"/>
      <c r="CA4" s="361"/>
      <c r="CB4" s="361"/>
      <c r="CC4" s="361"/>
      <c r="CD4" s="1028" t="s">
        <v>594</v>
      </c>
      <c r="CE4" s="1029" t="s">
        <v>288</v>
      </c>
      <c r="CF4" s="361"/>
      <c r="CG4" s="1028" t="s">
        <v>594</v>
      </c>
      <c r="CH4" s="1029" t="s">
        <v>288</v>
      </c>
      <c r="CI4" s="361"/>
      <c r="CJ4" s="361"/>
      <c r="CK4" s="361"/>
      <c r="CL4" s="1028" t="s">
        <v>594</v>
      </c>
      <c r="CM4" s="1029" t="s">
        <v>288</v>
      </c>
      <c r="CN4" s="361"/>
      <c r="CO4" s="1030"/>
      <c r="CP4" s="1030"/>
    </row>
    <row r="5">
      <c r="A5" s="1031" t="s">
        <v>511</v>
      </c>
      <c r="B5" s="1032" t="s">
        <v>435</v>
      </c>
      <c r="G5" s="1032" t="s">
        <v>699</v>
      </c>
      <c r="J5" s="1031" t="s">
        <v>511</v>
      </c>
      <c r="K5" s="1033" t="s">
        <v>699</v>
      </c>
      <c r="L5" s="77"/>
      <c r="M5" s="1034" t="s">
        <v>530</v>
      </c>
      <c r="N5" s="1033" t="s">
        <v>157</v>
      </c>
      <c r="Q5" s="77"/>
      <c r="R5" s="612"/>
      <c r="S5" s="1035" t="s">
        <v>193</v>
      </c>
      <c r="V5" s="428"/>
      <c r="W5" s="1036" t="s">
        <v>695</v>
      </c>
      <c r="X5" s="1037" t="s">
        <v>238</v>
      </c>
      <c r="AJ5" s="139"/>
      <c r="AK5" s="1038" t="s">
        <v>352</v>
      </c>
      <c r="AO5" s="139"/>
      <c r="AP5" s="1039" t="s">
        <v>219</v>
      </c>
      <c r="AW5" s="150"/>
      <c r="AX5" s="1040" t="s">
        <v>700</v>
      </c>
      <c r="BC5" s="139"/>
      <c r="BD5" s="1041" t="s">
        <v>701</v>
      </c>
      <c r="BH5" s="139"/>
      <c r="BI5" s="1042" t="s">
        <v>701</v>
      </c>
      <c r="BM5" s="150"/>
      <c r="BN5" s="1043" t="s">
        <v>317</v>
      </c>
      <c r="BR5" s="150"/>
      <c r="BS5" s="1043" t="s">
        <v>317</v>
      </c>
      <c r="BW5" s="150"/>
      <c r="BX5" s="1043" t="s">
        <v>702</v>
      </c>
      <c r="CD5" s="139"/>
      <c r="CE5" s="1044" t="s">
        <v>380</v>
      </c>
      <c r="CG5" s="139"/>
      <c r="CH5" s="1044" t="s">
        <v>339</v>
      </c>
      <c r="CL5" s="139"/>
      <c r="CM5" s="1044" t="s">
        <v>339</v>
      </c>
      <c r="CO5" s="1030"/>
      <c r="CP5" s="1030"/>
    </row>
    <row r="6">
      <c r="A6" s="139"/>
      <c r="B6" s="1045" t="s">
        <v>699</v>
      </c>
      <c r="G6" s="1045" t="s">
        <v>434</v>
      </c>
      <c r="J6" s="139"/>
      <c r="K6" s="1046" t="s">
        <v>157</v>
      </c>
      <c r="L6" s="77"/>
      <c r="M6" s="612"/>
      <c r="N6" s="1046" t="s">
        <v>336</v>
      </c>
      <c r="Q6" s="77"/>
      <c r="R6" s="363"/>
      <c r="S6" s="1047" t="s">
        <v>703</v>
      </c>
      <c r="V6" s="428"/>
      <c r="W6" s="139"/>
      <c r="X6" s="1048" t="s">
        <v>704</v>
      </c>
      <c r="AJ6" s="150"/>
      <c r="AK6" s="1038" t="s">
        <v>703</v>
      </c>
      <c r="AO6" s="139"/>
      <c r="AP6" s="1039" t="s">
        <v>703</v>
      </c>
      <c r="AW6" s="1049" t="s">
        <v>530</v>
      </c>
      <c r="AX6" s="1032" t="s">
        <v>166</v>
      </c>
      <c r="BC6" s="139"/>
      <c r="BD6" s="1041" t="s">
        <v>705</v>
      </c>
      <c r="BH6" s="139"/>
      <c r="BI6" s="1042" t="s">
        <v>706</v>
      </c>
      <c r="BM6" s="1023" t="s">
        <v>583</v>
      </c>
      <c r="BN6" s="1050" t="s">
        <v>197</v>
      </c>
      <c r="BR6" s="1023" t="s">
        <v>583</v>
      </c>
      <c r="BS6" s="1051" t="s">
        <v>159</v>
      </c>
      <c r="BW6" s="1023" t="s">
        <v>583</v>
      </c>
      <c r="BX6" s="1051" t="s">
        <v>159</v>
      </c>
      <c r="CD6" s="139"/>
      <c r="CE6" s="1052" t="s">
        <v>200</v>
      </c>
      <c r="CG6" s="139"/>
      <c r="CH6" s="1053" t="s">
        <v>707</v>
      </c>
      <c r="CL6" s="139"/>
      <c r="CM6" s="1053" t="s">
        <v>707</v>
      </c>
      <c r="CO6" s="1030"/>
      <c r="CP6" s="1030"/>
    </row>
    <row r="7">
      <c r="A7" s="139"/>
      <c r="B7" s="1045" t="s">
        <v>708</v>
      </c>
      <c r="J7" s="139"/>
      <c r="K7" s="1046" t="s">
        <v>708</v>
      </c>
      <c r="L7" s="77"/>
      <c r="M7" s="612"/>
      <c r="N7" s="1046" t="s">
        <v>699</v>
      </c>
      <c r="Q7" s="77"/>
      <c r="R7" s="1054" t="s">
        <v>530</v>
      </c>
      <c r="S7" s="1033" t="s">
        <v>157</v>
      </c>
      <c r="V7" s="428"/>
      <c r="W7" s="150"/>
      <c r="X7" s="1048" t="s">
        <v>703</v>
      </c>
      <c r="AJ7" s="1031" t="s">
        <v>556</v>
      </c>
      <c r="AK7" s="1055" t="s">
        <v>709</v>
      </c>
      <c r="AO7" s="150"/>
      <c r="AP7" s="1056" t="s">
        <v>710</v>
      </c>
      <c r="AR7" s="1057" t="s">
        <v>711</v>
      </c>
      <c r="AW7" s="139"/>
      <c r="AX7" s="1045" t="s">
        <v>172</v>
      </c>
      <c r="BC7" s="139"/>
      <c r="BD7" s="1041" t="s">
        <v>712</v>
      </c>
      <c r="BH7" s="139"/>
      <c r="BI7" s="1042" t="s">
        <v>713</v>
      </c>
      <c r="BM7" s="139"/>
      <c r="BN7" s="1042" t="s">
        <v>706</v>
      </c>
      <c r="BR7" s="139"/>
      <c r="BS7" s="1058" t="s">
        <v>207</v>
      </c>
      <c r="BW7" s="139"/>
      <c r="BX7" s="1058" t="s">
        <v>207</v>
      </c>
      <c r="CD7" s="139"/>
      <c r="CE7" s="1052" t="s">
        <v>714</v>
      </c>
      <c r="CG7" s="139"/>
      <c r="CH7" s="1052" t="s">
        <v>714</v>
      </c>
      <c r="CL7" s="139"/>
      <c r="CM7" s="1052" t="s">
        <v>714</v>
      </c>
      <c r="CO7" s="1030"/>
      <c r="CP7" s="1030"/>
    </row>
    <row r="8">
      <c r="A8" s="139"/>
      <c r="B8" s="1046" t="s">
        <v>715</v>
      </c>
      <c r="I8" s="77"/>
      <c r="J8" s="139"/>
      <c r="K8" s="1046" t="s">
        <v>715</v>
      </c>
      <c r="L8" s="77"/>
      <c r="M8" s="612"/>
      <c r="N8" s="1046" t="s">
        <v>435</v>
      </c>
      <c r="Q8" s="77"/>
      <c r="R8" s="612"/>
      <c r="S8" s="1046" t="s">
        <v>336</v>
      </c>
      <c r="V8" s="428"/>
      <c r="W8" s="1031" t="s">
        <v>716</v>
      </c>
      <c r="X8" s="1059" t="s">
        <v>203</v>
      </c>
      <c r="AF8" s="1060" t="s">
        <v>717</v>
      </c>
      <c r="AJ8" s="139"/>
      <c r="AK8" s="1061" t="s">
        <v>155</v>
      </c>
      <c r="AO8" s="1031" t="s">
        <v>556</v>
      </c>
      <c r="AP8" s="1055" t="s">
        <v>696</v>
      </c>
      <c r="AW8" s="139"/>
      <c r="AX8" s="1045" t="s">
        <v>718</v>
      </c>
      <c r="AZ8" s="1062" t="s">
        <v>719</v>
      </c>
      <c r="BC8" s="139"/>
      <c r="BD8" s="1041" t="s">
        <v>720</v>
      </c>
      <c r="BH8" s="139"/>
      <c r="BI8" s="1042" t="s">
        <v>721</v>
      </c>
      <c r="BM8" s="139"/>
      <c r="BN8" s="1042" t="s">
        <v>721</v>
      </c>
      <c r="BR8" s="139"/>
      <c r="BS8" s="1058" t="s">
        <v>721</v>
      </c>
      <c r="BW8" s="139"/>
      <c r="BX8" s="1058" t="s">
        <v>721</v>
      </c>
      <c r="CD8" s="139"/>
      <c r="CE8" s="1044" t="s">
        <v>722</v>
      </c>
      <c r="CG8" s="139"/>
      <c r="CH8" s="1044" t="s">
        <v>194</v>
      </c>
      <c r="CL8" s="139"/>
      <c r="CM8" s="1044" t="s">
        <v>194</v>
      </c>
      <c r="CO8" s="1030"/>
      <c r="CP8" s="1030"/>
    </row>
    <row r="9">
      <c r="A9" s="139"/>
      <c r="B9" s="1046" t="s">
        <v>723</v>
      </c>
      <c r="H9" s="1045" t="s">
        <v>157</v>
      </c>
      <c r="I9" s="77"/>
      <c r="J9" s="139"/>
      <c r="K9" s="1046" t="s">
        <v>434</v>
      </c>
      <c r="L9" s="77"/>
      <c r="M9" s="612"/>
      <c r="N9" s="1046" t="s">
        <v>724</v>
      </c>
      <c r="Q9" s="77"/>
      <c r="R9" s="612"/>
      <c r="S9" s="1046" t="s">
        <v>699</v>
      </c>
      <c r="V9" s="428"/>
      <c r="W9" s="139"/>
      <c r="X9" s="1063" t="s">
        <v>155</v>
      </c>
      <c r="AD9" s="1064" t="s">
        <v>725</v>
      </c>
      <c r="AJ9" s="139"/>
      <c r="AK9" s="1061" t="s">
        <v>202</v>
      </c>
      <c r="AO9" s="139"/>
      <c r="AP9" s="1061" t="s">
        <v>178</v>
      </c>
      <c r="AW9" s="139"/>
      <c r="AX9" s="1045" t="s">
        <v>726</v>
      </c>
      <c r="BA9" s="1065" t="s">
        <v>727</v>
      </c>
      <c r="BB9" s="1065" t="s">
        <v>157</v>
      </c>
      <c r="BC9" s="139"/>
      <c r="BD9" s="1041" t="s">
        <v>207</v>
      </c>
      <c r="BH9" s="139"/>
      <c r="BI9" s="1042" t="s">
        <v>207</v>
      </c>
      <c r="BM9" s="139"/>
      <c r="BN9" s="1042" t="s">
        <v>207</v>
      </c>
      <c r="BR9" s="139"/>
      <c r="BS9" s="1058" t="s">
        <v>706</v>
      </c>
      <c r="BW9" s="139"/>
      <c r="BX9" s="1058" t="s">
        <v>706</v>
      </c>
      <c r="CD9" s="150"/>
      <c r="CE9" s="1066" t="s">
        <v>168</v>
      </c>
      <c r="CF9" s="364"/>
      <c r="CG9" s="150"/>
      <c r="CH9" s="1066" t="s">
        <v>168</v>
      </c>
      <c r="CI9" s="364"/>
      <c r="CJ9" s="364"/>
      <c r="CK9" s="364"/>
      <c r="CL9" s="150"/>
      <c r="CM9" s="1066" t="s">
        <v>168</v>
      </c>
      <c r="CN9" s="364"/>
      <c r="CO9" s="1030"/>
      <c r="CP9" s="1030"/>
    </row>
    <row r="10">
      <c r="A10" s="150"/>
      <c r="B10" s="1046" t="s">
        <v>431</v>
      </c>
      <c r="H10" s="1045" t="s">
        <v>728</v>
      </c>
      <c r="I10" s="77"/>
      <c r="J10" s="150"/>
      <c r="K10" s="1046" t="s">
        <v>728</v>
      </c>
      <c r="L10" s="77"/>
      <c r="M10" s="612"/>
      <c r="N10" s="1046" t="s">
        <v>203</v>
      </c>
      <c r="Q10" s="77"/>
      <c r="R10" s="612"/>
      <c r="S10" s="1046" t="s">
        <v>435</v>
      </c>
      <c r="W10" s="139"/>
      <c r="X10" s="1063" t="s">
        <v>382</v>
      </c>
      <c r="AJ10" s="139"/>
      <c r="AK10" s="1065" t="s">
        <v>729</v>
      </c>
      <c r="AO10" s="139"/>
      <c r="AP10" s="1061" t="s">
        <v>730</v>
      </c>
      <c r="AW10" s="139"/>
      <c r="AX10" s="1045" t="s">
        <v>731</v>
      </c>
      <c r="BC10" s="139"/>
      <c r="BD10" s="1041" t="s">
        <v>732</v>
      </c>
      <c r="BH10" s="139"/>
      <c r="BI10" s="1042" t="s">
        <v>732</v>
      </c>
      <c r="BM10" s="139"/>
      <c r="BN10" s="1042" t="s">
        <v>732</v>
      </c>
      <c r="BR10" s="139"/>
      <c r="BS10" s="1058" t="s">
        <v>732</v>
      </c>
      <c r="BW10" s="139"/>
      <c r="BX10" s="1058" t="s">
        <v>732</v>
      </c>
      <c r="CD10" s="1067" t="s">
        <v>584</v>
      </c>
      <c r="CE10" s="1068" t="s">
        <v>294</v>
      </c>
      <c r="CG10" s="1067" t="s">
        <v>584</v>
      </c>
      <c r="CH10" s="1068" t="s">
        <v>294</v>
      </c>
      <c r="CL10" s="1067" t="s">
        <v>584</v>
      </c>
      <c r="CM10" s="1068" t="s">
        <v>733</v>
      </c>
      <c r="CO10" s="1030"/>
      <c r="CP10" s="1030"/>
    </row>
    <row r="11">
      <c r="A11" s="1069" t="s">
        <v>512</v>
      </c>
      <c r="B11" s="1070" t="s">
        <v>734</v>
      </c>
      <c r="I11" s="77"/>
      <c r="J11" s="1071" t="s">
        <v>512</v>
      </c>
      <c r="K11" s="1070" t="s">
        <v>734</v>
      </c>
      <c r="L11" s="77"/>
      <c r="M11" s="363"/>
      <c r="N11" s="1046" t="s">
        <v>431</v>
      </c>
      <c r="Q11" s="77"/>
      <c r="R11" s="612"/>
      <c r="S11" s="1046" t="s">
        <v>198</v>
      </c>
      <c r="W11" s="139"/>
      <c r="X11" s="1063" t="s">
        <v>730</v>
      </c>
      <c r="AJ11" s="150"/>
      <c r="AK11" s="1061" t="s">
        <v>730</v>
      </c>
      <c r="AO11" s="139"/>
      <c r="AP11" s="1061" t="s">
        <v>166</v>
      </c>
      <c r="AW11" s="139"/>
      <c r="AX11" s="1045" t="s">
        <v>735</v>
      </c>
      <c r="BB11" s="1065" t="s">
        <v>696</v>
      </c>
      <c r="BC11" s="1072" t="s">
        <v>530</v>
      </c>
      <c r="BD11" s="1055" t="s">
        <v>166</v>
      </c>
      <c r="BH11" s="1072" t="s">
        <v>530</v>
      </c>
      <c r="BI11" s="1073" t="s">
        <v>166</v>
      </c>
      <c r="BM11" s="1074" t="s">
        <v>556</v>
      </c>
      <c r="BN11" s="1073" t="s">
        <v>166</v>
      </c>
      <c r="BR11" s="1074" t="s">
        <v>556</v>
      </c>
      <c r="BS11" s="1055" t="s">
        <v>166</v>
      </c>
      <c r="BW11" s="1074" t="s">
        <v>556</v>
      </c>
      <c r="BX11" s="1075" t="s">
        <v>166</v>
      </c>
      <c r="CD11" s="139"/>
      <c r="CE11" s="1076" t="s">
        <v>736</v>
      </c>
      <c r="CG11" s="139"/>
      <c r="CH11" s="1076" t="s">
        <v>736</v>
      </c>
      <c r="CL11" s="139"/>
      <c r="CM11" s="1076" t="s">
        <v>736</v>
      </c>
      <c r="CO11" s="1030"/>
      <c r="CP11" s="1030"/>
    </row>
    <row r="12">
      <c r="A12" s="139"/>
      <c r="B12" s="1077" t="s">
        <v>737</v>
      </c>
      <c r="H12" s="1078" t="s">
        <v>433</v>
      </c>
      <c r="I12" s="77"/>
      <c r="J12" s="612"/>
      <c r="K12" s="1077" t="s">
        <v>433</v>
      </c>
      <c r="L12" s="77"/>
      <c r="M12" s="1071" t="s">
        <v>531</v>
      </c>
      <c r="N12" s="1070" t="s">
        <v>734</v>
      </c>
      <c r="Q12" s="77"/>
      <c r="R12" s="612"/>
      <c r="S12" s="1046" t="s">
        <v>203</v>
      </c>
      <c r="W12" s="139"/>
      <c r="X12" s="1063" t="s">
        <v>729</v>
      </c>
      <c r="AJ12" s="1079" t="s">
        <v>553</v>
      </c>
      <c r="AK12" s="1080" t="s">
        <v>268</v>
      </c>
      <c r="AN12" s="1081" t="s">
        <v>738</v>
      </c>
      <c r="AO12" s="150"/>
      <c r="AP12" s="1061" t="s">
        <v>157</v>
      </c>
      <c r="AW12" s="139"/>
      <c r="AX12" s="1045" t="s">
        <v>739</v>
      </c>
      <c r="BB12" s="1082" t="s">
        <v>740</v>
      </c>
      <c r="BC12" s="139"/>
      <c r="BD12" s="1061" t="s">
        <v>719</v>
      </c>
      <c r="BH12" s="139"/>
      <c r="BI12" s="1065" t="s">
        <v>719</v>
      </c>
      <c r="BM12" s="139"/>
      <c r="BN12" s="1065" t="s">
        <v>741</v>
      </c>
      <c r="BR12" s="139"/>
      <c r="BS12" s="1061" t="s">
        <v>741</v>
      </c>
      <c r="BW12" s="139"/>
      <c r="BX12" s="1083" t="s">
        <v>741</v>
      </c>
      <c r="CD12" s="139"/>
      <c r="CE12" s="1084" t="s">
        <v>742</v>
      </c>
      <c r="CG12" s="139"/>
      <c r="CH12" s="1084" t="s">
        <v>743</v>
      </c>
      <c r="CL12" s="139"/>
      <c r="CM12" s="1076" t="s">
        <v>294</v>
      </c>
      <c r="CO12" s="1030"/>
      <c r="CP12" s="1030"/>
    </row>
    <row r="13">
      <c r="A13" s="139"/>
      <c r="B13" s="1077" t="s">
        <v>744</v>
      </c>
      <c r="I13" s="77"/>
      <c r="J13" s="612"/>
      <c r="K13" s="1077" t="s">
        <v>744</v>
      </c>
      <c r="L13" s="77"/>
      <c r="M13" s="612"/>
      <c r="N13" s="1077" t="s">
        <v>745</v>
      </c>
      <c r="Q13" s="77"/>
      <c r="R13" s="612"/>
      <c r="S13" s="1046" t="s">
        <v>431</v>
      </c>
      <c r="W13" s="150"/>
      <c r="X13" s="1085" t="s">
        <v>336</v>
      </c>
      <c r="Y13" s="1086" t="s">
        <v>746</v>
      </c>
      <c r="AJ13" s="150"/>
      <c r="AK13" s="1087" t="s">
        <v>269</v>
      </c>
      <c r="AO13" s="1088" t="s">
        <v>747</v>
      </c>
      <c r="AP13" s="1089" t="s">
        <v>159</v>
      </c>
      <c r="AW13" s="1090" t="s">
        <v>576</v>
      </c>
      <c r="AX13" s="1091" t="s">
        <v>254</v>
      </c>
      <c r="BC13" s="139"/>
      <c r="BD13" s="1061" t="s">
        <v>731</v>
      </c>
      <c r="BH13" s="139"/>
      <c r="BI13" s="1065" t="s">
        <v>731</v>
      </c>
      <c r="BM13" s="139"/>
      <c r="BN13" s="1065" t="s">
        <v>748</v>
      </c>
      <c r="BR13" s="139"/>
      <c r="BS13" s="1061" t="s">
        <v>748</v>
      </c>
      <c r="BW13" s="139"/>
      <c r="BX13" s="1083" t="s">
        <v>748</v>
      </c>
      <c r="CD13" s="139"/>
      <c r="CE13" s="1076" t="s">
        <v>749</v>
      </c>
      <c r="CG13" s="139"/>
      <c r="CH13" s="1076" t="s">
        <v>749</v>
      </c>
      <c r="CJ13" s="1076" t="s">
        <v>750</v>
      </c>
      <c r="CL13" s="139"/>
      <c r="CM13" s="1076" t="s">
        <v>193</v>
      </c>
      <c r="CO13" s="1030"/>
      <c r="CP13" s="1030"/>
    </row>
    <row r="14">
      <c r="A14" s="150"/>
      <c r="B14" s="1077" t="s">
        <v>751</v>
      </c>
      <c r="I14" s="77"/>
      <c r="J14" s="363"/>
      <c r="K14" s="1077" t="s">
        <v>167</v>
      </c>
      <c r="L14" s="77"/>
      <c r="M14" s="612"/>
      <c r="N14" s="1077" t="s">
        <v>433</v>
      </c>
      <c r="Q14" s="77"/>
      <c r="R14" s="1071" t="s">
        <v>531</v>
      </c>
      <c r="S14" s="1070" t="s">
        <v>734</v>
      </c>
      <c r="W14" s="1079" t="s">
        <v>553</v>
      </c>
      <c r="X14" s="1092" t="s">
        <v>268</v>
      </c>
      <c r="AJ14" s="1069" t="s">
        <v>512</v>
      </c>
      <c r="AK14" s="1093" t="s">
        <v>173</v>
      </c>
      <c r="AO14" s="139"/>
      <c r="AP14" s="1094" t="s">
        <v>752</v>
      </c>
      <c r="AW14" s="150"/>
      <c r="AX14" s="1095" t="s">
        <v>180</v>
      </c>
      <c r="BC14" s="139"/>
      <c r="BD14" s="1061" t="s">
        <v>165</v>
      </c>
      <c r="BH14" s="139"/>
      <c r="BI14" s="1065" t="s">
        <v>165</v>
      </c>
      <c r="BM14" s="139"/>
      <c r="BN14" s="1065" t="s">
        <v>753</v>
      </c>
      <c r="BR14" s="139"/>
      <c r="BS14" s="1061" t="s">
        <v>753</v>
      </c>
      <c r="BW14" s="139"/>
      <c r="BX14" s="1083" t="s">
        <v>753</v>
      </c>
      <c r="CD14" s="150"/>
      <c r="CE14" s="1096" t="s">
        <v>295</v>
      </c>
      <c r="CF14" s="364"/>
      <c r="CG14" s="150"/>
      <c r="CH14" s="1096" t="s">
        <v>295</v>
      </c>
      <c r="CI14" s="364"/>
      <c r="CJ14" s="364"/>
      <c r="CK14" s="364"/>
      <c r="CL14" s="150"/>
      <c r="CM14" s="1096" t="s">
        <v>743</v>
      </c>
      <c r="CN14" s="364"/>
      <c r="CO14" s="1030"/>
      <c r="CP14" s="1030"/>
    </row>
    <row r="15">
      <c r="A15" s="1097" t="s">
        <v>754</v>
      </c>
      <c r="B15" s="1098" t="s">
        <v>244</v>
      </c>
      <c r="I15" s="77"/>
      <c r="J15" s="1099" t="s">
        <v>520</v>
      </c>
      <c r="K15" s="1098" t="s">
        <v>244</v>
      </c>
      <c r="L15" s="1100" t="s">
        <v>166</v>
      </c>
      <c r="M15" s="612"/>
      <c r="N15" s="1077" t="s">
        <v>159</v>
      </c>
      <c r="Q15" s="77"/>
      <c r="R15" s="612"/>
      <c r="S15" s="1077" t="s">
        <v>745</v>
      </c>
      <c r="W15" s="150"/>
      <c r="X15" s="1101" t="s">
        <v>269</v>
      </c>
      <c r="AJ15" s="139"/>
      <c r="AK15" s="1102" t="s">
        <v>159</v>
      </c>
      <c r="AO15" s="139"/>
      <c r="AP15" s="1094" t="s">
        <v>160</v>
      </c>
      <c r="AW15" s="1023" t="s">
        <v>568</v>
      </c>
      <c r="AX15" s="1050" t="s">
        <v>197</v>
      </c>
      <c r="BC15" s="139"/>
      <c r="BD15" s="1065" t="s">
        <v>172</v>
      </c>
      <c r="BH15" s="139"/>
      <c r="BI15" s="1065" t="s">
        <v>172</v>
      </c>
      <c r="BM15" s="150"/>
      <c r="BN15" s="1065" t="s">
        <v>323</v>
      </c>
      <c r="BR15" s="150"/>
      <c r="BS15" s="1061" t="s">
        <v>173</v>
      </c>
      <c r="BW15" s="150"/>
      <c r="BX15" s="1083" t="s">
        <v>161</v>
      </c>
      <c r="CD15" s="1103" t="s">
        <v>599</v>
      </c>
      <c r="CE15" s="1104" t="s">
        <v>296</v>
      </c>
      <c r="CG15" s="1103" t="s">
        <v>600</v>
      </c>
      <c r="CH15" s="1104" t="s">
        <v>296</v>
      </c>
      <c r="CL15" s="1103" t="s">
        <v>600</v>
      </c>
      <c r="CM15" s="1104" t="s">
        <v>296</v>
      </c>
      <c r="CO15" s="1030"/>
      <c r="CP15" s="1030"/>
    </row>
    <row r="16">
      <c r="A16" s="1105" t="s">
        <v>524</v>
      </c>
      <c r="B16" s="1106" t="s">
        <v>510</v>
      </c>
      <c r="H16" s="1095" t="s">
        <v>166</v>
      </c>
      <c r="I16" s="77"/>
      <c r="J16" s="363"/>
      <c r="K16" s="1107" t="s">
        <v>166</v>
      </c>
      <c r="L16" s="1108" t="s">
        <v>363</v>
      </c>
      <c r="M16" s="363"/>
      <c r="N16" s="1077" t="s">
        <v>160</v>
      </c>
      <c r="Q16" s="77"/>
      <c r="R16" s="612"/>
      <c r="S16" s="1077" t="s">
        <v>433</v>
      </c>
      <c r="W16" s="1069" t="s">
        <v>755</v>
      </c>
      <c r="X16" s="1109" t="s">
        <v>173</v>
      </c>
      <c r="AA16" s="1110" t="s">
        <v>173</v>
      </c>
      <c r="AJ16" s="139"/>
      <c r="AK16" s="1102" t="s">
        <v>160</v>
      </c>
      <c r="AO16" s="139"/>
      <c r="AP16" s="1111" t="s">
        <v>206</v>
      </c>
      <c r="AS16" s="1112" t="s">
        <v>705</v>
      </c>
      <c r="AW16" s="139"/>
      <c r="AX16" s="1042" t="s">
        <v>705</v>
      </c>
      <c r="BC16" s="139"/>
      <c r="BD16" s="1061" t="s">
        <v>157</v>
      </c>
      <c r="BH16" s="139"/>
      <c r="BI16" s="1065" t="s">
        <v>741</v>
      </c>
      <c r="BM16" s="1028" t="s">
        <v>550</v>
      </c>
      <c r="BN16" s="1113" t="s">
        <v>198</v>
      </c>
      <c r="BR16" s="1028" t="s">
        <v>550</v>
      </c>
      <c r="BS16" s="1114" t="s">
        <v>289</v>
      </c>
      <c r="BW16" s="1028" t="s">
        <v>550</v>
      </c>
      <c r="BX16" s="1115" t="s">
        <v>198</v>
      </c>
      <c r="CD16" s="139"/>
      <c r="CE16" s="1116" t="s">
        <v>199</v>
      </c>
      <c r="CG16" s="139"/>
      <c r="CH16" s="1116" t="s">
        <v>199</v>
      </c>
      <c r="CL16" s="139"/>
      <c r="CM16" s="1116" t="s">
        <v>191</v>
      </c>
      <c r="CO16" s="1030"/>
      <c r="CP16" s="1030"/>
    </row>
    <row r="17">
      <c r="A17" s="1117" t="s">
        <v>514</v>
      </c>
      <c r="B17" s="1118" t="s">
        <v>178</v>
      </c>
      <c r="I17" s="77"/>
      <c r="J17" s="1119" t="s">
        <v>514</v>
      </c>
      <c r="K17" s="1118" t="s">
        <v>430</v>
      </c>
      <c r="L17" s="77"/>
      <c r="M17" s="1120" t="s">
        <v>756</v>
      </c>
      <c r="N17" s="1121" t="s">
        <v>170</v>
      </c>
      <c r="O17" s="1122" t="s">
        <v>165</v>
      </c>
      <c r="Q17" s="77"/>
      <c r="R17" s="612"/>
      <c r="S17" s="1077" t="s">
        <v>159</v>
      </c>
      <c r="W17" s="139"/>
      <c r="X17" s="1123" t="s">
        <v>757</v>
      </c>
      <c r="AA17" s="1124" t="s">
        <v>160</v>
      </c>
      <c r="AJ17" s="150"/>
      <c r="AK17" s="1102" t="s">
        <v>758</v>
      </c>
      <c r="AO17" s="139"/>
      <c r="AP17" s="1111" t="s">
        <v>269</v>
      </c>
      <c r="AW17" s="139"/>
      <c r="AX17" s="1042" t="s">
        <v>759</v>
      </c>
      <c r="BB17" s="1042" t="s">
        <v>160</v>
      </c>
      <c r="BC17" s="139"/>
      <c r="BD17" s="1061" t="s">
        <v>161</v>
      </c>
      <c r="BH17" s="139"/>
      <c r="BI17" s="1065" t="s">
        <v>707</v>
      </c>
      <c r="BM17" s="139"/>
      <c r="BN17" s="1044" t="s">
        <v>760</v>
      </c>
      <c r="BR17" s="139"/>
      <c r="BS17" s="1125" t="s">
        <v>198</v>
      </c>
      <c r="BW17" s="139"/>
      <c r="BX17" s="1126" t="s">
        <v>380</v>
      </c>
      <c r="CD17" s="150"/>
      <c r="CE17" s="1127" t="s">
        <v>191</v>
      </c>
      <c r="CF17" s="364"/>
      <c r="CG17" s="139"/>
      <c r="CH17" s="1116" t="s">
        <v>191</v>
      </c>
      <c r="CL17" s="139"/>
      <c r="CM17" s="1116" t="s">
        <v>159</v>
      </c>
      <c r="CO17" s="1030"/>
      <c r="CP17" s="1030"/>
    </row>
    <row r="18">
      <c r="A18" s="139"/>
      <c r="B18" s="1128" t="s">
        <v>761</v>
      </c>
      <c r="H18" s="1129" t="s">
        <v>762</v>
      </c>
      <c r="I18" s="77"/>
      <c r="J18" s="612"/>
      <c r="K18" s="1128" t="s">
        <v>762</v>
      </c>
      <c r="L18" s="77"/>
      <c r="M18" s="612"/>
      <c r="N18" s="1130" t="s">
        <v>193</v>
      </c>
      <c r="Q18" s="77"/>
      <c r="R18" s="612"/>
      <c r="S18" s="1077" t="s">
        <v>160</v>
      </c>
      <c r="W18" s="139"/>
      <c r="X18" s="1131" t="s">
        <v>191</v>
      </c>
      <c r="AA18" s="1086" t="s">
        <v>763</v>
      </c>
      <c r="AJ18" s="1132" t="s">
        <v>764</v>
      </c>
      <c r="AK18" s="1133" t="s">
        <v>198</v>
      </c>
      <c r="AM18" s="1082" t="s">
        <v>765</v>
      </c>
      <c r="AO18" s="150"/>
      <c r="AP18" s="1111" t="s">
        <v>766</v>
      </c>
      <c r="AW18" s="139"/>
      <c r="AX18" s="1042" t="s">
        <v>712</v>
      </c>
      <c r="BB18" s="1042" t="s">
        <v>359</v>
      </c>
      <c r="BC18" s="1134" t="s">
        <v>550</v>
      </c>
      <c r="BD18" s="1113" t="s">
        <v>289</v>
      </c>
      <c r="BF18" s="1135" t="s">
        <v>198</v>
      </c>
      <c r="BH18" s="1134" t="s">
        <v>550</v>
      </c>
      <c r="BI18" s="1113" t="s">
        <v>198</v>
      </c>
      <c r="BM18" s="150"/>
      <c r="BN18" s="1044" t="s">
        <v>380</v>
      </c>
      <c r="BR18" s="150"/>
      <c r="BS18" s="1125" t="s">
        <v>202</v>
      </c>
      <c r="BW18" s="150"/>
      <c r="BX18" s="1126" t="s">
        <v>202</v>
      </c>
      <c r="CB18" s="1126" t="s">
        <v>200</v>
      </c>
      <c r="CD18" s="1074" t="s">
        <v>767</v>
      </c>
      <c r="CE18" s="1136" t="s">
        <v>768</v>
      </c>
      <c r="CG18" s="139"/>
      <c r="CH18" s="1116" t="s">
        <v>159</v>
      </c>
      <c r="CL18" s="139"/>
      <c r="CM18" s="1116" t="s">
        <v>200</v>
      </c>
      <c r="CO18" s="1030"/>
      <c r="CP18" s="1030"/>
    </row>
    <row r="19">
      <c r="A19" s="150"/>
      <c r="B19" s="1128" t="s">
        <v>769</v>
      </c>
      <c r="I19" s="77"/>
      <c r="J19" s="363"/>
      <c r="K19" s="1128" t="s">
        <v>769</v>
      </c>
      <c r="L19" s="77"/>
      <c r="M19" s="612"/>
      <c r="N19" s="1137" t="s">
        <v>703</v>
      </c>
      <c r="Q19" s="77"/>
      <c r="R19" s="1138" t="s">
        <v>537</v>
      </c>
      <c r="S19" s="1139" t="s">
        <v>158</v>
      </c>
      <c r="V19" s="428"/>
      <c r="W19" s="139"/>
      <c r="X19" s="1109" t="s">
        <v>734</v>
      </c>
      <c r="AA19" s="1086" t="s">
        <v>763</v>
      </c>
      <c r="AJ19" s="150"/>
      <c r="AK19" s="1140" t="s">
        <v>696</v>
      </c>
      <c r="AL19" s="1141" t="s">
        <v>363</v>
      </c>
      <c r="AM19" s="1142" t="s">
        <v>193</v>
      </c>
      <c r="AN19" s="1082" t="s">
        <v>763</v>
      </c>
      <c r="AO19" s="1143" t="s">
        <v>572</v>
      </c>
      <c r="AP19" s="1144" t="s">
        <v>274</v>
      </c>
      <c r="AW19" s="139"/>
      <c r="AX19" s="1042" t="s">
        <v>351</v>
      </c>
      <c r="AZ19" s="1042" t="s">
        <v>269</v>
      </c>
      <c r="BC19" s="139"/>
      <c r="BD19" s="1145" t="s">
        <v>770</v>
      </c>
      <c r="BF19" s="1044" t="s">
        <v>771</v>
      </c>
      <c r="BH19" s="139"/>
      <c r="BI19" s="1145" t="s">
        <v>771</v>
      </c>
      <c r="BM19" s="1146" t="s">
        <v>585</v>
      </c>
      <c r="BN19" s="1091" t="s">
        <v>189</v>
      </c>
      <c r="BR19" s="1146" t="s">
        <v>585</v>
      </c>
      <c r="BS19" s="1147" t="s">
        <v>254</v>
      </c>
      <c r="BW19" s="1146" t="s">
        <v>585</v>
      </c>
      <c r="BX19" s="1148" t="s">
        <v>254</v>
      </c>
      <c r="CD19" s="139"/>
      <c r="CE19" s="1083" t="s">
        <v>166</v>
      </c>
      <c r="CG19" s="1074" t="s">
        <v>772</v>
      </c>
      <c r="CH19" s="1149" t="s">
        <v>172</v>
      </c>
      <c r="CI19" s="361"/>
      <c r="CJ19" s="361"/>
      <c r="CK19" s="361"/>
      <c r="CL19" s="1074" t="s">
        <v>772</v>
      </c>
      <c r="CM19" s="1149" t="s">
        <v>172</v>
      </c>
      <c r="CN19" s="361"/>
      <c r="CO19" s="1030"/>
      <c r="CP19" s="1030"/>
    </row>
    <row r="20">
      <c r="A20" s="1150" t="s">
        <v>525</v>
      </c>
      <c r="B20" s="1151" t="s">
        <v>158</v>
      </c>
      <c r="I20" s="77"/>
      <c r="J20" s="1152" t="s">
        <v>525</v>
      </c>
      <c r="K20" s="1151" t="s">
        <v>158</v>
      </c>
      <c r="L20" s="77"/>
      <c r="M20" s="1153" t="s">
        <v>519</v>
      </c>
      <c r="N20" s="1098" t="s">
        <v>245</v>
      </c>
      <c r="Q20" s="77"/>
      <c r="R20" s="612"/>
      <c r="S20" s="1154" t="s">
        <v>245</v>
      </c>
      <c r="V20" s="428"/>
      <c r="W20" s="150"/>
      <c r="X20" s="1109" t="s">
        <v>373</v>
      </c>
      <c r="AA20" s="1086" t="s">
        <v>763</v>
      </c>
      <c r="AJ20" s="1143" t="s">
        <v>562</v>
      </c>
      <c r="AK20" s="1144" t="s">
        <v>274</v>
      </c>
      <c r="AO20" s="139"/>
      <c r="AP20" s="1155" t="s">
        <v>773</v>
      </c>
      <c r="AW20" s="139"/>
      <c r="AX20" s="1042" t="s">
        <v>207</v>
      </c>
      <c r="BC20" s="139"/>
      <c r="BD20" s="1145" t="s">
        <v>774</v>
      </c>
      <c r="BH20" s="139"/>
      <c r="BI20" s="1145" t="s">
        <v>774</v>
      </c>
      <c r="BM20" s="139"/>
      <c r="BN20" s="1095" t="s">
        <v>348</v>
      </c>
      <c r="BR20" s="139"/>
      <c r="BS20" s="1156" t="s">
        <v>775</v>
      </c>
      <c r="BW20" s="139"/>
      <c r="BX20" s="1157" t="s">
        <v>348</v>
      </c>
      <c r="CD20" s="150"/>
      <c r="CE20" s="1158" t="s">
        <v>776</v>
      </c>
      <c r="CF20" s="364"/>
      <c r="CG20" s="139"/>
      <c r="CH20" s="1159" t="s">
        <v>200</v>
      </c>
      <c r="CL20" s="139"/>
      <c r="CM20" s="1160" t="s">
        <v>777</v>
      </c>
      <c r="CO20" s="1030"/>
      <c r="CP20" s="1030"/>
    </row>
    <row r="21">
      <c r="A21" s="1161" t="s">
        <v>518</v>
      </c>
      <c r="B21" s="1121" t="s">
        <v>170</v>
      </c>
      <c r="I21" s="77"/>
      <c r="J21" s="1162" t="s">
        <v>516</v>
      </c>
      <c r="K21" s="1121" t="s">
        <v>170</v>
      </c>
      <c r="L21" s="77"/>
      <c r="M21" s="1163" t="s">
        <v>532</v>
      </c>
      <c r="N21" s="1151" t="s">
        <v>195</v>
      </c>
      <c r="Q21" s="77"/>
      <c r="R21" s="363"/>
      <c r="S21" s="1154" t="s">
        <v>180</v>
      </c>
      <c r="V21" s="428"/>
      <c r="W21" s="1164" t="s">
        <v>549</v>
      </c>
      <c r="X21" s="1165" t="s">
        <v>778</v>
      </c>
      <c r="AB21" s="1166" t="s">
        <v>158</v>
      </c>
      <c r="AJ21" s="139"/>
      <c r="AK21" s="1167" t="s">
        <v>190</v>
      </c>
      <c r="AO21" s="150"/>
      <c r="AP21" s="1168" t="s">
        <v>193</v>
      </c>
      <c r="AW21" s="139"/>
      <c r="AX21" s="1042" t="s">
        <v>732</v>
      </c>
      <c r="BC21" s="1169" t="s">
        <v>579</v>
      </c>
      <c r="BD21" s="1170" t="s">
        <v>779</v>
      </c>
      <c r="BH21" s="1169" t="s">
        <v>579</v>
      </c>
      <c r="BI21" s="1171" t="s">
        <v>779</v>
      </c>
      <c r="BM21" s="139"/>
      <c r="BN21" s="1095" t="s">
        <v>179</v>
      </c>
      <c r="BR21" s="139"/>
      <c r="BS21" s="1172" t="s">
        <v>158</v>
      </c>
      <c r="BW21" s="139"/>
      <c r="BX21" s="1157" t="s">
        <v>179</v>
      </c>
      <c r="CD21" s="1146" t="s">
        <v>597</v>
      </c>
      <c r="CE21" s="1148" t="s">
        <v>292</v>
      </c>
      <c r="CG21" s="139"/>
      <c r="CH21" s="1160" t="s">
        <v>777</v>
      </c>
      <c r="CL21" s="139"/>
      <c r="CM21" s="1160" t="s">
        <v>207</v>
      </c>
      <c r="CO21" s="1030"/>
      <c r="CP21" s="1030"/>
    </row>
    <row r="22">
      <c r="A22" s="1018" t="s">
        <v>515</v>
      </c>
      <c r="B22" s="1173" t="s">
        <v>165</v>
      </c>
      <c r="I22" s="77"/>
      <c r="J22" s="612"/>
      <c r="K22" s="1137" t="s">
        <v>780</v>
      </c>
      <c r="L22" s="77"/>
      <c r="M22" s="612"/>
      <c r="N22" s="1174" t="s">
        <v>254</v>
      </c>
      <c r="Q22" s="77"/>
      <c r="R22" s="1163" t="s">
        <v>532</v>
      </c>
      <c r="S22" s="1151" t="s">
        <v>195</v>
      </c>
      <c r="V22" s="428"/>
      <c r="W22" s="150"/>
      <c r="X22" s="1165" t="s">
        <v>778</v>
      </c>
      <c r="AB22" s="1175" t="s">
        <v>336</v>
      </c>
      <c r="AD22" s="1176" t="s">
        <v>155</v>
      </c>
      <c r="AJ22" s="150"/>
      <c r="AK22" s="1056" t="s">
        <v>781</v>
      </c>
      <c r="AN22" s="1168" t="s">
        <v>193</v>
      </c>
      <c r="AO22" s="1177" t="s">
        <v>532</v>
      </c>
      <c r="AP22" s="1178" t="s">
        <v>254</v>
      </c>
      <c r="AW22" s="1143" t="s">
        <v>572</v>
      </c>
      <c r="AX22" s="1179" t="s">
        <v>193</v>
      </c>
      <c r="BC22" s="1180" t="s">
        <v>576</v>
      </c>
      <c r="BD22" s="1147" t="s">
        <v>171</v>
      </c>
      <c r="BH22" s="1180" t="s">
        <v>576</v>
      </c>
      <c r="BI22" s="1091" t="s">
        <v>782</v>
      </c>
      <c r="BL22" s="1091" t="s">
        <v>179</v>
      </c>
      <c r="BM22" s="150"/>
      <c r="BN22" s="1095" t="s">
        <v>158</v>
      </c>
      <c r="BR22" s="150"/>
      <c r="BS22" s="1156" t="s">
        <v>179</v>
      </c>
      <c r="BW22" s="150"/>
      <c r="BX22" s="1181" t="s">
        <v>177</v>
      </c>
      <c r="CD22" s="139"/>
      <c r="CE22" s="1181" t="s">
        <v>783</v>
      </c>
      <c r="CG22" s="139"/>
      <c r="CH22" s="1158" t="s">
        <v>207</v>
      </c>
      <c r="CI22" s="364"/>
      <c r="CJ22" s="364"/>
      <c r="CK22" s="364"/>
      <c r="CL22" s="139"/>
      <c r="CM22" s="1158" t="s">
        <v>784</v>
      </c>
      <c r="CN22" s="364"/>
      <c r="CO22" s="1030"/>
      <c r="CP22" s="1030"/>
    </row>
    <row r="23">
      <c r="A23" s="139"/>
      <c r="B23" s="1182" t="s">
        <v>785</v>
      </c>
      <c r="I23" s="77"/>
      <c r="J23" s="612"/>
      <c r="K23" s="1137" t="s">
        <v>785</v>
      </c>
      <c r="L23" s="77"/>
      <c r="M23" s="363"/>
      <c r="N23" s="1174" t="s">
        <v>786</v>
      </c>
      <c r="Q23" s="77"/>
      <c r="R23" s="612"/>
      <c r="S23" s="1174" t="s">
        <v>254</v>
      </c>
      <c r="V23" s="428"/>
      <c r="W23" s="1143" t="s">
        <v>545</v>
      </c>
      <c r="X23" s="1165" t="s">
        <v>787</v>
      </c>
      <c r="AA23" s="1183" t="s">
        <v>156</v>
      </c>
      <c r="AD23" s="1183" t="s">
        <v>193</v>
      </c>
      <c r="AJ23" s="1184" t="s">
        <v>788</v>
      </c>
      <c r="AK23" s="1185" t="s">
        <v>166</v>
      </c>
      <c r="AO23" s="139"/>
      <c r="AP23" s="1186" t="s">
        <v>348</v>
      </c>
      <c r="AW23" s="139"/>
      <c r="AX23" s="1187" t="s">
        <v>789</v>
      </c>
      <c r="BB23" s="1187" t="s">
        <v>700</v>
      </c>
      <c r="BC23" s="139"/>
      <c r="BD23" s="1172" t="s">
        <v>790</v>
      </c>
      <c r="BH23" s="139"/>
      <c r="BI23" s="1095" t="s">
        <v>791</v>
      </c>
      <c r="BL23" s="1095" t="s">
        <v>348</v>
      </c>
      <c r="BM23" s="1188" t="s">
        <v>589</v>
      </c>
      <c r="BN23" s="1189" t="s">
        <v>268</v>
      </c>
      <c r="BR23" s="1188" t="s">
        <v>589</v>
      </c>
      <c r="BS23" s="1189" t="s">
        <v>268</v>
      </c>
      <c r="BW23" s="1188" t="s">
        <v>589</v>
      </c>
      <c r="BX23" s="1190" t="s">
        <v>268</v>
      </c>
      <c r="CD23" s="150"/>
      <c r="CE23" s="1157" t="s">
        <v>348</v>
      </c>
      <c r="CG23" s="1146" t="s">
        <v>597</v>
      </c>
      <c r="CH23" s="1148" t="s">
        <v>292</v>
      </c>
      <c r="CL23" s="1146" t="s">
        <v>597</v>
      </c>
      <c r="CM23" s="1148" t="s">
        <v>292</v>
      </c>
      <c r="CO23" s="1030"/>
      <c r="CP23" s="1030"/>
    </row>
    <row r="24">
      <c r="A24" s="150"/>
      <c r="B24" s="1191" t="s">
        <v>792</v>
      </c>
      <c r="I24" s="77"/>
      <c r="J24" s="363"/>
      <c r="K24" s="1137" t="s">
        <v>792</v>
      </c>
      <c r="L24" s="77"/>
      <c r="M24" s="1119" t="s">
        <v>534</v>
      </c>
      <c r="N24" s="1118" t="s">
        <v>793</v>
      </c>
      <c r="P24" s="1192" t="s">
        <v>424</v>
      </c>
      <c r="Q24" s="77"/>
      <c r="R24" s="363"/>
      <c r="S24" s="1174" t="s">
        <v>348</v>
      </c>
      <c r="V24" s="428"/>
      <c r="W24" s="139"/>
      <c r="X24" s="1165" t="s">
        <v>787</v>
      </c>
      <c r="AA24" s="1193" t="s">
        <v>734</v>
      </c>
      <c r="AD24" s="1193" t="s">
        <v>274</v>
      </c>
      <c r="AJ24" s="1177" t="s">
        <v>532</v>
      </c>
      <c r="AK24" s="1178" t="s">
        <v>348</v>
      </c>
      <c r="AO24" s="150"/>
      <c r="AP24" s="1186" t="s">
        <v>794</v>
      </c>
      <c r="AW24" s="150"/>
      <c r="AX24" s="1187" t="s">
        <v>795</v>
      </c>
      <c r="BA24" s="1187" t="s">
        <v>796</v>
      </c>
      <c r="BC24" s="1194" t="s">
        <v>573</v>
      </c>
      <c r="BD24" s="1195" t="s">
        <v>239</v>
      </c>
      <c r="BF24" s="1195" t="s">
        <v>797</v>
      </c>
      <c r="BH24" s="1196" t="s">
        <v>573</v>
      </c>
      <c r="BI24" s="1197" t="s">
        <v>239</v>
      </c>
      <c r="BL24" s="77"/>
      <c r="BM24" s="1196" t="s">
        <v>573</v>
      </c>
      <c r="BN24" s="1198" t="s">
        <v>170</v>
      </c>
      <c r="BR24" s="1196" t="s">
        <v>573</v>
      </c>
      <c r="BS24" s="1199" t="s">
        <v>199</v>
      </c>
      <c r="BW24" s="1067" t="s">
        <v>584</v>
      </c>
      <c r="BX24" s="1068" t="s">
        <v>190</v>
      </c>
      <c r="CD24" s="1026" t="s">
        <v>598</v>
      </c>
      <c r="CE24" s="1027" t="s">
        <v>195</v>
      </c>
      <c r="CF24" s="361"/>
      <c r="CG24" s="139"/>
      <c r="CH24" s="1181" t="s">
        <v>791</v>
      </c>
      <c r="CL24" s="139"/>
      <c r="CM24" s="1181" t="s">
        <v>791</v>
      </c>
      <c r="CO24" s="1030"/>
      <c r="CP24" s="1030"/>
    </row>
    <row r="25">
      <c r="A25" s="1200" t="s">
        <v>513</v>
      </c>
      <c r="B25" s="1201" t="s">
        <v>287</v>
      </c>
      <c r="I25" s="77"/>
      <c r="J25" s="1202" t="s">
        <v>513</v>
      </c>
      <c r="K25" s="1201" t="s">
        <v>287</v>
      </c>
      <c r="L25" s="77"/>
      <c r="M25" s="363"/>
      <c r="N25" s="1128" t="s">
        <v>430</v>
      </c>
      <c r="Q25" s="77"/>
      <c r="R25" s="1119" t="s">
        <v>534</v>
      </c>
      <c r="S25" s="1118" t="s">
        <v>424</v>
      </c>
      <c r="V25" s="428"/>
      <c r="W25" s="139"/>
      <c r="X25" s="1165" t="s">
        <v>787</v>
      </c>
      <c r="AA25" s="1193" t="s">
        <v>373</v>
      </c>
      <c r="AJ25" s="139"/>
      <c r="AK25" s="1186" t="s">
        <v>195</v>
      </c>
      <c r="AL25" s="1203" t="s">
        <v>189</v>
      </c>
      <c r="AM25" s="1203" t="s">
        <v>179</v>
      </c>
      <c r="AO25" s="1204" t="s">
        <v>513</v>
      </c>
      <c r="AP25" s="1205" t="s">
        <v>380</v>
      </c>
      <c r="AW25" s="1206" t="s">
        <v>579</v>
      </c>
      <c r="AX25" s="1171" t="s">
        <v>798</v>
      </c>
      <c r="BC25" s="139"/>
      <c r="BD25" s="1207" t="s">
        <v>238</v>
      </c>
      <c r="BH25" s="139"/>
      <c r="BI25" s="1208" t="s">
        <v>170</v>
      </c>
      <c r="BM25" s="139"/>
      <c r="BN25" s="1209" t="s">
        <v>199</v>
      </c>
      <c r="BR25" s="139"/>
      <c r="BS25" s="1209" t="s">
        <v>736</v>
      </c>
      <c r="BW25" s="139"/>
      <c r="BX25" s="1076" t="s">
        <v>799</v>
      </c>
      <c r="CD25" s="139"/>
      <c r="CE25" s="1210" t="s">
        <v>800</v>
      </c>
      <c r="CG25" s="139"/>
      <c r="CH25" s="1157" t="s">
        <v>348</v>
      </c>
      <c r="CL25" s="139"/>
      <c r="CM25" s="1157" t="s">
        <v>348</v>
      </c>
      <c r="CO25" s="1030"/>
      <c r="CP25" s="1030"/>
    </row>
    <row r="26">
      <c r="A26" s="139"/>
      <c r="B26" s="1211" t="s">
        <v>288</v>
      </c>
      <c r="I26" s="77"/>
      <c r="J26" s="612"/>
      <c r="K26" s="1211" t="s">
        <v>288</v>
      </c>
      <c r="L26" s="77"/>
      <c r="M26" s="1202" t="s">
        <v>550</v>
      </c>
      <c r="N26" s="1201" t="s">
        <v>288</v>
      </c>
      <c r="Q26" s="77"/>
      <c r="R26" s="363"/>
      <c r="S26" s="1128" t="s">
        <v>430</v>
      </c>
      <c r="T26" s="1129" t="s">
        <v>801</v>
      </c>
      <c r="W26" s="1117" t="s">
        <v>552</v>
      </c>
      <c r="X26" s="1212" t="s">
        <v>424</v>
      </c>
      <c r="Y26" s="1213" t="s">
        <v>166</v>
      </c>
      <c r="AJ26" s="150"/>
      <c r="AK26" s="1186" t="s">
        <v>794</v>
      </c>
      <c r="AO26" s="139"/>
      <c r="AP26" s="1214" t="s">
        <v>288</v>
      </c>
      <c r="AW26" s="1204" t="s">
        <v>550</v>
      </c>
      <c r="AX26" s="1215" t="s">
        <v>158</v>
      </c>
      <c r="BC26" s="139"/>
      <c r="BD26" s="1207" t="s">
        <v>700</v>
      </c>
      <c r="BH26" s="139"/>
      <c r="BI26" s="1208" t="s">
        <v>199</v>
      </c>
      <c r="BM26" s="139"/>
      <c r="BN26" s="1209" t="s">
        <v>802</v>
      </c>
      <c r="BR26" s="139"/>
      <c r="BS26" s="1209" t="s">
        <v>803</v>
      </c>
      <c r="BW26" s="139"/>
      <c r="BX26" s="1076" t="s">
        <v>736</v>
      </c>
      <c r="CD26" s="150"/>
      <c r="CE26" s="1216" t="s">
        <v>794</v>
      </c>
      <c r="CF26" s="364"/>
      <c r="CG26" s="1026" t="s">
        <v>598</v>
      </c>
      <c r="CH26" s="1027" t="s">
        <v>195</v>
      </c>
      <c r="CI26" s="361"/>
      <c r="CJ26" s="361"/>
      <c r="CK26" s="361"/>
      <c r="CL26" s="1026" t="s">
        <v>598</v>
      </c>
      <c r="CM26" s="1027" t="s">
        <v>195</v>
      </c>
      <c r="CN26" s="361"/>
      <c r="CO26" s="1030"/>
      <c r="CP26" s="1030"/>
    </row>
    <row r="27">
      <c r="A27" s="139"/>
      <c r="B27" s="1211" t="s">
        <v>714</v>
      </c>
      <c r="I27" s="77"/>
      <c r="J27" s="612"/>
      <c r="K27" s="1211" t="s">
        <v>714</v>
      </c>
      <c r="L27" s="77"/>
      <c r="M27" s="612"/>
      <c r="N27" s="1211" t="s">
        <v>158</v>
      </c>
      <c r="Q27" s="77"/>
      <c r="R27" s="1202" t="s">
        <v>804</v>
      </c>
      <c r="S27" s="1201" t="s">
        <v>288</v>
      </c>
      <c r="V27" s="428"/>
      <c r="W27" s="139"/>
      <c r="X27" s="1217" t="s">
        <v>801</v>
      </c>
      <c r="AB27" s="1218" t="s">
        <v>384</v>
      </c>
      <c r="AJ27" s="1204" t="s">
        <v>805</v>
      </c>
      <c r="AK27" s="1219" t="s">
        <v>158</v>
      </c>
      <c r="AO27" s="139"/>
      <c r="AP27" s="1214" t="s">
        <v>168</v>
      </c>
      <c r="AW27" s="139"/>
      <c r="AX27" s="1220" t="s">
        <v>168</v>
      </c>
      <c r="BC27" s="139"/>
      <c r="BD27" s="1207" t="s">
        <v>806</v>
      </c>
      <c r="BH27" s="139"/>
      <c r="BI27" s="1208" t="s">
        <v>796</v>
      </c>
      <c r="BL27" s="1208" t="s">
        <v>807</v>
      </c>
      <c r="BM27" s="139"/>
      <c r="BN27" s="1209" t="s">
        <v>803</v>
      </c>
      <c r="BR27" s="139"/>
      <c r="BS27" s="1209" t="s">
        <v>239</v>
      </c>
      <c r="BW27" s="139"/>
      <c r="BX27" s="1076" t="s">
        <v>294</v>
      </c>
      <c r="CD27" s="1023" t="s">
        <v>808</v>
      </c>
      <c r="CE27" s="1221" t="s">
        <v>809</v>
      </c>
      <c r="CG27" s="139"/>
      <c r="CH27" s="1210" t="s">
        <v>702</v>
      </c>
      <c r="CL27" s="139"/>
      <c r="CM27" s="1210" t="s">
        <v>702</v>
      </c>
      <c r="CO27" s="1030"/>
      <c r="CP27" s="1030"/>
    </row>
    <row r="28">
      <c r="A28" s="150"/>
      <c r="B28" s="1222" t="s">
        <v>810</v>
      </c>
      <c r="C28" s="364"/>
      <c r="D28" s="364"/>
      <c r="E28" s="364"/>
      <c r="F28" s="364"/>
      <c r="G28" s="364"/>
      <c r="H28" s="364"/>
      <c r="I28" s="365"/>
      <c r="J28" s="363"/>
      <c r="K28" s="1222" t="s">
        <v>810</v>
      </c>
      <c r="L28" s="365"/>
      <c r="M28" s="363"/>
      <c r="N28" s="1222" t="s">
        <v>339</v>
      </c>
      <c r="O28" s="364"/>
      <c r="P28" s="364"/>
      <c r="Q28" s="365"/>
      <c r="R28" s="363"/>
      <c r="S28" s="1222" t="s">
        <v>339</v>
      </c>
      <c r="T28" s="364"/>
      <c r="U28" s="364"/>
      <c r="V28" s="1223"/>
      <c r="W28" s="1177" t="s">
        <v>811</v>
      </c>
      <c r="X28" s="1224" t="s">
        <v>177</v>
      </c>
      <c r="AB28" s="1225" t="s">
        <v>348</v>
      </c>
      <c r="AJ28" s="139"/>
      <c r="AK28" s="1214" t="s">
        <v>288</v>
      </c>
      <c r="AO28" s="150"/>
      <c r="AP28" s="1226" t="s">
        <v>198</v>
      </c>
      <c r="AW28" s="150"/>
      <c r="AX28" s="1227" t="s">
        <v>812</v>
      </c>
      <c r="AY28" s="364"/>
      <c r="AZ28" s="364"/>
      <c r="BA28" s="1227" t="s">
        <v>339</v>
      </c>
      <c r="BB28" s="364"/>
      <c r="BC28" s="150"/>
      <c r="BD28" s="1228" t="s">
        <v>813</v>
      </c>
      <c r="BE28" s="1229" t="s">
        <v>814</v>
      </c>
      <c r="BF28" s="1229" t="s">
        <v>294</v>
      </c>
      <c r="BG28" s="364"/>
      <c r="BH28" s="150"/>
      <c r="BI28" s="1230" t="s">
        <v>294</v>
      </c>
      <c r="BJ28" s="364"/>
      <c r="BK28" s="364"/>
      <c r="BL28" s="1230" t="s">
        <v>193</v>
      </c>
      <c r="BM28" s="150"/>
      <c r="BN28" s="1231" t="s">
        <v>190</v>
      </c>
      <c r="BO28" s="364"/>
      <c r="BP28" s="364"/>
      <c r="BQ28" s="364"/>
      <c r="BR28" s="150"/>
      <c r="BS28" s="1231" t="s">
        <v>238</v>
      </c>
      <c r="BT28" s="364"/>
      <c r="BU28" s="364"/>
      <c r="BV28" s="364"/>
      <c r="BW28" s="150"/>
      <c r="BX28" s="1096" t="s">
        <v>742</v>
      </c>
      <c r="BY28" s="364"/>
      <c r="BZ28" s="364"/>
      <c r="CA28" s="364"/>
      <c r="CB28" s="364"/>
      <c r="CC28" s="364"/>
      <c r="CD28" s="150"/>
      <c r="CE28" s="1232" t="s">
        <v>159</v>
      </c>
      <c r="CF28" s="364"/>
      <c r="CG28" s="150"/>
      <c r="CH28" s="1216" t="s">
        <v>794</v>
      </c>
      <c r="CI28" s="364"/>
      <c r="CJ28" s="364"/>
      <c r="CK28" s="364"/>
      <c r="CL28" s="150"/>
      <c r="CM28" s="1216" t="s">
        <v>794</v>
      </c>
      <c r="CN28" s="364"/>
      <c r="CO28" s="1030"/>
      <c r="CP28" s="1030"/>
    </row>
    <row r="29">
      <c r="A29" s="1233"/>
      <c r="B29" s="1233"/>
      <c r="C29" s="1233"/>
      <c r="D29" s="1233"/>
      <c r="E29" s="1233"/>
      <c r="F29" s="1233"/>
      <c r="G29" s="1233"/>
      <c r="H29" s="1233"/>
      <c r="I29" s="1233"/>
      <c r="J29" s="1233"/>
      <c r="K29" s="1233"/>
      <c r="L29" s="1233"/>
      <c r="M29" s="1233"/>
      <c r="N29" s="1233"/>
      <c r="O29" s="1233"/>
      <c r="P29" s="1233"/>
      <c r="Q29" s="1233"/>
      <c r="R29" s="1233"/>
      <c r="S29" s="1233"/>
      <c r="T29" s="1233"/>
      <c r="U29" s="1233"/>
      <c r="V29" s="1233"/>
      <c r="W29" s="139"/>
      <c r="X29" s="1234" t="s">
        <v>171</v>
      </c>
      <c r="AB29" s="1235" t="s">
        <v>180</v>
      </c>
      <c r="AD29" s="1235" t="s">
        <v>195</v>
      </c>
      <c r="AJ29" s="139"/>
      <c r="AK29" s="1214" t="s">
        <v>168</v>
      </c>
      <c r="AO29" s="1105" t="s">
        <v>815</v>
      </c>
      <c r="AP29" s="1236" t="s">
        <v>336</v>
      </c>
      <c r="AQ29" s="364"/>
      <c r="AR29" s="1237" t="s">
        <v>816</v>
      </c>
      <c r="AS29" s="364"/>
      <c r="AT29" s="364"/>
      <c r="AU29" s="364"/>
      <c r="AV29" s="365"/>
      <c r="AW29" s="1238"/>
      <c r="AX29" s="1239"/>
      <c r="AY29" s="1240"/>
      <c r="AZ29" s="1240"/>
      <c r="BA29" s="1240"/>
      <c r="BB29" s="1240"/>
      <c r="BC29" s="1240"/>
      <c r="BD29" s="1240"/>
      <c r="BE29" s="1240"/>
      <c r="BF29" s="1240"/>
      <c r="BG29" s="1240"/>
      <c r="BH29" s="1240"/>
      <c r="BI29" s="1240"/>
      <c r="BJ29" s="1240"/>
      <c r="BK29" s="1240"/>
      <c r="BL29" s="1240"/>
      <c r="BM29" s="1240"/>
      <c r="BN29" s="1240"/>
      <c r="BO29" s="1240"/>
      <c r="BP29" s="1240"/>
      <c r="BQ29" s="1240"/>
      <c r="BR29" s="1233"/>
      <c r="BS29" s="1233"/>
      <c r="BT29" s="1233"/>
      <c r="BU29" s="1233"/>
      <c r="BV29" s="1233"/>
      <c r="BW29" s="1233"/>
      <c r="BX29" s="1233"/>
      <c r="BY29" s="1233"/>
      <c r="BZ29" s="1233"/>
      <c r="CA29" s="1233"/>
      <c r="CB29" s="1233"/>
      <c r="CC29" s="1233"/>
      <c r="CD29" s="1233"/>
      <c r="CE29" s="1233"/>
      <c r="CF29" s="1233"/>
      <c r="CG29" s="1233"/>
      <c r="CH29" s="1233"/>
      <c r="CI29" s="1233"/>
      <c r="CJ29" s="1233"/>
      <c r="CK29" s="1233"/>
      <c r="CL29" s="1233"/>
      <c r="CM29" s="1233"/>
      <c r="CN29" s="1233"/>
      <c r="CO29" s="1241"/>
      <c r="CP29" s="1241"/>
    </row>
    <row r="30">
      <c r="A30" s="1241"/>
      <c r="B30" s="1241"/>
      <c r="C30" s="1241"/>
      <c r="D30" s="1241"/>
      <c r="E30" s="1241"/>
      <c r="F30" s="1241"/>
      <c r="G30" s="1241"/>
      <c r="H30" s="1241"/>
      <c r="I30" s="1241"/>
      <c r="J30" s="1241"/>
      <c r="K30" s="1241"/>
      <c r="L30" s="1241"/>
      <c r="M30" s="1241"/>
      <c r="N30" s="1241"/>
      <c r="O30" s="1241"/>
      <c r="P30" s="1241"/>
      <c r="Q30" s="1241"/>
      <c r="R30" s="1241"/>
      <c r="S30" s="1241"/>
      <c r="T30" s="1241"/>
      <c r="U30" s="1241"/>
      <c r="V30" s="1241"/>
      <c r="W30" s="139"/>
      <c r="X30" s="1234" t="s">
        <v>158</v>
      </c>
      <c r="AB30" s="1086" t="s">
        <v>817</v>
      </c>
      <c r="AJ30" s="150"/>
      <c r="AK30" s="1242" t="s">
        <v>781</v>
      </c>
      <c r="AL30" s="364"/>
      <c r="AM30" s="1243" t="s">
        <v>198</v>
      </c>
      <c r="AN30" s="365"/>
      <c r="AO30" s="1244"/>
      <c r="AP30" s="398"/>
      <c r="AQ30" s="398"/>
      <c r="AR30" s="398"/>
      <c r="AS30" s="398"/>
      <c r="AT30" s="398"/>
      <c r="AU30" s="398"/>
      <c r="AV30" s="399"/>
      <c r="AW30" s="1245"/>
      <c r="AX30" s="1246"/>
      <c r="AY30" s="1245"/>
      <c r="AZ30" s="1245"/>
      <c r="BA30" s="1245"/>
      <c r="BB30" s="1245"/>
      <c r="BC30" s="1245"/>
      <c r="BD30" s="1245"/>
      <c r="BE30" s="1245"/>
      <c r="BF30" s="1245"/>
      <c r="BG30" s="1245"/>
      <c r="BH30" s="1245"/>
      <c r="BI30" s="1245"/>
      <c r="BJ30" s="1245"/>
      <c r="BK30" s="1245"/>
      <c r="BL30" s="1245"/>
      <c r="BM30" s="1245"/>
      <c r="BN30" s="1245"/>
      <c r="BO30" s="1245"/>
      <c r="BP30" s="1245"/>
      <c r="BQ30" s="1245"/>
      <c r="BR30" s="1241"/>
      <c r="BS30" s="1241"/>
      <c r="BT30" s="1241"/>
      <c r="BU30" s="1241"/>
      <c r="BV30" s="1241"/>
      <c r="BW30" s="1241"/>
      <c r="BX30" s="1241"/>
      <c r="BY30" s="1241"/>
      <c r="BZ30" s="1241"/>
      <c r="CA30" s="1241"/>
      <c r="CB30" s="1241"/>
      <c r="CC30" s="1241"/>
      <c r="CD30" s="1241"/>
      <c r="CE30" s="1241"/>
      <c r="CF30" s="1241"/>
      <c r="CG30" s="1241"/>
      <c r="CH30" s="1241"/>
      <c r="CI30" s="1241"/>
      <c r="CJ30" s="1241"/>
      <c r="CK30" s="1241"/>
      <c r="CL30" s="1241"/>
      <c r="CM30" s="1241"/>
      <c r="CN30" s="1241"/>
      <c r="CO30" s="1241"/>
      <c r="CP30" s="1241"/>
    </row>
    <row r="31">
      <c r="A31" s="1241"/>
      <c r="B31" s="1241"/>
      <c r="C31" s="1241"/>
      <c r="D31" s="1241"/>
      <c r="E31" s="1241"/>
      <c r="F31" s="1241"/>
      <c r="G31" s="1241"/>
      <c r="H31" s="1241"/>
      <c r="I31" s="1241"/>
      <c r="J31" s="1241"/>
      <c r="K31" s="1241"/>
      <c r="L31" s="1241"/>
      <c r="M31" s="1241"/>
      <c r="N31" s="1241"/>
      <c r="O31" s="1241"/>
      <c r="P31" s="1241"/>
      <c r="Q31" s="1241"/>
      <c r="R31" s="1241"/>
      <c r="S31" s="1241"/>
      <c r="T31" s="1241"/>
      <c r="U31" s="1241"/>
      <c r="V31" s="1241"/>
      <c r="W31" s="139"/>
      <c r="X31" s="1165" t="s">
        <v>818</v>
      </c>
      <c r="Y31" s="1247" t="s">
        <v>336</v>
      </c>
      <c r="AB31" s="1086" t="s">
        <v>817</v>
      </c>
      <c r="AI31" s="77"/>
      <c r="AJ31" s="1248"/>
      <c r="AK31" s="1249"/>
      <c r="AV31" s="528"/>
      <c r="AW31" s="1245"/>
      <c r="AX31" s="1246"/>
      <c r="AY31" s="1245"/>
      <c r="AZ31" s="1245"/>
      <c r="BA31" s="1245"/>
      <c r="BB31" s="1245"/>
      <c r="BC31" s="1245"/>
      <c r="BD31" s="1245"/>
      <c r="BE31" s="1245"/>
      <c r="BF31" s="1245"/>
      <c r="BG31" s="1245"/>
      <c r="BH31" s="1245"/>
      <c r="BI31" s="1245"/>
      <c r="BJ31" s="1245"/>
      <c r="BK31" s="1245"/>
      <c r="BL31" s="1245"/>
      <c r="BM31" s="1245"/>
      <c r="BN31" s="1245"/>
      <c r="BO31" s="1245"/>
      <c r="BP31" s="1245"/>
      <c r="BQ31" s="1245"/>
      <c r="BR31" s="1241"/>
      <c r="BS31" s="1241"/>
      <c r="BT31" s="1241"/>
      <c r="BU31" s="1241"/>
      <c r="BV31" s="1241"/>
      <c r="BW31" s="1241"/>
      <c r="BX31" s="1241"/>
      <c r="BY31" s="1241"/>
      <c r="BZ31" s="1241"/>
      <c r="CA31" s="1241"/>
      <c r="CB31" s="1241"/>
      <c r="CC31" s="1241"/>
      <c r="CD31" s="1241"/>
      <c r="CE31" s="1241"/>
      <c r="CF31" s="1241"/>
      <c r="CG31" s="1241"/>
      <c r="CH31" s="1241"/>
      <c r="CI31" s="1241"/>
      <c r="CJ31" s="1241"/>
      <c r="CK31" s="1241"/>
      <c r="CL31" s="1241"/>
      <c r="CM31" s="1241"/>
      <c r="CN31" s="1241"/>
      <c r="CO31" s="1241"/>
      <c r="CP31" s="1241"/>
    </row>
    <row r="32">
      <c r="A32" s="1241"/>
      <c r="B32" s="1241"/>
      <c r="C32" s="1241"/>
      <c r="D32" s="1241"/>
      <c r="E32" s="1241"/>
      <c r="F32" s="1241"/>
      <c r="G32" s="1241"/>
      <c r="H32" s="1241"/>
      <c r="I32" s="1241"/>
      <c r="J32" s="1241"/>
      <c r="K32" s="1241"/>
      <c r="L32" s="1241"/>
      <c r="M32" s="1241"/>
      <c r="N32" s="1241"/>
      <c r="O32" s="1241"/>
      <c r="P32" s="1241"/>
      <c r="Q32" s="1241"/>
      <c r="R32" s="1241"/>
      <c r="S32" s="1241"/>
      <c r="T32" s="1241"/>
      <c r="U32" s="1241"/>
      <c r="V32" s="1241"/>
      <c r="W32" s="1200" t="s">
        <v>550</v>
      </c>
      <c r="X32" s="1250" t="s">
        <v>339</v>
      </c>
      <c r="AI32" s="77"/>
      <c r="AJ32" s="1251"/>
      <c r="AK32" s="508"/>
      <c r="AV32" s="528"/>
      <c r="AW32" s="1245"/>
      <c r="AX32" s="1246"/>
      <c r="AY32" s="1245"/>
      <c r="AZ32" s="1245"/>
      <c r="BA32" s="1245"/>
      <c r="BB32" s="1245"/>
      <c r="BC32" s="1245"/>
      <c r="BD32" s="1245"/>
      <c r="BE32" s="1245"/>
      <c r="BF32" s="1245"/>
      <c r="BG32" s="1245"/>
      <c r="BH32" s="1245"/>
      <c r="BI32" s="1245"/>
      <c r="BJ32" s="1245"/>
      <c r="BK32" s="1245"/>
      <c r="BL32" s="1245"/>
      <c r="BM32" s="1245"/>
      <c r="BN32" s="1245"/>
      <c r="BO32" s="1245"/>
      <c r="BP32" s="1245"/>
      <c r="BQ32" s="1245"/>
      <c r="BR32" s="1241"/>
      <c r="BS32" s="1241"/>
      <c r="BT32" s="1241"/>
      <c r="BU32" s="1241"/>
      <c r="BV32" s="1241"/>
      <c r="BW32" s="1241"/>
      <c r="BX32" s="1241"/>
      <c r="BY32" s="1241"/>
      <c r="BZ32" s="1241"/>
      <c r="CA32" s="1241"/>
      <c r="CB32" s="1241"/>
      <c r="CC32" s="1241"/>
      <c r="CD32" s="1241"/>
      <c r="CE32" s="1241"/>
      <c r="CF32" s="1241"/>
      <c r="CG32" s="1241"/>
      <c r="CH32" s="1241"/>
      <c r="CI32" s="1241"/>
      <c r="CJ32" s="1241"/>
      <c r="CK32" s="1241"/>
      <c r="CL32" s="1241"/>
      <c r="CM32" s="1241"/>
      <c r="CN32" s="1241"/>
      <c r="CO32" s="1241"/>
      <c r="CP32" s="1241"/>
    </row>
    <row r="33">
      <c r="A33" s="1241"/>
      <c r="B33" s="1241"/>
      <c r="C33" s="1241"/>
      <c r="D33" s="1241"/>
      <c r="E33" s="1241"/>
      <c r="F33" s="1241"/>
      <c r="G33" s="1241"/>
      <c r="H33" s="1241"/>
      <c r="I33" s="1241"/>
      <c r="J33" s="1241"/>
      <c r="K33" s="1241"/>
      <c r="L33" s="1241"/>
      <c r="M33" s="1241"/>
      <c r="N33" s="1241"/>
      <c r="O33" s="1241"/>
      <c r="P33" s="1241"/>
      <c r="Q33" s="1241"/>
      <c r="R33" s="1241"/>
      <c r="S33" s="1241"/>
      <c r="T33" s="1241"/>
      <c r="U33" s="1241"/>
      <c r="V33" s="1241"/>
      <c r="W33" s="139"/>
      <c r="X33" s="1252" t="s">
        <v>288</v>
      </c>
      <c r="AC33" s="1044" t="s">
        <v>819</v>
      </c>
      <c r="AE33" s="1141" t="s">
        <v>363</v>
      </c>
      <c r="AI33" s="77"/>
      <c r="AJ33" s="1253"/>
      <c r="AK33" s="538"/>
      <c r="AL33" s="398"/>
      <c r="AM33" s="398"/>
      <c r="AN33" s="398"/>
      <c r="AO33" s="398"/>
      <c r="AP33" s="398"/>
      <c r="AQ33" s="398"/>
      <c r="AR33" s="398"/>
      <c r="AS33" s="398"/>
      <c r="AT33" s="398"/>
      <c r="AU33" s="398"/>
      <c r="AV33" s="399"/>
      <c r="AW33" s="1245"/>
      <c r="AX33" s="1246"/>
      <c r="AY33" s="1245"/>
      <c r="AZ33" s="1245"/>
      <c r="BA33" s="1245"/>
      <c r="BB33" s="1245"/>
      <c r="BC33" s="1245"/>
      <c r="BD33" s="1245"/>
      <c r="BE33" s="1245"/>
      <c r="BF33" s="1245"/>
      <c r="BG33" s="1245"/>
      <c r="BH33" s="1245"/>
      <c r="BI33" s="1245"/>
      <c r="BJ33" s="1245"/>
      <c r="BK33" s="1245"/>
      <c r="BL33" s="1245"/>
      <c r="BM33" s="1245"/>
      <c r="BN33" s="1245"/>
      <c r="BO33" s="1245"/>
      <c r="BP33" s="1245"/>
      <c r="BQ33" s="1245"/>
      <c r="BR33" s="1241"/>
      <c r="BS33" s="1241"/>
      <c r="BT33" s="1241"/>
      <c r="BU33" s="1241"/>
      <c r="BV33" s="1241"/>
      <c r="BW33" s="1241"/>
      <c r="BX33" s="1241"/>
      <c r="BY33" s="1241"/>
      <c r="BZ33" s="1241"/>
      <c r="CA33" s="1241"/>
      <c r="CB33" s="1241"/>
      <c r="CC33" s="1241"/>
      <c r="CD33" s="1241"/>
      <c r="CE33" s="1241"/>
      <c r="CF33" s="1241"/>
      <c r="CG33" s="1241"/>
      <c r="CH33" s="1241"/>
      <c r="CI33" s="1241"/>
      <c r="CJ33" s="1241"/>
      <c r="CK33" s="1241"/>
      <c r="CL33" s="1241"/>
      <c r="CM33" s="1241"/>
      <c r="CN33" s="1241"/>
      <c r="CO33" s="1241"/>
      <c r="CP33" s="1241"/>
    </row>
    <row r="34">
      <c r="A34" s="1241"/>
      <c r="B34" s="1241"/>
      <c r="C34" s="1241"/>
      <c r="D34" s="1241"/>
      <c r="E34" s="1241"/>
      <c r="F34" s="1241"/>
      <c r="G34" s="1241"/>
      <c r="H34" s="1241"/>
      <c r="I34" s="1241"/>
      <c r="J34" s="1241"/>
      <c r="K34" s="1241"/>
      <c r="L34" s="1241"/>
      <c r="M34" s="1241"/>
      <c r="N34" s="1241"/>
      <c r="O34" s="1241"/>
      <c r="P34" s="1241"/>
      <c r="Q34" s="1241"/>
      <c r="R34" s="1241"/>
      <c r="S34" s="1241"/>
      <c r="T34" s="1241"/>
      <c r="U34" s="1241"/>
      <c r="V34" s="1241"/>
      <c r="W34" s="150"/>
      <c r="X34" s="1254" t="s">
        <v>168</v>
      </c>
      <c r="Y34" s="364"/>
      <c r="Z34" s="364"/>
      <c r="AA34" s="364"/>
      <c r="AB34" s="364"/>
      <c r="AC34" s="1255" t="s">
        <v>162</v>
      </c>
      <c r="AD34" s="364"/>
      <c r="AE34" s="364"/>
      <c r="AF34" s="364"/>
      <c r="AG34" s="364"/>
      <c r="AH34" s="364"/>
      <c r="AI34" s="365"/>
      <c r="AJ34" s="1256"/>
      <c r="AK34" s="411"/>
      <c r="AL34" s="411"/>
      <c r="AM34" s="411"/>
      <c r="AN34" s="411"/>
      <c r="AO34" s="411"/>
      <c r="AP34" s="411"/>
      <c r="AQ34" s="411"/>
      <c r="AR34" s="411"/>
      <c r="AS34" s="411"/>
      <c r="AT34" s="411"/>
      <c r="AU34" s="411"/>
      <c r="AV34" s="411"/>
      <c r="AW34" s="412"/>
      <c r="AX34" s="1246"/>
      <c r="AY34" s="1245"/>
      <c r="AZ34" s="1245"/>
      <c r="BA34" s="1245"/>
      <c r="BB34" s="1245"/>
      <c r="BC34" s="1245"/>
      <c r="BD34" s="1245"/>
      <c r="BE34" s="1245"/>
      <c r="BF34" s="1245"/>
      <c r="BG34" s="1245"/>
      <c r="BH34" s="1245"/>
      <c r="BI34" s="1245"/>
      <c r="BJ34" s="1245"/>
      <c r="BK34" s="1245"/>
      <c r="BL34" s="1245"/>
      <c r="BM34" s="1245"/>
      <c r="BN34" s="1245"/>
      <c r="BO34" s="1245"/>
      <c r="BP34" s="1245"/>
      <c r="BQ34" s="1245"/>
      <c r="BR34" s="1241"/>
      <c r="BS34" s="1241"/>
      <c r="BT34" s="1241"/>
      <c r="BU34" s="1241"/>
      <c r="BV34" s="1241"/>
      <c r="BW34" s="1241"/>
      <c r="BX34" s="1241"/>
      <c r="BY34" s="1241"/>
      <c r="BZ34" s="1241"/>
      <c r="CA34" s="1241"/>
      <c r="CB34" s="1241"/>
      <c r="CC34" s="1241"/>
      <c r="CD34" s="1241"/>
      <c r="CE34" s="1241"/>
      <c r="CF34" s="1241"/>
      <c r="CG34" s="1241"/>
      <c r="CH34" s="1241"/>
      <c r="CI34" s="1241"/>
      <c r="CJ34" s="1241"/>
      <c r="CK34" s="1241"/>
      <c r="CL34" s="1241"/>
      <c r="CM34" s="1241"/>
      <c r="CN34" s="1241"/>
      <c r="CO34" s="1241"/>
      <c r="CP34" s="1241"/>
    </row>
    <row r="35">
      <c r="A35" s="1241"/>
      <c r="B35" s="1241"/>
      <c r="C35" s="1241"/>
      <c r="D35" s="1241"/>
      <c r="E35" s="1241"/>
      <c r="F35" s="1241"/>
      <c r="G35" s="1241"/>
      <c r="H35" s="1241"/>
      <c r="I35" s="1241"/>
      <c r="J35" s="1241"/>
      <c r="K35" s="1241"/>
      <c r="L35" s="1241"/>
      <c r="M35" s="1241"/>
      <c r="N35" s="1241"/>
      <c r="O35" s="1241"/>
      <c r="P35" s="1241"/>
      <c r="Q35" s="1241"/>
      <c r="R35" s="1241"/>
      <c r="S35" s="1241"/>
      <c r="T35" s="1241"/>
      <c r="U35" s="1241"/>
      <c r="V35" s="1241"/>
      <c r="W35" s="1233"/>
      <c r="X35" s="1233"/>
      <c r="Y35" s="1233"/>
      <c r="Z35" s="1233"/>
      <c r="AA35" s="1233"/>
      <c r="AB35" s="1233"/>
      <c r="AC35" s="1233"/>
      <c r="AD35" s="1233"/>
      <c r="AE35" s="1233"/>
      <c r="AF35" s="1233"/>
      <c r="AG35" s="1233"/>
      <c r="AH35" s="1233"/>
      <c r="AI35" s="1233"/>
      <c r="AJ35" s="1241"/>
      <c r="AK35" s="1241"/>
      <c r="AL35" s="1241"/>
      <c r="AM35" s="1241"/>
      <c r="AN35" s="1241"/>
      <c r="AO35" s="1241"/>
      <c r="AP35" s="1241"/>
      <c r="AQ35" s="1241"/>
      <c r="AR35" s="1241"/>
      <c r="AS35" s="1241"/>
      <c r="AT35" s="1241"/>
      <c r="AU35" s="1241"/>
      <c r="AV35" s="1241"/>
      <c r="AW35" s="1241"/>
      <c r="AX35" s="1246"/>
      <c r="AY35" s="1245"/>
      <c r="AZ35" s="1245"/>
      <c r="BA35" s="1245"/>
      <c r="BB35" s="1245"/>
      <c r="BC35" s="1245"/>
      <c r="BD35" s="1245"/>
      <c r="BE35" s="1245"/>
      <c r="BF35" s="1245"/>
      <c r="BG35" s="1245"/>
      <c r="BH35" s="1245"/>
      <c r="BI35" s="1245"/>
      <c r="BJ35" s="1245"/>
      <c r="BK35" s="1245"/>
      <c r="BL35" s="1245"/>
      <c r="BM35" s="1245"/>
      <c r="BN35" s="1245"/>
      <c r="BO35" s="1245"/>
      <c r="BP35" s="1245"/>
      <c r="BQ35" s="1245"/>
      <c r="BR35" s="1241"/>
      <c r="BS35" s="1241"/>
      <c r="BT35" s="1241"/>
      <c r="BU35" s="1241"/>
      <c r="BV35" s="1241"/>
      <c r="BW35" s="1241"/>
      <c r="BX35" s="1241"/>
      <c r="BY35" s="1241"/>
      <c r="BZ35" s="1241"/>
      <c r="CA35" s="1241"/>
      <c r="CB35" s="1241"/>
      <c r="CC35" s="1241"/>
      <c r="CD35" s="1241"/>
      <c r="CE35" s="1241"/>
      <c r="CF35" s="1241"/>
      <c r="CG35" s="1241"/>
      <c r="CH35" s="1241"/>
      <c r="CI35" s="1241"/>
      <c r="CJ35" s="1241"/>
      <c r="CK35" s="1241"/>
      <c r="CL35" s="1241"/>
      <c r="CM35" s="1241"/>
      <c r="CN35" s="1241"/>
      <c r="CO35" s="1241"/>
      <c r="CP35" s="1241"/>
    </row>
    <row r="36">
      <c r="A36" s="1241"/>
      <c r="B36" s="1241"/>
      <c r="C36" s="1241"/>
      <c r="D36" s="1241"/>
      <c r="E36" s="1241"/>
      <c r="F36" s="1241"/>
      <c r="G36" s="1241"/>
      <c r="H36" s="1241"/>
      <c r="I36" s="1241"/>
      <c r="J36" s="1241"/>
      <c r="K36" s="1241"/>
      <c r="L36" s="1241"/>
      <c r="M36" s="1241"/>
      <c r="N36" s="1241"/>
      <c r="O36" s="1241"/>
      <c r="P36" s="1241"/>
      <c r="Q36" s="1241"/>
      <c r="R36" s="1241"/>
      <c r="S36" s="1241"/>
      <c r="T36" s="1241"/>
      <c r="U36" s="1241"/>
      <c r="V36" s="1241"/>
      <c r="W36" s="1241"/>
      <c r="X36" s="1241"/>
      <c r="Y36" s="1241"/>
      <c r="Z36" s="1241"/>
      <c r="AA36" s="1241"/>
      <c r="AB36" s="1241"/>
      <c r="AC36" s="1241"/>
      <c r="AD36" s="1241"/>
      <c r="AE36" s="1241"/>
      <c r="AF36" s="1241"/>
      <c r="AG36" s="1241"/>
      <c r="AH36" s="1241"/>
      <c r="AI36" s="1241"/>
      <c r="AJ36" s="1241"/>
      <c r="AK36" s="1241"/>
      <c r="AL36" s="1241"/>
      <c r="AM36" s="1241"/>
      <c r="AN36" s="1241"/>
      <c r="AO36" s="1241"/>
      <c r="AP36" s="1241"/>
      <c r="AQ36" s="1241"/>
      <c r="AR36" s="1241"/>
      <c r="AS36" s="1241"/>
      <c r="AT36" s="1241"/>
      <c r="AU36" s="1241"/>
      <c r="AV36" s="1241"/>
      <c r="AW36" s="1241"/>
      <c r="AX36" s="1257"/>
      <c r="AY36" s="1258"/>
      <c r="AZ36" s="1258"/>
      <c r="BA36" s="1258"/>
      <c r="BB36" s="1258"/>
      <c r="BC36" s="1258"/>
      <c r="BD36" s="1258"/>
      <c r="BE36" s="1258"/>
      <c r="BF36" s="1245"/>
      <c r="BG36" s="1245"/>
      <c r="BH36" s="1258"/>
      <c r="BI36" s="1245"/>
      <c r="BJ36" s="1245"/>
      <c r="BK36" s="1245"/>
      <c r="BL36" s="1245"/>
      <c r="BM36" s="1245"/>
      <c r="BN36" s="1245"/>
      <c r="BO36" s="1245"/>
      <c r="BP36" s="1245"/>
      <c r="BQ36" s="1245"/>
      <c r="BR36" s="1241"/>
      <c r="BS36" s="1241"/>
      <c r="BT36" s="1241"/>
      <c r="BU36" s="1241"/>
      <c r="BV36" s="1241"/>
      <c r="BW36" s="1241"/>
      <c r="BX36" s="1241"/>
      <c r="BY36" s="1241"/>
      <c r="BZ36" s="1241"/>
      <c r="CA36" s="1241"/>
      <c r="CB36" s="1241"/>
      <c r="CC36" s="1241"/>
      <c r="CD36" s="1241"/>
      <c r="CE36" s="1241"/>
      <c r="CF36" s="1241"/>
      <c r="CG36" s="1241"/>
      <c r="CH36" s="1241"/>
      <c r="CI36" s="1241"/>
      <c r="CJ36" s="1241"/>
      <c r="CK36" s="1241"/>
      <c r="CL36" s="1241"/>
      <c r="CM36" s="1241"/>
      <c r="CN36" s="1241"/>
      <c r="CO36" s="1241"/>
      <c r="CP36" s="1241"/>
    </row>
    <row r="37">
      <c r="A37" s="1259" t="s">
        <v>49</v>
      </c>
      <c r="B37" s="1260" t="s">
        <v>820</v>
      </c>
      <c r="I37" s="528"/>
      <c r="J37" s="1259" t="s">
        <v>49</v>
      </c>
      <c r="K37" s="1260" t="s">
        <v>820</v>
      </c>
      <c r="L37" s="528"/>
      <c r="M37" s="1261" t="s">
        <v>49</v>
      </c>
      <c r="N37" s="1262" t="s">
        <v>821</v>
      </c>
      <c r="O37" s="1001"/>
      <c r="P37" s="1001"/>
      <c r="Q37" s="1001"/>
      <c r="R37" s="1001"/>
      <c r="S37" s="1001"/>
      <c r="T37" s="1001"/>
      <c r="U37" s="1001"/>
      <c r="V37" s="1001"/>
      <c r="W37" s="999" t="s">
        <v>49</v>
      </c>
      <c r="X37" s="1002" t="s">
        <v>821</v>
      </c>
      <c r="Y37" s="1001"/>
      <c r="Z37" s="1001"/>
      <c r="AA37" s="1001"/>
      <c r="AB37" s="1001"/>
      <c r="AC37" s="1001"/>
      <c r="AD37" s="1001"/>
      <c r="AE37" s="1001"/>
      <c r="AF37" s="1001"/>
      <c r="AG37" s="1001"/>
      <c r="AH37" s="1001"/>
      <c r="AI37" s="997"/>
      <c r="AJ37" s="1263" t="s">
        <v>822</v>
      </c>
      <c r="AK37" s="1000" t="s">
        <v>823</v>
      </c>
      <c r="AL37" s="1001"/>
      <c r="AM37" s="1001"/>
      <c r="AN37" s="997"/>
      <c r="AO37" s="1263" t="s">
        <v>822</v>
      </c>
      <c r="AP37" s="1000" t="s">
        <v>821</v>
      </c>
      <c r="AQ37" s="1001"/>
      <c r="AR37" s="1001"/>
      <c r="AS37" s="1001"/>
      <c r="AT37" s="1001"/>
      <c r="AU37" s="1001"/>
      <c r="AV37" s="997"/>
      <c r="AW37" s="1264" t="s">
        <v>822</v>
      </c>
      <c r="AX37" s="1265" t="s">
        <v>824</v>
      </c>
      <c r="AY37" s="1006"/>
      <c r="AZ37" s="1006"/>
      <c r="BA37" s="1006"/>
      <c r="BB37" s="1006"/>
      <c r="BC37" s="1266" t="s">
        <v>825</v>
      </c>
      <c r="BD37" s="1267" t="s">
        <v>51</v>
      </c>
      <c r="BE37" s="1006"/>
      <c r="BF37" s="1006"/>
      <c r="BG37" s="1263"/>
      <c r="BH37" s="1268" t="s">
        <v>825</v>
      </c>
      <c r="BI37" s="1269" t="s">
        <v>821</v>
      </c>
      <c r="BJ37" s="364"/>
      <c r="BK37" s="364"/>
      <c r="BL37" s="364"/>
      <c r="BM37" s="1268" t="s">
        <v>825</v>
      </c>
      <c r="BN37" s="1269" t="s">
        <v>51</v>
      </c>
      <c r="BO37" s="364"/>
      <c r="BP37" s="364"/>
      <c r="BQ37" s="364"/>
      <c r="BR37" s="1268" t="s">
        <v>825</v>
      </c>
      <c r="BS37" s="1269" t="s">
        <v>51</v>
      </c>
      <c r="BT37" s="364"/>
      <c r="BU37" s="364"/>
      <c r="BV37" s="364"/>
      <c r="BW37" s="1268" t="s">
        <v>49</v>
      </c>
      <c r="BX37" s="1263" t="s">
        <v>821</v>
      </c>
      <c r="BZ37" s="1263"/>
      <c r="CA37" s="1263"/>
      <c r="CB37" s="1263"/>
      <c r="CC37" s="1263"/>
      <c r="CD37" s="1268" t="s">
        <v>49</v>
      </c>
      <c r="CE37" s="1263" t="s">
        <v>821</v>
      </c>
      <c r="CG37" s="1268" t="s">
        <v>49</v>
      </c>
      <c r="CH37" s="1263" t="s">
        <v>821</v>
      </c>
      <c r="CJ37" s="1263"/>
      <c r="CK37" s="1263"/>
      <c r="CL37" s="1268" t="s">
        <v>49</v>
      </c>
      <c r="CM37" s="1263"/>
      <c r="CN37" s="1263"/>
      <c r="CO37" s="1263"/>
      <c r="CP37" s="1263"/>
    </row>
    <row r="38">
      <c r="A38" s="1270"/>
      <c r="B38" s="1271" t="s">
        <v>826</v>
      </c>
      <c r="C38" s="361"/>
      <c r="D38" s="361"/>
      <c r="E38" s="361"/>
      <c r="F38" s="361"/>
      <c r="G38" s="361"/>
      <c r="H38" s="361"/>
      <c r="I38" s="361"/>
      <c r="J38" s="1270"/>
      <c r="K38" s="1271" t="s">
        <v>827</v>
      </c>
      <c r="L38" s="361"/>
      <c r="M38" s="1272" t="s">
        <v>218</v>
      </c>
      <c r="N38" s="1273" t="s">
        <v>828</v>
      </c>
      <c r="Q38" s="77"/>
      <c r="R38" s="1274" t="s">
        <v>22</v>
      </c>
      <c r="S38" s="1275" t="s">
        <v>155</v>
      </c>
      <c r="V38" s="77"/>
      <c r="W38" s="1276" t="s">
        <v>218</v>
      </c>
      <c r="X38" s="1277" t="s">
        <v>384</v>
      </c>
      <c r="Z38" s="1278" t="s">
        <v>696</v>
      </c>
      <c r="AJ38" s="1279" t="s">
        <v>237</v>
      </c>
      <c r="AK38" s="1280" t="s">
        <v>170</v>
      </c>
      <c r="AO38" s="1279" t="s">
        <v>237</v>
      </c>
      <c r="AP38" s="1281" t="s">
        <v>239</v>
      </c>
      <c r="AW38" s="1282" t="s">
        <v>237</v>
      </c>
      <c r="AX38" s="1040" t="s">
        <v>807</v>
      </c>
      <c r="BC38" s="1283" t="s">
        <v>225</v>
      </c>
      <c r="BD38" s="1041" t="s">
        <v>766</v>
      </c>
      <c r="BH38" s="1284" t="s">
        <v>225</v>
      </c>
      <c r="BI38" s="1112" t="s">
        <v>766</v>
      </c>
      <c r="BM38" s="1283" t="s">
        <v>225</v>
      </c>
      <c r="BN38" s="1112" t="s">
        <v>766</v>
      </c>
      <c r="BR38" s="1283" t="s">
        <v>225</v>
      </c>
      <c r="BS38" s="1112" t="s">
        <v>766</v>
      </c>
      <c r="BW38" s="1283" t="s">
        <v>225</v>
      </c>
      <c r="BX38" s="1112" t="s">
        <v>766</v>
      </c>
      <c r="CD38" s="1285" t="s">
        <v>13</v>
      </c>
      <c r="CE38" s="1286" t="s">
        <v>829</v>
      </c>
      <c r="CF38" s="1287"/>
      <c r="CG38" s="1285" t="s">
        <v>13</v>
      </c>
      <c r="CH38" s="1286" t="s">
        <v>194</v>
      </c>
      <c r="CI38" s="361"/>
      <c r="CJ38" s="361"/>
      <c r="CK38" s="361"/>
      <c r="CL38" s="1285" t="s">
        <v>13</v>
      </c>
      <c r="CM38" s="1286" t="s">
        <v>194</v>
      </c>
      <c r="CN38" s="361"/>
      <c r="CO38" s="1030"/>
      <c r="CP38" s="1030"/>
    </row>
    <row r="39">
      <c r="B39" s="508"/>
      <c r="K39" s="508"/>
      <c r="M39" s="1272" t="s">
        <v>22</v>
      </c>
      <c r="N39" s="1046" t="s">
        <v>155</v>
      </c>
      <c r="Q39" s="77"/>
      <c r="S39" s="1275" t="s">
        <v>402</v>
      </c>
      <c r="V39" s="77"/>
      <c r="W39" s="1288" t="s">
        <v>237</v>
      </c>
      <c r="X39" s="1281" t="s">
        <v>193</v>
      </c>
      <c r="AA39" s="1280" t="s">
        <v>703</v>
      </c>
      <c r="AJ39" s="1289" t="s">
        <v>22</v>
      </c>
      <c r="AK39" s="1290" t="s">
        <v>155</v>
      </c>
      <c r="AO39" s="1031" t="s">
        <v>22</v>
      </c>
      <c r="AP39" s="1063" t="s">
        <v>157</v>
      </c>
      <c r="AW39" s="1291" t="s">
        <v>22</v>
      </c>
      <c r="AX39" s="1045" t="s">
        <v>367</v>
      </c>
      <c r="BC39" s="1292" t="s">
        <v>25</v>
      </c>
      <c r="BD39" s="1172" t="s">
        <v>348</v>
      </c>
      <c r="BE39" s="1172" t="s">
        <v>179</v>
      </c>
      <c r="BH39" s="139"/>
      <c r="BI39" s="1293" t="s">
        <v>207</v>
      </c>
      <c r="BM39" s="1292" t="s">
        <v>25</v>
      </c>
      <c r="BN39" s="1172" t="s">
        <v>177</v>
      </c>
      <c r="BR39" s="1292" t="s">
        <v>25</v>
      </c>
      <c r="BS39" s="1172" t="s">
        <v>177</v>
      </c>
      <c r="BW39" s="1294" t="s">
        <v>22</v>
      </c>
      <c r="BX39" s="1065" t="s">
        <v>830</v>
      </c>
      <c r="CD39" s="1067" t="s">
        <v>16</v>
      </c>
      <c r="CE39" s="1295" t="s">
        <v>733</v>
      </c>
      <c r="CF39" s="361"/>
      <c r="CG39" s="1067" t="s">
        <v>16</v>
      </c>
      <c r="CH39" s="1295" t="s">
        <v>733</v>
      </c>
      <c r="CI39" s="361"/>
      <c r="CJ39" s="361"/>
      <c r="CK39" s="361"/>
      <c r="CL39" s="1067" t="s">
        <v>16</v>
      </c>
      <c r="CM39" s="1295" t="s">
        <v>733</v>
      </c>
      <c r="CN39" s="361"/>
      <c r="CO39" s="1030"/>
      <c r="CP39" s="1030"/>
    </row>
    <row r="40">
      <c r="B40" s="508"/>
      <c r="K40" s="508"/>
      <c r="M40" s="1272" t="s">
        <v>251</v>
      </c>
      <c r="N40" s="1077" t="s">
        <v>268</v>
      </c>
      <c r="Q40" s="77"/>
      <c r="R40" s="1276" t="s">
        <v>251</v>
      </c>
      <c r="S40" s="1296" t="s">
        <v>745</v>
      </c>
      <c r="V40" s="77"/>
      <c r="W40" s="1274" t="s">
        <v>22</v>
      </c>
      <c r="X40" s="1275" t="s">
        <v>155</v>
      </c>
      <c r="AA40" s="1290" t="s">
        <v>730</v>
      </c>
      <c r="AJ40" s="1297" t="s">
        <v>267</v>
      </c>
      <c r="AK40" s="1298" t="s">
        <v>738</v>
      </c>
      <c r="AL40" s="1298"/>
      <c r="AM40" s="1298" t="s">
        <v>831</v>
      </c>
      <c r="AO40" s="150"/>
      <c r="AP40" s="1299" t="s">
        <v>707</v>
      </c>
      <c r="AW40" s="1300" t="s">
        <v>25</v>
      </c>
      <c r="AX40" s="1095" t="s">
        <v>179</v>
      </c>
      <c r="BC40" s="1301" t="s">
        <v>281</v>
      </c>
      <c r="BD40" s="1207" t="s">
        <v>238</v>
      </c>
      <c r="BH40" s="1180" t="s">
        <v>25</v>
      </c>
      <c r="BI40" s="1172" t="s">
        <v>177</v>
      </c>
      <c r="BM40" s="1301" t="s">
        <v>281</v>
      </c>
      <c r="BN40" s="1302" t="s">
        <v>238</v>
      </c>
      <c r="BR40" s="1301" t="s">
        <v>281</v>
      </c>
      <c r="BS40" s="1302" t="s">
        <v>238</v>
      </c>
      <c r="BW40" s="1303" t="s">
        <v>13</v>
      </c>
      <c r="BX40" s="1044" t="s">
        <v>771</v>
      </c>
      <c r="CD40" s="150"/>
      <c r="CE40" s="1304" t="s">
        <v>799</v>
      </c>
      <c r="CF40" s="364"/>
      <c r="CG40" s="150"/>
      <c r="CH40" s="1084" t="s">
        <v>799</v>
      </c>
      <c r="CI40" s="1076" t="s">
        <v>832</v>
      </c>
      <c r="CL40" s="150"/>
      <c r="CM40" s="1076" t="s">
        <v>832</v>
      </c>
      <c r="CO40" s="1030"/>
      <c r="CP40" s="1030"/>
    </row>
    <row r="41">
      <c r="B41" s="508"/>
      <c r="K41" s="508"/>
      <c r="M41" s="1272" t="s">
        <v>241</v>
      </c>
      <c r="N41" s="1137" t="s">
        <v>193</v>
      </c>
      <c r="Q41" s="77"/>
      <c r="R41" s="1288" t="s">
        <v>237</v>
      </c>
      <c r="S41" s="1305" t="s">
        <v>193</v>
      </c>
      <c r="V41" s="77"/>
      <c r="W41" s="1306" t="s">
        <v>267</v>
      </c>
      <c r="X41" s="1307" t="s">
        <v>831</v>
      </c>
      <c r="AJ41" s="1308" t="s">
        <v>251</v>
      </c>
      <c r="AK41" s="1309" t="s">
        <v>757</v>
      </c>
      <c r="AO41" s="1310" t="s">
        <v>225</v>
      </c>
      <c r="AP41" s="1311" t="s">
        <v>160</v>
      </c>
      <c r="AW41" s="1283" t="s">
        <v>225</v>
      </c>
      <c r="AX41" s="1042" t="s">
        <v>766</v>
      </c>
      <c r="BC41" s="1294" t="s">
        <v>22</v>
      </c>
      <c r="BD41" s="1061" t="s">
        <v>830</v>
      </c>
      <c r="BH41" s="1194" t="s">
        <v>281</v>
      </c>
      <c r="BI41" s="1302" t="s">
        <v>238</v>
      </c>
      <c r="BM41" s="1294" t="s">
        <v>22</v>
      </c>
      <c r="BN41" s="1065" t="s">
        <v>830</v>
      </c>
      <c r="BR41" s="1294" t="s">
        <v>22</v>
      </c>
      <c r="BS41" s="1065" t="s">
        <v>830</v>
      </c>
      <c r="BW41" s="1312" t="s">
        <v>28</v>
      </c>
      <c r="BX41" s="1313" t="s">
        <v>702</v>
      </c>
      <c r="CD41" s="1314" t="s">
        <v>19</v>
      </c>
      <c r="CE41" s="1315" t="s">
        <v>199</v>
      </c>
      <c r="CF41" s="364"/>
      <c r="CG41" s="1316" t="s">
        <v>19</v>
      </c>
      <c r="CH41" s="1317" t="s">
        <v>199</v>
      </c>
      <c r="CI41" s="361"/>
      <c r="CJ41" s="361"/>
      <c r="CK41" s="361"/>
      <c r="CL41" s="1316" t="s">
        <v>19</v>
      </c>
      <c r="CM41" s="1317" t="s">
        <v>199</v>
      </c>
      <c r="CN41" s="361"/>
      <c r="CO41" s="1030"/>
      <c r="CP41" s="1030"/>
    </row>
    <row r="42">
      <c r="B42" s="508"/>
      <c r="K42" s="508"/>
      <c r="M42" s="1272" t="s">
        <v>243</v>
      </c>
      <c r="N42" s="1107" t="s">
        <v>245</v>
      </c>
      <c r="Q42" s="77"/>
      <c r="R42" s="1318" t="s">
        <v>258</v>
      </c>
      <c r="S42" s="1154" t="s">
        <v>714</v>
      </c>
      <c r="V42" s="77"/>
      <c r="W42" s="1276" t="s">
        <v>251</v>
      </c>
      <c r="X42" s="1319" t="s">
        <v>745</v>
      </c>
      <c r="AJ42" s="1320" t="s">
        <v>272</v>
      </c>
      <c r="AK42" s="1321" t="s">
        <v>773</v>
      </c>
      <c r="AO42" s="363"/>
      <c r="AP42" s="1311" t="s">
        <v>831</v>
      </c>
      <c r="AV42" s="1322" t="s">
        <v>173</v>
      </c>
      <c r="AW42" s="1323" t="s">
        <v>272</v>
      </c>
      <c r="AX42" s="1324" t="s">
        <v>373</v>
      </c>
      <c r="BA42" s="1324" t="s">
        <v>813</v>
      </c>
      <c r="BB42" s="1325" t="s">
        <v>363</v>
      </c>
      <c r="BC42" s="1303" t="s">
        <v>13</v>
      </c>
      <c r="BD42" s="1145" t="s">
        <v>289</v>
      </c>
      <c r="BH42" s="139"/>
      <c r="BI42" s="1302" t="s">
        <v>799</v>
      </c>
      <c r="BM42" s="1303" t="s">
        <v>13</v>
      </c>
      <c r="BN42" s="1145" t="s">
        <v>771</v>
      </c>
      <c r="BR42" s="1303" t="s">
        <v>13</v>
      </c>
      <c r="BS42" s="1145" t="s">
        <v>771</v>
      </c>
      <c r="BW42" s="1326" t="s">
        <v>16</v>
      </c>
      <c r="BX42" s="1327" t="s">
        <v>199</v>
      </c>
      <c r="CD42" s="1328" t="s">
        <v>22</v>
      </c>
      <c r="CE42" s="1329" t="s">
        <v>830</v>
      </c>
      <c r="CF42" s="387"/>
      <c r="CG42" s="150"/>
      <c r="CH42" s="1127" t="s">
        <v>182</v>
      </c>
      <c r="CI42" s="364"/>
      <c r="CJ42" s="364"/>
      <c r="CK42" s="364"/>
      <c r="CL42" s="150"/>
      <c r="CM42" s="1127" t="s">
        <v>182</v>
      </c>
      <c r="CN42" s="364"/>
      <c r="CO42" s="1030"/>
      <c r="CP42" s="1030"/>
    </row>
    <row r="43">
      <c r="B43" s="508"/>
      <c r="K43" s="508"/>
      <c r="M43" s="1272" t="s">
        <v>253</v>
      </c>
      <c r="N43" s="1174" t="s">
        <v>254</v>
      </c>
      <c r="Q43" s="77"/>
      <c r="R43" s="1276" t="s">
        <v>253</v>
      </c>
      <c r="S43" s="1330" t="s">
        <v>254</v>
      </c>
      <c r="V43" s="77"/>
      <c r="W43" s="1331" t="s">
        <v>247</v>
      </c>
      <c r="X43" s="1217" t="s">
        <v>801</v>
      </c>
      <c r="AJ43" s="150"/>
      <c r="AK43" s="1082" t="s">
        <v>781</v>
      </c>
      <c r="AN43" s="1332" t="s">
        <v>193</v>
      </c>
      <c r="AO43" s="1333" t="s">
        <v>272</v>
      </c>
      <c r="AP43" s="1334" t="s">
        <v>833</v>
      </c>
      <c r="AW43" s="1206" t="s">
        <v>271</v>
      </c>
      <c r="AX43" s="1335" t="s">
        <v>336</v>
      </c>
      <c r="BC43" s="1336" t="s">
        <v>271</v>
      </c>
      <c r="BD43" s="1337" t="s">
        <v>336</v>
      </c>
      <c r="BH43" s="1072" t="s">
        <v>22</v>
      </c>
      <c r="BI43" s="1065" t="s">
        <v>830</v>
      </c>
      <c r="BM43" s="1338" t="s">
        <v>28</v>
      </c>
      <c r="BN43" s="1043" t="s">
        <v>702</v>
      </c>
      <c r="BR43" s="1338" t="s">
        <v>28</v>
      </c>
      <c r="BS43" s="1043" t="s">
        <v>702</v>
      </c>
      <c r="BW43" s="139"/>
      <c r="BX43" s="1084" t="s">
        <v>294</v>
      </c>
      <c r="CD43" s="1300" t="s">
        <v>25</v>
      </c>
      <c r="CE43" s="1339" t="s">
        <v>179</v>
      </c>
      <c r="CF43" s="387"/>
      <c r="CG43" s="1328" t="s">
        <v>22</v>
      </c>
      <c r="CH43" s="1340" t="s">
        <v>830</v>
      </c>
      <c r="CI43" s="364"/>
      <c r="CJ43" s="364"/>
      <c r="CK43" s="364"/>
      <c r="CL43" s="1328" t="s">
        <v>22</v>
      </c>
      <c r="CM43" s="1340" t="s">
        <v>830</v>
      </c>
      <c r="CN43" s="364"/>
      <c r="CO43" s="1030"/>
      <c r="CP43" s="1030"/>
    </row>
    <row r="44">
      <c r="B44" s="508"/>
      <c r="K44" s="508"/>
      <c r="M44" s="1272" t="s">
        <v>256</v>
      </c>
      <c r="N44" s="1128" t="s">
        <v>424</v>
      </c>
      <c r="Q44" s="77"/>
      <c r="R44" s="1276" t="s">
        <v>256</v>
      </c>
      <c r="S44" s="1217" t="s">
        <v>424</v>
      </c>
      <c r="V44" s="77"/>
      <c r="W44" s="1276" t="s">
        <v>253</v>
      </c>
      <c r="X44" s="1330" t="s">
        <v>195</v>
      </c>
      <c r="AJ44" s="1341" t="s">
        <v>247</v>
      </c>
      <c r="AK44" s="1342" t="s">
        <v>178</v>
      </c>
      <c r="AO44" s="1343" t="s">
        <v>253</v>
      </c>
      <c r="AP44" s="1344" t="s">
        <v>195</v>
      </c>
      <c r="AW44" s="1291" t="s">
        <v>13</v>
      </c>
      <c r="AX44" s="1220" t="s">
        <v>158</v>
      </c>
      <c r="AY44" s="1220" t="s">
        <v>834</v>
      </c>
      <c r="BA44" s="1220" t="s">
        <v>158</v>
      </c>
      <c r="BC44" s="1240"/>
      <c r="BD44" s="1245"/>
      <c r="BE44" s="1245"/>
      <c r="BF44" s="1245"/>
      <c r="BG44" s="1245"/>
      <c r="BH44" s="1134" t="s">
        <v>13</v>
      </c>
      <c r="BI44" s="1220" t="s">
        <v>194</v>
      </c>
      <c r="BM44" s="1240"/>
      <c r="BN44" s="1240"/>
      <c r="BO44" s="1240"/>
      <c r="BP44" s="1240"/>
      <c r="BQ44" s="1345"/>
      <c r="BW44" s="1346" t="s">
        <v>25</v>
      </c>
      <c r="BX44" s="1181" t="s">
        <v>177</v>
      </c>
      <c r="CD44" s="1338" t="s">
        <v>28</v>
      </c>
      <c r="CE44" s="1347" t="s">
        <v>195</v>
      </c>
      <c r="CF44" s="387"/>
      <c r="CG44" s="1300" t="s">
        <v>25</v>
      </c>
      <c r="CH44" s="1339" t="s">
        <v>179</v>
      </c>
      <c r="CI44" s="387"/>
      <c r="CJ44" s="387"/>
      <c r="CK44" s="387"/>
      <c r="CL44" s="1300" t="s">
        <v>25</v>
      </c>
      <c r="CM44" s="1339" t="s">
        <v>179</v>
      </c>
      <c r="CN44" s="387"/>
      <c r="CO44" s="1030"/>
      <c r="CP44" s="1030"/>
    </row>
    <row r="45">
      <c r="B45" s="508"/>
      <c r="K45" s="508"/>
      <c r="M45" s="1272" t="s">
        <v>13</v>
      </c>
      <c r="N45" s="1211" t="s">
        <v>194</v>
      </c>
      <c r="Q45" s="77"/>
      <c r="R45" s="1348" t="s">
        <v>13</v>
      </c>
      <c r="S45" s="1349" t="s">
        <v>194</v>
      </c>
      <c r="T45" s="364"/>
      <c r="U45" s="364"/>
      <c r="V45" s="365"/>
      <c r="W45" s="1272" t="s">
        <v>13</v>
      </c>
      <c r="X45" s="1350" t="s">
        <v>194</v>
      </c>
      <c r="AJ45" s="1343" t="s">
        <v>253</v>
      </c>
      <c r="AK45" s="1351" t="s">
        <v>195</v>
      </c>
      <c r="AO45" s="1352" t="s">
        <v>13</v>
      </c>
      <c r="AP45" s="1226" t="s">
        <v>714</v>
      </c>
      <c r="AW45" s="1240"/>
      <c r="AX45" s="1240"/>
      <c r="AY45" s="1240"/>
      <c r="AZ45" s="1240"/>
      <c r="BA45" s="1240"/>
      <c r="BB45" s="1240"/>
      <c r="BC45" s="1245"/>
      <c r="BD45" s="1245"/>
      <c r="BE45" s="1245"/>
      <c r="BF45" s="1245"/>
      <c r="BG45" s="1245"/>
      <c r="BH45" s="1353" t="s">
        <v>271</v>
      </c>
      <c r="BI45" s="1335" t="s">
        <v>779</v>
      </c>
      <c r="BM45" s="1240"/>
      <c r="BN45" s="1240"/>
      <c r="BO45" s="1241"/>
      <c r="BP45" s="1240"/>
      <c r="BW45" s="150"/>
      <c r="BX45" s="1354" t="s">
        <v>254</v>
      </c>
      <c r="BY45" s="364"/>
      <c r="BZ45" s="364"/>
      <c r="CA45" s="364"/>
      <c r="CB45" s="364"/>
      <c r="CC45" s="365"/>
      <c r="CD45" s="1283" t="s">
        <v>225</v>
      </c>
      <c r="CE45" s="1355" t="s">
        <v>207</v>
      </c>
      <c r="CF45" s="384"/>
      <c r="CG45" s="1338" t="s">
        <v>28</v>
      </c>
      <c r="CH45" s="1347" t="s">
        <v>195</v>
      </c>
      <c r="CI45" s="387"/>
      <c r="CJ45" s="387"/>
      <c r="CK45" s="387"/>
      <c r="CL45" s="1338" t="s">
        <v>28</v>
      </c>
      <c r="CM45" s="1347" t="s">
        <v>195</v>
      </c>
      <c r="CN45" s="387"/>
      <c r="CO45" s="1030"/>
      <c r="CP45" s="1030"/>
    </row>
    <row r="46">
      <c r="A46" s="1356"/>
      <c r="B46" s="1357"/>
      <c r="C46" s="1357"/>
      <c r="D46" s="1357"/>
      <c r="E46" s="1357"/>
      <c r="F46" s="1357"/>
      <c r="G46" s="1357"/>
      <c r="H46" s="1357"/>
      <c r="I46" s="1358"/>
      <c r="J46" s="1356"/>
      <c r="K46" s="1356"/>
      <c r="L46" s="1357"/>
      <c r="M46" s="1359"/>
      <c r="N46" s="1239"/>
      <c r="O46" s="1239"/>
      <c r="P46" s="1239"/>
      <c r="Q46" s="1239"/>
      <c r="R46" s="1239"/>
      <c r="S46" s="1239"/>
      <c r="T46" s="1239"/>
      <c r="U46" s="1239"/>
      <c r="V46" s="1239"/>
      <c r="W46" s="1239"/>
      <c r="X46" s="1239"/>
      <c r="Y46" s="1239"/>
      <c r="Z46" s="1239"/>
      <c r="AA46" s="1239"/>
      <c r="AB46" s="1239"/>
      <c r="AC46" s="1239"/>
      <c r="AD46" s="1239"/>
      <c r="AE46" s="1239"/>
      <c r="AF46" s="1239"/>
      <c r="AG46" s="1239"/>
      <c r="AH46" s="1239"/>
      <c r="AI46" s="1239"/>
      <c r="AJ46" s="1352" t="s">
        <v>13</v>
      </c>
      <c r="AK46" s="1145" t="s">
        <v>714</v>
      </c>
      <c r="AO46" s="1239"/>
      <c r="AP46" s="1239"/>
      <c r="AQ46" s="1239"/>
      <c r="AR46" s="1239"/>
      <c r="AS46" s="1239"/>
      <c r="AT46" s="1239"/>
      <c r="AU46" s="1239"/>
      <c r="AV46" s="1239"/>
      <c r="AW46" s="1240"/>
      <c r="AX46" s="1240"/>
      <c r="AY46" s="1240"/>
      <c r="AZ46" s="1240"/>
      <c r="BA46" s="1240"/>
      <c r="BB46" s="1240"/>
      <c r="BC46" s="1245"/>
      <c r="BD46" s="1245"/>
      <c r="BE46" s="1245"/>
      <c r="BF46" s="1245"/>
      <c r="BG46" s="1245"/>
      <c r="BH46" s="1245"/>
      <c r="BI46" s="1245"/>
      <c r="BJ46" s="1245"/>
      <c r="BK46" s="1245"/>
      <c r="BL46" s="1245"/>
      <c r="BM46" s="1245"/>
      <c r="BN46" s="1241"/>
      <c r="BO46" s="1245"/>
      <c r="BP46" s="1240"/>
      <c r="BW46" s="1241"/>
      <c r="BX46" s="1233"/>
      <c r="BY46" s="1233"/>
      <c r="BZ46" s="1233"/>
      <c r="CA46" s="1233"/>
      <c r="CB46" s="1233"/>
      <c r="CC46" s="1233"/>
      <c r="CD46" s="1233"/>
      <c r="CE46" s="1233"/>
      <c r="CF46" s="1233"/>
      <c r="CG46" s="1241"/>
      <c r="CH46" s="1233"/>
      <c r="CI46" s="1233"/>
      <c r="CJ46" s="1233"/>
      <c r="CK46" s="1233"/>
      <c r="CL46" s="1233"/>
      <c r="CM46" s="1233"/>
      <c r="CN46" s="1233"/>
      <c r="CO46" s="1241"/>
      <c r="CP46" s="1241"/>
    </row>
    <row r="47">
      <c r="A47" s="1356"/>
      <c r="B47" s="1357"/>
      <c r="C47" s="1357"/>
      <c r="D47" s="1357"/>
      <c r="E47" s="1357"/>
      <c r="F47" s="1357"/>
      <c r="G47" s="1357"/>
      <c r="H47" s="1357"/>
      <c r="I47" s="1358"/>
      <c r="J47" s="1356"/>
      <c r="K47" s="1356"/>
      <c r="L47" s="1357"/>
      <c r="M47" s="1359"/>
      <c r="N47" s="1239"/>
      <c r="O47" s="1239"/>
      <c r="P47" s="1239"/>
      <c r="Q47" s="1239"/>
      <c r="R47" s="1239"/>
      <c r="S47" s="1239"/>
      <c r="T47" s="1239"/>
      <c r="U47" s="1239"/>
      <c r="V47" s="1239"/>
      <c r="W47" s="1239"/>
      <c r="X47" s="1239"/>
      <c r="Y47" s="1239"/>
      <c r="Z47" s="1239"/>
      <c r="AA47" s="1239"/>
      <c r="AB47" s="1239"/>
      <c r="AC47" s="1239"/>
      <c r="AD47" s="1239"/>
      <c r="AE47" s="1239"/>
      <c r="AF47" s="1239"/>
      <c r="AG47" s="1239"/>
      <c r="AH47" s="1239"/>
      <c r="AI47" s="1239"/>
      <c r="AJ47" s="1360" t="s">
        <v>265</v>
      </c>
      <c r="AK47" s="1140" t="s">
        <v>193</v>
      </c>
      <c r="AN47" s="1082" t="s">
        <v>763</v>
      </c>
      <c r="AO47" s="1239"/>
      <c r="AP47" s="1239"/>
      <c r="AQ47" s="1239"/>
      <c r="AR47" s="1239"/>
      <c r="AS47" s="1239"/>
      <c r="AT47" s="1239"/>
      <c r="AU47" s="1239"/>
      <c r="AV47" s="1239"/>
      <c r="AW47" s="1240"/>
      <c r="AX47" s="1240"/>
      <c r="AY47" s="1240"/>
      <c r="AZ47" s="1240"/>
      <c r="BA47" s="1240"/>
      <c r="BB47" s="1240"/>
      <c r="BC47" s="1240"/>
      <c r="BD47" s="1240"/>
      <c r="BE47" s="1240"/>
      <c r="BF47" s="1245"/>
      <c r="BG47" s="1245"/>
      <c r="BH47" s="1240"/>
      <c r="BI47" s="1245"/>
      <c r="BJ47" s="1245"/>
      <c r="BK47" s="1245"/>
      <c r="BL47" s="1245"/>
      <c r="BM47" s="1245"/>
      <c r="BN47" s="1245"/>
      <c r="BO47" s="1245"/>
      <c r="BP47" s="1240"/>
      <c r="BW47" s="1241"/>
      <c r="BX47" s="1241"/>
      <c r="BY47" s="1241"/>
      <c r="BZ47" s="1241"/>
      <c r="CA47" s="1241"/>
      <c r="CB47" s="1241"/>
      <c r="CC47" s="1241"/>
      <c r="CD47" s="1241"/>
      <c r="CE47" s="1241"/>
      <c r="CF47" s="1241"/>
      <c r="CG47" s="1241"/>
      <c r="CH47" s="1241"/>
      <c r="CI47" s="1241"/>
      <c r="CJ47" s="1241"/>
      <c r="CK47" s="1241"/>
      <c r="CL47" s="1241"/>
      <c r="CM47" s="1241"/>
      <c r="CN47" s="1241"/>
      <c r="CO47" s="1241"/>
      <c r="CP47" s="1241"/>
    </row>
  </sheetData>
  <mergeCells count="780">
    <mergeCell ref="N15:Q15"/>
    <mergeCell ref="N14:Q14"/>
    <mergeCell ref="O17:Q17"/>
    <mergeCell ref="N16:Q16"/>
    <mergeCell ref="R19:R21"/>
    <mergeCell ref="S18:V18"/>
    <mergeCell ref="S15:V15"/>
    <mergeCell ref="S14:V14"/>
    <mergeCell ref="S13:V13"/>
    <mergeCell ref="N22:Q22"/>
    <mergeCell ref="N23:Q23"/>
    <mergeCell ref="N26:Q26"/>
    <mergeCell ref="N25:Q25"/>
    <mergeCell ref="N39:Q39"/>
    <mergeCell ref="R38:R39"/>
    <mergeCell ref="N21:Q21"/>
    <mergeCell ref="N20:Q20"/>
    <mergeCell ref="N38:Q38"/>
    <mergeCell ref="N45:Q45"/>
    <mergeCell ref="S45:V45"/>
    <mergeCell ref="N41:Q41"/>
    <mergeCell ref="N44:Q44"/>
    <mergeCell ref="X29:AA29"/>
    <mergeCell ref="X28:AA28"/>
    <mergeCell ref="N37:V37"/>
    <mergeCell ref="X30:AA30"/>
    <mergeCell ref="W32:W34"/>
    <mergeCell ref="N28:Q28"/>
    <mergeCell ref="N27:Q27"/>
    <mergeCell ref="R27:R28"/>
    <mergeCell ref="R25:R26"/>
    <mergeCell ref="K20:L20"/>
    <mergeCell ref="M21:M23"/>
    <mergeCell ref="K22:L22"/>
    <mergeCell ref="K21:L21"/>
    <mergeCell ref="M24:M25"/>
    <mergeCell ref="K37:L37"/>
    <mergeCell ref="K38:L45"/>
    <mergeCell ref="K18:L18"/>
    <mergeCell ref="M17:M19"/>
    <mergeCell ref="K17:L17"/>
    <mergeCell ref="M12:M16"/>
    <mergeCell ref="N42:Q42"/>
    <mergeCell ref="N43:Q43"/>
    <mergeCell ref="S38:V38"/>
    <mergeCell ref="S39:V39"/>
    <mergeCell ref="X40:Z40"/>
    <mergeCell ref="X39:Z39"/>
    <mergeCell ref="X34:AB34"/>
    <mergeCell ref="X33:AB33"/>
    <mergeCell ref="AB31:AI31"/>
    <mergeCell ref="X32:AI32"/>
    <mergeCell ref="Y13:AI13"/>
    <mergeCell ref="X15:AI15"/>
    <mergeCell ref="X14:AI14"/>
    <mergeCell ref="W14:W15"/>
    <mergeCell ref="X11:AI11"/>
    <mergeCell ref="X10:AI10"/>
    <mergeCell ref="N11:Q11"/>
    <mergeCell ref="N9:Q9"/>
    <mergeCell ref="N10:Q10"/>
    <mergeCell ref="AD9:AI9"/>
    <mergeCell ref="X12:AI12"/>
    <mergeCell ref="X9:AC9"/>
    <mergeCell ref="S9:V9"/>
    <mergeCell ref="AB28:AI28"/>
    <mergeCell ref="AB30:AI30"/>
    <mergeCell ref="N40:Q40"/>
    <mergeCell ref="X37:AI37"/>
    <mergeCell ref="AC34:AI34"/>
    <mergeCell ref="AE33:AI33"/>
    <mergeCell ref="X38:Y38"/>
    <mergeCell ref="W28:W31"/>
    <mergeCell ref="Y26:AI26"/>
    <mergeCell ref="S40:V40"/>
    <mergeCell ref="X41:AI41"/>
    <mergeCell ref="X42:AI42"/>
    <mergeCell ref="S41:V41"/>
    <mergeCell ref="S42:V42"/>
    <mergeCell ref="AA40:AI40"/>
    <mergeCell ref="J38:J45"/>
    <mergeCell ref="AK45:AN45"/>
    <mergeCell ref="AK46:AN46"/>
    <mergeCell ref="AK47:AM47"/>
    <mergeCell ref="AK38:AN38"/>
    <mergeCell ref="AK39:AN39"/>
    <mergeCell ref="AM40:AN40"/>
    <mergeCell ref="AK41:AN41"/>
    <mergeCell ref="S44:V44"/>
    <mergeCell ref="S43:V43"/>
    <mergeCell ref="X44:AI44"/>
    <mergeCell ref="X43:AI43"/>
    <mergeCell ref="AJ42:AJ43"/>
    <mergeCell ref="AK42:AN42"/>
    <mergeCell ref="X45:AI45"/>
    <mergeCell ref="AD29:AI29"/>
    <mergeCell ref="AB29:AC29"/>
    <mergeCell ref="AJ27:AJ30"/>
    <mergeCell ref="AK29:AN29"/>
    <mergeCell ref="AK27:AN27"/>
    <mergeCell ref="AA39:AI39"/>
    <mergeCell ref="Z38:AI38"/>
    <mergeCell ref="AC33:AD33"/>
    <mergeCell ref="Y31:AA31"/>
    <mergeCell ref="P24:Q24"/>
    <mergeCell ref="N24:O24"/>
    <mergeCell ref="X27:AA27"/>
    <mergeCell ref="X25:Z25"/>
    <mergeCell ref="B38:I45"/>
    <mergeCell ref="B37:I37"/>
    <mergeCell ref="A38:A45"/>
    <mergeCell ref="AK43:AM43"/>
    <mergeCell ref="AK44:AN44"/>
    <mergeCell ref="AK37:AN37"/>
    <mergeCell ref="X6:AI6"/>
    <mergeCell ref="AK6:AN6"/>
    <mergeCell ref="X3:AI3"/>
    <mergeCell ref="X4:AI4"/>
    <mergeCell ref="X5:AI5"/>
    <mergeCell ref="S5:V5"/>
    <mergeCell ref="S2:T2"/>
    <mergeCell ref="N3:V3"/>
    <mergeCell ref="AK2:AL2"/>
    <mergeCell ref="AJ4:AJ6"/>
    <mergeCell ref="R4:R6"/>
    <mergeCell ref="AB2:AC2"/>
    <mergeCell ref="N5:Q5"/>
    <mergeCell ref="X16:Z16"/>
    <mergeCell ref="S17:V17"/>
    <mergeCell ref="S16:V16"/>
    <mergeCell ref="J15:J16"/>
    <mergeCell ref="AA16:AI16"/>
    <mergeCell ref="AA18:AI18"/>
    <mergeCell ref="AA17:AI17"/>
    <mergeCell ref="W16:W20"/>
    <mergeCell ref="S19:V19"/>
    <mergeCell ref="S20:V20"/>
    <mergeCell ref="AP24:AV24"/>
    <mergeCell ref="AX24:AZ24"/>
    <mergeCell ref="J21:J24"/>
    <mergeCell ref="R22:R24"/>
    <mergeCell ref="S24:V24"/>
    <mergeCell ref="J17:J19"/>
    <mergeCell ref="K23:L23"/>
    <mergeCell ref="AP23:AV23"/>
    <mergeCell ref="AP16:AR16"/>
    <mergeCell ref="AS16:AV16"/>
    <mergeCell ref="AP21:AV21"/>
    <mergeCell ref="AP20:AV20"/>
    <mergeCell ref="AP17:AV17"/>
    <mergeCell ref="AP22:AV22"/>
    <mergeCell ref="AP15:AV15"/>
    <mergeCell ref="AP18:AV18"/>
    <mergeCell ref="AP19:AV19"/>
    <mergeCell ref="AP43:AV43"/>
    <mergeCell ref="AP45:AV45"/>
    <mergeCell ref="BI45:BL45"/>
    <mergeCell ref="BI41:BL41"/>
    <mergeCell ref="BI42:BL42"/>
    <mergeCell ref="BI37:BL37"/>
    <mergeCell ref="BI38:BL38"/>
    <mergeCell ref="BI39:BL39"/>
    <mergeCell ref="BH41:BH42"/>
    <mergeCell ref="BD41:BG41"/>
    <mergeCell ref="AX41:BB41"/>
    <mergeCell ref="BE39:BG39"/>
    <mergeCell ref="BD38:BG38"/>
    <mergeCell ref="BH38:BH39"/>
    <mergeCell ref="AX38:BB38"/>
    <mergeCell ref="AX39:BB39"/>
    <mergeCell ref="BD37:BF37"/>
    <mergeCell ref="AX37:BB37"/>
    <mergeCell ref="AP42:AU42"/>
    <mergeCell ref="AO41:AO42"/>
    <mergeCell ref="AJ34:AW34"/>
    <mergeCell ref="AK31:AV33"/>
    <mergeCell ref="AP41:AV41"/>
    <mergeCell ref="AX42:AZ42"/>
    <mergeCell ref="AP37:AV37"/>
    <mergeCell ref="BD43:BG43"/>
    <mergeCell ref="BD42:BG42"/>
    <mergeCell ref="AO39:AO40"/>
    <mergeCell ref="K8:L8"/>
    <mergeCell ref="M5:M11"/>
    <mergeCell ref="K11:L11"/>
    <mergeCell ref="K10:L10"/>
    <mergeCell ref="K13:L13"/>
    <mergeCell ref="K14:L14"/>
    <mergeCell ref="K12:L12"/>
    <mergeCell ref="J11:J14"/>
    <mergeCell ref="K9:L9"/>
    <mergeCell ref="AO4:AO7"/>
    <mergeCell ref="AO8:AO12"/>
    <mergeCell ref="AO13:AO18"/>
    <mergeCell ref="AO22:AO24"/>
    <mergeCell ref="AO19:AO21"/>
    <mergeCell ref="AM2:AN2"/>
    <mergeCell ref="AJ12:AJ13"/>
    <mergeCell ref="AK4:AN4"/>
    <mergeCell ref="AK5:AN5"/>
    <mergeCell ref="AK8:AN8"/>
    <mergeCell ref="AJ7:AJ11"/>
    <mergeCell ref="AK11:AN11"/>
    <mergeCell ref="AF8:AI8"/>
    <mergeCell ref="AY2:AZ2"/>
    <mergeCell ref="AW1:AW2"/>
    <mergeCell ref="AC1:AI1"/>
    <mergeCell ref="AJ1:AJ2"/>
    <mergeCell ref="Z1:AB1"/>
    <mergeCell ref="X1:Y1"/>
    <mergeCell ref="J1:L1"/>
    <mergeCell ref="P2:Q2"/>
    <mergeCell ref="AW4:AW5"/>
    <mergeCell ref="AW6:AW12"/>
    <mergeCell ref="AW22:AW24"/>
    <mergeCell ref="AX9:AZ9"/>
    <mergeCell ref="AX19:AY19"/>
    <mergeCell ref="AX8:AY8"/>
    <mergeCell ref="AW13:AW14"/>
    <mergeCell ref="AW15:AW21"/>
    <mergeCell ref="X17:Z17"/>
    <mergeCell ref="X18:Z18"/>
    <mergeCell ref="W8:W13"/>
    <mergeCell ref="X20:Z20"/>
    <mergeCell ref="X19:Z19"/>
    <mergeCell ref="S7:V7"/>
    <mergeCell ref="S8:V8"/>
    <mergeCell ref="X8:AE8"/>
    <mergeCell ref="W1:W2"/>
    <mergeCell ref="W5:W7"/>
    <mergeCell ref="S6:V6"/>
    <mergeCell ref="K5:L5"/>
    <mergeCell ref="K7:L7"/>
    <mergeCell ref="K6:L6"/>
    <mergeCell ref="K4:L4"/>
    <mergeCell ref="N8:Q8"/>
    <mergeCell ref="R7:R13"/>
    <mergeCell ref="M1:M2"/>
    <mergeCell ref="N2:O2"/>
    <mergeCell ref="N6:Q6"/>
    <mergeCell ref="N7:Q7"/>
    <mergeCell ref="K19:L19"/>
    <mergeCell ref="N19:Q19"/>
    <mergeCell ref="N18:Q18"/>
    <mergeCell ref="AK28:AN28"/>
    <mergeCell ref="AO25:AO28"/>
    <mergeCell ref="AP11:AV11"/>
    <mergeCell ref="AP12:AV12"/>
    <mergeCell ref="AP13:AV13"/>
    <mergeCell ref="AP14:AV14"/>
    <mergeCell ref="AK30:AL30"/>
    <mergeCell ref="AM30:AN30"/>
    <mergeCell ref="AO30:AV30"/>
    <mergeCell ref="AK10:AN10"/>
    <mergeCell ref="AK9:AN9"/>
    <mergeCell ref="AP8:AV8"/>
    <mergeCell ref="AP10:AV10"/>
    <mergeCell ref="AP9:AV9"/>
    <mergeCell ref="AP7:AQ7"/>
    <mergeCell ref="AR7:AV7"/>
    <mergeCell ref="BA44:BB44"/>
    <mergeCell ref="AX43:BB43"/>
    <mergeCell ref="AX28:AZ28"/>
    <mergeCell ref="BF28:BG28"/>
    <mergeCell ref="BC24:BC28"/>
    <mergeCell ref="BH24:BH28"/>
    <mergeCell ref="AX40:BB40"/>
    <mergeCell ref="BI40:BL40"/>
    <mergeCell ref="BD40:BG40"/>
    <mergeCell ref="AP40:AV40"/>
    <mergeCell ref="AP38:AV38"/>
    <mergeCell ref="AP39:AV39"/>
    <mergeCell ref="AY44:AZ44"/>
    <mergeCell ref="AP44:AV44"/>
    <mergeCell ref="BI44:BL44"/>
    <mergeCell ref="BI43:BL43"/>
    <mergeCell ref="BI28:BK28"/>
    <mergeCell ref="AP27:AV27"/>
    <mergeCell ref="AP26:AV26"/>
    <mergeCell ref="B11:I11"/>
    <mergeCell ref="B8:I8"/>
    <mergeCell ref="H9:I9"/>
    <mergeCell ref="B12:G12"/>
    <mergeCell ref="B13:I13"/>
    <mergeCell ref="A11:A14"/>
    <mergeCell ref="B10:G10"/>
    <mergeCell ref="B9:G9"/>
    <mergeCell ref="B16:G16"/>
    <mergeCell ref="H16:I16"/>
    <mergeCell ref="B18:G18"/>
    <mergeCell ref="B17:I17"/>
    <mergeCell ref="A17:A19"/>
    <mergeCell ref="B15:I15"/>
    <mergeCell ref="B14:I14"/>
    <mergeCell ref="K3:L3"/>
    <mergeCell ref="K2:L2"/>
    <mergeCell ref="N4:Q4"/>
    <mergeCell ref="S4:V4"/>
    <mergeCell ref="F2:G2"/>
    <mergeCell ref="H2:I2"/>
    <mergeCell ref="G5:I5"/>
    <mergeCell ref="B5:F5"/>
    <mergeCell ref="B7:I7"/>
    <mergeCell ref="G6:I6"/>
    <mergeCell ref="B6:F6"/>
    <mergeCell ref="H12:I12"/>
    <mergeCell ref="H10:I10"/>
    <mergeCell ref="N13:Q13"/>
    <mergeCell ref="N12:Q12"/>
    <mergeCell ref="S10:V10"/>
    <mergeCell ref="S11:V11"/>
    <mergeCell ref="S12:V12"/>
    <mergeCell ref="B1:I1"/>
    <mergeCell ref="B2:C2"/>
    <mergeCell ref="D2:E2"/>
    <mergeCell ref="B3:I3"/>
    <mergeCell ref="B4:I4"/>
    <mergeCell ref="A1:A2"/>
    <mergeCell ref="J5:J10"/>
    <mergeCell ref="A5:A10"/>
    <mergeCell ref="H18:I18"/>
    <mergeCell ref="R14:R18"/>
    <mergeCell ref="BM11:BM15"/>
    <mergeCell ref="BM16:BM18"/>
    <mergeCell ref="BN12:BQ12"/>
    <mergeCell ref="BS12:BV12"/>
    <mergeCell ref="BS11:BV11"/>
    <mergeCell ref="BX14:CC14"/>
    <mergeCell ref="CE13:CF13"/>
    <mergeCell ref="BS15:BV15"/>
    <mergeCell ref="BS13:BV13"/>
    <mergeCell ref="BN14:BQ14"/>
    <mergeCell ref="BN15:BQ15"/>
    <mergeCell ref="CE14:CF14"/>
    <mergeCell ref="CE15:CF15"/>
    <mergeCell ref="CH17:CK17"/>
    <mergeCell ref="CH16:CK16"/>
    <mergeCell ref="CG15:CG18"/>
    <mergeCell ref="CE18:CF18"/>
    <mergeCell ref="CE17:CF17"/>
    <mergeCell ref="CE16:CF16"/>
    <mergeCell ref="CM18:CN18"/>
    <mergeCell ref="CL15:CL18"/>
    <mergeCell ref="CM14:CN14"/>
    <mergeCell ref="CM13:CN13"/>
    <mergeCell ref="CM12:CN12"/>
    <mergeCell ref="CE11:CF11"/>
    <mergeCell ref="CH11:CK11"/>
    <mergeCell ref="CM11:CN11"/>
    <mergeCell ref="CE12:CF12"/>
    <mergeCell ref="BS18:BV18"/>
    <mergeCell ref="BX18:CA18"/>
    <mergeCell ref="BR16:BR18"/>
    <mergeCell ref="BS16:BV16"/>
    <mergeCell ref="BN17:BQ17"/>
    <mergeCell ref="BN16:BQ16"/>
    <mergeCell ref="BX17:CC17"/>
    <mergeCell ref="BX26:CC26"/>
    <mergeCell ref="BX25:CC25"/>
    <mergeCell ref="BX22:CC22"/>
    <mergeCell ref="BX28:CC28"/>
    <mergeCell ref="BX27:CC27"/>
    <mergeCell ref="BX15:CC15"/>
    <mergeCell ref="BX16:CC16"/>
    <mergeCell ref="BX39:CC39"/>
    <mergeCell ref="BX40:CC40"/>
    <mergeCell ref="BX41:CC41"/>
    <mergeCell ref="BX38:CC38"/>
    <mergeCell ref="BX37:BY37"/>
    <mergeCell ref="BS22:BV22"/>
    <mergeCell ref="BS21:BV21"/>
    <mergeCell ref="BS37:BV37"/>
    <mergeCell ref="BS38:BV38"/>
    <mergeCell ref="BS28:BV28"/>
    <mergeCell ref="BS27:BV27"/>
    <mergeCell ref="BR24:BR28"/>
    <mergeCell ref="BS26:BV26"/>
    <mergeCell ref="BS25:BV25"/>
    <mergeCell ref="BN40:BQ40"/>
    <mergeCell ref="BN41:BQ41"/>
    <mergeCell ref="BN39:BQ39"/>
    <mergeCell ref="BN38:BQ38"/>
    <mergeCell ref="BN37:BQ37"/>
    <mergeCell ref="BN42:BQ42"/>
    <mergeCell ref="BS40:BV40"/>
    <mergeCell ref="CM44:CN44"/>
    <mergeCell ref="CE44:CF44"/>
    <mergeCell ref="CH44:CK44"/>
    <mergeCell ref="CE43:CF43"/>
    <mergeCell ref="CE45:CF45"/>
    <mergeCell ref="CD39:CD40"/>
    <mergeCell ref="CE42:CF42"/>
    <mergeCell ref="CE39:CF39"/>
    <mergeCell ref="CE37:CF37"/>
    <mergeCell ref="CE41:CF41"/>
    <mergeCell ref="CM45:CN45"/>
    <mergeCell ref="CH45:CK45"/>
    <mergeCell ref="CH39:CK39"/>
    <mergeCell ref="CG39:CG40"/>
    <mergeCell ref="CH43:CK43"/>
    <mergeCell ref="CH42:CK42"/>
    <mergeCell ref="CM38:CN38"/>
    <mergeCell ref="CM39:CN39"/>
    <mergeCell ref="CH38:CK38"/>
    <mergeCell ref="CH37:CI37"/>
    <mergeCell ref="CH41:CK41"/>
    <mergeCell ref="CL39:CL40"/>
    <mergeCell ref="CM42:CN42"/>
    <mergeCell ref="CL41:CL42"/>
    <mergeCell ref="BS41:BV41"/>
    <mergeCell ref="BS42:BV42"/>
    <mergeCell ref="CM41:CN41"/>
    <mergeCell ref="CM40:CN40"/>
    <mergeCell ref="CM43:CN43"/>
    <mergeCell ref="CE40:CF40"/>
    <mergeCell ref="CG41:CG42"/>
    <mergeCell ref="BN26:BQ26"/>
    <mergeCell ref="BN25:BQ25"/>
    <mergeCell ref="BN27:BQ27"/>
    <mergeCell ref="BN28:BQ28"/>
    <mergeCell ref="BN23:BQ23"/>
    <mergeCell ref="BN24:BQ24"/>
    <mergeCell ref="BM24:BM28"/>
    <mergeCell ref="BN21:BQ21"/>
    <mergeCell ref="BN22:BQ22"/>
    <mergeCell ref="CH14:CK14"/>
    <mergeCell ref="CH12:CK12"/>
    <mergeCell ref="CJ13:CK13"/>
    <mergeCell ref="CH13:CI13"/>
    <mergeCell ref="BX12:CC12"/>
    <mergeCell ref="BX13:CC13"/>
    <mergeCell ref="BX43:CC43"/>
    <mergeCell ref="BS43:BV43"/>
    <mergeCell ref="BN43:BQ43"/>
    <mergeCell ref="BX44:CC44"/>
    <mergeCell ref="BW42:BW43"/>
    <mergeCell ref="BW44:BW45"/>
    <mergeCell ref="BX45:CC45"/>
    <mergeCell ref="BX42:CC42"/>
    <mergeCell ref="BS39:BV39"/>
    <mergeCell ref="BQ44:BV47"/>
    <mergeCell ref="CI40:CK40"/>
    <mergeCell ref="BW16:BW18"/>
    <mergeCell ref="BS20:BV20"/>
    <mergeCell ref="BR19:BR22"/>
    <mergeCell ref="BR11:BR15"/>
    <mergeCell ref="BN13:BQ13"/>
    <mergeCell ref="BN11:BQ11"/>
    <mergeCell ref="BX11:CC11"/>
    <mergeCell ref="CD15:CD17"/>
    <mergeCell ref="BW11:BW15"/>
    <mergeCell ref="BN19:BQ19"/>
    <mergeCell ref="CD24:CD26"/>
    <mergeCell ref="CE27:CF27"/>
    <mergeCell ref="CE28:CF28"/>
    <mergeCell ref="CH18:CK18"/>
    <mergeCell ref="CE19:CF19"/>
    <mergeCell ref="CE21:CF21"/>
    <mergeCell ref="CE20:CF20"/>
    <mergeCell ref="CH24:CK24"/>
    <mergeCell ref="CH25:CK25"/>
    <mergeCell ref="CD21:CD23"/>
    <mergeCell ref="BD21:BG21"/>
    <mergeCell ref="BD20:BG20"/>
    <mergeCell ref="BI24:BL24"/>
    <mergeCell ref="BI20:BL20"/>
    <mergeCell ref="BI22:BK22"/>
    <mergeCell ref="BI21:BL21"/>
    <mergeCell ref="BI23:BK23"/>
    <mergeCell ref="AP25:AV25"/>
    <mergeCell ref="BI25:BL25"/>
    <mergeCell ref="BD25:BG25"/>
    <mergeCell ref="BI17:BL17"/>
    <mergeCell ref="BI18:BL18"/>
    <mergeCell ref="BI19:BL19"/>
    <mergeCell ref="BI26:BL26"/>
    <mergeCell ref="BF24:BG24"/>
    <mergeCell ref="BD24:BE24"/>
    <mergeCell ref="BH22:BH23"/>
    <mergeCell ref="BI27:BK27"/>
    <mergeCell ref="BD15:BG15"/>
    <mergeCell ref="BF19:BG19"/>
    <mergeCell ref="BI15:BL15"/>
    <mergeCell ref="BI14:BL14"/>
    <mergeCell ref="BD14:BG14"/>
    <mergeCell ref="BD13:BG13"/>
    <mergeCell ref="BH11:BH17"/>
    <mergeCell ref="BI16:BL16"/>
    <mergeCell ref="BI12:BL12"/>
    <mergeCell ref="BI13:BL13"/>
    <mergeCell ref="BI11:BL11"/>
    <mergeCell ref="AB21:AI21"/>
    <mergeCell ref="AA19:AI19"/>
    <mergeCell ref="AA20:AI20"/>
    <mergeCell ref="AK12:AM12"/>
    <mergeCell ref="AK15:AN15"/>
    <mergeCell ref="AK16:AN16"/>
    <mergeCell ref="AA23:AC23"/>
    <mergeCell ref="AD23:AI23"/>
    <mergeCell ref="AK14:AN14"/>
    <mergeCell ref="AK13:AN13"/>
    <mergeCell ref="CG19:CG22"/>
    <mergeCell ref="BW19:BW22"/>
    <mergeCell ref="BX20:CC20"/>
    <mergeCell ref="AK17:AN17"/>
    <mergeCell ref="AM18:AN18"/>
    <mergeCell ref="AK18:AL18"/>
    <mergeCell ref="CM27:CN27"/>
    <mergeCell ref="CM19:CN19"/>
    <mergeCell ref="CH22:CK22"/>
    <mergeCell ref="AX17:BA17"/>
    <mergeCell ref="BS19:BV19"/>
    <mergeCell ref="BF18:BG18"/>
    <mergeCell ref="BC18:BC20"/>
    <mergeCell ref="BD18:BE18"/>
    <mergeCell ref="BD19:BE19"/>
    <mergeCell ref="AX21:BB21"/>
    <mergeCell ref="AX20:BB20"/>
    <mergeCell ref="AZ19:BB19"/>
    <mergeCell ref="AX18:BA18"/>
    <mergeCell ref="BH18:BH20"/>
    <mergeCell ref="BM19:BM22"/>
    <mergeCell ref="AK24:AN24"/>
    <mergeCell ref="AM25:AN25"/>
    <mergeCell ref="AK20:AN20"/>
    <mergeCell ref="AK21:AN21"/>
    <mergeCell ref="AK22:AM22"/>
    <mergeCell ref="AK23:AN23"/>
    <mergeCell ref="CL23:CL25"/>
    <mergeCell ref="CL19:CL22"/>
    <mergeCell ref="CM22:CN22"/>
    <mergeCell ref="CM20:CN20"/>
    <mergeCell ref="CM16:CN16"/>
    <mergeCell ref="CM17:CN17"/>
    <mergeCell ref="CM15:CN15"/>
    <mergeCell ref="CH15:CK15"/>
    <mergeCell ref="CE22:CF22"/>
    <mergeCell ref="AJ14:AJ17"/>
    <mergeCell ref="AJ24:AJ26"/>
    <mergeCell ref="AJ18:AJ19"/>
    <mergeCell ref="AJ20:AJ22"/>
    <mergeCell ref="CM26:CN26"/>
    <mergeCell ref="CM24:CN24"/>
    <mergeCell ref="CM25:CN25"/>
    <mergeCell ref="CM23:CN23"/>
    <mergeCell ref="CM28:CN28"/>
    <mergeCell ref="AX15:BB15"/>
    <mergeCell ref="AX14:BB14"/>
    <mergeCell ref="AX13:BB13"/>
    <mergeCell ref="AX16:BB16"/>
    <mergeCell ref="AB22:AC22"/>
    <mergeCell ref="AD22:AI22"/>
    <mergeCell ref="AD24:AI24"/>
    <mergeCell ref="AA25:AI25"/>
    <mergeCell ref="AB27:AI27"/>
    <mergeCell ref="BA24:BB24"/>
    <mergeCell ref="BX24:CC24"/>
    <mergeCell ref="BX23:CC23"/>
    <mergeCell ref="BS23:BV23"/>
    <mergeCell ref="BS24:BV24"/>
    <mergeCell ref="CE24:CF24"/>
    <mergeCell ref="CE23:CF23"/>
    <mergeCell ref="CH27:CK27"/>
    <mergeCell ref="CH28:CK28"/>
    <mergeCell ref="BD26:BG26"/>
    <mergeCell ref="BD27:BG27"/>
    <mergeCell ref="AX27:BB27"/>
    <mergeCell ref="AX26:BB26"/>
    <mergeCell ref="AX25:BB25"/>
    <mergeCell ref="CM21:CN21"/>
    <mergeCell ref="BX21:CC21"/>
    <mergeCell ref="AD2:AE2"/>
    <mergeCell ref="AF2:AG2"/>
    <mergeCell ref="BD2:BE2"/>
    <mergeCell ref="BF2:BG2"/>
    <mergeCell ref="AT2:AU2"/>
    <mergeCell ref="BD3:BG3"/>
    <mergeCell ref="AX3:BB3"/>
    <mergeCell ref="BA2:BB2"/>
    <mergeCell ref="BH1:BH2"/>
    <mergeCell ref="BK2:BL2"/>
    <mergeCell ref="BI2:BJ2"/>
    <mergeCell ref="BM1:BM2"/>
    <mergeCell ref="BI3:BL3"/>
    <mergeCell ref="BX1:CC1"/>
    <mergeCell ref="BX2:BY2"/>
    <mergeCell ref="BZ2:CA2"/>
    <mergeCell ref="BW1:BW2"/>
    <mergeCell ref="CB2:CC2"/>
    <mergeCell ref="BX3:CC3"/>
    <mergeCell ref="BU2:BV2"/>
    <mergeCell ref="BS3:BV3"/>
    <mergeCell ref="BS2:BT2"/>
    <mergeCell ref="BP2:BQ2"/>
    <mergeCell ref="BN3:BQ3"/>
    <mergeCell ref="BN2:BO2"/>
    <mergeCell ref="AR2:AS2"/>
    <mergeCell ref="AP3:AV3"/>
    <mergeCell ref="BC1:BC2"/>
    <mergeCell ref="BD1:BG1"/>
    <mergeCell ref="BS1:BV1"/>
    <mergeCell ref="AX1:BB1"/>
    <mergeCell ref="BR1:BR2"/>
    <mergeCell ref="U2:V2"/>
    <mergeCell ref="Z2:AA2"/>
    <mergeCell ref="X2:Y2"/>
    <mergeCell ref="N1:V1"/>
    <mergeCell ref="AH2:AI2"/>
    <mergeCell ref="AK3:AN3"/>
    <mergeCell ref="AK1:AN1"/>
    <mergeCell ref="AP2:AQ2"/>
    <mergeCell ref="AO1:AV1"/>
    <mergeCell ref="AX5:BB5"/>
    <mergeCell ref="AP5:AV5"/>
    <mergeCell ref="AP4:AV4"/>
    <mergeCell ref="AP6:AV6"/>
    <mergeCell ref="AX6:BB6"/>
    <mergeCell ref="AX4:BB4"/>
    <mergeCell ref="BS4:BV4"/>
    <mergeCell ref="BR4:BR5"/>
    <mergeCell ref="BN5:BQ5"/>
    <mergeCell ref="BM4:BM5"/>
    <mergeCell ref="BD4:BG4"/>
    <mergeCell ref="BD5:BG5"/>
    <mergeCell ref="CE6:CF6"/>
    <mergeCell ref="CH6:CK6"/>
    <mergeCell ref="BN6:BQ6"/>
    <mergeCell ref="BD6:BG6"/>
    <mergeCell ref="CH2:CI2"/>
    <mergeCell ref="CH3:CI3"/>
    <mergeCell ref="CE3:CF3"/>
    <mergeCell ref="CM3:CN3"/>
    <mergeCell ref="CH1:CK1"/>
    <mergeCell ref="CM1:CN1"/>
    <mergeCell ref="CJ2:CK2"/>
    <mergeCell ref="CE5:CF5"/>
    <mergeCell ref="BX7:CC7"/>
    <mergeCell ref="BS7:BV7"/>
    <mergeCell ref="X7:AI7"/>
    <mergeCell ref="AK7:AN7"/>
    <mergeCell ref="CM7:CN7"/>
    <mergeCell ref="CE7:CF7"/>
    <mergeCell ref="AX7:BB7"/>
    <mergeCell ref="CH7:CK7"/>
    <mergeCell ref="BN7:BQ7"/>
    <mergeCell ref="CH19:CK19"/>
    <mergeCell ref="CH21:CK21"/>
    <mergeCell ref="CH20:CK20"/>
    <mergeCell ref="CL26:CL28"/>
    <mergeCell ref="CH26:CK26"/>
    <mergeCell ref="AK26:AN26"/>
    <mergeCell ref="AR29:AV29"/>
    <mergeCell ref="AP28:AV28"/>
    <mergeCell ref="AP29:AQ29"/>
    <mergeCell ref="BA28:BB28"/>
    <mergeCell ref="AW26:AW28"/>
    <mergeCell ref="CH23:CK23"/>
    <mergeCell ref="BW24:BW28"/>
    <mergeCell ref="CD27:CD28"/>
    <mergeCell ref="CG26:CG28"/>
    <mergeCell ref="CE25:CF25"/>
    <mergeCell ref="CE26:CF26"/>
    <mergeCell ref="CG23:CG25"/>
    <mergeCell ref="BX19:CC19"/>
    <mergeCell ref="CD18:CD20"/>
    <mergeCell ref="CB18:CC18"/>
    <mergeCell ref="BN18:BQ18"/>
    <mergeCell ref="BS17:BV17"/>
    <mergeCell ref="BN20:BQ20"/>
    <mergeCell ref="BC22:BC23"/>
    <mergeCell ref="BD22:BG22"/>
    <mergeCell ref="BD23:BG23"/>
    <mergeCell ref="AX22:BB22"/>
    <mergeCell ref="AX23:BA23"/>
    <mergeCell ref="BD17:BG17"/>
    <mergeCell ref="BD16:BG16"/>
    <mergeCell ref="BD12:BG12"/>
    <mergeCell ref="BD11:BG11"/>
    <mergeCell ref="AX10:BB10"/>
    <mergeCell ref="AX12:BA12"/>
    <mergeCell ref="AX11:BA11"/>
    <mergeCell ref="BD10:BG10"/>
    <mergeCell ref="BC11:BC17"/>
    <mergeCell ref="AZ8:BB8"/>
    <mergeCell ref="B22:I22"/>
    <mergeCell ref="B23:I23"/>
    <mergeCell ref="B21:I21"/>
    <mergeCell ref="B26:I26"/>
    <mergeCell ref="M26:M28"/>
    <mergeCell ref="B25:I25"/>
    <mergeCell ref="K25:L25"/>
    <mergeCell ref="A25:A28"/>
    <mergeCell ref="A22:A24"/>
    <mergeCell ref="X24:Z24"/>
    <mergeCell ref="AA24:AC24"/>
    <mergeCell ref="K24:L24"/>
    <mergeCell ref="B24:I24"/>
    <mergeCell ref="K28:L28"/>
    <mergeCell ref="K27:L27"/>
    <mergeCell ref="S28:V28"/>
    <mergeCell ref="S27:V27"/>
    <mergeCell ref="B27:I27"/>
    <mergeCell ref="B28:I28"/>
    <mergeCell ref="K26:L26"/>
    <mergeCell ref="J25:J28"/>
    <mergeCell ref="S25:V25"/>
    <mergeCell ref="T26:V26"/>
    <mergeCell ref="W26:W27"/>
    <mergeCell ref="W23:W25"/>
    <mergeCell ref="S21:V21"/>
    <mergeCell ref="S22:V22"/>
    <mergeCell ref="S23:V23"/>
    <mergeCell ref="X23:Z23"/>
    <mergeCell ref="X21:AA21"/>
    <mergeCell ref="X22:AA22"/>
    <mergeCell ref="W21:W22"/>
    <mergeCell ref="B20:I20"/>
    <mergeCell ref="B19:I19"/>
    <mergeCell ref="BN10:BQ10"/>
    <mergeCell ref="BN4:BQ4"/>
    <mergeCell ref="CD10:CD14"/>
    <mergeCell ref="CL10:CL14"/>
    <mergeCell ref="BS14:BV14"/>
    <mergeCell ref="BS10:BV10"/>
    <mergeCell ref="BX10:CC10"/>
    <mergeCell ref="CG10:CG14"/>
    <mergeCell ref="CG4:CG9"/>
    <mergeCell ref="CE9:CF9"/>
    <mergeCell ref="CD4:CD9"/>
    <mergeCell ref="CL4:CL9"/>
    <mergeCell ref="CE8:CF8"/>
    <mergeCell ref="BS8:BV8"/>
    <mergeCell ref="BS9:BV9"/>
    <mergeCell ref="BX6:CC6"/>
    <mergeCell ref="BX9:CC9"/>
    <mergeCell ref="BX8:CC8"/>
    <mergeCell ref="BX5:CC5"/>
    <mergeCell ref="BH4:BH10"/>
    <mergeCell ref="BC4:BC10"/>
    <mergeCell ref="BI10:BL10"/>
    <mergeCell ref="BM6:BM10"/>
    <mergeCell ref="BD7:BG7"/>
    <mergeCell ref="BW6:BW10"/>
    <mergeCell ref="BR6:BR10"/>
    <mergeCell ref="CM4:CN4"/>
    <mergeCell ref="CM5:CN5"/>
    <mergeCell ref="CM6:CN6"/>
    <mergeCell ref="BS5:BV5"/>
    <mergeCell ref="BX4:CC4"/>
    <mergeCell ref="BW4:BW5"/>
    <mergeCell ref="BS6:BV6"/>
    <mergeCell ref="CE4:CF4"/>
    <mergeCell ref="BI5:BL5"/>
    <mergeCell ref="BI4:BL4"/>
    <mergeCell ref="BI7:BL7"/>
    <mergeCell ref="BI6:BL6"/>
    <mergeCell ref="BI8:BL8"/>
    <mergeCell ref="BD8:BG8"/>
    <mergeCell ref="BI9:BL9"/>
    <mergeCell ref="BD9:BG9"/>
    <mergeCell ref="BN8:BQ8"/>
    <mergeCell ref="BN9:BQ9"/>
    <mergeCell ref="CM9:CN9"/>
    <mergeCell ref="CM10:CN10"/>
    <mergeCell ref="CH4:CK4"/>
    <mergeCell ref="CH5:CK5"/>
    <mergeCell ref="CH8:CK8"/>
    <mergeCell ref="CH9:CK9"/>
    <mergeCell ref="CH10:CK10"/>
    <mergeCell ref="CE10:CF10"/>
    <mergeCell ref="CM8:CN8"/>
    <mergeCell ref="CM2:CN2"/>
    <mergeCell ref="CO2:CP2"/>
    <mergeCell ref="BN1:BQ1"/>
    <mergeCell ref="BI1:BL1"/>
    <mergeCell ref="CE1:CF1"/>
    <mergeCell ref="CE2:CF2"/>
    <mergeCell ref="CD1:CD2"/>
    <mergeCell ref="CG1:CG2"/>
    <mergeCell ref="CL1:CL2"/>
  </mergeCells>
  <conditionalFormatting sqref="B38">
    <cfRule type="containsText" dxfId="9" priority="1" operator="containsText" text="N.v.t.">
      <formula>NOT(ISERROR(SEARCH(("N.v.t."),(B38))))</formula>
    </cfRule>
  </conditionalFormatting>
  <conditionalFormatting sqref="A1:A28 C1:I28 K1:K28 M1:M28 O1:U28 V1 W1:W13 Y1 AA1 AB1:AB5 AD1:AJ1 AL1:AN1 AP1:AV1 AW1:AW15 AZ1:BC1 BE1:BH1 BJ1:BM1 BO1:BR1 BT1:BW1 CD1 CG1 CL1:CP1 B2:B28 J2:J28 L2:L28 N2:N28 X2:X5 Z2:Z5 AO2:AO12 BZ2:BZ3 CB2:CC3 CE2:CE8 CH2:CH8 V3:V28 Y3:Y5 AA3:AA5 AC3:AI5 AJ3:AN11 AP3:AQ6 AR3:AV12 AX3:AY14 AZ3:AZ12 BA3:BC8 BD3:BD36 BE3:BG18 BH3:BH12 BI3:BY3 CA3 CD3:CD4 CF3 CG3:CG17 CI3:CK3 CL3:CL17 CM3:CM19 CN3:CP3 CF5:CF7 CI5:CI13 CN5:CN16 BM6:BM17 BR6:BR17 BW6:CC17 CD6:CD13 CJ6:CK17 BQ7 BS7:BV7 AP8:AQ12 BA10:BA12 BB10 BC10:BC11 CE10:CE11 CF10:CF17 CH10:CH18 Y13:AA13 CE13:CE17 AJ14:AJ17 CD15:CD19 W16:W20 BN16:BN18 X17:Z17 AA17:AA20 CI17 BI18:BI20 BM19 BR19 BW19:CC19 CE19:CF19 CG19:CG20 CK19 CL19:CL20 CN19:CN20 CH20:CI20 X21:X25 Y21:Z34 BC21:BC22 BH21:BH22 CE21 BX22 CH23 CM23:CM24 BC24 BF24 BH24 BM24 BR24 BW24:CC24 CF24 CK24 CN24 AW25:AX25 W26:W30 AA26:AB34 AZ26:BB27 BE26:BK27 BL26:BL36 BM26:CC27 CE26:CE28 CF26:CF27 CG26:CH26 CJ26 CK26:CK27 CL26 CM26:CN28 X27:X34 CD27 CG28:CI28 CL28 AO29:AP29 AW29:AW34 AY29:AY40 AZ29:AZ41 BA29:BC36 BE29:BK36 BM29:BQ36 W32:W34 AC32:AG34 AJ33 A37:V47 W37:W40 X37:AI47 AJ37:AJ46 AK37:AM42 AN37:AN46 AO37:AO40 AP37:AV47 AW37:AX40 BA38:BB41 BD38:BG47 BH38:BL38 BN38:BN42 BO38:BO41 BP38:BP47 BQ38:BQ43 BS38:BV43 BX38:CC45 CD38:CD44 CE38:CE39 CF38:CF42 CG38:CN45 BC39:BC41 BM39:BM42 BR39:BR43 BW39:BW45 BH40:BH41 BI40:BL47 CE41:CE42 W42:W47 AO42:AO47 AW42:AW47 AX43 AY43:BC47 BH43:BH47 AK44:AM46 BM44:BM47 BN44:BN45 BO44 CE44:CF45 AX45:AX47 BO46:BO47 BN47">
    <cfRule type="cellIs" dxfId="0" priority="2" operator="equal">
      <formula>"D66"</formula>
    </cfRule>
  </conditionalFormatting>
  <conditionalFormatting sqref="A1 C1:I1 K1:K2 M1:M2 O1:U2 V1 W1:W2 Y1 AA1 AB1:AB2 AD1:AJ1 AL1:AN1 AP1:AW1 AZ1:BC1 BE1:BH1 BJ1:BM1 BO1:BR1 BT1:BW1 CD1 CG1 CL1:CP1 A2:I2 J2 L2 N2 X2 Z2 AO2 BZ2 CB2:CC2 CE2 CH2 3:3 A4:Q15 R4:V18 W4:W13 X4:AI5 AJ4:AN11 AO4:AO12 AP4:AQ6 AR4:AV12 AX4:AZ12 BA4:BC8 BD4:BD28 BE4:BG18 BH4:BH12 CD4 CE4:CE8 CG4:CG17 CH4:CH8 CL4:CL17 CM4:CM19 CF5:CF7 CI5:CI13 CN5:CN16 BM6:BM17 BR6:BR17 BW6:CC17 CD6:CD13 CJ6:CK17 BQ7 BS7:BV7 AP8:AQ12 BA10:BA12 BB10 BC10:BC11 CE10:CE11 CF10:CF17 CH10:CH18 Y13:AA13 CE13:CE17 AJ14:AJ17 AW15 CD15:CD19 A16:Q16 W16:W20 BN16:BN18 A17:M17 N17:Q17 X17:Z17 AA17:AA20 CI17 A18:Q18 BI18:BI20 A19:V20 BM19 BR19 BW19:CC19 CE19:CF19 CG19:CG20 CK19 CL19:CL20 CN19:CN20 CH20:CI20 A21:V23 X21:X25 Y21:Z34 BC21:BC22 BH21:BH22 CE21 BX22 CH23 CM23:CM24 A24:V25 BC24 BF24 BH24 BM24 BR24 BW24:CC24 CF24 CK24 CN24 A26:V28 W26:W30 AA26:AB34 CG26:CH26 CL26 CM26:CM27 X27:X34 CD27 CE27:CE28 CF27 CK27 CN27 AO29:AP29 W32:W34 AC32:AG34 AJ33 A37:V37 W37:W40 X37:AJ46 AK37:AM42 AN37:AN46 AO37:AO40 AP37:AV47 AW37:AY40 AZ37:AZ41 A38:Q38 R38:V41 BA38:BB41 BD38:BG47 BH38:BL38 BN38:BN42 BO38:BO41 BP38:BP47 BQ38:BQ43 BS38:BV43 BX38:CC45 CD38:CD44 CE38:CE39 CF38:CF42 CG38:CN45 A39:Q39 BC39:BC41 BM39:BM42 BR39:BR43 BW39:BW45 A40:Q40 BH40:BH41 BI40:BL47 A41:Q41 CE41:CE42 A42:V42 W42:W46 AO42:AO47 AW42:AW47 A43:V45 AX43 AY43:BC47 BH43:BH47 AK44:AM46 BM44:BM47 BN44:BN45 BO44 CE44:CF45 AX45:AX47 A46:V46 BO46:BO47 A47:AI47 BN47">
    <cfRule type="cellIs" dxfId="1" priority="3" operator="equal">
      <formula>"MPN"</formula>
    </cfRule>
  </conditionalFormatting>
  <conditionalFormatting sqref="A1 C1:I1 K1:K2 M1:M2 O1:U2 V1 W1:W2 Y1 AA1 AB1:AB2 AD1:AJ1 AL1:AN1 AP1:AW1 AZ1:BC1 BE1:BH1 BJ1:BM1 BO1:BR1 BT1:BW1 CD1 CG1 CL1:CP1 A2:I2 J2 L2 N2 X2 Z2 AO2 BZ2 CB2:CC2 CE2 CH2 3:3 A4:Q15 R4:V18 W4:W13 X4:AI5 AJ4:AN11 AO4:AO12 AP4:AQ6 AR4:AV12 AX4:AZ12 BA4:BC8 BD4:BD28 BE4:BG18 BH4:BH12 CD4 CE4:CE8 CG4:CG17 CH4:CH8 CL4:CL17 CM4:CM19 CF5:CF7 CI5:CI13 CN5:CN16 BM6:BM17 BR6:BR17 BW6:CC17 CD6:CD13 CJ6:CK17 BQ7 BS7:BV7 AP8:AQ12 BA10:BA12 BB10 BC10:BC11 CE10:CE11 CF10:CF17 CH10:CH18 Y13:AA13 CE13:CE17 AJ14:AJ17 AW15 CD15:CD19 A16:Q16 W16:W20 BN16:BN18 A17:M17 N17:Q17 X17:Z17 AA17:AA20 CI17 A18:Q18 BI18:BI20 A19:V20 BM19 BR19 BW19:CC19 CE19:CF19 CG19:CG20 CK19 CL19:CL20 CN19:CN20 CH20:CI20 A21:V23 X21:X25 Y21:Z34 BC21:BC22 BH21:BH22 CE21 BX22 CH23 CM23:CM24 A24:V25 BC24 BF24 BH24 BM24 BR24 BW24:CC24 CF24 CK24 CN24 A26:V28 W26:W30 AA26:AB34 CG26:CH26 CL26 CM26:CM27 X27:X34 CD27 CE27:CE28 CF27 CK27 CN27 AO29:AP29 W32:W34 AC32:AG34 AJ33 A37:V37 W37:W40 X37:AJ46 AK37:AM42 AN37:AN46 AO37:AO40 AP37:AV47 AW37:AY40 AZ37:AZ41 A38:Q38 R38:V41 BA38:BB41 BD38:BG47 BH38:BL38 BN38:BN42 BO38:BO41 BP38:BP47 BQ38:BQ43 BS38:BV43 BX38:CC45 CD38:CD44 CE38:CE39 CF38:CF42 CG38:CN45 A39:Q39 BC39:BC41 BM39:BM42 BR39:BR43 BW39:BW45 A40:Q40 BH40:BH41 BI40:BL47 A41:Q41 CE41:CE42 A42:V42 W42:W46 AO42:AO47 AW42:AW47 A43:V45 AX43 AY43:BC47 BH43:BH47 AK44:AM46 BM44:BM47 BN44:BN45 BO44 CE44:CF45 AX45:AX47 A46:V46 BO46:BO47 A47:AI47 BN47">
    <cfRule type="cellIs" dxfId="2" priority="4" operator="equal">
      <formula>"S&amp;V"</formula>
    </cfRule>
  </conditionalFormatting>
  <conditionalFormatting sqref="A1:A28 C1:I28 K1:K28 M1:M28 O1:U28 V1 W1:W13 Y1 AA1 AB1:AB5 AD1:AJ1 AL1:AN1 AP1:AV1 AW1:AW15 AZ1:BC1 BE1:BH1 BJ1:BM1 BO1:BR1 BT1:BW1 CD1 CG1 CL1:CP1 B2:B28 J2:J28 L2:L28 N2:N28 X2:X5 Z2:Z5 AO2:AO12 BZ2:BZ3 CB2:CC3 CE2:CE8 CH2:CH8 V3:V28 Y3:Y5 AA3:AA5 AC3:AI5 AJ3:AN11 AP3:AQ6 AR3:AV12 AX3:AY14 AZ3:AZ12 BA3:BC8 BD3:BD36 BE3:BG18 BH3:BH12 BI3:BY3 CA3 CD3:CD4 CF3 CG3:CG17 CI3:CK3 CL3:CL17 CM3:CM19 CN3:CP3 CF5:CF7 CI5:CI13 CN5:CN16 BM6:BM17 BR6:BR17 BW6:CC17 CD6:CD13 CJ6:CK17 BQ7 BS7:BV7 AP8:AQ12 BA10:BA12 BB10 BC10:BC11 CE10:CE11 CF10:CF17 CH10:CH18 Y13:AA13 CE13:CE17 AJ14:AJ17 CD15:CD19 W16:W20 BN16:BN18 X17:Z17 AA17:AA20 CI17 BI18:BI20 BM19 BR19 BW19:CC19 CE19:CF19 CG19:CG20 CK19 CL19:CL20 CN19:CN20 CH20:CI20 X21:X25 Y21:Z34 BC21:BC22 BH21:BH22 CE21 BX22 CH23 CM23:CM24 BC24 BF24 BH24 BM24 BR24 BW24:CC24 CF24 CK24 CN24 AW25:AX25 W26:W30 AA26:AB34 AZ26:BB27 BE26:BK27 BL26:BL36 BM26:CC27 CE26:CE28 CF26:CF27 CG26:CH26 CJ26 CK26:CK27 CL26 CM26:CN28 X27:X34 CD27 CG28:CI28 CL28 AO29:AP29 AW29:AW34 AY29:AY40 AZ29:AZ41 BA29:BC36 BE29:BK36 BM29:BQ36 W32:W34 AC32:AG34 AJ33 A37:V47 W37:W40 X37:AI47 AJ37:AJ46 AK37:AM42 AN37:AN46 AO37:AO40 AP37:AV47 AW37:AX40 BA38:BB41 BD38:BG47 BH38:BL38 BN38:BN42 BO38:BO41 BP38:BP47 BQ38:BQ43 BS38:BV43 BX38:CC45 CD38:CD44 CE38:CE39 CF38:CF42 CG38:CN45 BC39:BC41 BM39:BM42 BR39:BR43 BW39:BW45 BH40:BH41 BI40:BL47 CE41:CE42 W42:W47 AO42:AO47 AW42:AW47 AX43 AY43:BC47 BH43:BH47 AK44:AM46 BM44:BM47 BN44:BN45 BO44 CE44:CF45 AX45:AX47 BO46:BO47 BN47">
    <cfRule type="cellIs" dxfId="3" priority="5" operator="equal">
      <formula>"PVV"</formula>
    </cfRule>
  </conditionalFormatting>
  <conditionalFormatting sqref="A1 C1:I1 K1:K2 M1:M2 O1:U2 V1 W1:W2 Y1 AA1 AB1:AB2 AD1:AJ1 AL1:AN1 AP1:AW1 AZ1:BC1 BE1:BH1 BJ1:BM1 BO1:BR1 BT1:BW1 CD1 CG1 CL1:CP1 A2:I2 J2 L2 N2 X2 Z2 AO2 BZ2 CB2:CC2 CE2 CH2 3:3 A4:Q15 R4:V18 W4:W13 X4:AI5 AJ4:AN11 AO4:AO12 AP4:AQ6 AR4:AV12 AX4:AZ12 BA4:BC8 BD4:BD28 BE4:BG18 BH4:BH12 CD4 CE4:CE8 CG4:CG17 CH4:CH8 CL4:CL17 CM4:CM19 CF5:CF7 CI5:CI13 CN5:CN16 BM6:BM17 BR6:BR17 BW6:CC17 CD6:CD13 CJ6:CK17 BQ7 BS7:BV7 AP8:AQ12 BA10:BA12 BB10 BC10:BC11 CE10:CE11 CF10:CF17 CH10:CH18 Y13:AA13 CE13:CE17 AJ14:AJ17 AW15 CD15:CD19 A16:Q16 W16:W20 BN16:BN18 A17:M17 N17:Q17 X17:Z17 AA17:AA20 CI17 A18:Q18 BI18:BI20 A19:V20 BM19 BR19 BW19:CC19 CE19:CF19 CG19:CG20 CK19 CL19:CL20 CN19:CN20 CH20:CI20 A21:V23 X21:X25 Y21:Z34 BC21:BC22 BH21:BH22 CE21 BX22 CH23 CM23:CM24 A24:V25 BC24 BF24 BH24 BM24 BR24 BW24:CC24 CF24 CK24 CN24 A26:V28 W26:W30 AA26:AB34 CG26:CH26 CL26 CM26:CM27 X27:X34 CD27 CE27:CE28 CF27 CK27 CN27 AO29:AP29 W32:W34 AC32:AG34 AJ33 A37:V37 W37:W40 X37:AJ46 AK37:AM42 AN37:AN46 AO37:AO40 AP37:AV47 AW37:AY40 AZ37:AZ41 A38:Q38 R38:V41 BA38:BB41 BD38:BG47 BH38:BL38 BN38:BN42 BO38:BO41 BP38:BP47 BQ38:BQ43 BS38:BV43 BX38:CC45 CD38:CD44 CE38:CE39 CF38:CF42 CG38:CN45 A39:Q39 BC39:BC41 BM39:BM42 BR39:BR43 BW39:BW45 A40:Q40 BH40:BH41 BI40:BL47 A41:Q41 CE41:CE42 A42:V42 W42:W46 AO42:AO47 AW42:AW47 A43:V45 AX43 AY43:BC47 BH43:BH47 AK44:AM46 BM44:BM47 BN44:BN45 BO44 CE44:CF45 AX45:AX47 A46:V46 BO46:BO47 A47:AI47 BN47">
    <cfRule type="cellIs" dxfId="4" priority="6" operator="equal">
      <formula>"VVD"</formula>
    </cfRule>
  </conditionalFormatting>
  <conditionalFormatting sqref="A1:A28 C1:I28 K1:K28 M1:M28 O1:U28 V1 W1:W13 Y1 AA1 AB1:AB5 AD1:AJ1 AL1:AN1 AP1:AV1 AW1:AW15 AZ1:BC1 BE1:BH1 BJ1:BM1 BO1:BR1 BT1:BW1 CD1 CG1 CL1:CP1 B2:B28 J2:J28 L2:L28 N2:N28 X2:X5 Z2:Z5 AO2:AO12 BZ2:BZ3 CB2:CC3 CE2:CE8 CH2:CH8 V3:V28 Y3:Y5 AA3:AA5 AC3:AI5 AJ3:AN11 AP3:AQ6 AR3:AV12 AX3:AY14 AZ3:AZ12 BA3:BC8 BD3:BD36 BE3:BG18 BH3:BH12 BI3:BY3 CA3 CD3:CD4 CF3 CG3:CG17 CI3:CK3 CL3:CL17 CM3:CM19 CN3:CP3 CF5:CF7 CI5:CI13 CN5:CN16 BM6:BM17 BR6:BR17 BW6:CC17 CD6:CD13 CJ6:CK17 BQ7 BS7:BV7 AP8:AQ12 BA10:BA12 BB10 BC10:BC11 CE10:CE11 CF10:CF17 CH10:CH18 Y13:AA13 CE13:CE17 AJ14:AJ17 CD15:CD19 W16:W20 BN16:BN18 X17:Z17 AA17:AA20 CI17 BI18:BI20 BM19 BR19 BW19:CC19 CE19:CF19 CG19:CG20 CK19 CL19:CL20 CN19:CN20 CH20:CI20 X21:X25 Y21:Z34 BC21:BC22 BH21:BH22 CE21 BX22 CH23 CM23:CM24 BC24 BF24 BH24 BM24 BR24 BW24:CC24 CF24 CK24 CN24 AW25:AX25 W26:W30 AA26:AB34 AZ26:BB27 BE26:BK27 BL26:BL36 BM26:CC27 CE26:CE28 CF26:CF27 CG26:CH26 CJ26 CK26:CK27 CL26 CM26:CN28 X27:X34 CD27 CG28:CI28 CL28 AO29:AP29 AW29:AW34 AY29:AY40 AZ29:AZ41 BA29:BC36 BE29:BK36 BM29:BQ36 W32:W34 AC32:AG34 AJ33 A37:V47 W37:W40 X37:AI47 AJ37:AJ46 AK37:AM42 AN37:AN46 AO37:AO40 AP37:AV47 AW37:AX40 BA38:BB41 BD38:BG47 BH38:BL38 BN38:BN42 BO38:BO41 BP38:BP47 BQ38:BQ43 BS38:BV43 BX38:CC45 CD38:CD44 CE38:CE39 CF38:CF42 CG38:CN45 BC39:BC41 BM39:BM42 BR39:BR43 BW39:BW45 BH40:BH41 BI40:BL47 CE41:CE42 W42:W47 AO42:AO47 AW42:AW47 AX43 AY43:BC47 BH43:BH47 AK44:AM46 BM44:BM47 BN44:BN45 BO44 CE44:CF45 AX45:AX47 BO46:BO47 BN47">
    <cfRule type="cellIs" dxfId="5" priority="7" operator="equal">
      <formula>"GL"</formula>
    </cfRule>
  </conditionalFormatting>
  <conditionalFormatting sqref="A1 C1:I1 K1:K2 M1:M2 O1:U2 V1 W1:W2 Y1 AA1 AB1:AB2 AD1:AJ1 AL1:AN1 AP1:AW1 AZ1:BC1 BE1:BH1 BJ1:BM1 BO1:BR1 BT1:BW1 CD1 CG1 CL1:CP1 A2:I2 J2 L2 N2 X2 Z2 AO2 BZ2 CB2:CC2 CE2 CH2 3:3 A4:Q15 R4:V18 W4:W13 X4:AI5 AJ4:AN11 AO4:AO12 AP4:AQ6 AR4:AV12 AX4:AZ12 BA4:BC8 BD4:BD28 BE4:BG18 BH4:BH12 CD4 CE4:CE8 CG4:CG17 CH4:CH8 CL4:CL17 CM4:CM19 CF5:CF7 CI5:CI13 CN5:CN16 BM6:BM17 BR6:BR17 BW6:CC17 CD6:CD13 CJ6:CK17 BQ7 BS7:BV7 AP8:AQ12 BA10:BA12 BB10 BC10:BC11 CE10:CE11 CF10:CF17 CH10:CH18 Y13:AA13 CE13:CE17 AJ14:AJ17 AW15 CD15:CD19 A16:Q16 W16:W20 BN16:BN18 A17:M17 N17:Q17 X17:Z17 AA17:AA20 CI17 A18:Q18 BI18:BI20 A19:V20 BM19 BR19 BW19:CC19 CE19:CF19 CG19:CG20 CK19 CL19:CL20 CN19:CN20 CH20:CI20 A21:V23 X21:X25 Y21:Z34 BC21:BC22 BH21:BH22 CE21 BX22 CH23 CM23:CM24 A24:V25 BC24 BF24 BH24 BM24 BR24 BW24:CC24 CF24 CK24 CN24 A26:V28 W26:W30 AA26:AB34 CG26:CH26 CL26 CM26:CM27 X27:X34 CD27 CE27:CE28 CF27 CK27 CN27 AO29:AP29 W32:W34 AC32:AG34 AJ33 A37:V37 W37:W40 X37:AJ46 AK37:AM42 AN37:AN46 AO37:AO40 AP37:AV47 AW37:AY40 AZ37:AZ41 A38:Q38 R38:V41 BA38:BB41 BD38:BG47 BH38:BL38 BN38:BN42 BO38:BO41 BP38:BP47 BQ38:BQ43 BS38:BV43 BX38:CC45 CD38:CD44 CE38:CE39 CF38:CF42 CG38:CN45 A39:Q39 BC39:BC41 BM39:BM42 BR39:BR43 BW39:BW45 A40:Q40 BH40:BH41 BI40:BL47 A41:Q41 CE41:CE42 A42:V42 W42:W46 AO42:AO47 AW42:AW47 A43:V45 AX43 AY43:BC47 BH43:BH47 AK44:AM46 BM44:BM47 BN44:BN45 BO44 CE44:CF45 AX45:AX47 A46:V46 BO46:BO47 A47:AI47 BN47">
    <cfRule type="cellIs" dxfId="6" priority="8" operator="equal">
      <formula>"PP"</formula>
    </cfRule>
  </conditionalFormatting>
  <conditionalFormatting sqref="A1 C1:I1 K1:K2 M1:M2 O1:U2 V1 W1:W2 Y1 AA1 AB1:AB2 AD1:AJ1 AL1:AN1 AP1:AW1 AZ1:BC1 BE1:BH1 BJ1:BM1 BO1:BR1 BT1:BW1 CD1 CG1 CL1:CP1 A2:I2 J2 L2 N2 X2 Z2 AO2 BZ2 CB2:CC2 CE2 CH2 3:3 A4:Q15 R4:V18 W4:W13 X4:AI5 AJ4:AN11 AO4:AO12 AP4:AQ6 AR4:AV12 AX4:AZ12 BA4:BC8 BD4:BD28 BE4:BG18 BH4:BH12 CD4 CE4:CE8 CG4:CG17 CH4:CH8 CL4:CL17 CM4:CM19 CF5:CF7 CI5:CI13 CN5:CN16 BM6:BM17 BR6:BR17 BW6:CC17 CD6:CD13 CJ6:CK17 BQ7 BS7:BV7 AP8:AQ12 BA10:BA12 BB10 BC10:BC11 CE10:CE11 CF10:CF17 CH10:CH18 Y13:AA13 CE13:CE17 AJ14:AJ17 AW15 CD15:CD19 A16:Q16 W16:W20 BN16:BN18 A17:M17 N17:Q17 X17:Z17 AA17:AA20 CI17 A18:Q18 BI18:BI20 A19:V20 BM19 BR19 BW19:CC19 CE19:CF19 CG19:CG20 CK19 CL19:CL20 CN19:CN20 CH20:CI20 A21:V23 X21:X25 Y21:Z34 BC21:BC22 BH21:BH22 CE21 BX22 CH23 CM23:CM24 A24:V25 BC24 BF24 BH24 BM24 BR24 BW24:CC24 CF24 CK24 CN24 A26:V28 W26:W30 AA26:AB34 CG26:CH26 CL26 CM26:CM27 X27:X34 CD27 CE27:CE28 CF27 CK27 CN27 AO29:AP29 W32:W34 AC32:AG34 AJ33 A37:V37 W37:W40 X37:AJ46 AK37:AM42 AN37:AN46 AO37:AO40 AP37:AV47 AW37:AY40 AZ37:AZ41 A38:Q38 R38:V41 BA38:BB41 BD38:BG47 BH38:BL38 BN38:BN42 BO38:BO41 BP38:BP47 BQ38:BQ43 BS38:BV43 BX38:CC45 CD38:CD44 CE38:CE39 CF38:CF42 CG38:CN45 A39:Q39 BC39:BC41 BM39:BM42 BR39:BR43 BW39:BW45 A40:Q40 BH40:BH41 BI40:BL47 A41:Q41 CE41:CE42 A42:V42 W42:W46 AO42:AO47 AW42:AW47 A43:V45 AX43 AY43:BC47 BH43:BH47 AK44:AM46 BM44:BM47 BN44:BN45 BO44 CE44:CF45 AX45:AX47 A46:V46 BO46:BO47 A47:AI47 BN47">
    <cfRule type="cellIs" dxfId="7" priority="9" operator="equal">
      <formula>"CDA"</formula>
    </cfRule>
  </conditionalFormatting>
  <conditionalFormatting sqref="AW4 AX4:BH5 CE4:CE7 CH4:CH7 CM4:CM7 CF5 CI5:CI7 CN5:CN7 BM6:BM7 BR6:BR7 BW6:CC7 CJ6:CK7 CD10:CD12 CG10:CG12 CL10:CL12 BM11:BM12 BR11:BR12 BW11:CC12 CE11 CF11:CF12 CH11:CK12 CM11:CN12 AW15 CD15:CD16 CG15:CG16 CL15:CL16 CD18 CE19 CG19 CL19 CD27 CE27:CE28 CF27 CM27:CN27 AW38:AX38">
    <cfRule type="colorScale" priority="10">
      <colorScale>
        <cfvo type="min"/>
        <cfvo type="max"/>
        <color rgb="FF57BB8A"/>
        <color rgb="FFFFFFFF"/>
      </colorScale>
    </cfRule>
  </conditionalFormatting>
  <hyperlinks>
    <hyperlink r:id="rId2" ref="AZ8"/>
  </hyperlinks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3BD1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55.71"/>
    <col customWidth="1" min="3" max="3" width="7.86"/>
    <col customWidth="1" min="4" max="4" width="6.57"/>
    <col customWidth="1" min="5" max="5" width="5.71"/>
    <col customWidth="1" min="6" max="9" width="13.86"/>
    <col customWidth="1" min="10" max="10" width="6.57"/>
    <col customWidth="1" min="11" max="11" width="18.57"/>
    <col customWidth="1" min="12" max="12" width="6.57"/>
    <col customWidth="1" min="13" max="13" width="5.71"/>
    <col customWidth="1" min="14" max="17" width="15.0"/>
    <col customWidth="1" min="18" max="18" width="6.57"/>
    <col customWidth="1" min="19" max="19" width="5.71"/>
    <col customWidth="1" min="20" max="25" width="7.57"/>
    <col customWidth="1" min="26" max="28" width="15.0"/>
    <col customWidth="1" min="29" max="30" width="7.71"/>
    <col customWidth="1" min="31" max="36" width="15.0"/>
    <col customWidth="1" min="37" max="38" width="7.57"/>
    <col customWidth="1" min="39" max="39" width="6.57"/>
    <col customWidth="1" min="40" max="40" width="7.57"/>
    <col customWidth="1" min="41" max="46" width="15.0"/>
    <col customWidth="1" min="47" max="47" width="7.71"/>
    <col customWidth="1" min="48" max="48" width="6.86"/>
    <col customWidth="1" min="49" max="49" width="15.0"/>
    <col customWidth="1" min="50" max="50" width="15.43"/>
    <col customWidth="1" min="51" max="55" width="15.0"/>
    <col customWidth="1" min="56" max="56" width="6.29"/>
    <col customWidth="1" min="57" max="57" width="6.71"/>
    <col customWidth="1" min="58" max="58" width="18.29"/>
    <col customWidth="1" min="59" max="64" width="15.0"/>
  </cols>
  <sheetData>
    <row r="1">
      <c r="A1" s="1361"/>
      <c r="B1" s="1362" t="s">
        <v>835</v>
      </c>
      <c r="C1" s="1363"/>
      <c r="D1" s="1364" t="s">
        <v>836</v>
      </c>
      <c r="F1" s="1365" t="s">
        <v>119</v>
      </c>
      <c r="I1" s="428"/>
      <c r="J1" s="1366"/>
      <c r="K1" s="1367" t="s">
        <v>670</v>
      </c>
      <c r="L1" s="1364" t="s">
        <v>836</v>
      </c>
      <c r="N1" s="1365" t="s">
        <v>672</v>
      </c>
      <c r="Q1" s="428"/>
      <c r="R1" s="1364" t="s">
        <v>836</v>
      </c>
      <c r="T1" s="1368" t="s">
        <v>837</v>
      </c>
      <c r="U1" s="1369" t="s">
        <v>123</v>
      </c>
      <c r="X1" s="428"/>
      <c r="Y1" s="1369" t="s">
        <v>124</v>
      </c>
      <c r="AB1" s="428"/>
      <c r="AC1" s="1364" t="s">
        <v>836</v>
      </c>
      <c r="AE1" s="1369" t="s">
        <v>125</v>
      </c>
      <c r="AG1" s="428"/>
      <c r="AH1" s="1369" t="s">
        <v>838</v>
      </c>
      <c r="AK1" s="428"/>
      <c r="AL1" s="1364" t="s">
        <v>836</v>
      </c>
      <c r="AN1" s="1369" t="s">
        <v>127</v>
      </c>
      <c r="AP1" s="428"/>
      <c r="AQ1" s="1364" t="s">
        <v>839</v>
      </c>
      <c r="AS1" s="1369" t="s">
        <v>840</v>
      </c>
      <c r="AT1" s="428"/>
      <c r="AU1" s="1364" t="s">
        <v>836</v>
      </c>
      <c r="AW1" s="1369" t="s">
        <v>841</v>
      </c>
      <c r="AX1" s="428"/>
      <c r="AY1" s="1370" t="s">
        <v>842</v>
      </c>
      <c r="AZ1" s="428"/>
      <c r="BA1" s="1371" t="s">
        <v>132</v>
      </c>
      <c r="BC1" s="428"/>
      <c r="BD1" s="1364" t="s">
        <v>836</v>
      </c>
      <c r="BF1" s="1372" t="s">
        <v>592</v>
      </c>
      <c r="BG1" s="1373" t="s">
        <v>134</v>
      </c>
      <c r="BI1" s="1373"/>
      <c r="BJ1" s="1373"/>
      <c r="BK1" s="1373"/>
      <c r="BL1" s="1373"/>
    </row>
    <row r="2">
      <c r="B2" s="77"/>
      <c r="C2" s="77"/>
      <c r="F2" s="1374" t="s">
        <v>427</v>
      </c>
      <c r="G2" s="1375" t="s">
        <v>67</v>
      </c>
      <c r="H2" s="1375" t="s">
        <v>68</v>
      </c>
      <c r="I2" s="1375" t="s">
        <v>69</v>
      </c>
      <c r="J2" s="1376"/>
      <c r="K2" s="1375" t="s">
        <v>70</v>
      </c>
      <c r="N2" s="1374" t="s">
        <v>410</v>
      </c>
      <c r="O2" s="1374" t="s">
        <v>411</v>
      </c>
      <c r="P2" s="1375" t="s">
        <v>74</v>
      </c>
      <c r="Q2" s="1375" t="s">
        <v>75</v>
      </c>
      <c r="T2" s="1375" t="s">
        <v>76</v>
      </c>
      <c r="V2" s="1375" t="s">
        <v>77</v>
      </c>
      <c r="X2" s="1375" t="s">
        <v>66</v>
      </c>
      <c r="Z2" s="1375" t="s">
        <v>67</v>
      </c>
      <c r="AA2" s="1375" t="s">
        <v>68</v>
      </c>
      <c r="AB2" s="1375" t="s">
        <v>69</v>
      </c>
      <c r="AE2" s="1375" t="s">
        <v>70</v>
      </c>
      <c r="AF2" s="1375" t="s">
        <v>71</v>
      </c>
      <c r="AH2" s="1375" t="s">
        <v>72</v>
      </c>
      <c r="AI2" s="1375" t="s">
        <v>321</v>
      </c>
      <c r="AJ2" s="1375" t="s">
        <v>74</v>
      </c>
      <c r="AK2" s="1375" t="s">
        <v>75</v>
      </c>
      <c r="AN2" s="1375" t="s">
        <v>75</v>
      </c>
      <c r="AO2" s="1375" t="s">
        <v>76</v>
      </c>
      <c r="AP2" s="1375" t="s">
        <v>77</v>
      </c>
      <c r="AQ2" s="1375" t="s">
        <v>66</v>
      </c>
      <c r="AR2" s="1375" t="s">
        <v>67</v>
      </c>
      <c r="AS2" s="1375" t="s">
        <v>68</v>
      </c>
      <c r="AT2" s="1375" t="s">
        <v>69</v>
      </c>
      <c r="AW2" s="1375" t="s">
        <v>843</v>
      </c>
      <c r="AX2" s="1375" t="s">
        <v>71</v>
      </c>
      <c r="AY2" s="1375" t="s">
        <v>72</v>
      </c>
      <c r="AZ2" s="1375" t="s">
        <v>685</v>
      </c>
      <c r="BA2" s="1375" t="s">
        <v>74</v>
      </c>
      <c r="BB2" s="1375" t="s">
        <v>75</v>
      </c>
      <c r="BC2" s="1375" t="s">
        <v>76</v>
      </c>
      <c r="BF2" s="1375" t="s">
        <v>77</v>
      </c>
      <c r="BG2" s="1375" t="s">
        <v>66</v>
      </c>
      <c r="BH2" s="1375" t="s">
        <v>67</v>
      </c>
      <c r="BI2" s="1375" t="s">
        <v>68</v>
      </c>
      <c r="BJ2" s="1375"/>
      <c r="BK2" s="1375"/>
      <c r="BL2" s="1375"/>
    </row>
    <row r="3">
      <c r="A3" s="1377" t="s">
        <v>844</v>
      </c>
      <c r="B3" s="1378" t="s">
        <v>845</v>
      </c>
      <c r="C3" s="77"/>
      <c r="D3" s="1379"/>
      <c r="E3" s="1380" t="s">
        <v>218</v>
      </c>
      <c r="F3" s="1380" t="s">
        <v>180</v>
      </c>
      <c r="K3" s="1380" t="s">
        <v>180</v>
      </c>
      <c r="L3" s="750"/>
      <c r="M3" s="1380" t="s">
        <v>218</v>
      </c>
      <c r="N3" s="1380" t="s">
        <v>180</v>
      </c>
      <c r="P3" s="495"/>
      <c r="R3" s="1379"/>
      <c r="S3" s="1380" t="s">
        <v>218</v>
      </c>
      <c r="T3" s="1380" t="s">
        <v>696</v>
      </c>
      <c r="AC3" s="1381"/>
      <c r="AD3" s="1382" t="s">
        <v>237</v>
      </c>
      <c r="AE3" s="1382" t="s">
        <v>239</v>
      </c>
      <c r="AL3" s="1381"/>
      <c r="AM3" s="1382" t="s">
        <v>237</v>
      </c>
      <c r="AN3" s="1383" t="s">
        <v>170</v>
      </c>
      <c r="AQ3" s="495"/>
      <c r="AU3" s="1364"/>
      <c r="AV3" s="1384" t="s">
        <v>22</v>
      </c>
      <c r="AW3" s="1384" t="s">
        <v>846</v>
      </c>
      <c r="BA3" s="1384" t="s">
        <v>172</v>
      </c>
      <c r="BD3" s="1385"/>
      <c r="BE3" s="1386" t="s">
        <v>13</v>
      </c>
      <c r="BF3" s="1386" t="s">
        <v>158</v>
      </c>
      <c r="BI3" s="191"/>
      <c r="BJ3" s="191"/>
      <c r="BK3" s="191"/>
      <c r="BL3" s="191"/>
    </row>
    <row r="4">
      <c r="A4" s="493"/>
      <c r="B4" s="1387" t="s">
        <v>847</v>
      </c>
      <c r="C4" s="77"/>
      <c r="E4" s="1382" t="s">
        <v>237</v>
      </c>
      <c r="F4" s="1382" t="s">
        <v>165</v>
      </c>
      <c r="K4" s="495"/>
      <c r="M4" s="1384" t="s">
        <v>22</v>
      </c>
      <c r="N4" s="1384" t="s">
        <v>157</v>
      </c>
      <c r="S4" s="1382" t="s">
        <v>237</v>
      </c>
      <c r="T4" s="1382" t="s">
        <v>193</v>
      </c>
      <c r="W4" s="1382" t="s">
        <v>238</v>
      </c>
      <c r="AD4" s="1388" t="s">
        <v>267</v>
      </c>
      <c r="AE4" s="1388" t="s">
        <v>268</v>
      </c>
      <c r="AF4" s="1388" t="s">
        <v>269</v>
      </c>
      <c r="AH4" s="536"/>
      <c r="AM4" s="1384" t="s">
        <v>22</v>
      </c>
      <c r="AN4" s="1389" t="s">
        <v>165</v>
      </c>
      <c r="AO4" s="1389" t="s">
        <v>161</v>
      </c>
      <c r="AV4" s="1390" t="s">
        <v>25</v>
      </c>
      <c r="AW4" s="1390" t="s">
        <v>254</v>
      </c>
      <c r="BC4" s="1390" t="s">
        <v>292</v>
      </c>
      <c r="BE4" s="1391" t="s">
        <v>16</v>
      </c>
      <c r="BF4" s="1391" t="s">
        <v>190</v>
      </c>
      <c r="BG4" s="1391" t="s">
        <v>294</v>
      </c>
      <c r="BH4" s="1391" t="s">
        <v>295</v>
      </c>
      <c r="BI4" s="191"/>
      <c r="BJ4" s="191"/>
      <c r="BK4" s="191"/>
      <c r="BL4" s="191"/>
    </row>
    <row r="5">
      <c r="A5" s="493"/>
      <c r="B5" s="1392" t="s">
        <v>848</v>
      </c>
      <c r="C5" s="77"/>
      <c r="E5" s="1384" t="s">
        <v>22</v>
      </c>
      <c r="F5" s="1384" t="s">
        <v>155</v>
      </c>
      <c r="K5" s="1384" t="s">
        <v>155</v>
      </c>
      <c r="M5" s="1393" t="s">
        <v>251</v>
      </c>
      <c r="N5" s="1393" t="s">
        <v>156</v>
      </c>
      <c r="S5" s="1388" t="s">
        <v>267</v>
      </c>
      <c r="T5" s="1388" t="s">
        <v>268</v>
      </c>
      <c r="AD5" s="1384" t="s">
        <v>22</v>
      </c>
      <c r="AE5" s="1384" t="s">
        <v>157</v>
      </c>
      <c r="AG5" s="1384" t="s">
        <v>165</v>
      </c>
      <c r="AM5" s="1394" t="s">
        <v>276</v>
      </c>
      <c r="AN5" s="191"/>
      <c r="AO5" s="1395" t="s">
        <v>277</v>
      </c>
      <c r="AQ5" s="495"/>
      <c r="AV5" s="1396" t="s">
        <v>225</v>
      </c>
      <c r="AW5" s="1396" t="s">
        <v>159</v>
      </c>
      <c r="BC5" s="1396" t="s">
        <v>207</v>
      </c>
      <c r="BE5" s="1397" t="s">
        <v>19</v>
      </c>
      <c r="BF5" s="1397" t="s">
        <v>296</v>
      </c>
      <c r="BH5" s="1397" t="s">
        <v>182</v>
      </c>
      <c r="BI5" s="191"/>
      <c r="BJ5" s="191"/>
      <c r="BK5" s="191"/>
      <c r="BL5" s="191"/>
    </row>
    <row r="6">
      <c r="A6" s="493"/>
      <c r="B6" s="1398" t="s">
        <v>849</v>
      </c>
      <c r="C6" s="77"/>
      <c r="E6" s="1393" t="s">
        <v>251</v>
      </c>
      <c r="F6" s="1393" t="s">
        <v>156</v>
      </c>
      <c r="K6" s="1393" t="s">
        <v>156</v>
      </c>
      <c r="M6" s="1399" t="s">
        <v>258</v>
      </c>
      <c r="N6" s="495"/>
      <c r="P6" s="1400" t="s">
        <v>158</v>
      </c>
      <c r="S6" s="1384" t="s">
        <v>22</v>
      </c>
      <c r="T6" s="1384" t="s">
        <v>157</v>
      </c>
      <c r="AD6" s="1401" t="s">
        <v>225</v>
      </c>
      <c r="AE6" s="1393" t="s">
        <v>159</v>
      </c>
      <c r="AH6" s="1402" t="s">
        <v>159</v>
      </c>
      <c r="AM6" s="1390" t="s">
        <v>25</v>
      </c>
      <c r="AN6" s="1403" t="s">
        <v>254</v>
      </c>
      <c r="AV6" s="1386" t="s">
        <v>13</v>
      </c>
      <c r="AW6" s="1386" t="s">
        <v>289</v>
      </c>
      <c r="BC6" s="1386" t="s">
        <v>158</v>
      </c>
      <c r="BE6" s="1384" t="s">
        <v>22</v>
      </c>
      <c r="BF6" s="1404" t="s">
        <v>172</v>
      </c>
      <c r="BI6" s="191"/>
      <c r="BJ6" s="191"/>
      <c r="BK6" s="191"/>
      <c r="BL6" s="191"/>
    </row>
    <row r="7">
      <c r="A7" s="493"/>
      <c r="B7" s="1405" t="s">
        <v>850</v>
      </c>
      <c r="C7" s="77"/>
      <c r="E7" s="1390" t="s">
        <v>243</v>
      </c>
      <c r="F7" s="1390" t="s">
        <v>244</v>
      </c>
      <c r="K7" s="1390" t="s">
        <v>244</v>
      </c>
      <c r="M7" s="1406" t="s">
        <v>241</v>
      </c>
      <c r="N7" s="1407" t="s">
        <v>170</v>
      </c>
      <c r="P7" s="1382" t="s">
        <v>165</v>
      </c>
      <c r="S7" s="1393" t="s">
        <v>251</v>
      </c>
      <c r="T7" s="1393" t="s">
        <v>156</v>
      </c>
      <c r="W7" s="1393" t="s">
        <v>206</v>
      </c>
      <c r="AD7" s="1408" t="s">
        <v>265</v>
      </c>
      <c r="AE7" s="1408" t="s">
        <v>193</v>
      </c>
      <c r="AG7" s="495"/>
      <c r="AM7" s="1396" t="s">
        <v>225</v>
      </c>
      <c r="AN7" s="1409" t="s">
        <v>159</v>
      </c>
      <c r="AV7" s="1410" t="s">
        <v>281</v>
      </c>
      <c r="AW7" s="1411" t="s">
        <v>170</v>
      </c>
      <c r="BA7" s="1412"/>
      <c r="BE7" s="1390" t="s">
        <v>25</v>
      </c>
      <c r="BF7" s="1390" t="s">
        <v>292</v>
      </c>
      <c r="BI7" s="191"/>
      <c r="BJ7" s="191"/>
      <c r="BK7" s="191"/>
      <c r="BL7" s="191"/>
    </row>
    <row r="8">
      <c r="A8" s="493"/>
      <c r="B8" s="1413" t="s">
        <v>851</v>
      </c>
      <c r="C8" s="77"/>
      <c r="E8" s="1414" t="s">
        <v>247</v>
      </c>
      <c r="F8" s="1414" t="s">
        <v>178</v>
      </c>
      <c r="K8" s="1414" t="s">
        <v>178</v>
      </c>
      <c r="M8" s="1390" t="s">
        <v>243</v>
      </c>
      <c r="N8" s="1390" t="s">
        <v>245</v>
      </c>
      <c r="P8" s="495"/>
      <c r="Q8" s="528"/>
      <c r="S8" s="1415" t="s">
        <v>262</v>
      </c>
      <c r="T8" s="495"/>
      <c r="X8" s="1416" t="s">
        <v>158</v>
      </c>
      <c r="AD8" s="1417" t="s">
        <v>272</v>
      </c>
      <c r="AE8" s="1417" t="s">
        <v>274</v>
      </c>
      <c r="AM8" s="1418" t="s">
        <v>272</v>
      </c>
      <c r="AN8" s="1419" t="s">
        <v>190</v>
      </c>
      <c r="AQ8" s="495"/>
      <c r="AV8" s="1420" t="s">
        <v>28</v>
      </c>
      <c r="AW8" s="1420" t="s">
        <v>195</v>
      </c>
      <c r="BE8" s="1420" t="s">
        <v>28</v>
      </c>
      <c r="BF8" s="1420" t="s">
        <v>195</v>
      </c>
      <c r="BI8" s="191"/>
      <c r="BJ8" s="191"/>
      <c r="BK8" s="191"/>
      <c r="BL8" s="191"/>
    </row>
    <row r="9">
      <c r="A9" s="493"/>
      <c r="B9" s="77"/>
      <c r="C9" s="77"/>
      <c r="E9" s="1421" t="s">
        <v>253</v>
      </c>
      <c r="F9" s="1422" t="s">
        <v>158</v>
      </c>
      <c r="K9" s="1423" t="s">
        <v>177</v>
      </c>
      <c r="M9" s="1421" t="s">
        <v>253</v>
      </c>
      <c r="N9" s="1423" t="s">
        <v>177</v>
      </c>
      <c r="S9" s="1418" t="s">
        <v>272</v>
      </c>
      <c r="T9" s="495"/>
      <c r="W9" s="1418" t="s">
        <v>156</v>
      </c>
      <c r="Z9" s="1417" t="s">
        <v>193</v>
      </c>
      <c r="AD9" s="1414" t="s">
        <v>247</v>
      </c>
      <c r="AE9" s="1414" t="s">
        <v>166</v>
      </c>
      <c r="AH9" s="495"/>
      <c r="AM9" s="1424" t="s">
        <v>278</v>
      </c>
      <c r="AN9" s="191"/>
      <c r="AO9" s="1424" t="s">
        <v>279</v>
      </c>
      <c r="AQ9" s="495"/>
      <c r="AV9" s="1425" t="s">
        <v>191</v>
      </c>
      <c r="AW9" s="1425" t="s">
        <v>191</v>
      </c>
      <c r="BA9" s="1425" t="s">
        <v>268</v>
      </c>
      <c r="BE9" s="1396" t="s">
        <v>225</v>
      </c>
      <c r="BF9" s="1396" t="s">
        <v>207</v>
      </c>
      <c r="BH9" s="1412"/>
    </row>
    <row r="10">
      <c r="A10" s="493"/>
      <c r="B10" s="1426"/>
      <c r="C10" s="77"/>
      <c r="E10" s="1406" t="s">
        <v>215</v>
      </c>
      <c r="F10" s="1406" t="s">
        <v>170</v>
      </c>
      <c r="K10" s="1407" t="s">
        <v>165</v>
      </c>
      <c r="M10" s="1414" t="s">
        <v>256</v>
      </c>
      <c r="N10" s="1414" t="s">
        <v>166</v>
      </c>
      <c r="S10" s="1414" t="s">
        <v>247</v>
      </c>
      <c r="T10" s="1414" t="s">
        <v>166</v>
      </c>
      <c r="AD10" s="1421" t="s">
        <v>253</v>
      </c>
      <c r="AE10" s="1421" t="s">
        <v>195</v>
      </c>
      <c r="AG10" s="1421" t="s">
        <v>177</v>
      </c>
      <c r="AH10" s="1421" t="s">
        <v>254</v>
      </c>
      <c r="AM10" s="1427" t="s">
        <v>271</v>
      </c>
      <c r="AN10" s="1428" t="s">
        <v>219</v>
      </c>
      <c r="AV10" s="1427" t="s">
        <v>16</v>
      </c>
      <c r="AW10" s="1412"/>
      <c r="BA10" s="1391" t="s">
        <v>190</v>
      </c>
      <c r="BE10" s="1429" t="s">
        <v>32</v>
      </c>
      <c r="BF10" s="1430" t="s">
        <v>219</v>
      </c>
      <c r="BH10" s="528"/>
      <c r="BI10" s="191"/>
      <c r="BJ10" s="191"/>
      <c r="BK10" s="191"/>
      <c r="BL10" s="191"/>
    </row>
    <row r="11">
      <c r="A11" s="1431" t="s">
        <v>852</v>
      </c>
      <c r="B11" s="1432"/>
      <c r="C11" s="1433"/>
      <c r="E11" s="1386" t="s">
        <v>13</v>
      </c>
      <c r="F11" s="1434" t="s">
        <v>287</v>
      </c>
      <c r="K11" s="1434" t="s">
        <v>287</v>
      </c>
      <c r="M11" s="1386" t="s">
        <v>13</v>
      </c>
      <c r="N11" s="1386" t="s">
        <v>288</v>
      </c>
      <c r="S11" s="1421" t="s">
        <v>253</v>
      </c>
      <c r="T11" s="1421" t="s">
        <v>177</v>
      </c>
      <c r="Z11" s="1421" t="s">
        <v>195</v>
      </c>
      <c r="AD11" s="1386" t="s">
        <v>13</v>
      </c>
      <c r="AE11" s="1386" t="s">
        <v>339</v>
      </c>
      <c r="AM11" s="1386" t="s">
        <v>13</v>
      </c>
      <c r="AN11" s="1435" t="s">
        <v>339</v>
      </c>
      <c r="AQ11" s="1435" t="s">
        <v>289</v>
      </c>
      <c r="AV11" s="1397" t="s">
        <v>19</v>
      </c>
      <c r="AW11" s="1412"/>
      <c r="BC11" s="1397" t="s">
        <v>296</v>
      </c>
      <c r="BE11" s="1436"/>
      <c r="BF11" s="1437"/>
      <c r="BG11" s="1437"/>
      <c r="BH11" s="1437"/>
      <c r="BI11" s="1437"/>
      <c r="BJ11" s="1437"/>
      <c r="BK11" s="1437"/>
      <c r="BL11" s="1437"/>
    </row>
    <row r="12">
      <c r="A12" s="493"/>
      <c r="B12" s="1438" t="s">
        <v>853</v>
      </c>
      <c r="C12" s="1"/>
      <c r="D12" s="1437"/>
      <c r="E12" s="1437"/>
      <c r="F12" s="1437"/>
      <c r="G12" s="1437"/>
      <c r="H12" s="1437"/>
      <c r="I12" s="1437"/>
      <c r="J12" s="1437"/>
      <c r="K12" s="1437"/>
      <c r="L12" s="1437"/>
      <c r="M12" s="1437"/>
      <c r="N12" s="1437"/>
      <c r="O12" s="1437"/>
      <c r="P12" s="1437"/>
      <c r="Q12" s="1439"/>
      <c r="S12" s="1386" t="s">
        <v>13</v>
      </c>
      <c r="T12" s="1386" t="s">
        <v>169</v>
      </c>
      <c r="AD12" s="1436"/>
      <c r="AE12" s="1437"/>
      <c r="AF12" s="1437"/>
      <c r="AG12" s="1437"/>
      <c r="AH12" s="1437"/>
      <c r="AI12" s="1437"/>
      <c r="AJ12" s="1437"/>
      <c r="AK12" s="1439"/>
      <c r="AM12" s="1411" t="s">
        <v>281</v>
      </c>
      <c r="AN12" s="495"/>
      <c r="AQ12" s="1411" t="s">
        <v>170</v>
      </c>
      <c r="AV12" s="1436"/>
      <c r="AW12" s="1437"/>
      <c r="AX12" s="1440"/>
      <c r="AY12" s="1437"/>
      <c r="AZ12" s="1437"/>
      <c r="BA12" s="1437"/>
      <c r="BB12" s="1437"/>
      <c r="BC12" s="1437"/>
      <c r="BD12" s="1437"/>
      <c r="BE12" s="1"/>
      <c r="BF12" s="1"/>
      <c r="BG12" s="1"/>
      <c r="BH12" s="1"/>
      <c r="BI12" s="1"/>
      <c r="BJ12" s="1"/>
      <c r="BK12" s="1"/>
      <c r="BL12" s="1"/>
    </row>
    <row r="13">
      <c r="A13" s="493"/>
      <c r="B13" s="144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437"/>
      <c r="S13" s="1437"/>
      <c r="T13" s="1437"/>
      <c r="U13" s="1437"/>
      <c r="V13" s="1437"/>
      <c r="W13" s="1437"/>
      <c r="X13" s="1437"/>
      <c r="Y13" s="1437"/>
      <c r="Z13" s="1437"/>
      <c r="AA13" s="1437"/>
      <c r="AB13" s="1437"/>
      <c r="AC13" s="1437"/>
      <c r="AD13" s="1"/>
      <c r="AE13" s="1"/>
      <c r="AF13" s="1"/>
      <c r="AG13" s="1"/>
      <c r="AH13" s="1"/>
      <c r="AI13" s="1"/>
      <c r="AJ13" s="1"/>
      <c r="AK13" s="1442"/>
      <c r="AM13" s="1420" t="s">
        <v>28</v>
      </c>
      <c r="AN13" s="495"/>
      <c r="AQ13" s="1420" t="s">
        <v>195</v>
      </c>
      <c r="AV13" s="1443"/>
      <c r="AW13" s="1"/>
      <c r="AX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>
      <c r="A14" s="493"/>
      <c r="B14" s="1444"/>
      <c r="C14" s="15"/>
      <c r="D14" s="1"/>
      <c r="E14" s="1"/>
      <c r="F14" s="1"/>
      <c r="G14" s="1"/>
      <c r="H14" s="1"/>
      <c r="I14" s="13"/>
      <c r="J14" s="1"/>
      <c r="K14" s="1"/>
      <c r="L14" s="1"/>
      <c r="M14" s="13"/>
      <c r="N14" s="1"/>
      <c r="O14" s="1"/>
      <c r="P14" s="1"/>
      <c r="Q14" s="13"/>
      <c r="R14" s="1"/>
      <c r="S14" s="1"/>
      <c r="T14" s="1"/>
      <c r="U14" s="13"/>
      <c r="V14" s="1"/>
      <c r="W14" s="1"/>
      <c r="X14" s="1"/>
      <c r="Y14" s="13"/>
      <c r="Z14" s="1"/>
      <c r="AA14" s="1"/>
      <c r="AB14" s="1"/>
      <c r="AC14" s="13"/>
      <c r="AD14" s="1"/>
      <c r="AE14" s="1"/>
      <c r="AF14" s="1"/>
      <c r="AG14" s="13"/>
      <c r="AH14" s="1"/>
      <c r="AI14" s="1"/>
      <c r="AJ14" s="1"/>
      <c r="AK14" s="13"/>
      <c r="AL14" s="1437"/>
      <c r="AM14" s="1437"/>
      <c r="AN14" s="1437"/>
      <c r="AO14" s="1440"/>
      <c r="AP14" s="1437"/>
      <c r="AQ14" s="1437"/>
      <c r="AR14" s="1437"/>
      <c r="AS14" s="1440"/>
      <c r="AT14" s="1437"/>
      <c r="AU14" s="1437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>
      <c r="A15" s="1445" t="s">
        <v>854</v>
      </c>
      <c r="B15" s="1446"/>
      <c r="C15" s="15"/>
      <c r="D15" s="1"/>
      <c r="E15" s="13"/>
      <c r="F15" s="1"/>
      <c r="G15" s="1"/>
      <c r="H15" s="1"/>
      <c r="I15" s="13"/>
      <c r="J15" s="1"/>
      <c r="K15" s="1"/>
      <c r="L15" s="1"/>
      <c r="M15" s="13"/>
      <c r="N15" s="1"/>
      <c r="O15" s="1"/>
      <c r="P15" s="1"/>
      <c r="Q15" s="13"/>
      <c r="R15" s="1"/>
      <c r="S15" s="1"/>
      <c r="T15" s="1"/>
      <c r="U15" s="13"/>
      <c r="V15" s="1"/>
      <c r="W15" s="1"/>
      <c r="X15" s="1"/>
      <c r="Y15" s="13"/>
      <c r="Z15" s="1"/>
      <c r="AA15" s="1"/>
      <c r="AB15" s="1"/>
      <c r="AC15" s="13"/>
      <c r="AD15" s="1"/>
      <c r="AE15" s="1"/>
      <c r="AF15" s="1"/>
      <c r="AG15" s="13"/>
      <c r="AH15" s="1"/>
      <c r="AI15" s="1"/>
      <c r="AJ15" s="1"/>
      <c r="AK15" s="13"/>
      <c r="AL15" s="1"/>
      <c r="AM15" s="1"/>
      <c r="AN15" s="56"/>
      <c r="AO15" s="1447"/>
      <c r="AP15" s="56"/>
      <c r="AQ15" s="56"/>
      <c r="AR15" s="56"/>
      <c r="AS15" s="1447"/>
      <c r="AT15" s="56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>
      <c r="A16" s="493"/>
      <c r="B16" s="1448" t="s">
        <v>855</v>
      </c>
      <c r="C16" s="15"/>
      <c r="D16" s="1"/>
      <c r="E16" s="13"/>
      <c r="F16" s="1"/>
      <c r="G16" s="1"/>
      <c r="H16" s="1"/>
      <c r="I16" s="13"/>
      <c r="J16" s="1"/>
      <c r="K16" s="1"/>
      <c r="L16" s="1"/>
      <c r="M16" s="13"/>
      <c r="N16" s="1"/>
      <c r="O16" s="1"/>
      <c r="P16" s="1"/>
      <c r="Q16" s="13"/>
      <c r="R16" s="1"/>
      <c r="S16" s="1"/>
      <c r="T16" s="1"/>
      <c r="U16" s="13"/>
      <c r="V16" s="1"/>
      <c r="W16" s="1"/>
      <c r="X16" s="1"/>
      <c r="Y16" s="13"/>
      <c r="Z16" s="1"/>
      <c r="AA16" s="1"/>
      <c r="AB16" s="1"/>
      <c r="AC16" s="13"/>
      <c r="AD16" s="1"/>
      <c r="AE16" s="1"/>
      <c r="AF16" s="1"/>
      <c r="AG16" s="13"/>
      <c r="AH16" s="1"/>
      <c r="AI16" s="1"/>
      <c r="AJ16" s="1"/>
      <c r="AK16" s="13"/>
      <c r="AL16" s="1"/>
      <c r="AM16" s="1"/>
      <c r="AN16" s="56"/>
      <c r="AO16" s="1447"/>
      <c r="AP16" s="56"/>
      <c r="AQ16" s="56"/>
      <c r="AR16" s="56"/>
      <c r="AS16" s="1447"/>
      <c r="AT16" s="56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>
      <c r="A17" s="493"/>
      <c r="B17" s="1449" t="s">
        <v>856</v>
      </c>
      <c r="C17" s="15"/>
      <c r="D17" s="1"/>
      <c r="E17" s="13"/>
      <c r="F17" s="1"/>
      <c r="G17" s="1"/>
      <c r="H17" s="1"/>
      <c r="I17" s="13"/>
      <c r="J17" s="1"/>
      <c r="K17" s="1"/>
      <c r="L17" s="1"/>
      <c r="M17" s="13"/>
      <c r="N17" s="1"/>
      <c r="O17" s="1"/>
      <c r="P17" s="1"/>
      <c r="Q17" s="13"/>
      <c r="R17" s="1"/>
      <c r="S17" s="1"/>
      <c r="T17" s="1"/>
      <c r="U17" s="13"/>
      <c r="V17" s="1"/>
      <c r="W17" s="1"/>
      <c r="X17" s="1"/>
      <c r="Y17" s="13"/>
      <c r="Z17" s="1"/>
      <c r="AA17" s="1"/>
      <c r="AB17" s="1"/>
      <c r="AC17" s="13"/>
      <c r="AD17" s="1"/>
      <c r="AE17" s="1"/>
      <c r="AF17" s="1"/>
      <c r="AG17" s="13"/>
      <c r="AH17" s="1"/>
      <c r="AI17" s="1"/>
      <c r="AJ17" s="1"/>
      <c r="AK17" s="13"/>
      <c r="AL17" s="1"/>
      <c r="AM17" s="1"/>
      <c r="AN17" s="56"/>
      <c r="AO17" s="1447"/>
      <c r="AP17" s="56"/>
      <c r="AQ17" s="56"/>
      <c r="AR17" s="56"/>
      <c r="AS17" s="1447"/>
      <c r="AT17" s="56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>
      <c r="A18" s="493"/>
      <c r="B18" s="1450" t="s">
        <v>857</v>
      </c>
      <c r="C18" s="15"/>
      <c r="D18" s="1"/>
      <c r="E18" s="13"/>
      <c r="F18" s="1"/>
      <c r="G18" s="1"/>
      <c r="H18" s="1"/>
      <c r="I18" s="13"/>
      <c r="J18" s="1"/>
      <c r="K18" s="1"/>
      <c r="L18" s="1"/>
      <c r="M18" s="13"/>
      <c r="N18" s="1"/>
      <c r="O18" s="1"/>
      <c r="P18" s="1"/>
      <c r="Q18" s="13"/>
      <c r="R18" s="1"/>
      <c r="S18" s="1"/>
      <c r="T18" s="1"/>
      <c r="U18" s="13"/>
      <c r="V18" s="1"/>
      <c r="W18" s="1"/>
      <c r="X18" s="1"/>
      <c r="Y18" s="13"/>
      <c r="Z18" s="1"/>
      <c r="AA18" s="1"/>
      <c r="AB18" s="1"/>
      <c r="AC18" s="13"/>
      <c r="AD18" s="1"/>
      <c r="AE18" s="1"/>
      <c r="AF18" s="1"/>
      <c r="AG18" s="13"/>
      <c r="AH18" s="1"/>
      <c r="AI18" s="1"/>
      <c r="AJ18" s="1"/>
      <c r="AK18" s="13"/>
      <c r="AL18" s="1"/>
      <c r="AM18" s="1"/>
      <c r="AN18" s="56"/>
      <c r="AO18" s="1447"/>
      <c r="AP18" s="56"/>
      <c r="AQ18" s="56"/>
      <c r="AR18" s="56"/>
      <c r="AS18" s="1447"/>
      <c r="AT18" s="56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>
      <c r="A19" s="493"/>
      <c r="B19" s="1451" t="s">
        <v>858</v>
      </c>
      <c r="C19" s="15"/>
      <c r="D19" s="1"/>
      <c r="E19" s="13"/>
      <c r="F19" s="1"/>
      <c r="G19" s="1"/>
      <c r="H19" s="1"/>
      <c r="I19" s="13"/>
      <c r="J19" s="1"/>
      <c r="K19" s="1"/>
      <c r="L19" s="1"/>
      <c r="M19" s="13"/>
      <c r="N19" s="1"/>
      <c r="O19" s="1"/>
      <c r="P19" s="1"/>
      <c r="Q19" s="13"/>
      <c r="R19" s="1"/>
      <c r="S19" s="1"/>
      <c r="T19" s="1"/>
      <c r="U19" s="13"/>
      <c r="V19" s="1"/>
      <c r="W19" s="1"/>
      <c r="X19" s="1"/>
      <c r="Y19" s="13"/>
      <c r="Z19" s="1"/>
      <c r="AA19" s="1"/>
      <c r="AB19" s="1"/>
      <c r="AC19" s="13"/>
      <c r="AD19" s="1"/>
      <c r="AE19" s="1"/>
      <c r="AF19" s="1"/>
      <c r="AG19" s="13"/>
      <c r="AH19" s="1"/>
      <c r="AI19" s="1"/>
      <c r="AJ19" s="1"/>
      <c r="AK19" s="13"/>
      <c r="AL19" s="1"/>
      <c r="AM19" s="1"/>
      <c r="AN19" s="56"/>
      <c r="AO19" s="1447"/>
      <c r="AP19" s="56"/>
      <c r="AQ19" s="56"/>
      <c r="AR19" s="56"/>
      <c r="AS19" s="1447"/>
      <c r="AT19" s="56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>
      <c r="A20" s="493"/>
      <c r="B20" s="1452" t="s">
        <v>859</v>
      </c>
      <c r="C20" s="15"/>
      <c r="D20" s="1"/>
      <c r="E20" s="13"/>
      <c r="F20" s="1"/>
      <c r="G20" s="1"/>
      <c r="H20" s="1"/>
      <c r="I20" s="13"/>
      <c r="J20" s="1"/>
      <c r="K20" s="1"/>
      <c r="L20" s="1"/>
      <c r="M20" s="13"/>
      <c r="N20" s="1"/>
      <c r="O20" s="1"/>
      <c r="P20" s="1"/>
      <c r="Q20" s="13"/>
      <c r="R20" s="1"/>
      <c r="S20" s="1"/>
      <c r="T20" s="1"/>
      <c r="U20" s="13"/>
      <c r="V20" s="1"/>
      <c r="W20" s="1"/>
      <c r="X20" s="1"/>
      <c r="Y20" s="13"/>
      <c r="Z20" s="1"/>
      <c r="AA20" s="1"/>
      <c r="AB20" s="1"/>
      <c r="AC20" s="13"/>
      <c r="AD20" s="1"/>
      <c r="AE20" s="1"/>
      <c r="AF20" s="1"/>
      <c r="AG20" s="13"/>
      <c r="AH20" s="1"/>
      <c r="AI20" s="1"/>
      <c r="AJ20" s="1"/>
      <c r="AK20" s="13"/>
      <c r="AL20" s="1"/>
      <c r="AM20" s="1"/>
      <c r="AN20" s="56"/>
      <c r="AO20" s="1447"/>
      <c r="AP20" s="56"/>
      <c r="AQ20" s="56"/>
      <c r="AR20" s="56"/>
      <c r="AS20" s="1447"/>
      <c r="AT20" s="56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>
      <c r="A21" s="493"/>
      <c r="B21" s="1453" t="s">
        <v>860</v>
      </c>
      <c r="C21" s="15"/>
      <c r="D21" s="1"/>
      <c r="E21" s="13"/>
      <c r="F21" s="1"/>
      <c r="G21" s="1"/>
      <c r="H21" s="1"/>
      <c r="I21" s="13"/>
      <c r="J21" s="1"/>
      <c r="K21" s="1"/>
      <c r="L21" s="1"/>
      <c r="M21" s="13"/>
      <c r="N21" s="1"/>
      <c r="O21" s="1"/>
      <c r="P21" s="1"/>
      <c r="Q21" s="13"/>
      <c r="R21" s="1"/>
      <c r="S21" s="1"/>
      <c r="T21" s="1"/>
      <c r="U21" s="13"/>
      <c r="V21" s="1"/>
      <c r="W21" s="1"/>
      <c r="X21" s="1"/>
      <c r="Y21" s="13"/>
      <c r="Z21" s="1"/>
      <c r="AA21" s="1"/>
      <c r="AB21" s="1"/>
      <c r="AC21" s="13"/>
      <c r="AD21" s="1"/>
      <c r="AE21" s="1"/>
      <c r="AF21" s="1"/>
      <c r="AG21" s="13"/>
      <c r="AH21" s="1"/>
      <c r="AI21" s="1"/>
      <c r="AJ21" s="1"/>
      <c r="AK21" s="13"/>
      <c r="AL21" s="1"/>
      <c r="AM21" s="1"/>
      <c r="AN21" s="56"/>
      <c r="AO21" s="1447"/>
      <c r="AP21" s="56"/>
      <c r="AQ21" s="56"/>
      <c r="AR21" s="56"/>
      <c r="AS21" s="1447"/>
      <c r="AT21" s="56"/>
      <c r="AU21" s="1"/>
      <c r="AV21" s="1"/>
      <c r="AW21" s="13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>
      <c r="A22" s="493"/>
      <c r="B22" s="1454" t="s">
        <v>861</v>
      </c>
      <c r="C22" s="15"/>
      <c r="D22" s="1"/>
      <c r="E22" s="13"/>
      <c r="F22" s="1"/>
      <c r="G22" s="1"/>
      <c r="H22" s="1"/>
      <c r="I22" s="13"/>
      <c r="J22" s="1"/>
      <c r="K22" s="1"/>
      <c r="L22" s="1"/>
      <c r="M22" s="13"/>
      <c r="N22" s="1"/>
      <c r="O22" s="1"/>
      <c r="P22" s="1"/>
      <c r="Q22" s="13"/>
      <c r="R22" s="1"/>
      <c r="S22" s="1"/>
      <c r="T22" s="1"/>
      <c r="U22" s="13"/>
      <c r="V22" s="1"/>
      <c r="W22" s="1"/>
      <c r="X22" s="1"/>
      <c r="Y22" s="13"/>
      <c r="Z22" s="1"/>
      <c r="AA22" s="1"/>
      <c r="AB22" s="1"/>
      <c r="AC22" s="13"/>
      <c r="AD22" s="1"/>
      <c r="AE22" s="1"/>
      <c r="AF22" s="1"/>
      <c r="AG22" s="13"/>
      <c r="AH22" s="1"/>
      <c r="AI22" s="1"/>
      <c r="AJ22" s="1"/>
      <c r="AK22" s="13"/>
      <c r="AL22" s="1"/>
      <c r="AM22" s="1"/>
      <c r="AN22" s="56"/>
      <c r="AO22" s="1447"/>
      <c r="AP22" s="56"/>
      <c r="AQ22" s="56"/>
      <c r="AR22" s="56"/>
      <c r="AS22" s="1447"/>
      <c r="AT22" s="56"/>
      <c r="AU22" s="1"/>
      <c r="AV22" s="1"/>
      <c r="AW22" s="13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>
      <c r="A23" s="493"/>
      <c r="B23" s="1455" t="s">
        <v>862</v>
      </c>
      <c r="C23" s="15"/>
      <c r="D23" s="1"/>
      <c r="E23" s="13"/>
      <c r="F23" s="1"/>
      <c r="G23" s="1"/>
      <c r="H23" s="1"/>
      <c r="I23" s="13"/>
      <c r="J23" s="1"/>
      <c r="K23" s="1"/>
      <c r="L23" s="1"/>
      <c r="M23" s="13"/>
      <c r="N23" s="1"/>
      <c r="O23" s="1"/>
      <c r="P23" s="1"/>
      <c r="Q23" s="13"/>
      <c r="R23" s="1"/>
      <c r="S23" s="1"/>
      <c r="T23" s="1"/>
      <c r="U23" s="13"/>
      <c r="V23" s="1"/>
      <c r="W23" s="1"/>
      <c r="X23" s="1"/>
      <c r="Y23" s="13"/>
      <c r="Z23" s="1"/>
      <c r="AA23" s="1"/>
      <c r="AB23" s="1"/>
      <c r="AC23" s="13"/>
      <c r="AD23" s="1"/>
      <c r="AE23" s="1"/>
      <c r="AF23" s="1"/>
      <c r="AG23" s="13"/>
      <c r="AH23" s="1"/>
      <c r="AI23" s="1"/>
      <c r="AJ23" s="1"/>
      <c r="AK23" s="13"/>
      <c r="AL23" s="1"/>
      <c r="AM23" s="1"/>
      <c r="AN23" s="1"/>
      <c r="AO23" s="13"/>
      <c r="AP23" s="1"/>
      <c r="AQ23" s="1"/>
      <c r="AR23" s="1"/>
      <c r="AS23" s="13"/>
      <c r="AT23" s="1"/>
      <c r="AU23" s="1"/>
      <c r="AV23" s="1"/>
      <c r="AW23" s="13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>
      <c r="A24" s="493"/>
      <c r="B24" s="1456" t="s">
        <v>863</v>
      </c>
      <c r="C24" s="15"/>
      <c r="D24" s="1"/>
      <c r="E24" s="13"/>
      <c r="F24" s="1"/>
      <c r="G24" s="1"/>
      <c r="H24" s="1"/>
      <c r="I24" s="13"/>
      <c r="J24" s="1"/>
      <c r="K24" s="1"/>
      <c r="L24" s="1"/>
      <c r="M24" s="13"/>
      <c r="N24" s="1"/>
      <c r="O24" s="1"/>
      <c r="P24" s="1"/>
      <c r="Q24" s="13"/>
      <c r="R24" s="1"/>
      <c r="S24" s="1"/>
      <c r="T24" s="1"/>
      <c r="U24" s="13"/>
      <c r="V24" s="1"/>
      <c r="W24" s="1"/>
      <c r="X24" s="1"/>
      <c r="Y24" s="13"/>
      <c r="Z24" s="1"/>
      <c r="AA24" s="1"/>
      <c r="AB24" s="1"/>
      <c r="AC24" s="13"/>
      <c r="AD24" s="1"/>
      <c r="AE24" s="1"/>
      <c r="AF24" s="1"/>
      <c r="AG24" s="13"/>
      <c r="AH24" s="1"/>
      <c r="AI24" s="1"/>
      <c r="AJ24" s="1"/>
      <c r="AK24" s="13"/>
      <c r="AL24" s="1"/>
      <c r="AM24" s="1"/>
      <c r="AN24" s="1"/>
      <c r="AO24" s="13"/>
      <c r="AP24" s="1"/>
      <c r="AQ24" s="1"/>
      <c r="AR24" s="1"/>
      <c r="AS24" s="13"/>
      <c r="AT24" s="1"/>
      <c r="AU24" s="1"/>
      <c r="AV24" s="1"/>
      <c r="AW24" s="13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>
      <c r="A25" s="493"/>
      <c r="B25" s="1457" t="s">
        <v>864</v>
      </c>
      <c r="C25" s="15"/>
      <c r="D25" s="1"/>
      <c r="E25" s="13"/>
      <c r="F25" s="1"/>
      <c r="G25" s="1"/>
      <c r="H25" s="1"/>
      <c r="I25" s="13"/>
      <c r="J25" s="1"/>
      <c r="K25" s="1"/>
      <c r="L25" s="1"/>
      <c r="M25" s="13"/>
      <c r="N25" s="1"/>
      <c r="O25" s="1"/>
      <c r="P25" s="1"/>
      <c r="Q25" s="13"/>
      <c r="R25" s="1"/>
      <c r="S25" s="1"/>
      <c r="T25" s="1"/>
      <c r="U25" s="13"/>
      <c r="V25" s="1"/>
      <c r="W25" s="1"/>
      <c r="X25" s="1"/>
      <c r="Y25" s="13"/>
      <c r="Z25" s="1"/>
      <c r="AA25" s="1"/>
      <c r="AB25" s="1"/>
      <c r="AC25" s="13"/>
      <c r="AD25" s="1"/>
      <c r="AE25" s="1"/>
      <c r="AF25" s="1"/>
      <c r="AG25" s="13"/>
      <c r="AH25" s="1"/>
      <c r="AI25" s="1"/>
      <c r="AJ25" s="1"/>
      <c r="AK25" s="13"/>
      <c r="AL25" s="1"/>
      <c r="AM25" s="1"/>
      <c r="AN25" s="1"/>
      <c r="AO25" s="13"/>
      <c r="AP25" s="1"/>
      <c r="AQ25" s="1"/>
      <c r="AR25" s="1"/>
      <c r="AS25" s="13"/>
      <c r="AT25" s="1"/>
      <c r="AU25" s="1"/>
      <c r="AV25" s="1"/>
      <c r="AW25" s="13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>
      <c r="A26" s="493"/>
      <c r="B26" s="1458" t="s">
        <v>865</v>
      </c>
      <c r="C26" s="1"/>
      <c r="D26" s="1"/>
      <c r="E26" s="13"/>
      <c r="F26" s="1"/>
      <c r="G26" s="1"/>
      <c r="H26" s="1"/>
      <c r="I26" s="13"/>
      <c r="J26" s="1"/>
      <c r="K26" s="1"/>
      <c r="L26" s="1"/>
      <c r="M26" s="13"/>
      <c r="N26" s="1"/>
      <c r="O26" s="1"/>
      <c r="P26" s="1"/>
      <c r="Q26" s="13"/>
      <c r="R26" s="1"/>
      <c r="S26" s="1"/>
      <c r="T26" s="1"/>
      <c r="U26" s="13"/>
      <c r="V26" s="1"/>
      <c r="W26" s="1"/>
      <c r="X26" s="1"/>
      <c r="Y26" s="13"/>
      <c r="Z26" s="1"/>
      <c r="AA26" s="1"/>
      <c r="AB26" s="1"/>
      <c r="AC26" s="13"/>
      <c r="AD26" s="1"/>
      <c r="AE26" s="1"/>
      <c r="AF26" s="1"/>
      <c r="AG26" s="13"/>
      <c r="AH26" s="1"/>
      <c r="AI26" s="1"/>
      <c r="AJ26" s="1"/>
      <c r="AK26" s="13"/>
      <c r="AL26" s="1"/>
      <c r="AM26" s="1"/>
      <c r="AN26" s="1"/>
      <c r="AO26" s="13"/>
      <c r="AP26" s="1"/>
      <c r="AQ26" s="1"/>
      <c r="AR26" s="1"/>
      <c r="AS26" s="13"/>
      <c r="AT26" s="1"/>
      <c r="AU26" s="1"/>
      <c r="AV26" s="1"/>
      <c r="AW26" s="13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>
      <c r="A27" s="493"/>
      <c r="B27" s="1459" t="s">
        <v>866</v>
      </c>
      <c r="C27" s="1"/>
      <c r="D27" s="1"/>
      <c r="E27" s="13"/>
      <c r="F27" s="1"/>
      <c r="G27" s="1"/>
      <c r="H27" s="1"/>
      <c r="I27" s="13"/>
      <c r="J27" s="1"/>
      <c r="K27" s="1"/>
      <c r="L27" s="1"/>
      <c r="M27" s="13"/>
      <c r="N27" s="1"/>
      <c r="O27" s="1"/>
      <c r="P27" s="1"/>
      <c r="Q27" s="13"/>
      <c r="R27" s="1"/>
      <c r="S27" s="1"/>
      <c r="T27" s="1"/>
      <c r="U27" s="13"/>
      <c r="V27" s="1"/>
      <c r="W27" s="1"/>
      <c r="X27" s="1"/>
      <c r="Y27" s="13"/>
      <c r="Z27" s="1"/>
      <c r="AA27" s="1"/>
      <c r="AB27" s="1"/>
      <c r="AC27" s="13"/>
      <c r="AD27" s="1"/>
      <c r="AE27" s="1"/>
      <c r="AF27" s="1"/>
      <c r="AG27" s="13"/>
      <c r="AH27" s="1"/>
      <c r="AI27" s="1"/>
      <c r="AJ27" s="1"/>
      <c r="AK27" s="13"/>
      <c r="AL27" s="1"/>
      <c r="AM27" s="1"/>
      <c r="AN27" s="1"/>
      <c r="AO27" s="13"/>
      <c r="AP27" s="1"/>
      <c r="AQ27" s="1"/>
      <c r="AR27" s="1"/>
      <c r="AS27" s="13"/>
      <c r="AT27" s="1"/>
      <c r="AU27" s="1"/>
      <c r="AV27" s="1"/>
      <c r="AW27" s="13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>
      <c r="A28" s="493"/>
      <c r="B28" s="1460" t="s">
        <v>867</v>
      </c>
      <c r="C28" s="1"/>
      <c r="D28" s="1"/>
      <c r="E28" s="13"/>
      <c r="F28" s="1"/>
      <c r="G28" s="1"/>
      <c r="H28" s="1"/>
      <c r="I28" s="13"/>
      <c r="J28" s="1"/>
      <c r="K28" s="1"/>
      <c r="L28" s="1"/>
      <c r="M28" s="13"/>
      <c r="N28" s="1"/>
      <c r="O28" s="1"/>
      <c r="P28" s="1"/>
      <c r="Q28" s="13"/>
      <c r="R28" s="1"/>
      <c r="S28" s="1"/>
      <c r="T28" s="1"/>
      <c r="U28" s="13"/>
      <c r="V28" s="1"/>
      <c r="W28" s="1"/>
      <c r="X28" s="1"/>
      <c r="Y28" s="13"/>
      <c r="Z28" s="1"/>
      <c r="AA28" s="1"/>
      <c r="AB28" s="1"/>
      <c r="AC28" s="13"/>
      <c r="AD28" s="1"/>
      <c r="AE28" s="1"/>
      <c r="AF28" s="1"/>
      <c r="AG28" s="13"/>
      <c r="AH28" s="1"/>
      <c r="AI28" s="1"/>
      <c r="AJ28" s="1"/>
      <c r="AK28" s="13"/>
      <c r="AL28" s="1"/>
      <c r="AM28" s="1"/>
      <c r="AN28" s="1"/>
      <c r="AO28" s="13"/>
      <c r="AP28" s="1"/>
      <c r="AQ28" s="1"/>
      <c r="AR28" s="1"/>
      <c r="AS28" s="13"/>
      <c r="AT28" s="1"/>
      <c r="AU28" s="1"/>
      <c r="AV28" s="1"/>
      <c r="AW28" s="13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>
      <c r="A29" s="493"/>
      <c r="B29" s="1461" t="s">
        <v>868</v>
      </c>
      <c r="C29" s="1"/>
      <c r="D29" s="1"/>
      <c r="E29" s="13"/>
      <c r="F29" s="1"/>
      <c r="G29" s="1"/>
      <c r="H29" s="1"/>
      <c r="I29" s="13"/>
      <c r="J29" s="1"/>
      <c r="K29" s="1"/>
      <c r="L29" s="1"/>
      <c r="M29" s="13"/>
      <c r="N29" s="1"/>
      <c r="O29" s="1"/>
      <c r="P29" s="1"/>
      <c r="Q29" s="13"/>
      <c r="R29" s="1"/>
      <c r="S29" s="1"/>
      <c r="T29" s="1"/>
      <c r="U29" s="13"/>
      <c r="V29" s="1"/>
      <c r="W29" s="1"/>
      <c r="X29" s="1"/>
      <c r="Y29" s="13"/>
      <c r="Z29" s="1"/>
      <c r="AA29" s="1"/>
      <c r="AB29" s="1"/>
      <c r="AC29" s="13"/>
      <c r="AD29" s="1"/>
      <c r="AE29" s="1"/>
      <c r="AF29" s="1"/>
      <c r="AG29" s="13"/>
      <c r="AH29" s="1"/>
      <c r="AI29" s="1"/>
      <c r="AJ29" s="1"/>
      <c r="AK29" s="13"/>
      <c r="AL29" s="1"/>
      <c r="AM29" s="1"/>
      <c r="AN29" s="1"/>
      <c r="AO29" s="13"/>
      <c r="AP29" s="1"/>
      <c r="AQ29" s="1"/>
      <c r="AR29" s="1"/>
      <c r="AS29" s="13"/>
      <c r="AT29" s="1"/>
      <c r="AU29" s="1"/>
      <c r="AV29" s="1"/>
      <c r="AW29" s="13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>
      <c r="A30" s="493"/>
      <c r="B30" s="1462" t="s">
        <v>869</v>
      </c>
      <c r="C30" s="1"/>
      <c r="D30" s="1"/>
      <c r="E30" s="13"/>
      <c r="F30" s="1"/>
      <c r="G30" s="1"/>
      <c r="H30" s="1"/>
      <c r="I30" s="13"/>
      <c r="J30" s="1"/>
      <c r="K30" s="1"/>
      <c r="L30" s="1"/>
      <c r="M30" s="13"/>
      <c r="N30" s="1"/>
      <c r="O30" s="1"/>
      <c r="P30" s="1"/>
      <c r="Q30" s="13"/>
      <c r="R30" s="1"/>
      <c r="S30" s="1"/>
      <c r="T30" s="1"/>
      <c r="U30" s="13"/>
      <c r="V30" s="1"/>
      <c r="W30" s="1"/>
      <c r="X30" s="1"/>
      <c r="Y30" s="13"/>
      <c r="Z30" s="1"/>
      <c r="AA30" s="1"/>
      <c r="AB30" s="1"/>
      <c r="AC30" s="13"/>
      <c r="AD30" s="1"/>
      <c r="AE30" s="1"/>
      <c r="AF30" s="1"/>
      <c r="AG30" s="13"/>
      <c r="AH30" s="1"/>
      <c r="AI30" s="1"/>
      <c r="AJ30" s="1"/>
      <c r="AK30" s="13"/>
      <c r="AL30" s="1"/>
      <c r="AM30" s="1"/>
      <c r="AN30" s="1"/>
      <c r="AO30" s="13"/>
      <c r="AP30" s="1"/>
      <c r="AQ30" s="1"/>
      <c r="AR30" s="1"/>
      <c r="AS30" s="13"/>
      <c r="AT30" s="1"/>
      <c r="AU30" s="1"/>
      <c r="AV30" s="1"/>
      <c r="AW30" s="13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>
      <c r="A31" s="493"/>
      <c r="B31" s="1392" t="s">
        <v>870</v>
      </c>
      <c r="C31" s="1"/>
      <c r="D31" s="1"/>
      <c r="E31" s="13"/>
      <c r="F31" s="1"/>
      <c r="G31" s="1"/>
      <c r="H31" s="1"/>
      <c r="I31" s="13"/>
      <c r="J31" s="1"/>
      <c r="K31" s="1"/>
      <c r="L31" s="1"/>
      <c r="M31" s="13"/>
      <c r="N31" s="1"/>
      <c r="O31" s="1"/>
      <c r="P31" s="1"/>
      <c r="Q31" s="13"/>
      <c r="R31" s="1"/>
      <c r="S31" s="1"/>
      <c r="T31" s="1"/>
      <c r="U31" s="13"/>
      <c r="V31" s="1"/>
      <c r="W31" s="1"/>
      <c r="X31" s="1"/>
      <c r="Y31" s="13"/>
      <c r="Z31" s="1"/>
      <c r="AA31" s="1"/>
      <c r="AB31" s="1"/>
      <c r="AC31" s="13"/>
      <c r="AD31" s="1"/>
      <c r="AE31" s="1"/>
      <c r="AF31" s="1"/>
      <c r="AG31" s="13"/>
      <c r="AH31" s="1"/>
      <c r="AI31" s="1"/>
      <c r="AJ31" s="1"/>
      <c r="AK31" s="13"/>
      <c r="AL31" s="1"/>
      <c r="AM31" s="1"/>
      <c r="AN31" s="1"/>
      <c r="AO31" s="13"/>
      <c r="AP31" s="1"/>
      <c r="AQ31" s="1"/>
      <c r="AR31" s="1"/>
      <c r="AS31" s="13"/>
      <c r="AT31" s="1"/>
      <c r="AU31" s="1"/>
      <c r="AV31" s="1"/>
      <c r="AW31" s="13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>
      <c r="A32" s="493"/>
      <c r="B32" s="1459" t="s">
        <v>871</v>
      </c>
      <c r="C32" s="1"/>
      <c r="D32" s="1"/>
      <c r="E32" s="13"/>
      <c r="F32" s="1"/>
      <c r="G32" s="1"/>
      <c r="H32" s="1"/>
      <c r="I32" s="13"/>
      <c r="J32" s="1"/>
      <c r="K32" s="1"/>
      <c r="L32" s="1"/>
      <c r="M32" s="13"/>
      <c r="N32" s="1"/>
      <c r="O32" s="1"/>
      <c r="P32" s="1"/>
      <c r="Q32" s="13"/>
      <c r="R32" s="1"/>
      <c r="S32" s="1"/>
      <c r="T32" s="1"/>
      <c r="U32" s="13"/>
      <c r="V32" s="1"/>
      <c r="W32" s="1"/>
      <c r="X32" s="1"/>
      <c r="Y32" s="13"/>
      <c r="Z32" s="1"/>
      <c r="AA32" s="1"/>
      <c r="AB32" s="1"/>
      <c r="AC32" s="13"/>
      <c r="AD32" s="1"/>
      <c r="AE32" s="1"/>
      <c r="AF32" s="1"/>
      <c r="AG32" s="13"/>
      <c r="AH32" s="1"/>
      <c r="AI32" s="1"/>
      <c r="AJ32" s="1"/>
      <c r="AK32" s="13"/>
      <c r="AL32" s="1"/>
      <c r="AM32" s="1"/>
      <c r="AN32" s="1"/>
      <c r="AO32" s="13"/>
      <c r="AP32" s="1"/>
      <c r="AQ32" s="1"/>
      <c r="AR32" s="1"/>
      <c r="AS32" s="13"/>
      <c r="AT32" s="1"/>
      <c r="AU32" s="1"/>
      <c r="AV32" s="1"/>
      <c r="AW32" s="13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>
      <c r="A33" s="493"/>
      <c r="B33" s="1463" t="s">
        <v>872</v>
      </c>
      <c r="C33" s="1"/>
      <c r="D33" s="1"/>
      <c r="E33" s="13"/>
      <c r="F33" s="1"/>
      <c r="G33" s="1"/>
      <c r="H33" s="1"/>
      <c r="I33" s="13"/>
      <c r="J33" s="1"/>
      <c r="K33" s="1"/>
      <c r="L33" s="1"/>
      <c r="M33" s="13"/>
      <c r="N33" s="1"/>
      <c r="O33" s="1"/>
      <c r="P33" s="1"/>
      <c r="Q33" s="13"/>
      <c r="R33" s="1"/>
      <c r="S33" s="1"/>
      <c r="T33" s="1"/>
      <c r="U33" s="13"/>
      <c r="V33" s="1"/>
      <c r="W33" s="1"/>
      <c r="X33" s="1"/>
      <c r="Y33" s="13"/>
      <c r="Z33" s="1"/>
      <c r="AA33" s="1"/>
      <c r="AB33" s="1"/>
      <c r="AC33" s="13"/>
      <c r="AD33" s="1"/>
      <c r="AE33" s="1"/>
      <c r="AF33" s="1"/>
      <c r="AG33" s="13"/>
      <c r="AH33" s="1"/>
      <c r="AI33" s="1"/>
      <c r="AJ33" s="1"/>
      <c r="AK33" s="13"/>
      <c r="AL33" s="1"/>
      <c r="AM33" s="1"/>
      <c r="AN33" s="1"/>
      <c r="AO33" s="13"/>
      <c r="AP33" s="1"/>
      <c r="AQ33" s="1"/>
      <c r="AR33" s="1"/>
      <c r="AS33" s="13"/>
      <c r="AT33" s="1"/>
      <c r="AU33" s="1"/>
      <c r="AV33" s="1"/>
      <c r="AW33" s="13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>
      <c r="A34" s="493"/>
      <c r="B34" s="1392" t="s">
        <v>873</v>
      </c>
      <c r="C34" s="1"/>
      <c r="D34" s="1"/>
      <c r="E34" s="13"/>
      <c r="F34" s="1"/>
      <c r="G34" s="1"/>
      <c r="H34" s="1"/>
      <c r="I34" s="13"/>
      <c r="J34" s="1"/>
      <c r="K34" s="1"/>
      <c r="L34" s="1"/>
      <c r="M34" s="13"/>
      <c r="N34" s="1"/>
      <c r="O34" s="1"/>
      <c r="P34" s="1"/>
      <c r="Q34" s="13"/>
      <c r="R34" s="1"/>
      <c r="S34" s="1"/>
      <c r="T34" s="1"/>
      <c r="U34" s="13"/>
      <c r="V34" s="1"/>
      <c r="W34" s="1"/>
      <c r="X34" s="1"/>
      <c r="Y34" s="13"/>
      <c r="Z34" s="1"/>
      <c r="AA34" s="1"/>
      <c r="AB34" s="1"/>
      <c r="AC34" s="13"/>
      <c r="AD34" s="1"/>
      <c r="AE34" s="1"/>
      <c r="AF34" s="1"/>
      <c r="AG34" s="13"/>
      <c r="AH34" s="1"/>
      <c r="AI34" s="1"/>
      <c r="AJ34" s="1"/>
      <c r="AK34" s="13"/>
      <c r="AL34" s="1"/>
      <c r="AM34" s="1"/>
      <c r="AN34" s="1"/>
      <c r="AO34" s="13"/>
      <c r="AP34" s="1"/>
      <c r="AQ34" s="1"/>
      <c r="AR34" s="1"/>
      <c r="AS34" s="13"/>
      <c r="AT34" s="1"/>
      <c r="AU34" s="1"/>
      <c r="AV34" s="1"/>
      <c r="AW34" s="13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>
      <c r="A35" s="493"/>
      <c r="B35" s="1464" t="s">
        <v>874</v>
      </c>
      <c r="C35" s="1"/>
      <c r="D35" s="1"/>
      <c r="E35" s="13"/>
      <c r="F35" s="1"/>
      <c r="G35" s="1"/>
      <c r="H35" s="1"/>
      <c r="I35" s="13"/>
      <c r="J35" s="1"/>
      <c r="K35" s="1"/>
      <c r="L35" s="1"/>
      <c r="M35" s="13"/>
      <c r="N35" s="1"/>
      <c r="O35" s="1"/>
      <c r="P35" s="1"/>
      <c r="Q35" s="13"/>
      <c r="R35" s="1"/>
      <c r="S35" s="1"/>
      <c r="T35" s="1"/>
      <c r="U35" s="13"/>
      <c r="V35" s="1"/>
      <c r="W35" s="1"/>
      <c r="X35" s="1"/>
      <c r="Y35" s="13"/>
      <c r="Z35" s="1"/>
      <c r="AA35" s="1"/>
      <c r="AB35" s="1"/>
      <c r="AC35" s="13"/>
      <c r="AD35" s="1"/>
      <c r="AE35" s="1"/>
      <c r="AF35" s="1"/>
      <c r="AG35" s="13"/>
      <c r="AH35" s="1"/>
      <c r="AI35" s="1"/>
      <c r="AJ35" s="1"/>
      <c r="AK35" s="13"/>
      <c r="AL35" s="1"/>
      <c r="AM35" s="1"/>
      <c r="AN35" s="1"/>
      <c r="AO35" s="13"/>
      <c r="AP35" s="1"/>
      <c r="AQ35" s="1"/>
      <c r="AR35" s="1"/>
      <c r="AS35" s="13"/>
      <c r="AT35" s="1"/>
      <c r="AU35" s="1"/>
      <c r="AV35" s="1"/>
      <c r="AW35" s="13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>
      <c r="A36" s="493"/>
      <c r="B36" s="1465" t="s">
        <v>875</v>
      </c>
      <c r="C36" s="1"/>
      <c r="D36" s="1"/>
      <c r="E36" s="13"/>
      <c r="F36" s="1"/>
      <c r="G36" s="1"/>
      <c r="H36" s="1"/>
      <c r="I36" s="13"/>
      <c r="J36" s="1"/>
      <c r="K36" s="1"/>
      <c r="L36" s="1"/>
      <c r="M36" s="13"/>
      <c r="N36" s="1"/>
      <c r="O36" s="1"/>
      <c r="P36" s="1"/>
      <c r="Q36" s="13"/>
      <c r="R36" s="1"/>
      <c r="S36" s="1"/>
      <c r="T36" s="1"/>
      <c r="U36" s="13"/>
      <c r="V36" s="1"/>
      <c r="W36" s="1"/>
      <c r="X36" s="1"/>
      <c r="Y36" s="13"/>
      <c r="Z36" s="1"/>
      <c r="AA36" s="1"/>
      <c r="AB36" s="1"/>
      <c r="AC36" s="13"/>
      <c r="AD36" s="1"/>
      <c r="AE36" s="1"/>
      <c r="AF36" s="1"/>
      <c r="AG36" s="13"/>
      <c r="AH36" s="1"/>
      <c r="AI36" s="1"/>
      <c r="AJ36" s="1"/>
      <c r="AK36" s="13"/>
      <c r="AL36" s="1"/>
      <c r="AM36" s="1"/>
      <c r="AN36" s="1"/>
      <c r="AO36" s="13"/>
      <c r="AP36" s="1"/>
      <c r="AQ36" s="1"/>
      <c r="AR36" s="1"/>
      <c r="AS36" s="13"/>
      <c r="AT36" s="1"/>
      <c r="AU36" s="1"/>
      <c r="AV36" s="1"/>
      <c r="AW36" s="13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>
      <c r="A37" s="493"/>
      <c r="B37" s="1466"/>
      <c r="C37" s="1"/>
      <c r="D37" s="1"/>
      <c r="E37" s="13"/>
      <c r="F37" s="1"/>
      <c r="G37" s="1"/>
      <c r="H37" s="1"/>
      <c r="I37" s="13"/>
      <c r="J37" s="1"/>
      <c r="K37" s="1"/>
      <c r="L37" s="1"/>
      <c r="M37" s="13"/>
      <c r="N37" s="1"/>
      <c r="O37" s="1"/>
      <c r="P37" s="1"/>
      <c r="Q37" s="13"/>
      <c r="R37" s="1"/>
      <c r="S37" s="1"/>
      <c r="T37" s="1"/>
      <c r="U37" s="13"/>
      <c r="V37" s="1"/>
      <c r="W37" s="1"/>
      <c r="X37" s="1"/>
      <c r="Y37" s="13"/>
      <c r="Z37" s="1"/>
      <c r="AA37" s="1"/>
      <c r="AB37" s="1"/>
      <c r="AC37" s="13"/>
      <c r="AD37" s="1"/>
      <c r="AE37" s="1"/>
      <c r="AF37" s="1"/>
      <c r="AG37" s="13"/>
      <c r="AH37" s="1"/>
      <c r="AI37" s="1"/>
      <c r="AJ37" s="1"/>
      <c r="AK37" s="13"/>
      <c r="AL37" s="1"/>
      <c r="AM37" s="1"/>
      <c r="AN37" s="1"/>
      <c r="AO37" s="13"/>
      <c r="AP37" s="1"/>
      <c r="AQ37" s="1"/>
      <c r="AR37" s="1"/>
      <c r="AS37" s="13"/>
      <c r="AT37" s="1"/>
      <c r="AU37" s="1"/>
      <c r="AV37" s="1"/>
      <c r="AW37" s="13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>
      <c r="A38" s="1445" t="s">
        <v>876</v>
      </c>
      <c r="B38" s="1467" t="s">
        <v>877</v>
      </c>
      <c r="C38" s="1"/>
      <c r="D38" s="1"/>
      <c r="E38" s="13"/>
      <c r="F38" s="1"/>
      <c r="G38" s="1"/>
      <c r="H38" s="1"/>
      <c r="I38" s="13"/>
      <c r="J38" s="1"/>
      <c r="K38" s="1"/>
      <c r="L38" s="1"/>
      <c r="M38" s="13"/>
      <c r="N38" s="1"/>
      <c r="O38" s="1"/>
      <c r="P38" s="1"/>
      <c r="Q38" s="13"/>
      <c r="R38" s="1"/>
      <c r="S38" s="1"/>
      <c r="T38" s="1"/>
      <c r="U38" s="13"/>
      <c r="V38" s="1"/>
      <c r="W38" s="1"/>
      <c r="X38" s="1"/>
      <c r="Y38" s="13"/>
      <c r="Z38" s="1"/>
      <c r="AA38" s="1"/>
      <c r="AB38" s="1"/>
      <c r="AC38" s="13"/>
      <c r="AD38" s="1"/>
      <c r="AE38" s="1"/>
      <c r="AF38" s="1"/>
      <c r="AG38" s="13"/>
      <c r="AH38" s="1"/>
      <c r="AI38" s="1"/>
      <c r="AJ38" s="1"/>
      <c r="AK38" s="13"/>
      <c r="AL38" s="1"/>
      <c r="AM38" s="1"/>
      <c r="AN38" s="1"/>
      <c r="AO38" s="13"/>
      <c r="AP38" s="1"/>
      <c r="AQ38" s="1"/>
      <c r="AR38" s="1"/>
      <c r="AS38" s="13"/>
      <c r="AT38" s="1"/>
      <c r="AU38" s="1"/>
      <c r="AV38" s="1"/>
      <c r="AW38" s="13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>
      <c r="A39" s="493"/>
      <c r="B39" s="1468" t="s">
        <v>878</v>
      </c>
      <c r="C39" s="1"/>
      <c r="D39" s="1"/>
      <c r="E39" s="13"/>
      <c r="F39" s="1"/>
      <c r="G39" s="1"/>
      <c r="H39" s="1"/>
      <c r="I39" s="13"/>
      <c r="J39" s="1"/>
      <c r="K39" s="1"/>
      <c r="L39" s="1"/>
      <c r="M39" s="13"/>
      <c r="N39" s="1"/>
      <c r="O39" s="1"/>
      <c r="P39" s="1"/>
      <c r="Q39" s="13"/>
      <c r="R39" s="1"/>
      <c r="S39" s="1"/>
      <c r="T39" s="1"/>
      <c r="U39" s="13"/>
      <c r="V39" s="1"/>
      <c r="W39" s="1"/>
      <c r="X39" s="1"/>
      <c r="Y39" s="13"/>
      <c r="Z39" s="1"/>
      <c r="AA39" s="1"/>
      <c r="AB39" s="1"/>
      <c r="AC39" s="13"/>
      <c r="AD39" s="1"/>
      <c r="AE39" s="1"/>
      <c r="AF39" s="1"/>
      <c r="AG39" s="13"/>
      <c r="AH39" s="1"/>
      <c r="AI39" s="1"/>
      <c r="AJ39" s="1"/>
      <c r="AK39" s="13"/>
      <c r="AL39" s="1"/>
      <c r="AM39" s="1"/>
      <c r="AN39" s="1"/>
      <c r="AO39" s="13"/>
      <c r="AP39" s="1"/>
      <c r="AQ39" s="1"/>
      <c r="AR39" s="1"/>
      <c r="AS39" s="13"/>
      <c r="AT39" s="1"/>
      <c r="AU39" s="1"/>
      <c r="AV39" s="1"/>
      <c r="AW39" s="13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>
      <c r="A40" s="493"/>
      <c r="B40" s="1469"/>
      <c r="C40" s="1"/>
      <c r="D40" s="1"/>
      <c r="E40" s="13"/>
      <c r="F40" s="1"/>
      <c r="G40" s="1"/>
      <c r="H40" s="1"/>
      <c r="I40" s="13"/>
      <c r="J40" s="1"/>
      <c r="K40" s="1"/>
      <c r="L40" s="1"/>
      <c r="M40" s="13"/>
      <c r="N40" s="1"/>
      <c r="O40" s="1"/>
      <c r="P40" s="1"/>
      <c r="Q40" s="13"/>
      <c r="R40" s="1"/>
      <c r="S40" s="1"/>
      <c r="T40" s="1"/>
      <c r="U40" s="13"/>
      <c r="V40" s="1"/>
      <c r="W40" s="1"/>
      <c r="X40" s="1"/>
      <c r="Y40" s="13"/>
      <c r="Z40" s="1"/>
      <c r="AA40" s="1"/>
      <c r="AB40" s="1"/>
      <c r="AC40" s="13"/>
      <c r="AD40" s="1"/>
      <c r="AE40" s="1"/>
      <c r="AF40" s="1"/>
      <c r="AG40" s="13"/>
      <c r="AH40" s="1"/>
      <c r="AI40" s="1"/>
      <c r="AJ40" s="1"/>
      <c r="AK40" s="13"/>
      <c r="AL40" s="1"/>
      <c r="AM40" s="1"/>
      <c r="AN40" s="1"/>
      <c r="AO40" s="13"/>
      <c r="AP40" s="1"/>
      <c r="AQ40" s="1"/>
      <c r="AR40" s="1"/>
      <c r="AS40" s="13"/>
      <c r="AT40" s="1"/>
      <c r="AU40" s="1"/>
      <c r="AV40" s="1"/>
      <c r="AW40" s="13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>
      <c r="A41" s="1431" t="s">
        <v>879</v>
      </c>
      <c r="B41" s="1470" t="s">
        <v>880</v>
      </c>
      <c r="C41" s="1"/>
      <c r="D41" s="1"/>
      <c r="E41" s="13"/>
      <c r="F41" s="1"/>
      <c r="G41" s="1"/>
      <c r="H41" s="1"/>
      <c r="I41" s="13"/>
      <c r="J41" s="1"/>
      <c r="K41" s="1"/>
      <c r="L41" s="1"/>
      <c r="M41" s="13"/>
      <c r="N41" s="1"/>
      <c r="O41" s="1"/>
      <c r="P41" s="1"/>
      <c r="Q41" s="13"/>
      <c r="R41" s="1"/>
      <c r="S41" s="1"/>
      <c r="T41" s="1"/>
      <c r="U41" s="13"/>
      <c r="V41" s="1"/>
      <c r="W41" s="1"/>
      <c r="X41" s="1"/>
      <c r="Y41" s="13"/>
      <c r="Z41" s="1"/>
      <c r="AA41" s="1"/>
      <c r="AB41" s="1"/>
      <c r="AC41" s="13"/>
      <c r="AD41" s="1"/>
      <c r="AE41" s="1"/>
      <c r="AF41" s="1"/>
      <c r="AG41" s="13"/>
      <c r="AH41" s="1"/>
      <c r="AI41" s="1"/>
      <c r="AJ41" s="1"/>
      <c r="AK41" s="13"/>
      <c r="AL41" s="1"/>
      <c r="AM41" s="1"/>
      <c r="AN41" s="1"/>
      <c r="AO41" s="13"/>
      <c r="AP41" s="1"/>
      <c r="AQ41" s="1"/>
      <c r="AR41" s="1"/>
      <c r="AS41" s="13"/>
      <c r="AT41" s="1"/>
      <c r="AU41" s="1"/>
      <c r="AV41" s="1"/>
      <c r="AW41" s="13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>
      <c r="A42" s="493"/>
      <c r="B42" s="1471" t="s">
        <v>881</v>
      </c>
      <c r="C42" s="1"/>
      <c r="D42" s="1"/>
      <c r="E42" s="13"/>
      <c r="F42" s="1"/>
      <c r="G42" s="1"/>
      <c r="H42" s="1"/>
      <c r="I42" s="13"/>
      <c r="J42" s="1"/>
      <c r="K42" s="1"/>
      <c r="L42" s="1"/>
      <c r="M42" s="13"/>
      <c r="N42" s="1"/>
      <c r="O42" s="1"/>
      <c r="P42" s="1"/>
      <c r="Q42" s="13"/>
      <c r="R42" s="1"/>
      <c r="S42" s="1"/>
      <c r="T42" s="1"/>
      <c r="U42" s="13"/>
      <c r="V42" s="1"/>
      <c r="W42" s="1"/>
      <c r="X42" s="1"/>
      <c r="Y42" s="13"/>
      <c r="Z42" s="1"/>
      <c r="AA42" s="1"/>
      <c r="AB42" s="1"/>
      <c r="AC42" s="13"/>
      <c r="AD42" s="1"/>
      <c r="AE42" s="1"/>
      <c r="AF42" s="1"/>
      <c r="AG42" s="13"/>
      <c r="AH42" s="1"/>
      <c r="AI42" s="1"/>
      <c r="AJ42" s="1"/>
      <c r="AK42" s="13"/>
      <c r="AL42" s="1"/>
      <c r="AM42" s="1"/>
      <c r="AN42" s="1"/>
      <c r="AO42" s="13"/>
      <c r="AP42" s="1"/>
      <c r="AQ42" s="1"/>
      <c r="AR42" s="1"/>
      <c r="AS42" s="13"/>
      <c r="AT42" s="1"/>
      <c r="AU42" s="1"/>
      <c r="AV42" s="1"/>
      <c r="AW42" s="13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>
      <c r="A43" s="493"/>
      <c r="B43" s="1472" t="s">
        <v>882</v>
      </c>
      <c r="C43" s="1"/>
      <c r="D43" s="1"/>
      <c r="E43" s="13"/>
      <c r="F43" s="1"/>
      <c r="G43" s="1"/>
      <c r="H43" s="1"/>
      <c r="I43" s="13"/>
      <c r="J43" s="1"/>
      <c r="K43" s="1"/>
      <c r="L43" s="1"/>
      <c r="M43" s="13"/>
      <c r="N43" s="1"/>
      <c r="O43" s="1"/>
      <c r="P43" s="1"/>
      <c r="Q43" s="13"/>
      <c r="R43" s="1"/>
      <c r="S43" s="1"/>
      <c r="T43" s="1"/>
      <c r="U43" s="13"/>
      <c r="V43" s="1"/>
      <c r="W43" s="1"/>
      <c r="X43" s="1"/>
      <c r="Y43" s="13"/>
      <c r="Z43" s="1"/>
      <c r="AA43" s="1"/>
      <c r="AB43" s="1"/>
      <c r="AC43" s="13"/>
      <c r="AD43" s="1"/>
      <c r="AE43" s="1"/>
      <c r="AF43" s="1"/>
      <c r="AG43" s="13"/>
      <c r="AH43" s="1"/>
      <c r="AI43" s="1"/>
      <c r="AJ43" s="1"/>
      <c r="AK43" s="13"/>
      <c r="AL43" s="1"/>
      <c r="AM43" s="1"/>
      <c r="AN43" s="1"/>
      <c r="AO43" s="13"/>
      <c r="AP43" s="1"/>
      <c r="AQ43" s="1"/>
      <c r="AR43" s="1"/>
      <c r="AS43" s="13"/>
      <c r="AT43" s="1"/>
      <c r="AU43" s="1"/>
      <c r="AV43" s="1"/>
      <c r="AW43" s="13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>
      <c r="A44" s="493"/>
      <c r="B44" s="1473" t="s">
        <v>883</v>
      </c>
      <c r="C44" s="1"/>
      <c r="D44" s="1"/>
      <c r="E44" s="13"/>
      <c r="F44" s="1"/>
      <c r="G44" s="1"/>
      <c r="H44" s="1"/>
      <c r="I44" s="13"/>
      <c r="J44" s="1"/>
      <c r="K44" s="1"/>
      <c r="L44" s="1"/>
      <c r="M44" s="13"/>
      <c r="N44" s="1"/>
      <c r="O44" s="1"/>
      <c r="P44" s="1"/>
      <c r="Q44" s="13"/>
      <c r="R44" s="1"/>
      <c r="S44" s="1"/>
      <c r="T44" s="1"/>
      <c r="U44" s="13"/>
      <c r="V44" s="1"/>
      <c r="W44" s="1"/>
      <c r="X44" s="1"/>
      <c r="Y44" s="13"/>
      <c r="Z44" s="1"/>
      <c r="AA44" s="1"/>
      <c r="AB44" s="1"/>
      <c r="AC44" s="13"/>
      <c r="AD44" s="1"/>
      <c r="AE44" s="1"/>
      <c r="AF44" s="1"/>
      <c r="AG44" s="13"/>
      <c r="AH44" s="1"/>
      <c r="AI44" s="1"/>
      <c r="AJ44" s="1"/>
      <c r="AK44" s="13"/>
      <c r="AL44" s="1"/>
      <c r="AM44" s="1"/>
      <c r="AN44" s="1"/>
      <c r="AO44" s="13"/>
      <c r="AP44" s="1"/>
      <c r="AQ44" s="1"/>
      <c r="AR44" s="1"/>
      <c r="AS44" s="13"/>
      <c r="AT44" s="1"/>
      <c r="AU44" s="1"/>
      <c r="AV44" s="1"/>
      <c r="AW44" s="13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</row>
    <row r="45">
      <c r="A45" s="493"/>
      <c r="B45" s="1461" t="s">
        <v>884</v>
      </c>
      <c r="C45" s="1"/>
      <c r="D45" s="1"/>
      <c r="E45" s="13"/>
      <c r="F45" s="1"/>
      <c r="G45" s="1"/>
      <c r="H45" s="1"/>
      <c r="I45" s="13"/>
      <c r="J45" s="1"/>
      <c r="K45" s="1"/>
      <c r="L45" s="1"/>
      <c r="M45" s="13"/>
      <c r="N45" s="1"/>
      <c r="O45" s="1"/>
      <c r="P45" s="1"/>
      <c r="Q45" s="13"/>
      <c r="R45" s="1"/>
      <c r="S45" s="1"/>
      <c r="T45" s="1"/>
      <c r="U45" s="13"/>
      <c r="V45" s="1"/>
      <c r="W45" s="1"/>
      <c r="X45" s="1"/>
      <c r="Y45" s="13"/>
      <c r="Z45" s="1"/>
      <c r="AA45" s="1"/>
      <c r="AB45" s="1"/>
      <c r="AC45" s="13"/>
      <c r="AD45" s="1"/>
      <c r="AE45" s="1"/>
      <c r="AF45" s="1"/>
      <c r="AG45" s="13"/>
      <c r="AH45" s="1"/>
      <c r="AI45" s="1"/>
      <c r="AJ45" s="1"/>
      <c r="AK45" s="13"/>
      <c r="AL45" s="1"/>
      <c r="AM45" s="1"/>
      <c r="AN45" s="1"/>
      <c r="AO45" s="13"/>
      <c r="AP45" s="1"/>
      <c r="AQ45" s="1"/>
      <c r="AR45" s="1"/>
      <c r="AS45" s="13"/>
      <c r="AT45" s="1"/>
      <c r="AU45" s="1"/>
      <c r="AV45" s="1"/>
      <c r="AW45" s="13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</row>
    <row r="46">
      <c r="A46" s="493"/>
      <c r="B46" s="1472" t="s">
        <v>885</v>
      </c>
      <c r="C46" s="1"/>
      <c r="D46" s="1"/>
      <c r="E46" s="13"/>
      <c r="F46" s="1"/>
      <c r="G46" s="1"/>
      <c r="H46" s="1"/>
      <c r="I46" s="13"/>
      <c r="J46" s="1"/>
      <c r="K46" s="1"/>
      <c r="L46" s="1"/>
      <c r="M46" s="13"/>
      <c r="N46" s="1"/>
      <c r="O46" s="1"/>
      <c r="P46" s="1"/>
      <c r="Q46" s="13"/>
      <c r="R46" s="1"/>
      <c r="S46" s="1"/>
      <c r="T46" s="1"/>
      <c r="U46" s="13"/>
      <c r="V46" s="1"/>
      <c r="W46" s="1"/>
      <c r="X46" s="1"/>
      <c r="Y46" s="13"/>
      <c r="Z46" s="1"/>
      <c r="AA46" s="1"/>
      <c r="AB46" s="1"/>
      <c r="AC46" s="13"/>
      <c r="AD46" s="1"/>
      <c r="AE46" s="1"/>
      <c r="AF46" s="1"/>
      <c r="AG46" s="13"/>
      <c r="AH46" s="1"/>
      <c r="AI46" s="1"/>
      <c r="AJ46" s="1"/>
      <c r="AK46" s="13"/>
      <c r="AL46" s="1"/>
      <c r="AM46" s="1"/>
      <c r="AN46" s="1"/>
      <c r="AO46" s="13"/>
      <c r="AP46" s="1"/>
      <c r="AQ46" s="1"/>
      <c r="AR46" s="1"/>
      <c r="AS46" s="13"/>
      <c r="AT46" s="1"/>
      <c r="AU46" s="1"/>
      <c r="AV46" s="1"/>
      <c r="AW46" s="13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</row>
    <row r="47">
      <c r="A47" s="493"/>
      <c r="B47" s="1474"/>
      <c r="C47" s="1"/>
      <c r="D47" s="1"/>
      <c r="E47" s="13"/>
      <c r="F47" s="1"/>
      <c r="G47" s="1"/>
      <c r="H47" s="1"/>
      <c r="I47" s="13"/>
      <c r="J47" s="1"/>
      <c r="K47" s="1"/>
      <c r="L47" s="1"/>
      <c r="M47" s="13"/>
      <c r="N47" s="1"/>
      <c r="O47" s="1"/>
      <c r="P47" s="1"/>
      <c r="Q47" s="13"/>
      <c r="R47" s="1"/>
      <c r="S47" s="1"/>
      <c r="T47" s="1"/>
      <c r="U47" s="13"/>
      <c r="V47" s="1"/>
      <c r="W47" s="1"/>
      <c r="X47" s="1"/>
      <c r="Y47" s="13"/>
      <c r="Z47" s="1"/>
      <c r="AA47" s="1"/>
      <c r="AB47" s="1"/>
      <c r="AC47" s="13"/>
      <c r="AD47" s="1"/>
      <c r="AE47" s="1"/>
      <c r="AF47" s="1"/>
      <c r="AG47" s="13"/>
      <c r="AH47" s="1"/>
      <c r="AI47" s="1"/>
      <c r="AJ47" s="1"/>
      <c r="AK47" s="13"/>
      <c r="AL47" s="1"/>
      <c r="AM47" s="1"/>
      <c r="AN47" s="1"/>
      <c r="AO47" s="13"/>
      <c r="AP47" s="1"/>
      <c r="AQ47" s="1"/>
      <c r="AR47" s="1"/>
      <c r="AS47" s="13"/>
      <c r="AT47" s="1"/>
      <c r="AU47" s="1"/>
      <c r="AV47" s="1"/>
      <c r="AW47" s="13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</row>
  </sheetData>
  <mergeCells count="132">
    <mergeCell ref="AO9:AP9"/>
    <mergeCell ref="AN8:AP8"/>
    <mergeCell ref="AN11:AP11"/>
    <mergeCell ref="AQ11:AT11"/>
    <mergeCell ref="AN10:AT10"/>
    <mergeCell ref="AQ9:AT9"/>
    <mergeCell ref="AQ12:AT12"/>
    <mergeCell ref="AQ8:AT8"/>
    <mergeCell ref="AN1:AP1"/>
    <mergeCell ref="AL1:AM2"/>
    <mergeCell ref="AN12:AP12"/>
    <mergeCell ref="AN13:AP13"/>
    <mergeCell ref="AQ13:AT13"/>
    <mergeCell ref="AU3:AU13"/>
    <mergeCell ref="AL3:AL13"/>
    <mergeCell ref="N11:Q11"/>
    <mergeCell ref="N10:Q10"/>
    <mergeCell ref="R3:R12"/>
    <mergeCell ref="N1:Q1"/>
    <mergeCell ref="N7:O7"/>
    <mergeCell ref="N9:Q9"/>
    <mergeCell ref="N4:Q4"/>
    <mergeCell ref="L3:L11"/>
    <mergeCell ref="T11:Y11"/>
    <mergeCell ref="Z11:AB11"/>
    <mergeCell ref="AE11:AK11"/>
    <mergeCell ref="AE7:AF7"/>
    <mergeCell ref="W7:AB7"/>
    <mergeCell ref="AF4:AG4"/>
    <mergeCell ref="AH4:AK4"/>
    <mergeCell ref="AH9:AK9"/>
    <mergeCell ref="AE9:AG9"/>
    <mergeCell ref="AH10:AK10"/>
    <mergeCell ref="AE8:AK8"/>
    <mergeCell ref="AU1:AV2"/>
    <mergeCell ref="AW1:AX1"/>
    <mergeCell ref="R1:S2"/>
    <mergeCell ref="L1:M2"/>
    <mergeCell ref="AE1:AG1"/>
    <mergeCell ref="AE3:AK3"/>
    <mergeCell ref="U1:X1"/>
    <mergeCell ref="Y1:AB1"/>
    <mergeCell ref="V2:W2"/>
    <mergeCell ref="T2:U2"/>
    <mergeCell ref="X2:Y2"/>
    <mergeCell ref="AC1:AD2"/>
    <mergeCell ref="AW5:BB5"/>
    <mergeCell ref="BF5:BG5"/>
    <mergeCell ref="BA7:BC7"/>
    <mergeCell ref="AW7:AZ7"/>
    <mergeCell ref="BF8:BH8"/>
    <mergeCell ref="BF6:BH6"/>
    <mergeCell ref="BF7:BH7"/>
    <mergeCell ref="AW4:BB4"/>
    <mergeCell ref="BA9:BC9"/>
    <mergeCell ref="BH9:BL9"/>
    <mergeCell ref="AW6:BB6"/>
    <mergeCell ref="BF3:BH3"/>
    <mergeCell ref="AW9:AZ9"/>
    <mergeCell ref="AW8:BC8"/>
    <mergeCell ref="AH6:AK6"/>
    <mergeCell ref="AG5:AK5"/>
    <mergeCell ref="AQ1:AR1"/>
    <mergeCell ref="AH1:AK1"/>
    <mergeCell ref="BG1:BH1"/>
    <mergeCell ref="BA1:BC1"/>
    <mergeCell ref="AN6:AT6"/>
    <mergeCell ref="AQ5:AT5"/>
    <mergeCell ref="AO5:AP5"/>
    <mergeCell ref="AQ3:AT3"/>
    <mergeCell ref="AO4:AT4"/>
    <mergeCell ref="AG7:AK7"/>
    <mergeCell ref="AN7:AT7"/>
    <mergeCell ref="AS1:AT1"/>
    <mergeCell ref="AE6:AG6"/>
    <mergeCell ref="AY1:AZ1"/>
    <mergeCell ref="AF2:AG2"/>
    <mergeCell ref="AN3:AP3"/>
    <mergeCell ref="BF9:BG9"/>
    <mergeCell ref="BF10:BH10"/>
    <mergeCell ref="AW10:AZ10"/>
    <mergeCell ref="AW11:BB11"/>
    <mergeCell ref="BA10:BC10"/>
    <mergeCell ref="AW3:AZ3"/>
    <mergeCell ref="BA3:BC3"/>
    <mergeCell ref="BD1:BE2"/>
    <mergeCell ref="BD3:BD11"/>
    <mergeCell ref="F3:I3"/>
    <mergeCell ref="F1:I1"/>
    <mergeCell ref="F11:I11"/>
    <mergeCell ref="F10:I10"/>
    <mergeCell ref="F7:I7"/>
    <mergeCell ref="F8:I8"/>
    <mergeCell ref="F4:I4"/>
    <mergeCell ref="F5:I5"/>
    <mergeCell ref="F6:I6"/>
    <mergeCell ref="P6:Q6"/>
    <mergeCell ref="N6:O6"/>
    <mergeCell ref="T6:AB6"/>
    <mergeCell ref="W4:AB4"/>
    <mergeCell ref="T4:V4"/>
    <mergeCell ref="P7:Q7"/>
    <mergeCell ref="N3:O3"/>
    <mergeCell ref="N5:Q5"/>
    <mergeCell ref="P3:Q3"/>
    <mergeCell ref="T5:AB5"/>
    <mergeCell ref="AE5:AF5"/>
    <mergeCell ref="T3:AB3"/>
    <mergeCell ref="AC3:AC12"/>
    <mergeCell ref="Z9:AB9"/>
    <mergeCell ref="T9:V9"/>
    <mergeCell ref="W9:Y9"/>
    <mergeCell ref="T12:AB12"/>
    <mergeCell ref="X8:AB8"/>
    <mergeCell ref="T7:V7"/>
    <mergeCell ref="P8:Q8"/>
    <mergeCell ref="T8:W8"/>
    <mergeCell ref="AE10:AF10"/>
    <mergeCell ref="T10:AB10"/>
    <mergeCell ref="A38:A40"/>
    <mergeCell ref="A15:A37"/>
    <mergeCell ref="A41:A47"/>
    <mergeCell ref="F9:I9"/>
    <mergeCell ref="N8:O8"/>
    <mergeCell ref="A11:A14"/>
    <mergeCell ref="A3:A10"/>
    <mergeCell ref="C1:C11"/>
    <mergeCell ref="D3:D11"/>
    <mergeCell ref="D1:E2"/>
    <mergeCell ref="B1:B2"/>
    <mergeCell ref="A1:A2"/>
    <mergeCell ref="J2:J11"/>
  </mergeCells>
  <conditionalFormatting sqref="B3">
    <cfRule type="cellIs" dxfId="0" priority="1" operator="equal">
      <formula>"D66"</formula>
    </cfRule>
  </conditionalFormatting>
  <conditionalFormatting sqref="B3">
    <cfRule type="cellIs" dxfId="1" priority="2" operator="equal">
      <formula>"MPN"</formula>
    </cfRule>
  </conditionalFormatting>
  <conditionalFormatting sqref="B3">
    <cfRule type="cellIs" dxfId="2" priority="3" operator="equal">
      <formula>"S&amp;V"</formula>
    </cfRule>
  </conditionalFormatting>
  <conditionalFormatting sqref="B3">
    <cfRule type="cellIs" dxfId="3" priority="4" operator="equal">
      <formula>"PVV"</formula>
    </cfRule>
  </conditionalFormatting>
  <conditionalFormatting sqref="B3">
    <cfRule type="cellIs" dxfId="4" priority="5" operator="equal">
      <formula>"VVD"</formula>
    </cfRule>
  </conditionalFormatting>
  <conditionalFormatting sqref="B3">
    <cfRule type="cellIs" dxfId="5" priority="6" operator="equal">
      <formula>"GL"</formula>
    </cfRule>
  </conditionalFormatting>
  <conditionalFormatting sqref="B3">
    <cfRule type="cellIs" dxfId="6" priority="7" operator="equal">
      <formula>"PP"</formula>
    </cfRule>
  </conditionalFormatting>
  <conditionalFormatting sqref="B3">
    <cfRule type="cellIs" dxfId="7" priority="8" operator="equal">
      <formula>"CDA"</formula>
    </cfRule>
  </conditionalFormatting>
  <drawing r:id="rId2"/>
  <legacyDrawing r:id="rId3"/>
</worksheet>
</file>