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B7D99626-F605-42A0-A462-8DF9396272A5}" xr6:coauthVersionLast="47" xr6:coauthVersionMax="47" xr10:uidLastSave="{00000000-0000-0000-0000-000000000000}"/>
  <bookViews>
    <workbookView xWindow="380" yWindow="380" windowWidth="14400" windowHeight="8410" xr2:uid="{00000000-000D-0000-FFFF-FFFF00000000}"/>
  </bookViews>
  <sheets>
    <sheet name="Platinum-group metals" sheetId="1" r:id="rId1"/>
  </sheets>
  <definedNames>
    <definedName name="_xlnm.Print_Titles" localSheetId="0">'Platinum-group metals'!$1:$5</definedName>
  </definedName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2" i="1" l="1"/>
  <c r="G110" i="1"/>
  <c r="G109" i="1"/>
  <c r="G108" i="1"/>
  <c r="F111" i="1"/>
  <c r="B112" i="1"/>
  <c r="B111" i="1"/>
  <c r="J49" i="1"/>
  <c r="J46" i="1"/>
  <c r="J44" i="1"/>
  <c r="J43" i="1"/>
  <c r="J42" i="1"/>
  <c r="J41" i="1"/>
  <c r="J40" i="1"/>
  <c r="J39" i="1"/>
  <c r="J38" i="1"/>
  <c r="J37" i="1"/>
  <c r="J36" i="1"/>
  <c r="J35" i="1"/>
  <c r="J34" i="1"/>
</calcChain>
</file>

<file path=xl/sharedStrings.xml><?xml version="1.0" encoding="utf-8"?>
<sst xmlns="http://schemas.openxmlformats.org/spreadsheetml/2006/main" count="321" uniqueCount="23">
  <si>
    <r>
      <t>PLATINUM-GROUP METALS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</si>
  <si>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</si>
  <si>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PGM content unless otherwise noted]</t>
  </si>
  <si>
    <t>Year</t>
  </si>
  <si>
    <t>Primary production</t>
  </si>
  <si>
    <t xml:space="preserve">Secondary production </t>
  </si>
  <si>
    <t>Secondary production toll-refined</t>
  </si>
  <si>
    <t>Imports</t>
  </si>
  <si>
    <t>Exports</t>
  </si>
  <si>
    <t>Government stocks</t>
  </si>
  <si>
    <t>Industry stocks</t>
  </si>
  <si>
    <t>Reported consumption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</si>
  <si>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</si>
  <si>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</si>
  <si>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</si>
  <si>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</si>
  <si>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</si>
  <si>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</si>
  <si>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</si>
  <si>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H.E. Hilliard, M.W. George, P.J. Loferski, S.A. Singerling, and R.F. Schulte.</t>
    </r>
  </si>
  <si>
    <t xml:space="preserve"> </t>
  </si>
  <si>
    <t>Last modification: September 13,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</si>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</sst>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"/>
    <numFmt numFmtId="166" formatCode="0.0"/>
    <numFmt numFmtId="167" formatCode="#,##0.0"/>
    <numFmt numFmtId="168" formatCode="#,##0.000"/>
    <numFmt numFmtId="169" formatCode="_(* #,##0_);_(* \(#,##0\);_(* &quot;-&quot;??_);_(@_)"/>
    <numFmt numFmtId="170" formatCode="#,##0.00000"/>
    <numFmt numFmtId="171" formatCode="#,##0.000000"/>
  </numFmts>
  <fonts count="10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Times New Roman"/>
      <family val="1"/>
    </font>
    <font>
      <sz val="10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/>
    <xf numFmtId="3" fontId="1" fillId="0" borderId="0" xfId="0" applyNumberFormat="1" applyFont="1" applyFill="1"/>
    <xf numFmtId="166" fontId="1" fillId="0" borderId="1" xfId="0" applyNumberFormat="1" applyFont="1" applyFill="1" applyBorder="1"/>
    <xf numFmtId="1" fontId="1" fillId="0" borderId="1" xfId="0" applyNumberFormat="1" applyFont="1" applyFill="1" applyBorder="1"/>
    <xf numFmtId="0" fontId="1" fillId="0" borderId="0" xfId="0" applyFont="1" applyFill="1" applyBorder="1"/>
    <xf numFmtId="11" fontId="1" fillId="0" borderId="0" xfId="0" applyNumberFormat="1" applyFont="1" applyFill="1"/>
    <xf numFmtId="11" fontId="2" fillId="0" borderId="0" xfId="0" applyNumberFormat="1" applyFont="1" applyFill="1"/>
    <xf numFmtId="49" fontId="2" fillId="0" borderId="1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Fill="1" applyBorder="1" applyAlignment="1">
      <alignment horizontal="right" vertical="justify"/>
    </xf>
    <xf numFmtId="165" fontId="1" fillId="0" borderId="1" xfId="0" applyNumberFormat="1" applyFont="1" applyFill="1" applyBorder="1" applyAlignment="1">
      <alignment horizontal="right" vertical="justify"/>
    </xf>
    <xf numFmtId="166" fontId="1" fillId="0" borderId="1" xfId="0" applyNumberFormat="1" applyFont="1" applyFill="1" applyBorder="1" applyAlignment="1">
      <alignment horizontal="right" vertical="justify"/>
    </xf>
    <xf numFmtId="4" fontId="1" fillId="0" borderId="1" xfId="0" applyNumberFormat="1" applyFont="1" applyFill="1" applyBorder="1" applyAlignment="1">
      <alignment horizontal="right" vertical="justify"/>
    </xf>
    <xf numFmtId="1" fontId="1" fillId="0" borderId="1" xfId="0" applyNumberFormat="1" applyFont="1" applyFill="1" applyBorder="1" applyAlignment="1">
      <alignment horizontal="right" vertical="justify"/>
    </xf>
    <xf numFmtId="167" fontId="1" fillId="0" borderId="1" xfId="0" applyNumberFormat="1" applyFont="1" applyFill="1" applyBorder="1" applyAlignment="1">
      <alignment horizontal="right" vertical="justify"/>
    </xf>
    <xf numFmtId="168" fontId="1" fillId="0" borderId="1" xfId="0" applyNumberFormat="1" applyFont="1" applyFill="1" applyBorder="1" applyAlignment="1">
      <alignment horizontal="right" vertical="justify"/>
    </xf>
    <xf numFmtId="49" fontId="2" fillId="0" borderId="2" xfId="0" applyNumberFormat="1" applyFont="1" applyFill="1" applyBorder="1" applyAlignment="1">
      <alignment horizontal="center" wrapText="1"/>
    </xf>
    <xf numFmtId="4" fontId="1" fillId="0" borderId="2" xfId="0" applyNumberFormat="1" applyFont="1" applyFill="1" applyBorder="1" applyAlignment="1">
      <alignment horizontal="right" vertical="justify"/>
    </xf>
    <xf numFmtId="49" fontId="2" fillId="0" borderId="3" xfId="0" applyNumberFormat="1" applyFont="1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/>
    <xf numFmtId="0" fontId="1" fillId="0" borderId="1" xfId="0" applyFont="1" applyFill="1" applyBorder="1"/>
    <xf numFmtId="167" fontId="1" fillId="0" borderId="1" xfId="0" applyNumberFormat="1" applyFont="1" applyFill="1" applyBorder="1"/>
    <xf numFmtId="167" fontId="1" fillId="0" borderId="2" xfId="0" applyNumberFormat="1" applyFont="1" applyFill="1" applyBorder="1" applyAlignment="1">
      <alignment horizontal="right" vertical="justify"/>
    </xf>
    <xf numFmtId="3" fontId="1" fillId="0" borderId="1" xfId="0" applyNumberFormat="1" applyFont="1" applyFill="1" applyBorder="1" applyAlignment="1">
      <alignment horizontal="right" vertical="justify"/>
    </xf>
    <xf numFmtId="0" fontId="4" fillId="0" borderId="0" xfId="0" applyFont="1"/>
    <xf numFmtId="166" fontId="0" fillId="0" borderId="0" xfId="0" applyNumberFormat="1" applyAlignment="1">
      <alignment horizontal="right"/>
    </xf>
    <xf numFmtId="169" fontId="1" fillId="0" borderId="0" xfId="1" applyNumberFormat="1" applyFont="1" applyFill="1"/>
    <xf numFmtId="3" fontId="1" fillId="0" borderId="0" xfId="0" applyNumberFormat="1" applyFont="1" applyFill="1" applyBorder="1" applyAlignment="1">
      <alignment horizontal="right" vertical="justify"/>
    </xf>
    <xf numFmtId="0" fontId="2" fillId="0" borderId="0" xfId="0" applyFont="1" applyFill="1"/>
    <xf numFmtId="1" fontId="0" fillId="0" borderId="0" xfId="0" applyNumberFormat="1" applyFill="1" applyAlignment="1">
      <alignment horizontal="right"/>
    </xf>
    <xf numFmtId="166" fontId="7" fillId="0" borderId="0" xfId="0" applyNumberFormat="1" applyFont="1" applyBorder="1"/>
    <xf numFmtId="167" fontId="1" fillId="0" borderId="0" xfId="0" applyNumberFormat="1" applyFont="1" applyFill="1"/>
    <xf numFmtId="43" fontId="1" fillId="0" borderId="0" xfId="1" applyFont="1" applyFill="1"/>
    <xf numFmtId="1" fontId="1" fillId="0" borderId="5" xfId="0" applyNumberFormat="1" applyFont="1" applyFill="1" applyBorder="1" applyAlignment="1">
      <alignment horizontal="center" vertical="center"/>
    </xf>
    <xf numFmtId="0" fontId="1" fillId="0" borderId="0" xfId="0" applyFont="1"/>
    <xf numFmtId="167" fontId="1" fillId="0" borderId="0" xfId="0" applyNumberFormat="1" applyFont="1"/>
    <xf numFmtId="3" fontId="9" fillId="0" borderId="0" xfId="0" applyNumberFormat="1" applyFont="1" applyFill="1"/>
    <xf numFmtId="3" fontId="1" fillId="0" borderId="0" xfId="0" applyNumberFormat="1" applyFont="1"/>
    <xf numFmtId="171" fontId="1" fillId="0" borderId="0" xfId="0" applyNumberFormat="1" applyFont="1" applyFill="1"/>
    <xf numFmtId="0" fontId="8" fillId="0" borderId="0" xfId="0" applyFont="1" applyFill="1"/>
    <xf numFmtId="3" fontId="2" fillId="0" borderId="0" xfId="0" applyNumberFormat="1" applyFont="1" applyFill="1"/>
    <xf numFmtId="166" fontId="7" fillId="0" borderId="0" xfId="0" applyNumberFormat="1" applyFont="1" applyBorder="1" applyProtection="1">
      <protection locked="0"/>
    </xf>
    <xf numFmtId="3" fontId="8" fillId="0" borderId="0" xfId="0" applyNumberFormat="1" applyFont="1" applyFill="1"/>
    <xf numFmtId="170" fontId="9" fillId="0" borderId="0" xfId="0" applyNumberFormat="1" applyFont="1" applyFill="1"/>
    <xf numFmtId="171" fontId="9" fillId="0" borderId="0" xfId="0" applyNumberFormat="1" applyFont="1" applyFill="1"/>
    <xf numFmtId="1" fontId="7" fillId="0" borderId="0" xfId="0" applyNumberFormat="1" applyFont="1" applyBorder="1" applyProtection="1">
      <protection locked="0"/>
    </xf>
    <xf numFmtId="49" fontId="5" fillId="0" borderId="0" xfId="0" quotePrefix="1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1" fontId="1" fillId="0" borderId="5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CCFF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114300</xdr:colOff>
          <xdr:row>2</xdr:row>
          <xdr:rowOff>44450</xdr:rowOff>
        </xdr:from>
        <xdr:to>
          <xdr:col>14</xdr:col>
          <xdr:colOff>152400</xdr:colOff>
          <xdr:row>4</xdr:row>
          <xdr:rowOff>406400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6"/>
  <sheetViews>
    <sheetView tabSelected="1" workbookViewId="0">
      <pane xSplit="1" ySplit="5" topLeftCell="B120" activePane="bottomRight" state="frozen"/>
      <selection pane="topRight" activeCell="B1" sqref="B1"/>
      <selection pane="bottomLeft" activeCell="A6" sqref="A6"/>
      <selection pane="bottomRight" sqref="A1:M1"/>
    </sheetView>
  </sheetViews>
  <sheetFormatPr defaultColWidth="8.81640625" defaultRowHeight="13" x14ac:dyDescent="0.3"/>
  <cols>
    <col min="1" max="1" width="6.54296875" style="1" customWidth="1"/>
    <col min="2" max="2" width="11.1796875" style="8" customWidth="1"/>
    <col min="3" max="3" width="11" style="8" customWidth="1"/>
    <col min="4" max="4" width="12.1796875" style="8" customWidth="1"/>
    <col min="5" max="5" width="8.1796875" style="8" customWidth="1"/>
    <col min="6" max="6" width="7.453125" style="8" bestFit="1" customWidth="1"/>
    <col min="7" max="7" width="11.81640625" style="8" customWidth="1"/>
    <col min="8" max="8" width="9.1796875" style="8" customWidth="1"/>
    <col min="9" max="9" width="13.1796875" style="8" customWidth="1"/>
    <col min="10" max="10" width="13.453125" style="8" customWidth="1"/>
    <col min="11" max="11" width="10.1796875" style="8" customWidth="1"/>
    <col min="12" max="12" width="11.453125" style="8" customWidth="1"/>
    <col min="13" max="13" width="10.81640625" style="9" customWidth="1"/>
    <col min="14" max="14" width="11.81640625" style="1" customWidth="1"/>
    <col min="15" max="15" width="10.26953125" style="1" customWidth="1"/>
    <col min="16" max="16" width="8.81640625" style="1"/>
    <col min="17" max="17" width="9.81640625" style="1" bestFit="1" customWidth="1"/>
    <col min="18" max="16384" width="8.81640625" style="1"/>
  </cols>
  <sheetData>
    <row r="1" spans="1:15" ht="15.75" customHeight="1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5" x14ac:dyDescent="0.3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5" x14ac:dyDescent="0.3">
      <c r="A3" s="55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</row>
    <row r="4" spans="1:15" x14ac:dyDescent="0.3">
      <c r="A4" s="56" t="s">
        <v>21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5" ht="41.5" customHeight="1" x14ac:dyDescent="0.3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9" t="s">
        <v>11</v>
      </c>
      <c r="J5" s="10" t="s">
        <v>12</v>
      </c>
      <c r="K5" s="21" t="s">
        <v>13</v>
      </c>
      <c r="L5" s="10" t="s">
        <v>14</v>
      </c>
      <c r="M5" s="10" t="s">
        <v>15</v>
      </c>
    </row>
    <row r="6" spans="1:15" x14ac:dyDescent="0.3">
      <c r="A6" s="2">
        <v>1900</v>
      </c>
      <c r="B6" s="11">
        <v>1.24E-2</v>
      </c>
      <c r="C6" s="15" t="s">
        <v>16</v>
      </c>
      <c r="D6" s="15" t="s">
        <v>16</v>
      </c>
      <c r="E6" s="15" t="s">
        <v>16</v>
      </c>
      <c r="F6" s="15" t="s">
        <v>16</v>
      </c>
      <c r="G6" s="15" t="s">
        <v>16</v>
      </c>
      <c r="H6" s="15" t="s">
        <v>16</v>
      </c>
      <c r="I6" s="15" t="s">
        <v>16</v>
      </c>
      <c r="J6" s="15">
        <v>2.56</v>
      </c>
      <c r="K6" s="27">
        <v>201000</v>
      </c>
      <c r="L6" s="27">
        <v>3900000</v>
      </c>
      <c r="M6" s="3">
        <v>6.62</v>
      </c>
    </row>
    <row r="7" spans="1:15" x14ac:dyDescent="0.3">
      <c r="A7" s="2">
        <v>1901</v>
      </c>
      <c r="B7" s="11">
        <v>4.3799999999999999E-2</v>
      </c>
      <c r="C7" s="15" t="s">
        <v>16</v>
      </c>
      <c r="D7" s="15" t="s">
        <v>16</v>
      </c>
      <c r="E7" s="15" t="s">
        <v>16</v>
      </c>
      <c r="F7" s="15" t="s">
        <v>16</v>
      </c>
      <c r="G7" s="15" t="s">
        <v>16</v>
      </c>
      <c r="H7" s="15" t="s">
        <v>16</v>
      </c>
      <c r="I7" s="15" t="s">
        <v>16</v>
      </c>
      <c r="J7" s="15">
        <v>2.65</v>
      </c>
      <c r="K7" s="27">
        <v>629000</v>
      </c>
      <c r="L7" s="27">
        <v>12000000</v>
      </c>
      <c r="M7" s="3">
        <v>9.85</v>
      </c>
    </row>
    <row r="8" spans="1:15" x14ac:dyDescent="0.3">
      <c r="A8" s="2">
        <v>1902</v>
      </c>
      <c r="B8" s="11">
        <v>2.8999999999999998E-3</v>
      </c>
      <c r="C8" s="15" t="s">
        <v>16</v>
      </c>
      <c r="D8" s="15" t="s">
        <v>16</v>
      </c>
      <c r="E8" s="12">
        <v>2.74</v>
      </c>
      <c r="F8" s="15" t="s">
        <v>16</v>
      </c>
      <c r="G8" s="15" t="s">
        <v>16</v>
      </c>
      <c r="H8" s="15" t="s">
        <v>16</v>
      </c>
      <c r="I8" s="15" t="s">
        <v>16</v>
      </c>
      <c r="J8" s="23">
        <v>2.74</v>
      </c>
      <c r="K8" s="27">
        <v>725000</v>
      </c>
      <c r="L8" s="27">
        <v>14000000</v>
      </c>
      <c r="M8" s="3">
        <v>9.33</v>
      </c>
    </row>
    <row r="9" spans="1:15" x14ac:dyDescent="0.3">
      <c r="A9" s="2">
        <v>1903</v>
      </c>
      <c r="B9" s="11">
        <v>3.3999999999999998E-3</v>
      </c>
      <c r="C9" s="15" t="s">
        <v>16</v>
      </c>
      <c r="D9" s="15" t="s">
        <v>16</v>
      </c>
      <c r="E9" s="12">
        <v>2.89</v>
      </c>
      <c r="F9" s="15" t="s">
        <v>16</v>
      </c>
      <c r="G9" s="15" t="s">
        <v>16</v>
      </c>
      <c r="H9" s="15" t="s">
        <v>16</v>
      </c>
      <c r="I9" s="15" t="s">
        <v>16</v>
      </c>
      <c r="J9" s="23">
        <v>2.89</v>
      </c>
      <c r="K9" s="27">
        <v>712000</v>
      </c>
      <c r="L9" s="27">
        <v>13000000</v>
      </c>
      <c r="M9" s="3">
        <v>7.03</v>
      </c>
    </row>
    <row r="10" spans="1:15" x14ac:dyDescent="0.3">
      <c r="A10" s="2">
        <v>1904</v>
      </c>
      <c r="B10" s="11">
        <v>6.1999999999999998E-3</v>
      </c>
      <c r="C10" s="15" t="s">
        <v>16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>
        <v>2.91</v>
      </c>
      <c r="K10" s="27">
        <v>669000</v>
      </c>
      <c r="L10" s="27">
        <v>12000000</v>
      </c>
      <c r="M10" s="3">
        <v>9.0299999999999994</v>
      </c>
    </row>
    <row r="11" spans="1:15" x14ac:dyDescent="0.3">
      <c r="A11" s="2">
        <v>1905</v>
      </c>
      <c r="B11" s="11">
        <v>9.9000000000000008E-3</v>
      </c>
      <c r="C11" s="15" t="s">
        <v>16</v>
      </c>
      <c r="D11" s="15" t="s">
        <v>16</v>
      </c>
      <c r="E11" s="12">
        <v>2.92</v>
      </c>
      <c r="F11" s="15" t="s">
        <v>16</v>
      </c>
      <c r="G11" s="15" t="s">
        <v>16</v>
      </c>
      <c r="H11" s="15" t="s">
        <v>16</v>
      </c>
      <c r="I11" s="15" t="s">
        <v>16</v>
      </c>
      <c r="J11" s="15">
        <v>2.93</v>
      </c>
      <c r="K11" s="27">
        <v>744000</v>
      </c>
      <c r="L11" s="27">
        <v>14000000</v>
      </c>
      <c r="M11" s="3">
        <v>6.24</v>
      </c>
    </row>
    <row r="12" spans="1:15" x14ac:dyDescent="0.3">
      <c r="A12" s="2">
        <v>1906</v>
      </c>
      <c r="B12" s="11">
        <v>4.48E-2</v>
      </c>
      <c r="C12" s="15" t="s">
        <v>16</v>
      </c>
      <c r="D12" s="15" t="s">
        <v>16</v>
      </c>
      <c r="E12" s="12">
        <v>4.29</v>
      </c>
      <c r="F12" s="15" t="s">
        <v>16</v>
      </c>
      <c r="G12" s="15" t="s">
        <v>16</v>
      </c>
      <c r="H12" s="15" t="s">
        <v>16</v>
      </c>
      <c r="I12" s="15" t="s">
        <v>16</v>
      </c>
      <c r="J12" s="15">
        <v>4.33</v>
      </c>
      <c r="K12" s="27">
        <v>883000</v>
      </c>
      <c r="L12" s="27">
        <v>16000000</v>
      </c>
      <c r="M12" s="3">
        <v>6.59</v>
      </c>
      <c r="N12" s="4"/>
      <c r="O12" s="4"/>
    </row>
    <row r="13" spans="1:15" x14ac:dyDescent="0.3">
      <c r="A13" s="2">
        <v>1907</v>
      </c>
      <c r="B13" s="11">
        <v>1.11E-2</v>
      </c>
      <c r="C13" s="15" t="s">
        <v>16</v>
      </c>
      <c r="D13" s="15" t="s">
        <v>16</v>
      </c>
      <c r="E13" s="12">
        <v>2.31</v>
      </c>
      <c r="F13" s="15" t="s">
        <v>16</v>
      </c>
      <c r="G13" s="15" t="s">
        <v>16</v>
      </c>
      <c r="H13" s="15" t="s">
        <v>16</v>
      </c>
      <c r="I13" s="15" t="s">
        <v>16</v>
      </c>
      <c r="J13" s="15">
        <v>2.3199999999999998</v>
      </c>
      <c r="K13" s="27">
        <v>1160000</v>
      </c>
      <c r="L13" s="27">
        <v>20000000</v>
      </c>
      <c r="M13" s="3">
        <v>9.65</v>
      </c>
    </row>
    <row r="14" spans="1:15" x14ac:dyDescent="0.3">
      <c r="A14" s="2">
        <v>1908</v>
      </c>
      <c r="B14" s="11">
        <v>2.3300000000000001E-2</v>
      </c>
      <c r="C14" s="15" t="s">
        <v>16</v>
      </c>
      <c r="D14" s="15" t="s">
        <v>16</v>
      </c>
      <c r="E14" s="12">
        <v>1.58</v>
      </c>
      <c r="F14" s="15" t="s">
        <v>16</v>
      </c>
      <c r="G14" s="15" t="s">
        <v>16</v>
      </c>
      <c r="H14" s="15" t="s">
        <v>16</v>
      </c>
      <c r="I14" s="15" t="s">
        <v>16</v>
      </c>
      <c r="J14" s="15">
        <v>1.6</v>
      </c>
      <c r="K14" s="27">
        <v>778000</v>
      </c>
      <c r="L14" s="27">
        <v>14000000</v>
      </c>
      <c r="M14" s="3">
        <v>8</v>
      </c>
    </row>
    <row r="15" spans="1:15" x14ac:dyDescent="0.3">
      <c r="A15" s="2">
        <v>1909</v>
      </c>
      <c r="B15" s="11">
        <v>1.9800000000000002E-2</v>
      </c>
      <c r="C15" s="15" t="s">
        <v>16</v>
      </c>
      <c r="D15" s="15" t="s">
        <v>16</v>
      </c>
      <c r="E15" s="12">
        <v>3.7</v>
      </c>
      <c r="F15" s="15" t="s">
        <v>16</v>
      </c>
      <c r="G15" s="15" t="s">
        <v>16</v>
      </c>
      <c r="H15" s="15" t="s">
        <v>16</v>
      </c>
      <c r="I15" s="15" t="s">
        <v>16</v>
      </c>
      <c r="J15" s="23">
        <v>3.72</v>
      </c>
      <c r="K15" s="27">
        <v>802000</v>
      </c>
      <c r="L15" s="27">
        <v>15000000</v>
      </c>
      <c r="M15" s="3">
        <v>8.4499999999999993</v>
      </c>
    </row>
    <row r="16" spans="1:15" x14ac:dyDescent="0.3">
      <c r="A16" s="2">
        <v>1910</v>
      </c>
      <c r="B16" s="11">
        <v>2.4E-2</v>
      </c>
      <c r="C16" s="15" t="s">
        <v>16</v>
      </c>
      <c r="D16" s="15" t="s">
        <v>16</v>
      </c>
      <c r="E16" s="12">
        <v>3.81</v>
      </c>
      <c r="F16" s="15" t="s">
        <v>16</v>
      </c>
      <c r="G16" s="15" t="s">
        <v>16</v>
      </c>
      <c r="H16" s="15" t="s">
        <v>16</v>
      </c>
      <c r="I16" s="15" t="s">
        <v>16</v>
      </c>
      <c r="J16" s="15">
        <v>3.83</v>
      </c>
      <c r="K16" s="27">
        <v>960000</v>
      </c>
      <c r="L16" s="27">
        <v>17000000</v>
      </c>
      <c r="M16" s="3">
        <v>8.89</v>
      </c>
    </row>
    <row r="17" spans="1:15" x14ac:dyDescent="0.3">
      <c r="A17" s="2">
        <v>1911</v>
      </c>
      <c r="B17" s="11">
        <v>2.92E-2</v>
      </c>
      <c r="C17" s="15" t="s">
        <v>16</v>
      </c>
      <c r="D17" s="15" t="s">
        <v>16</v>
      </c>
      <c r="E17" s="12">
        <v>3.87</v>
      </c>
      <c r="F17" s="15" t="s">
        <v>16</v>
      </c>
      <c r="G17" s="15" t="s">
        <v>16</v>
      </c>
      <c r="H17" s="15" t="s">
        <v>16</v>
      </c>
      <c r="I17" s="15" t="s">
        <v>16</v>
      </c>
      <c r="J17" s="15">
        <v>3.9</v>
      </c>
      <c r="K17" s="27">
        <v>1260000</v>
      </c>
      <c r="L17" s="27">
        <v>22000000</v>
      </c>
      <c r="M17" s="3">
        <v>9.74</v>
      </c>
    </row>
    <row r="18" spans="1:15" x14ac:dyDescent="0.3">
      <c r="A18" s="2">
        <v>1912</v>
      </c>
      <c r="B18" s="11">
        <v>3.1300000000000001E-2</v>
      </c>
      <c r="C18" s="15" t="s">
        <v>16</v>
      </c>
      <c r="D18" s="15" t="s">
        <v>16</v>
      </c>
      <c r="E18" s="12">
        <v>3.41</v>
      </c>
      <c r="F18" s="15" t="s">
        <v>16</v>
      </c>
      <c r="G18" s="15" t="s">
        <v>16</v>
      </c>
      <c r="H18" s="15" t="s">
        <v>16</v>
      </c>
      <c r="I18" s="15" t="s">
        <v>16</v>
      </c>
      <c r="J18" s="15">
        <v>3.44</v>
      </c>
      <c r="K18" s="27">
        <v>1320000</v>
      </c>
      <c r="L18" s="27">
        <v>22000000</v>
      </c>
      <c r="M18" s="3">
        <v>9.77</v>
      </c>
    </row>
    <row r="19" spans="1:15" x14ac:dyDescent="0.3">
      <c r="A19" s="2">
        <v>1913</v>
      </c>
      <c r="B19" s="11">
        <v>3.2199999999999999E-2</v>
      </c>
      <c r="C19" s="15">
        <v>1.27</v>
      </c>
      <c r="D19" s="15" t="s">
        <v>16</v>
      </c>
      <c r="E19" s="12">
        <v>3.67</v>
      </c>
      <c r="F19" s="15" t="s">
        <v>16</v>
      </c>
      <c r="G19" s="15" t="s">
        <v>16</v>
      </c>
      <c r="H19" s="15" t="s">
        <v>16</v>
      </c>
      <c r="I19" s="15" t="s">
        <v>16</v>
      </c>
      <c r="J19" s="15">
        <v>4.97</v>
      </c>
      <c r="K19" s="27">
        <v>1370000</v>
      </c>
      <c r="L19" s="27">
        <v>22600000</v>
      </c>
      <c r="M19" s="3">
        <v>8.31</v>
      </c>
      <c r="N19" s="28"/>
      <c r="O19" s="28"/>
    </row>
    <row r="20" spans="1:15" x14ac:dyDescent="0.3">
      <c r="A20" s="2">
        <v>1914</v>
      </c>
      <c r="B20" s="11">
        <v>7.7799999999999994E-2</v>
      </c>
      <c r="C20" s="15">
        <v>1.33</v>
      </c>
      <c r="D20" s="15" t="s">
        <v>16</v>
      </c>
      <c r="E20" s="12">
        <v>2.33</v>
      </c>
      <c r="F20" s="15" t="s">
        <v>16</v>
      </c>
      <c r="G20" s="15" t="s">
        <v>16</v>
      </c>
      <c r="H20" s="15" t="s">
        <v>16</v>
      </c>
      <c r="I20" s="15" t="s">
        <v>16</v>
      </c>
      <c r="J20" s="15">
        <v>3.74</v>
      </c>
      <c r="K20" s="27">
        <v>1250000</v>
      </c>
      <c r="L20" s="27">
        <v>20400000</v>
      </c>
      <c r="M20" s="3">
        <v>8.11</v>
      </c>
      <c r="N20" s="28"/>
      <c r="O20" s="28"/>
    </row>
    <row r="21" spans="1:15" x14ac:dyDescent="0.3">
      <c r="A21" s="2">
        <v>1915</v>
      </c>
      <c r="B21" s="11">
        <v>4.7899999999999998E-2</v>
      </c>
      <c r="C21" s="15">
        <v>1.37</v>
      </c>
      <c r="D21" s="15" t="s">
        <v>16</v>
      </c>
      <c r="E21" s="12">
        <v>2.14</v>
      </c>
      <c r="F21" s="15" t="s">
        <v>16</v>
      </c>
      <c r="G21" s="15" t="s">
        <v>16</v>
      </c>
      <c r="H21" s="15" t="s">
        <v>16</v>
      </c>
      <c r="I21" s="15" t="s">
        <v>16</v>
      </c>
      <c r="J21" s="15">
        <v>3.56</v>
      </c>
      <c r="K21" s="27">
        <v>1290000</v>
      </c>
      <c r="L21" s="27">
        <v>20800000</v>
      </c>
      <c r="M21" s="3">
        <v>4.45</v>
      </c>
      <c r="N21" s="28"/>
      <c r="O21" s="28"/>
    </row>
    <row r="22" spans="1:15" x14ac:dyDescent="0.3">
      <c r="A22" s="2">
        <v>1916</v>
      </c>
      <c r="B22" s="11">
        <v>9.8900000000000002E-2</v>
      </c>
      <c r="C22" s="15">
        <v>1.49</v>
      </c>
      <c r="D22" s="15" t="s">
        <v>16</v>
      </c>
      <c r="E22" s="12">
        <v>1.98</v>
      </c>
      <c r="F22" s="15" t="s">
        <v>16</v>
      </c>
      <c r="G22" s="15" t="s">
        <v>16</v>
      </c>
      <c r="H22" s="15" t="s">
        <v>16</v>
      </c>
      <c r="I22" s="15" t="s">
        <v>16</v>
      </c>
      <c r="J22" s="15">
        <v>3.57</v>
      </c>
      <c r="K22" s="27">
        <v>1870000</v>
      </c>
      <c r="L22" s="27">
        <v>28000000</v>
      </c>
      <c r="M22" s="3">
        <v>2.8</v>
      </c>
      <c r="N22" s="28"/>
      <c r="O22" s="28"/>
    </row>
    <row r="23" spans="1:15" x14ac:dyDescent="0.3">
      <c r="A23" s="2">
        <v>1917</v>
      </c>
      <c r="B23" s="11">
        <v>0.33300000000000002</v>
      </c>
      <c r="C23" s="15">
        <v>2.25</v>
      </c>
      <c r="D23" s="15" t="s">
        <v>16</v>
      </c>
      <c r="E23" s="12">
        <v>1.1100000000000001</v>
      </c>
      <c r="F23" s="15" t="s">
        <v>16</v>
      </c>
      <c r="G23" s="15" t="s">
        <v>16</v>
      </c>
      <c r="H23" s="15" t="s">
        <v>16</v>
      </c>
      <c r="I23" s="15" t="s">
        <v>16</v>
      </c>
      <c r="J23" s="15">
        <v>3.69</v>
      </c>
      <c r="K23" s="27">
        <v>2660000</v>
      </c>
      <c r="L23" s="27">
        <v>33900000</v>
      </c>
      <c r="M23" s="3">
        <v>2.59</v>
      </c>
      <c r="N23" s="28"/>
      <c r="O23" s="28"/>
    </row>
    <row r="24" spans="1:15" x14ac:dyDescent="0.3">
      <c r="A24" s="2">
        <v>1918</v>
      </c>
      <c r="B24" s="11">
        <v>0.23</v>
      </c>
      <c r="C24" s="15">
        <v>1.42</v>
      </c>
      <c r="D24" s="15" t="s">
        <v>16</v>
      </c>
      <c r="E24" s="12">
        <v>1.77</v>
      </c>
      <c r="F24" s="15" t="s">
        <v>16</v>
      </c>
      <c r="G24" s="15" t="s">
        <v>16</v>
      </c>
      <c r="H24" s="15">
        <v>2.1</v>
      </c>
      <c r="I24" s="20">
        <v>3.58</v>
      </c>
      <c r="J24" s="15">
        <v>3.42</v>
      </c>
      <c r="K24" s="27">
        <v>2930000</v>
      </c>
      <c r="L24" s="27">
        <v>31600000</v>
      </c>
      <c r="M24" s="3">
        <v>1.96</v>
      </c>
      <c r="N24" s="28"/>
      <c r="O24" s="28"/>
    </row>
    <row r="25" spans="1:15" x14ac:dyDescent="0.3">
      <c r="A25" s="2">
        <v>1919</v>
      </c>
      <c r="B25" s="11">
        <v>0.36570000000000003</v>
      </c>
      <c r="C25" s="15">
        <v>1.91</v>
      </c>
      <c r="D25" s="15" t="s">
        <v>16</v>
      </c>
      <c r="E25" s="12">
        <v>2.12</v>
      </c>
      <c r="F25" s="15" t="s">
        <v>16</v>
      </c>
      <c r="G25" s="15" t="s">
        <v>16</v>
      </c>
      <c r="H25" s="15">
        <v>1.35</v>
      </c>
      <c r="I25" s="20">
        <v>4.8099999999999996</v>
      </c>
      <c r="J25" s="23">
        <v>5.2</v>
      </c>
      <c r="K25" s="27">
        <v>3190000</v>
      </c>
      <c r="L25" s="27">
        <v>30100000</v>
      </c>
      <c r="M25" s="3">
        <v>2.11</v>
      </c>
      <c r="N25" s="28"/>
      <c r="O25" s="28"/>
    </row>
    <row r="26" spans="1:15" x14ac:dyDescent="0.3">
      <c r="A26" s="2">
        <v>1920</v>
      </c>
      <c r="B26" s="11">
        <v>0.41199999999999998</v>
      </c>
      <c r="C26" s="15">
        <v>1.8</v>
      </c>
      <c r="D26" s="15" t="s">
        <v>16</v>
      </c>
      <c r="E26" s="12">
        <v>3.13</v>
      </c>
      <c r="F26" s="15" t="s">
        <v>16</v>
      </c>
      <c r="G26" s="15" t="s">
        <v>16</v>
      </c>
      <c r="H26" s="15">
        <v>2.11</v>
      </c>
      <c r="I26" s="20">
        <v>4.3899999999999997</v>
      </c>
      <c r="J26" s="23">
        <v>4.54</v>
      </c>
      <c r="K26" s="27">
        <v>3390000</v>
      </c>
      <c r="L26" s="27">
        <v>27600000</v>
      </c>
      <c r="M26" s="3">
        <v>2.2999999999999998</v>
      </c>
      <c r="N26" s="28"/>
      <c r="O26" s="28"/>
    </row>
    <row r="27" spans="1:15" x14ac:dyDescent="0.3">
      <c r="A27" s="2">
        <v>1921</v>
      </c>
      <c r="B27" s="11">
        <v>0.14899999999999999</v>
      </c>
      <c r="C27" s="15">
        <v>1.43</v>
      </c>
      <c r="D27" s="15" t="s">
        <v>16</v>
      </c>
      <c r="E27" s="12">
        <v>2.44</v>
      </c>
      <c r="F27" s="13">
        <v>1.6E-2</v>
      </c>
      <c r="G27" s="15" t="s">
        <v>16</v>
      </c>
      <c r="H27" s="15">
        <v>2.1</v>
      </c>
      <c r="I27" s="20">
        <v>5.48</v>
      </c>
      <c r="J27" s="23">
        <v>4</v>
      </c>
      <c r="K27" s="27">
        <v>2220000</v>
      </c>
      <c r="L27" s="27">
        <v>20200000</v>
      </c>
      <c r="M27" s="3">
        <v>1.84</v>
      </c>
      <c r="N27" s="28"/>
      <c r="O27" s="28"/>
    </row>
    <row r="28" spans="1:15" x14ac:dyDescent="0.3">
      <c r="A28" s="2">
        <v>1922</v>
      </c>
      <c r="B28" s="11">
        <v>0.105</v>
      </c>
      <c r="C28" s="15">
        <v>1.45</v>
      </c>
      <c r="D28" s="15" t="s">
        <v>16</v>
      </c>
      <c r="E28" s="12">
        <v>3.42</v>
      </c>
      <c r="F28" s="13">
        <v>0.04</v>
      </c>
      <c r="G28" s="15" t="s">
        <v>16</v>
      </c>
      <c r="H28" s="15">
        <v>2.36</v>
      </c>
      <c r="I28" s="20">
        <v>5.69</v>
      </c>
      <c r="J28" s="23">
        <v>4.6399999999999997</v>
      </c>
      <c r="K28" s="27">
        <v>2630000</v>
      </c>
      <c r="L28" s="27">
        <v>25500000</v>
      </c>
      <c r="M28" s="3">
        <v>2.17</v>
      </c>
      <c r="N28" s="28"/>
      <c r="O28" s="28"/>
    </row>
    <row r="29" spans="1:15" x14ac:dyDescent="0.3">
      <c r="A29" s="2">
        <v>1923</v>
      </c>
      <c r="B29" s="11">
        <v>0.105</v>
      </c>
      <c r="C29" s="15">
        <v>1.49</v>
      </c>
      <c r="D29" s="15" t="s">
        <v>16</v>
      </c>
      <c r="E29" s="12">
        <v>3.32</v>
      </c>
      <c r="F29" s="13">
        <v>5.3999999999999999E-2</v>
      </c>
      <c r="G29" s="15" t="s">
        <v>16</v>
      </c>
      <c r="H29" s="15">
        <v>2.2000000000000002</v>
      </c>
      <c r="I29" s="20">
        <v>5.93</v>
      </c>
      <c r="J29" s="23">
        <v>5.0599999999999996</v>
      </c>
      <c r="K29" s="27">
        <v>3160000</v>
      </c>
      <c r="L29" s="27">
        <v>30100000</v>
      </c>
      <c r="M29" s="3">
        <v>2.56</v>
      </c>
      <c r="N29" s="28"/>
      <c r="O29" s="28"/>
    </row>
    <row r="30" spans="1:15" x14ac:dyDescent="0.3">
      <c r="A30" s="2">
        <v>1924</v>
      </c>
      <c r="B30" s="11">
        <v>0.22600000000000001</v>
      </c>
      <c r="C30" s="15">
        <v>1.69</v>
      </c>
      <c r="D30" s="15" t="s">
        <v>16</v>
      </c>
      <c r="E30" s="12">
        <v>3.46</v>
      </c>
      <c r="F30" s="13">
        <v>0.222</v>
      </c>
      <c r="G30" s="15" t="s">
        <v>16</v>
      </c>
      <c r="H30" s="15">
        <v>2.3199999999999998</v>
      </c>
      <c r="I30" s="20">
        <v>5.35</v>
      </c>
      <c r="J30" s="23">
        <v>5.05</v>
      </c>
      <c r="K30" s="27">
        <v>3180000</v>
      </c>
      <c r="L30" s="27">
        <v>30300000</v>
      </c>
      <c r="M30" s="3">
        <v>3.56</v>
      </c>
      <c r="N30" s="28"/>
      <c r="O30" s="28"/>
    </row>
    <row r="31" spans="1:15" x14ac:dyDescent="0.3">
      <c r="A31" s="2">
        <v>1925</v>
      </c>
      <c r="B31" s="11">
        <v>0.34899999999999998</v>
      </c>
      <c r="C31" s="15">
        <v>1.35</v>
      </c>
      <c r="D31" s="15" t="s">
        <v>16</v>
      </c>
      <c r="E31" s="12">
        <v>3.91</v>
      </c>
      <c r="F31" s="13">
        <v>0.61499999999999999</v>
      </c>
      <c r="G31" s="15" t="s">
        <v>16</v>
      </c>
      <c r="H31" s="15">
        <v>2.46</v>
      </c>
      <c r="I31" s="20">
        <v>5.26</v>
      </c>
      <c r="J31" s="23">
        <v>4.8899999999999997</v>
      </c>
      <c r="K31" s="27">
        <v>3380000</v>
      </c>
      <c r="L31" s="27">
        <v>31600000</v>
      </c>
      <c r="M31" s="3">
        <v>3.23</v>
      </c>
      <c r="N31" s="28"/>
      <c r="O31" s="28"/>
    </row>
    <row r="32" spans="1:15" x14ac:dyDescent="0.3">
      <c r="A32" s="2">
        <v>1926</v>
      </c>
      <c r="B32" s="11">
        <v>0.34699999999999998</v>
      </c>
      <c r="C32" s="15">
        <v>1.44</v>
      </c>
      <c r="D32" s="15" t="s">
        <v>16</v>
      </c>
      <c r="E32" s="12">
        <v>4.1900000000000004</v>
      </c>
      <c r="F32" s="13">
        <v>0.41899999999999998</v>
      </c>
      <c r="G32" s="15" t="s">
        <v>16</v>
      </c>
      <c r="H32" s="15">
        <v>3.28</v>
      </c>
      <c r="I32" s="20">
        <v>4.5999999999999996</v>
      </c>
      <c r="J32" s="23">
        <v>4.76</v>
      </c>
      <c r="K32" s="27">
        <v>3210000</v>
      </c>
      <c r="L32" s="27">
        <v>29400000</v>
      </c>
      <c r="M32" s="3">
        <v>4.42</v>
      </c>
      <c r="N32" s="28"/>
      <c r="O32" s="28"/>
    </row>
    <row r="33" spans="1:15" x14ac:dyDescent="0.3">
      <c r="A33" s="2">
        <v>1927</v>
      </c>
      <c r="B33" s="11">
        <v>0.254</v>
      </c>
      <c r="C33" s="15">
        <v>1.65</v>
      </c>
      <c r="D33" s="15" t="s">
        <v>16</v>
      </c>
      <c r="E33" s="12">
        <v>4.63</v>
      </c>
      <c r="F33" s="13">
        <v>0.66800000000000004</v>
      </c>
      <c r="G33" s="15" t="s">
        <v>16</v>
      </c>
      <c r="H33" s="15">
        <v>3.17</v>
      </c>
      <c r="I33" s="20">
        <v>4.66</v>
      </c>
      <c r="J33" s="23">
        <v>5.97</v>
      </c>
      <c r="K33" s="27">
        <v>2680000</v>
      </c>
      <c r="L33" s="27">
        <v>25000000</v>
      </c>
      <c r="M33" s="3">
        <v>4.6399999999999997</v>
      </c>
      <c r="N33" s="28"/>
      <c r="O33" s="28"/>
    </row>
    <row r="34" spans="1:15" x14ac:dyDescent="0.3">
      <c r="A34" s="2">
        <v>1928</v>
      </c>
      <c r="B34" s="11">
        <v>0.29799999999999999</v>
      </c>
      <c r="C34" s="15">
        <v>1.74</v>
      </c>
      <c r="D34" s="15" t="s">
        <v>16</v>
      </c>
      <c r="E34" s="12">
        <v>4.21</v>
      </c>
      <c r="F34" s="13">
        <v>0.34899999999999998</v>
      </c>
      <c r="G34" s="15" t="s">
        <v>16</v>
      </c>
      <c r="H34" s="15">
        <v>2.4300000000000002</v>
      </c>
      <c r="I34" s="20">
        <v>5.82</v>
      </c>
      <c r="J34" s="23">
        <f>I34</f>
        <v>5.82</v>
      </c>
      <c r="K34" s="27">
        <v>2220000</v>
      </c>
      <c r="L34" s="27">
        <v>21100000</v>
      </c>
      <c r="M34" s="3">
        <v>4.3099999999999996</v>
      </c>
      <c r="N34" s="28"/>
      <c r="O34" s="28"/>
    </row>
    <row r="35" spans="1:15" x14ac:dyDescent="0.3">
      <c r="A35" s="2">
        <v>1929</v>
      </c>
      <c r="B35" s="11">
        <v>0.33900000000000002</v>
      </c>
      <c r="C35" s="15">
        <v>1.33</v>
      </c>
      <c r="D35" s="15" t="s">
        <v>16</v>
      </c>
      <c r="E35" s="12">
        <v>4.82</v>
      </c>
      <c r="F35" s="13">
        <v>0.125</v>
      </c>
      <c r="G35" s="15" t="s">
        <v>16</v>
      </c>
      <c r="H35" s="15">
        <v>2.64</v>
      </c>
      <c r="I35" s="20">
        <v>5.96</v>
      </c>
      <c r="J35" s="23">
        <f t="shared" ref="J35:J49" si="0">I35</f>
        <v>5.96</v>
      </c>
      <c r="K35" s="27">
        <v>1890000</v>
      </c>
      <c r="L35" s="27">
        <v>18000000</v>
      </c>
      <c r="M35" s="3">
        <v>4.84</v>
      </c>
      <c r="N35" s="28"/>
      <c r="O35" s="28"/>
    </row>
    <row r="36" spans="1:15" x14ac:dyDescent="0.3">
      <c r="A36" s="2">
        <v>1930</v>
      </c>
      <c r="B36" s="11">
        <v>0.26700000000000002</v>
      </c>
      <c r="C36" s="15">
        <v>1.47</v>
      </c>
      <c r="D36" s="15" t="s">
        <v>16</v>
      </c>
      <c r="E36" s="12">
        <v>4.33</v>
      </c>
      <c r="F36" s="13">
        <v>5.6000000000000001E-2</v>
      </c>
      <c r="G36" s="15" t="s">
        <v>16</v>
      </c>
      <c r="H36" s="15">
        <v>2.85</v>
      </c>
      <c r="I36" s="20">
        <v>3.7</v>
      </c>
      <c r="J36" s="23">
        <f t="shared" si="0"/>
        <v>3.7</v>
      </c>
      <c r="K36" s="27">
        <v>1350000</v>
      </c>
      <c r="L36" s="27">
        <v>13200000</v>
      </c>
      <c r="M36" s="3">
        <v>4.75</v>
      </c>
      <c r="N36" s="28"/>
      <c r="O36" s="28"/>
    </row>
    <row r="37" spans="1:15" x14ac:dyDescent="0.3">
      <c r="A37" s="2">
        <v>1931</v>
      </c>
      <c r="B37" s="11">
        <v>0.26200000000000001</v>
      </c>
      <c r="C37" s="15">
        <v>1.36</v>
      </c>
      <c r="D37" s="15" t="s">
        <v>16</v>
      </c>
      <c r="E37" s="12">
        <v>4.03</v>
      </c>
      <c r="F37" s="13">
        <v>7.4999999999999997E-2</v>
      </c>
      <c r="G37" s="15" t="s">
        <v>16</v>
      </c>
      <c r="H37" s="15">
        <v>2.75</v>
      </c>
      <c r="I37" s="20">
        <v>3.7</v>
      </c>
      <c r="J37" s="23">
        <f t="shared" si="0"/>
        <v>3.7</v>
      </c>
      <c r="K37" s="27">
        <v>876000</v>
      </c>
      <c r="L37" s="27">
        <v>9390000</v>
      </c>
      <c r="M37" s="3">
        <v>8.94</v>
      </c>
      <c r="N37" s="28"/>
      <c r="O37" s="28"/>
    </row>
    <row r="38" spans="1:15" x14ac:dyDescent="0.3">
      <c r="A38" s="2">
        <v>1932</v>
      </c>
      <c r="B38" s="11">
        <v>8.5999999999999993E-2</v>
      </c>
      <c r="C38" s="15">
        <v>1.01</v>
      </c>
      <c r="D38" s="15" t="s">
        <v>16</v>
      </c>
      <c r="E38" s="12">
        <v>1.74</v>
      </c>
      <c r="F38" s="13">
        <v>0.68899999999999995</v>
      </c>
      <c r="G38" s="15" t="s">
        <v>16</v>
      </c>
      <c r="H38" s="15">
        <v>2.36</v>
      </c>
      <c r="I38" s="20">
        <v>2.59</v>
      </c>
      <c r="J38" s="23">
        <f t="shared" si="0"/>
        <v>2.59</v>
      </c>
      <c r="K38" s="27">
        <v>813000</v>
      </c>
      <c r="L38" s="27">
        <v>9680000</v>
      </c>
      <c r="M38" s="3">
        <v>6.53</v>
      </c>
      <c r="N38" s="28"/>
      <c r="O38" s="28"/>
    </row>
    <row r="39" spans="1:15" x14ac:dyDescent="0.3">
      <c r="A39" s="2">
        <v>1933</v>
      </c>
      <c r="B39" s="11">
        <v>7.1999999999999995E-2</v>
      </c>
      <c r="C39" s="15">
        <v>1.29</v>
      </c>
      <c r="D39" s="15" t="s">
        <v>16</v>
      </c>
      <c r="E39" s="12">
        <v>5.04</v>
      </c>
      <c r="F39" s="13">
        <v>0.77800000000000002</v>
      </c>
      <c r="G39" s="15" t="s">
        <v>16</v>
      </c>
      <c r="H39" s="15">
        <v>2.4</v>
      </c>
      <c r="I39" s="20">
        <v>3.35</v>
      </c>
      <c r="J39" s="23">
        <f t="shared" si="0"/>
        <v>3.35</v>
      </c>
      <c r="K39" s="27">
        <v>782000</v>
      </c>
      <c r="L39" s="27">
        <v>9800000</v>
      </c>
      <c r="M39" s="3">
        <v>6.77</v>
      </c>
      <c r="N39" s="28"/>
      <c r="O39" s="28"/>
    </row>
    <row r="40" spans="1:15" x14ac:dyDescent="0.3">
      <c r="A40" s="2">
        <v>1934</v>
      </c>
      <c r="B40" s="13">
        <v>0.14799999999999999</v>
      </c>
      <c r="C40" s="15">
        <v>1.36</v>
      </c>
      <c r="D40" s="15" t="s">
        <v>16</v>
      </c>
      <c r="E40" s="12">
        <v>5.42</v>
      </c>
      <c r="F40" s="13">
        <v>8.3000000000000004E-2</v>
      </c>
      <c r="G40" s="15" t="s">
        <v>16</v>
      </c>
      <c r="H40" s="15">
        <v>2.61</v>
      </c>
      <c r="I40" s="20">
        <v>2.98</v>
      </c>
      <c r="J40" s="23">
        <f t="shared" si="0"/>
        <v>2.98</v>
      </c>
      <c r="K40" s="27">
        <v>767000</v>
      </c>
      <c r="L40" s="27">
        <v>9330000</v>
      </c>
      <c r="M40" s="5">
        <v>12.9</v>
      </c>
      <c r="N40" s="28"/>
      <c r="O40" s="28"/>
    </row>
    <row r="41" spans="1:15" x14ac:dyDescent="0.3">
      <c r="A41" s="2">
        <v>1935</v>
      </c>
      <c r="B41" s="13">
        <v>0.28699999999999998</v>
      </c>
      <c r="C41" s="15">
        <v>1.84</v>
      </c>
      <c r="D41" s="15" t="s">
        <v>16</v>
      </c>
      <c r="E41" s="12">
        <v>5.1100000000000003</v>
      </c>
      <c r="F41" s="13">
        <v>0.16300000000000001</v>
      </c>
      <c r="G41" s="15" t="s">
        <v>16</v>
      </c>
      <c r="H41" s="15">
        <v>2.91</v>
      </c>
      <c r="I41" s="20">
        <v>3.89</v>
      </c>
      <c r="J41" s="23">
        <f t="shared" si="0"/>
        <v>3.89</v>
      </c>
      <c r="K41" s="27">
        <v>828000</v>
      </c>
      <c r="L41" s="27">
        <v>9860000</v>
      </c>
      <c r="M41" s="5">
        <v>12.1</v>
      </c>
      <c r="N41" s="28"/>
      <c r="O41" s="28"/>
    </row>
    <row r="42" spans="1:15" x14ac:dyDescent="0.3">
      <c r="A42" s="2">
        <v>1936</v>
      </c>
      <c r="B42" s="13">
        <v>0.30399999999999999</v>
      </c>
      <c r="C42" s="15">
        <v>2.06</v>
      </c>
      <c r="D42" s="15" t="s">
        <v>16</v>
      </c>
      <c r="E42" s="12">
        <v>6.55</v>
      </c>
      <c r="F42" s="12">
        <v>1.81</v>
      </c>
      <c r="G42" s="15" t="s">
        <v>16</v>
      </c>
      <c r="H42" s="15">
        <v>3.23</v>
      </c>
      <c r="I42" s="20">
        <v>5.13</v>
      </c>
      <c r="J42" s="23">
        <f t="shared" si="0"/>
        <v>5.13</v>
      </c>
      <c r="K42" s="27">
        <v>916000</v>
      </c>
      <c r="L42" s="27">
        <v>10700000</v>
      </c>
      <c r="M42" s="5">
        <v>14.2</v>
      </c>
      <c r="N42" s="28"/>
      <c r="O42" s="28"/>
    </row>
    <row r="43" spans="1:15" x14ac:dyDescent="0.3">
      <c r="A43" s="2">
        <v>1937</v>
      </c>
      <c r="B43" s="13">
        <v>0.66500000000000004</v>
      </c>
      <c r="C43" s="15">
        <v>2.25</v>
      </c>
      <c r="D43" s="15" t="s">
        <v>16</v>
      </c>
      <c r="E43" s="12">
        <v>6.44</v>
      </c>
      <c r="F43" s="12">
        <v>1.94</v>
      </c>
      <c r="G43" s="15" t="s">
        <v>16</v>
      </c>
      <c r="H43" s="15">
        <v>3.9</v>
      </c>
      <c r="I43" s="20">
        <v>5.35</v>
      </c>
      <c r="J43" s="23">
        <f t="shared" si="0"/>
        <v>5.35</v>
      </c>
      <c r="K43" s="27">
        <v>1150000</v>
      </c>
      <c r="L43" s="27">
        <v>13000000</v>
      </c>
      <c r="M43" s="5">
        <v>14.8</v>
      </c>
      <c r="N43" s="28"/>
      <c r="O43" s="28"/>
    </row>
    <row r="44" spans="1:15" x14ac:dyDescent="0.3">
      <c r="A44" s="2">
        <v>1938</v>
      </c>
      <c r="B44" s="13">
        <v>1.5</v>
      </c>
      <c r="C44" s="15">
        <v>2</v>
      </c>
      <c r="D44" s="15" t="s">
        <v>16</v>
      </c>
      <c r="E44" s="12">
        <v>5.01</v>
      </c>
      <c r="F44" s="12">
        <v>1.07</v>
      </c>
      <c r="G44" s="15" t="s">
        <v>16</v>
      </c>
      <c r="H44" s="15">
        <v>3.67</v>
      </c>
      <c r="I44" s="20">
        <v>3.96</v>
      </c>
      <c r="J44" s="23">
        <f t="shared" si="0"/>
        <v>3.96</v>
      </c>
      <c r="K44" s="27">
        <v>871000</v>
      </c>
      <c r="L44" s="27">
        <v>10100000</v>
      </c>
      <c r="M44" s="5">
        <v>16.8</v>
      </c>
      <c r="N44" s="28"/>
      <c r="O44" s="28"/>
    </row>
    <row r="45" spans="1:15" x14ac:dyDescent="0.3">
      <c r="A45" s="2">
        <v>1939</v>
      </c>
      <c r="B45" s="13">
        <v>1.28</v>
      </c>
      <c r="C45" s="15">
        <v>1.97</v>
      </c>
      <c r="D45" s="15" t="s">
        <v>16</v>
      </c>
      <c r="E45" s="12">
        <v>9.5399999999999991</v>
      </c>
      <c r="F45" s="12">
        <v>1.57</v>
      </c>
      <c r="G45" s="15" t="s">
        <v>16</v>
      </c>
      <c r="H45" s="15">
        <v>3.66</v>
      </c>
      <c r="I45" s="20">
        <v>4.92</v>
      </c>
      <c r="J45" s="24">
        <v>11.2</v>
      </c>
      <c r="K45" s="27">
        <v>1040000</v>
      </c>
      <c r="L45" s="27">
        <v>12200000</v>
      </c>
      <c r="M45" s="5">
        <v>16.899999999999999</v>
      </c>
      <c r="N45" s="28"/>
      <c r="O45" s="28"/>
    </row>
    <row r="46" spans="1:15" x14ac:dyDescent="0.3">
      <c r="A46" s="2">
        <v>1940</v>
      </c>
      <c r="B46" s="13">
        <v>1.38</v>
      </c>
      <c r="C46" s="15">
        <v>2.0699999999999998</v>
      </c>
      <c r="D46" s="15" t="s">
        <v>16</v>
      </c>
      <c r="E46" s="12">
        <v>6.09</v>
      </c>
      <c r="F46" s="12">
        <v>1.77</v>
      </c>
      <c r="G46" s="15" t="s">
        <v>16</v>
      </c>
      <c r="H46" s="15">
        <v>8.39</v>
      </c>
      <c r="I46" s="20">
        <v>6.4</v>
      </c>
      <c r="J46" s="23">
        <f t="shared" si="0"/>
        <v>6.4</v>
      </c>
      <c r="K46" s="27">
        <v>945000</v>
      </c>
      <c r="L46" s="27">
        <v>11000000</v>
      </c>
      <c r="M46" s="5">
        <v>14.5</v>
      </c>
      <c r="N46" s="28"/>
      <c r="O46" s="28"/>
    </row>
    <row r="47" spans="1:15" x14ac:dyDescent="0.3">
      <c r="A47" s="2">
        <v>1941</v>
      </c>
      <c r="B47" s="13">
        <v>1.02</v>
      </c>
      <c r="C47" s="15">
        <v>1.6</v>
      </c>
      <c r="D47" s="15" t="s">
        <v>16</v>
      </c>
      <c r="E47" s="12">
        <v>9.64</v>
      </c>
      <c r="F47" s="13">
        <v>0.58599999999999997</v>
      </c>
      <c r="G47" s="15" t="s">
        <v>16</v>
      </c>
      <c r="H47" s="17">
        <v>10</v>
      </c>
      <c r="I47" s="20">
        <v>8.3699999999999992</v>
      </c>
      <c r="J47" s="25">
        <v>10.1</v>
      </c>
      <c r="K47" s="27">
        <v>741000</v>
      </c>
      <c r="L47" s="27">
        <v>8220000</v>
      </c>
      <c r="M47" s="5">
        <v>14.9</v>
      </c>
      <c r="N47" s="28"/>
      <c r="O47" s="28"/>
    </row>
    <row r="48" spans="1:15" x14ac:dyDescent="0.3">
      <c r="A48" s="2">
        <v>1942</v>
      </c>
      <c r="B48" s="13">
        <v>1.03</v>
      </c>
      <c r="C48" s="15">
        <v>2.38</v>
      </c>
      <c r="D48" s="15" t="s">
        <v>16</v>
      </c>
      <c r="E48" s="12">
        <v>9.8000000000000007</v>
      </c>
      <c r="F48" s="12">
        <v>3.23</v>
      </c>
      <c r="G48" s="15" t="s">
        <v>16</v>
      </c>
      <c r="H48" s="15">
        <v>9.43</v>
      </c>
      <c r="I48" s="26">
        <v>10.3</v>
      </c>
      <c r="J48" s="24">
        <v>10.6</v>
      </c>
      <c r="K48" s="27">
        <v>1150000</v>
      </c>
      <c r="L48" s="27">
        <v>11500000</v>
      </c>
      <c r="M48" s="5">
        <v>16.899999999999999</v>
      </c>
      <c r="N48" s="28"/>
      <c r="O48" s="28"/>
    </row>
    <row r="49" spans="1:15" x14ac:dyDescent="0.3">
      <c r="A49" s="2">
        <v>1943</v>
      </c>
      <c r="B49" s="13">
        <v>1.17</v>
      </c>
      <c r="C49" s="15">
        <v>3.16</v>
      </c>
      <c r="D49" s="15" t="s">
        <v>16</v>
      </c>
      <c r="E49" s="14">
        <v>11.3</v>
      </c>
      <c r="F49" s="13">
        <v>0.10199999999999999</v>
      </c>
      <c r="G49" s="15" t="s">
        <v>16</v>
      </c>
      <c r="H49" s="17">
        <v>10</v>
      </c>
      <c r="I49" s="26">
        <v>15.8</v>
      </c>
      <c r="J49" s="25">
        <f t="shared" si="0"/>
        <v>15.8</v>
      </c>
      <c r="K49" s="27">
        <v>971000</v>
      </c>
      <c r="L49" s="27">
        <v>9160000</v>
      </c>
      <c r="M49" s="5">
        <v>19.600000000000001</v>
      </c>
      <c r="N49" s="28"/>
      <c r="O49" s="28"/>
    </row>
    <row r="50" spans="1:15" x14ac:dyDescent="0.3">
      <c r="A50" s="2">
        <v>1944</v>
      </c>
      <c r="B50" s="12">
        <v>1.26</v>
      </c>
      <c r="C50" s="15">
        <v>3.71</v>
      </c>
      <c r="D50" s="15" t="s">
        <v>16</v>
      </c>
      <c r="E50" s="14">
        <v>11.1</v>
      </c>
      <c r="F50" s="13">
        <v>0.26900000000000002</v>
      </c>
      <c r="G50" s="15" t="s">
        <v>16</v>
      </c>
      <c r="H50" s="17">
        <v>10</v>
      </c>
      <c r="I50" s="26">
        <v>14.1</v>
      </c>
      <c r="J50" s="17">
        <v>15.8</v>
      </c>
      <c r="K50" s="27">
        <v>964000</v>
      </c>
      <c r="L50" s="27">
        <v>8930000</v>
      </c>
      <c r="M50" s="5">
        <v>16</v>
      </c>
      <c r="N50" s="28"/>
      <c r="O50" s="28"/>
    </row>
    <row r="51" spans="1:15" x14ac:dyDescent="0.3">
      <c r="A51" s="2">
        <v>1945</v>
      </c>
      <c r="B51" s="13">
        <v>0.96699999999999997</v>
      </c>
      <c r="C51" s="15">
        <v>2.99</v>
      </c>
      <c r="D51" s="15" t="s">
        <v>16</v>
      </c>
      <c r="E51" s="14">
        <v>11.9</v>
      </c>
      <c r="F51" s="13">
        <v>0.76600000000000001</v>
      </c>
      <c r="G51" s="15" t="s">
        <v>16</v>
      </c>
      <c r="H51" s="15">
        <v>9.39</v>
      </c>
      <c r="I51" s="26">
        <v>17.100000000000001</v>
      </c>
      <c r="J51" s="17">
        <v>15.7</v>
      </c>
      <c r="K51" s="27">
        <v>971000</v>
      </c>
      <c r="L51" s="27">
        <v>8830000</v>
      </c>
      <c r="M51" s="5">
        <v>30</v>
      </c>
      <c r="N51" s="28"/>
      <c r="O51" s="28"/>
    </row>
    <row r="52" spans="1:15" x14ac:dyDescent="0.3">
      <c r="A52" s="2">
        <v>1946</v>
      </c>
      <c r="B52" s="13">
        <v>0.81799999999999995</v>
      </c>
      <c r="C52" s="15">
        <v>2.2599999999999998</v>
      </c>
      <c r="D52" s="15" t="s">
        <v>16</v>
      </c>
      <c r="E52" s="14">
        <v>12.9</v>
      </c>
      <c r="F52" s="13">
        <v>0.82599999999999996</v>
      </c>
      <c r="G52" s="15" t="s">
        <v>16</v>
      </c>
      <c r="H52" s="17">
        <v>11.3</v>
      </c>
      <c r="I52" s="26">
        <v>15.1</v>
      </c>
      <c r="J52" s="24">
        <v>13.3</v>
      </c>
      <c r="K52" s="27">
        <v>1140000</v>
      </c>
      <c r="L52" s="27">
        <v>9500000</v>
      </c>
      <c r="M52" s="5">
        <v>17.899999999999999</v>
      </c>
      <c r="N52" s="28"/>
      <c r="O52" s="28"/>
    </row>
    <row r="53" spans="1:15" x14ac:dyDescent="0.3">
      <c r="A53" s="2">
        <v>1947</v>
      </c>
      <c r="B53" s="13">
        <v>0.54200000000000004</v>
      </c>
      <c r="C53" s="15">
        <v>2.71</v>
      </c>
      <c r="D53" s="15" t="s">
        <v>16</v>
      </c>
      <c r="E53" s="12">
        <v>9.61</v>
      </c>
      <c r="F53" s="13">
        <v>0.99299999999999999</v>
      </c>
      <c r="G53" s="15" t="s">
        <v>16</v>
      </c>
      <c r="H53" s="17">
        <v>10.5</v>
      </c>
      <c r="I53" s="26">
        <v>12.1</v>
      </c>
      <c r="J53" s="17">
        <v>12.7</v>
      </c>
      <c r="K53" s="27">
        <v>1230000</v>
      </c>
      <c r="L53" s="27">
        <v>8980000</v>
      </c>
      <c r="M53" s="5">
        <v>15.6</v>
      </c>
      <c r="N53" s="28"/>
      <c r="O53" s="28"/>
    </row>
    <row r="54" spans="1:15" x14ac:dyDescent="0.3">
      <c r="A54" s="2">
        <v>1948</v>
      </c>
      <c r="B54" s="13">
        <v>0.53</v>
      </c>
      <c r="C54" s="15">
        <v>2.92</v>
      </c>
      <c r="D54" s="15" t="s">
        <v>16</v>
      </c>
      <c r="E54" s="12">
        <v>8.48</v>
      </c>
      <c r="F54" s="12">
        <v>1.29</v>
      </c>
      <c r="G54" s="15" t="s">
        <v>16</v>
      </c>
      <c r="H54" s="17">
        <v>10.1</v>
      </c>
      <c r="I54" s="26">
        <v>11.4</v>
      </c>
      <c r="J54" s="17">
        <v>11</v>
      </c>
      <c r="K54" s="27">
        <v>1770000</v>
      </c>
      <c r="L54" s="27">
        <v>12000000</v>
      </c>
      <c r="M54" s="5">
        <v>16.3</v>
      </c>
      <c r="N54" s="28"/>
      <c r="O54" s="28"/>
    </row>
    <row r="55" spans="1:15" x14ac:dyDescent="0.3">
      <c r="A55" s="2">
        <v>1949</v>
      </c>
      <c r="B55" s="13">
        <v>0.77200000000000002</v>
      </c>
      <c r="C55" s="15">
        <v>2.6</v>
      </c>
      <c r="D55" s="15" t="s">
        <v>16</v>
      </c>
      <c r="E55" s="12">
        <v>6.79</v>
      </c>
      <c r="F55" s="12">
        <v>1.92</v>
      </c>
      <c r="G55" s="15" t="s">
        <v>16</v>
      </c>
      <c r="H55" s="15">
        <v>9.2100000000000009</v>
      </c>
      <c r="I55" s="20">
        <v>8.98</v>
      </c>
      <c r="J55" s="24">
        <v>9.14</v>
      </c>
      <c r="K55" s="27">
        <v>1750000</v>
      </c>
      <c r="L55" s="27">
        <v>12000000</v>
      </c>
      <c r="M55" s="5">
        <v>17.899999999999999</v>
      </c>
      <c r="N55" s="28"/>
      <c r="O55" s="28"/>
    </row>
    <row r="56" spans="1:15" x14ac:dyDescent="0.3">
      <c r="A56" s="2">
        <v>1950</v>
      </c>
      <c r="B56" s="12">
        <v>1.18</v>
      </c>
      <c r="C56" s="15">
        <v>1.81</v>
      </c>
      <c r="D56" s="15" t="s">
        <v>16</v>
      </c>
      <c r="E56" s="14">
        <v>13.3</v>
      </c>
      <c r="F56" s="12">
        <v>1.57</v>
      </c>
      <c r="G56" s="15" t="s">
        <v>16</v>
      </c>
      <c r="H56" s="15">
        <v>8.2899999999999991</v>
      </c>
      <c r="I56" s="26">
        <v>14.3</v>
      </c>
      <c r="J56" s="17">
        <v>15.6</v>
      </c>
      <c r="K56" s="27">
        <v>1750000</v>
      </c>
      <c r="L56" s="27">
        <v>11800000</v>
      </c>
      <c r="M56" s="5">
        <v>18.7</v>
      </c>
      <c r="N56" s="28"/>
      <c r="O56" s="28"/>
    </row>
    <row r="57" spans="1:15" x14ac:dyDescent="0.3">
      <c r="A57" s="2">
        <v>1951</v>
      </c>
      <c r="B57" s="12">
        <v>1.1499999999999999</v>
      </c>
      <c r="C57" s="15">
        <v>1.66</v>
      </c>
      <c r="D57" s="15" t="s">
        <v>16</v>
      </c>
      <c r="E57" s="14">
        <v>18.7</v>
      </c>
      <c r="F57" s="12">
        <v>2.4500000000000002</v>
      </c>
      <c r="G57" s="15" t="s">
        <v>16</v>
      </c>
      <c r="H57" s="15">
        <v>9.76</v>
      </c>
      <c r="I57" s="26">
        <v>14.4</v>
      </c>
      <c r="J57" s="17">
        <v>17.600000000000001</v>
      </c>
      <c r="K57" s="27">
        <v>1940000</v>
      </c>
      <c r="L57" s="27">
        <v>12100000</v>
      </c>
      <c r="M57" s="5">
        <v>21</v>
      </c>
      <c r="N57" s="28"/>
      <c r="O57" s="28"/>
    </row>
    <row r="58" spans="1:15" x14ac:dyDescent="0.3">
      <c r="A58" s="2">
        <v>1952</v>
      </c>
      <c r="B58" s="12">
        <v>1.07</v>
      </c>
      <c r="C58" s="15">
        <v>1.82</v>
      </c>
      <c r="D58" s="15" t="s">
        <v>16</v>
      </c>
      <c r="E58" s="14">
        <v>14.1</v>
      </c>
      <c r="F58" s="13">
        <v>0.73799999999999999</v>
      </c>
      <c r="G58" s="15" t="s">
        <v>16</v>
      </c>
      <c r="H58" s="15">
        <v>8.7799999999999994</v>
      </c>
      <c r="I58" s="26">
        <v>14.1</v>
      </c>
      <c r="J58" s="24">
        <v>17.3</v>
      </c>
      <c r="K58" s="27">
        <v>1810000</v>
      </c>
      <c r="L58" s="27">
        <v>11100000</v>
      </c>
      <c r="M58" s="5">
        <v>21.8</v>
      </c>
      <c r="N58" s="28"/>
      <c r="O58" s="28"/>
    </row>
    <row r="59" spans="1:15" x14ac:dyDescent="0.3">
      <c r="A59" s="2">
        <v>1953</v>
      </c>
      <c r="B59" s="13">
        <v>0.81100000000000005</v>
      </c>
      <c r="C59" s="15">
        <v>2.02</v>
      </c>
      <c r="D59" s="15" t="s">
        <v>16</v>
      </c>
      <c r="E59" s="14">
        <v>19.7</v>
      </c>
      <c r="F59" s="13">
        <v>0.80100000000000005</v>
      </c>
      <c r="G59" s="15" t="s">
        <v>16</v>
      </c>
      <c r="H59" s="15">
        <v>8.6999999999999993</v>
      </c>
      <c r="I59" s="26">
        <v>16.600000000000001</v>
      </c>
      <c r="J59" s="17">
        <v>21.8</v>
      </c>
      <c r="K59" s="27">
        <v>2000000</v>
      </c>
      <c r="L59" s="27">
        <v>12200000</v>
      </c>
      <c r="M59" s="5">
        <v>24.1</v>
      </c>
      <c r="N59" s="28"/>
      <c r="O59" s="28"/>
    </row>
    <row r="60" spans="1:15" x14ac:dyDescent="0.3">
      <c r="A60" s="2">
        <v>1954</v>
      </c>
      <c r="B60" s="13">
        <v>0.752</v>
      </c>
      <c r="C60" s="15">
        <v>2.04</v>
      </c>
      <c r="D60" s="15" t="s">
        <v>16</v>
      </c>
      <c r="E60" s="14">
        <v>18.899999999999999</v>
      </c>
      <c r="F60" s="13">
        <v>0.88500000000000001</v>
      </c>
      <c r="G60" s="15" t="s">
        <v>16</v>
      </c>
      <c r="H60" s="15">
        <v>8</v>
      </c>
      <c r="I60" s="26">
        <v>18.100000000000001</v>
      </c>
      <c r="J60" s="17">
        <v>21.5</v>
      </c>
      <c r="K60" s="27">
        <v>1870000</v>
      </c>
      <c r="L60" s="27">
        <v>11300000</v>
      </c>
      <c r="M60" s="5">
        <v>29.2</v>
      </c>
      <c r="N60" s="28"/>
      <c r="O60" s="28"/>
    </row>
    <row r="61" spans="1:15" x14ac:dyDescent="0.3">
      <c r="A61" s="2">
        <v>1955</v>
      </c>
      <c r="B61" s="13">
        <v>0.72099999999999997</v>
      </c>
      <c r="C61" s="15">
        <v>2</v>
      </c>
      <c r="D61" s="15" t="s">
        <v>16</v>
      </c>
      <c r="E61" s="14">
        <v>31.4</v>
      </c>
      <c r="F61" s="13">
        <v>0.90100000000000002</v>
      </c>
      <c r="G61" s="15" t="s">
        <v>16</v>
      </c>
      <c r="H61" s="17">
        <v>15.6</v>
      </c>
      <c r="I61" s="26">
        <v>26.5</v>
      </c>
      <c r="J61" s="17">
        <v>25.6</v>
      </c>
      <c r="K61" s="27">
        <v>1530000</v>
      </c>
      <c r="L61" s="27">
        <v>9330000</v>
      </c>
      <c r="M61" s="5">
        <v>33.9</v>
      </c>
      <c r="N61" s="28"/>
      <c r="O61" s="28"/>
    </row>
    <row r="62" spans="1:15" x14ac:dyDescent="0.3">
      <c r="A62" s="2">
        <v>1956</v>
      </c>
      <c r="B62" s="13">
        <v>0.66500000000000004</v>
      </c>
      <c r="C62" s="15">
        <v>3.31</v>
      </c>
      <c r="D62" s="15" t="s">
        <v>16</v>
      </c>
      <c r="E62" s="14">
        <v>32.200000000000003</v>
      </c>
      <c r="F62" s="12">
        <v>1.31</v>
      </c>
      <c r="G62" s="15" t="s">
        <v>16</v>
      </c>
      <c r="H62" s="17">
        <v>17.600000000000001</v>
      </c>
      <c r="I62" s="26">
        <v>26.7</v>
      </c>
      <c r="J62" s="24">
        <v>32.9</v>
      </c>
      <c r="K62" s="27">
        <v>1800000</v>
      </c>
      <c r="L62" s="27">
        <v>10800000</v>
      </c>
      <c r="M62" s="5">
        <v>34.5</v>
      </c>
      <c r="N62" s="28"/>
      <c r="O62" s="28"/>
    </row>
    <row r="63" spans="1:15" x14ac:dyDescent="0.3">
      <c r="A63" s="2">
        <v>1957</v>
      </c>
      <c r="B63" s="13">
        <v>0.57599999999999996</v>
      </c>
      <c r="C63" s="15">
        <v>2.72</v>
      </c>
      <c r="D63" s="15" t="s">
        <v>16</v>
      </c>
      <c r="E63" s="14">
        <v>21.2</v>
      </c>
      <c r="F63" s="12">
        <v>1.26</v>
      </c>
      <c r="G63" s="15" t="s">
        <v>16</v>
      </c>
      <c r="H63" s="17">
        <v>15.8</v>
      </c>
      <c r="I63" s="26">
        <v>23.1</v>
      </c>
      <c r="J63" s="17">
        <v>25</v>
      </c>
      <c r="K63" s="27">
        <v>1690000</v>
      </c>
      <c r="L63" s="27">
        <v>9830000</v>
      </c>
      <c r="M63" s="5">
        <v>41.1</v>
      </c>
      <c r="N63" s="28"/>
      <c r="O63" s="28"/>
    </row>
    <row r="64" spans="1:15" x14ac:dyDescent="0.3">
      <c r="A64" s="2">
        <v>1958</v>
      </c>
      <c r="B64" s="13">
        <v>0.44700000000000001</v>
      </c>
      <c r="C64" s="15">
        <v>2.54</v>
      </c>
      <c r="D64" s="15" t="s">
        <v>16</v>
      </c>
      <c r="E64" s="14">
        <v>20.9</v>
      </c>
      <c r="F64" s="12">
        <v>1.47</v>
      </c>
      <c r="G64" s="15" t="s">
        <v>16</v>
      </c>
      <c r="H64" s="17">
        <v>15.3</v>
      </c>
      <c r="I64" s="26">
        <v>21.5</v>
      </c>
      <c r="J64" s="17">
        <v>22.9</v>
      </c>
      <c r="K64" s="27">
        <v>1200000</v>
      </c>
      <c r="L64" s="27">
        <v>6780000</v>
      </c>
      <c r="M64" s="5">
        <v>27.7</v>
      </c>
      <c r="N64" s="28"/>
      <c r="O64" s="28"/>
    </row>
    <row r="65" spans="1:15" x14ac:dyDescent="0.3">
      <c r="A65" s="2">
        <v>1959</v>
      </c>
      <c r="B65" s="13">
        <v>0.48199999999999998</v>
      </c>
      <c r="C65" s="15">
        <v>4.2300000000000004</v>
      </c>
      <c r="D65" s="17">
        <v>16.7</v>
      </c>
      <c r="E65" s="14">
        <v>31</v>
      </c>
      <c r="F65" s="13">
        <v>0.97699999999999998</v>
      </c>
      <c r="G65" s="15" t="s">
        <v>16</v>
      </c>
      <c r="H65" s="17">
        <v>15.4</v>
      </c>
      <c r="I65" s="26">
        <v>27.9</v>
      </c>
      <c r="J65" s="17">
        <v>51.3</v>
      </c>
      <c r="K65" s="27">
        <v>1190000</v>
      </c>
      <c r="L65" s="27">
        <v>6650000</v>
      </c>
      <c r="M65" s="5">
        <v>32.799999999999997</v>
      </c>
      <c r="N65" s="28"/>
      <c r="O65" s="28"/>
    </row>
    <row r="66" spans="1:15" x14ac:dyDescent="0.3">
      <c r="A66" s="2">
        <v>1960</v>
      </c>
      <c r="B66" s="13">
        <v>0.73399999999999999</v>
      </c>
      <c r="C66" s="15">
        <v>2.39</v>
      </c>
      <c r="D66" s="17">
        <v>23.7</v>
      </c>
      <c r="E66" s="14">
        <v>21.2</v>
      </c>
      <c r="F66" s="12">
        <v>2.0299999999999998</v>
      </c>
      <c r="G66" s="17">
        <v>49.6</v>
      </c>
      <c r="H66" s="17">
        <v>16</v>
      </c>
      <c r="I66" s="26">
        <v>24.1</v>
      </c>
      <c r="J66" s="17">
        <v>45.4</v>
      </c>
      <c r="K66" s="27">
        <v>1610000</v>
      </c>
      <c r="L66" s="27">
        <v>8850000</v>
      </c>
      <c r="M66" s="5">
        <v>39.700000000000003</v>
      </c>
      <c r="N66" s="28"/>
      <c r="O66" s="28"/>
    </row>
    <row r="67" spans="1:15" x14ac:dyDescent="0.3">
      <c r="A67" s="2">
        <v>1961</v>
      </c>
      <c r="B67" s="12">
        <v>1.34</v>
      </c>
      <c r="C67" s="15">
        <v>2.67</v>
      </c>
      <c r="D67" s="17">
        <v>21.8</v>
      </c>
      <c r="E67" s="14">
        <v>27.5</v>
      </c>
      <c r="F67" s="12">
        <v>1.92</v>
      </c>
      <c r="G67" s="17">
        <v>48</v>
      </c>
      <c r="H67" s="17">
        <v>17.3</v>
      </c>
      <c r="I67" s="26">
        <v>24.1</v>
      </c>
      <c r="J67" s="17">
        <v>51.7</v>
      </c>
      <c r="K67" s="27">
        <v>1340000</v>
      </c>
      <c r="L67" s="27">
        <v>7320000</v>
      </c>
      <c r="M67" s="5">
        <v>41.8</v>
      </c>
      <c r="N67" s="28"/>
      <c r="O67" s="28"/>
    </row>
    <row r="68" spans="1:15" x14ac:dyDescent="0.3">
      <c r="A68" s="2">
        <v>1962</v>
      </c>
      <c r="B68" s="18">
        <v>0.89</v>
      </c>
      <c r="C68" s="15">
        <v>4.1100000000000003</v>
      </c>
      <c r="D68" s="17">
        <v>27.8</v>
      </c>
      <c r="E68" s="14">
        <v>22.4</v>
      </c>
      <c r="F68" s="12">
        <v>1.88</v>
      </c>
      <c r="G68" s="17">
        <v>49.3</v>
      </c>
      <c r="H68" s="17">
        <v>18.600000000000001</v>
      </c>
      <c r="I68" s="26">
        <v>27</v>
      </c>
      <c r="J68" s="24">
        <v>50.7</v>
      </c>
      <c r="K68" s="27">
        <v>1460000</v>
      </c>
      <c r="L68" s="27">
        <v>7890000</v>
      </c>
      <c r="M68" s="5">
        <v>50.5</v>
      </c>
      <c r="N68" s="28"/>
      <c r="O68" s="28"/>
    </row>
    <row r="69" spans="1:15" x14ac:dyDescent="0.3">
      <c r="A69" s="2">
        <v>1963</v>
      </c>
      <c r="B69" s="12">
        <v>1.55</v>
      </c>
      <c r="C69" s="15">
        <v>3.64</v>
      </c>
      <c r="D69" s="17">
        <v>26</v>
      </c>
      <c r="E69" s="14">
        <v>31.2</v>
      </c>
      <c r="F69" s="12">
        <v>1.96</v>
      </c>
      <c r="G69" s="17">
        <v>49.3</v>
      </c>
      <c r="H69" s="17">
        <v>21.8</v>
      </c>
      <c r="I69" s="26">
        <v>31.2</v>
      </c>
      <c r="J69" s="17">
        <v>57.2</v>
      </c>
      <c r="K69" s="27">
        <v>1610000</v>
      </c>
      <c r="L69" s="27">
        <v>8560000</v>
      </c>
      <c r="M69" s="5">
        <v>63.4</v>
      </c>
      <c r="N69" s="28"/>
      <c r="O69" s="28"/>
    </row>
    <row r="70" spans="1:15" x14ac:dyDescent="0.3">
      <c r="A70" s="2">
        <v>1964</v>
      </c>
      <c r="B70" s="12">
        <v>1.26</v>
      </c>
      <c r="C70" s="15">
        <v>3.74</v>
      </c>
      <c r="D70" s="17">
        <v>31.1</v>
      </c>
      <c r="E70" s="14">
        <v>27.5</v>
      </c>
      <c r="F70" s="12">
        <v>4.55</v>
      </c>
      <c r="G70" s="17">
        <v>43.4</v>
      </c>
      <c r="H70" s="17">
        <v>23.9</v>
      </c>
      <c r="I70" s="26">
        <v>34.799999999999997</v>
      </c>
      <c r="J70" s="17">
        <v>62.9</v>
      </c>
      <c r="K70" s="27">
        <v>1840000</v>
      </c>
      <c r="L70" s="27">
        <v>9680000</v>
      </c>
      <c r="M70" s="5">
        <v>79.2</v>
      </c>
      <c r="N70" s="28"/>
      <c r="O70" s="28"/>
    </row>
    <row r="71" spans="1:15" x14ac:dyDescent="0.3">
      <c r="A71" s="2">
        <v>1965</v>
      </c>
      <c r="B71" s="12">
        <v>1.0900000000000001</v>
      </c>
      <c r="C71" s="15">
        <v>3.28</v>
      </c>
      <c r="D71" s="17">
        <v>33.4</v>
      </c>
      <c r="E71" s="14">
        <v>36.299999999999997</v>
      </c>
      <c r="F71" s="12">
        <v>3.21</v>
      </c>
      <c r="G71" s="17">
        <v>43.4</v>
      </c>
      <c r="H71" s="17">
        <v>28.8</v>
      </c>
      <c r="I71" s="26">
        <v>36.9</v>
      </c>
      <c r="J71" s="25">
        <v>66</v>
      </c>
      <c r="K71" s="27">
        <v>1900000</v>
      </c>
      <c r="L71" s="27">
        <v>9840000</v>
      </c>
      <c r="M71" s="5">
        <v>92.3</v>
      </c>
      <c r="N71" s="28"/>
      <c r="O71" s="28"/>
    </row>
    <row r="72" spans="1:15" x14ac:dyDescent="0.3">
      <c r="A72" s="2">
        <v>1966</v>
      </c>
      <c r="B72" s="12">
        <v>1.6</v>
      </c>
      <c r="C72" s="15">
        <v>3.21</v>
      </c>
      <c r="D72" s="17">
        <v>49.5</v>
      </c>
      <c r="E72" s="14">
        <v>42.1</v>
      </c>
      <c r="F72" s="12">
        <v>6.39</v>
      </c>
      <c r="G72" s="17">
        <v>45.8</v>
      </c>
      <c r="H72" s="17">
        <v>35.299999999999997</v>
      </c>
      <c r="I72" s="26">
        <v>52.1</v>
      </c>
      <c r="J72" s="17">
        <v>81.099999999999994</v>
      </c>
      <c r="K72" s="27">
        <v>1980000</v>
      </c>
      <c r="L72" s="27">
        <v>9950000</v>
      </c>
      <c r="M72" s="5">
        <v>94.5</v>
      </c>
      <c r="N72" s="28"/>
      <c r="O72" s="28"/>
    </row>
    <row r="73" spans="1:15" x14ac:dyDescent="0.3">
      <c r="A73" s="2">
        <v>1967</v>
      </c>
      <c r="B73" s="13">
        <v>0.50900000000000001</v>
      </c>
      <c r="C73" s="17">
        <v>11.4</v>
      </c>
      <c r="D73" s="17">
        <v>57.5</v>
      </c>
      <c r="E73" s="14">
        <v>41.1</v>
      </c>
      <c r="F73" s="12">
        <v>8.6999999999999993</v>
      </c>
      <c r="G73" s="17">
        <v>44.3</v>
      </c>
      <c r="H73" s="17">
        <v>27</v>
      </c>
      <c r="I73" s="26">
        <v>41.5</v>
      </c>
      <c r="J73" s="27">
        <v>112</v>
      </c>
      <c r="K73" s="27">
        <v>2240000</v>
      </c>
      <c r="L73" s="27">
        <v>10900000</v>
      </c>
      <c r="M73" s="5">
        <v>98.8</v>
      </c>
      <c r="N73" s="28"/>
      <c r="O73" s="28"/>
    </row>
    <row r="74" spans="1:15" x14ac:dyDescent="0.3">
      <c r="A74" s="2">
        <v>1968</v>
      </c>
      <c r="B74" s="13">
        <v>0.46</v>
      </c>
      <c r="C74" s="17">
        <v>10.3</v>
      </c>
      <c r="D74" s="17">
        <v>64.7</v>
      </c>
      <c r="E74" s="14">
        <v>55.2</v>
      </c>
      <c r="F74" s="14">
        <v>12.3</v>
      </c>
      <c r="G74" s="17">
        <v>48.8</v>
      </c>
      <c r="H74" s="17">
        <v>25</v>
      </c>
      <c r="I74" s="26">
        <v>42.5</v>
      </c>
      <c r="J74" s="24">
        <v>116</v>
      </c>
      <c r="K74" s="27">
        <v>2280000</v>
      </c>
      <c r="L74" s="27">
        <v>10700000</v>
      </c>
      <c r="M74" s="6">
        <v>106</v>
      </c>
      <c r="N74" s="28"/>
      <c r="O74" s="28"/>
    </row>
    <row r="75" spans="1:15" x14ac:dyDescent="0.3">
      <c r="A75" s="2">
        <v>1969</v>
      </c>
      <c r="B75" s="13">
        <v>0.67100000000000004</v>
      </c>
      <c r="C75" s="17">
        <v>11.6</v>
      </c>
      <c r="D75" s="17">
        <v>62.2</v>
      </c>
      <c r="E75" s="14">
        <v>38.1</v>
      </c>
      <c r="F75" s="14">
        <v>15.6</v>
      </c>
      <c r="G75" s="17">
        <v>48</v>
      </c>
      <c r="H75" s="17">
        <v>33.5</v>
      </c>
      <c r="I75" s="26">
        <v>42.7</v>
      </c>
      <c r="J75" s="24">
        <v>89.3</v>
      </c>
      <c r="K75" s="27">
        <v>2460000</v>
      </c>
      <c r="L75" s="27">
        <v>10900000</v>
      </c>
      <c r="M75" s="6">
        <v>107</v>
      </c>
      <c r="N75" s="28"/>
      <c r="O75" s="28"/>
    </row>
    <row r="76" spans="1:15" x14ac:dyDescent="0.3">
      <c r="A76" s="2">
        <v>1970</v>
      </c>
      <c r="B76" s="13">
        <v>0.53900000000000003</v>
      </c>
      <c r="C76" s="17">
        <v>10.9</v>
      </c>
      <c r="D76" s="17">
        <v>45.1</v>
      </c>
      <c r="E76" s="14">
        <v>47.6</v>
      </c>
      <c r="F76" s="14">
        <v>13</v>
      </c>
      <c r="G76" s="17">
        <v>55.7</v>
      </c>
      <c r="H76" s="17">
        <v>22.1</v>
      </c>
      <c r="I76" s="26">
        <v>40.299999999999997</v>
      </c>
      <c r="J76" s="24">
        <v>94.3</v>
      </c>
      <c r="K76" s="27">
        <v>2390000</v>
      </c>
      <c r="L76" s="27">
        <v>10000000</v>
      </c>
      <c r="M76" s="6">
        <v>132</v>
      </c>
      <c r="N76" s="28"/>
      <c r="O76" s="28"/>
    </row>
    <row r="77" spans="1:15" x14ac:dyDescent="0.3">
      <c r="A77" s="2">
        <v>1971</v>
      </c>
      <c r="B77" s="13">
        <v>0.56100000000000005</v>
      </c>
      <c r="C77" s="15">
        <v>8.65</v>
      </c>
      <c r="D77" s="17">
        <v>37.1</v>
      </c>
      <c r="E77" s="14">
        <v>43.2</v>
      </c>
      <c r="F77" s="14">
        <v>12.6</v>
      </c>
      <c r="G77" s="17">
        <v>53.6</v>
      </c>
      <c r="H77" s="17">
        <v>24.8</v>
      </c>
      <c r="I77" s="26">
        <v>39.299999999999997</v>
      </c>
      <c r="J77" s="14">
        <v>76.3</v>
      </c>
      <c r="K77" s="27">
        <v>2310000</v>
      </c>
      <c r="L77" s="27">
        <v>9300000</v>
      </c>
      <c r="M77" s="6">
        <v>127</v>
      </c>
      <c r="N77" s="28"/>
      <c r="O77" s="28"/>
    </row>
    <row r="78" spans="1:15" x14ac:dyDescent="0.3">
      <c r="A78" s="2">
        <v>1972</v>
      </c>
      <c r="B78" s="13">
        <v>0.53200000000000003</v>
      </c>
      <c r="C78" s="15">
        <v>7.95</v>
      </c>
      <c r="D78" s="17">
        <v>39.700000000000003</v>
      </c>
      <c r="E78" s="14">
        <v>57.1</v>
      </c>
      <c r="F78" s="14">
        <v>16.5</v>
      </c>
      <c r="G78" s="17">
        <v>53.6</v>
      </c>
      <c r="H78" s="17">
        <v>28.9</v>
      </c>
      <c r="I78" s="26">
        <v>48.6</v>
      </c>
      <c r="J78" s="24">
        <v>84.7</v>
      </c>
      <c r="K78" s="27">
        <v>2520000</v>
      </c>
      <c r="L78" s="27">
        <v>9830000</v>
      </c>
      <c r="M78" s="6">
        <v>133</v>
      </c>
      <c r="N78" s="28"/>
      <c r="O78" s="28"/>
    </row>
    <row r="79" spans="1:15" x14ac:dyDescent="0.3">
      <c r="A79" s="2">
        <v>1973</v>
      </c>
      <c r="B79" s="13">
        <v>0.621</v>
      </c>
      <c r="C79" s="15">
        <v>8.27</v>
      </c>
      <c r="D79" s="17">
        <v>31.1</v>
      </c>
      <c r="E79" s="14">
        <v>77.900000000000006</v>
      </c>
      <c r="F79" s="14">
        <v>19.5</v>
      </c>
      <c r="G79" s="17">
        <v>53.6</v>
      </c>
      <c r="H79" s="17">
        <v>32.1</v>
      </c>
      <c r="I79" s="26">
        <v>57</v>
      </c>
      <c r="J79" s="14">
        <v>95.2</v>
      </c>
      <c r="K79" s="27">
        <v>3460000</v>
      </c>
      <c r="L79" s="27">
        <v>12700000</v>
      </c>
      <c r="M79" s="6">
        <v>163</v>
      </c>
      <c r="N79" s="28"/>
      <c r="O79" s="28"/>
    </row>
    <row r="80" spans="1:15" x14ac:dyDescent="0.3">
      <c r="A80" s="2">
        <v>1974</v>
      </c>
      <c r="B80" s="13">
        <v>0.39400000000000002</v>
      </c>
      <c r="C80" s="17">
        <v>10.1</v>
      </c>
      <c r="D80" s="17">
        <v>33.200000000000003</v>
      </c>
      <c r="E80" s="16">
        <v>101</v>
      </c>
      <c r="F80" s="14">
        <v>26</v>
      </c>
      <c r="G80" s="17">
        <v>53.6</v>
      </c>
      <c r="H80" s="17">
        <v>34.9</v>
      </c>
      <c r="I80" s="26">
        <v>61.6</v>
      </c>
      <c r="J80" s="27">
        <v>116</v>
      </c>
      <c r="K80" s="27">
        <v>4990000</v>
      </c>
      <c r="L80" s="27">
        <v>16500000</v>
      </c>
      <c r="M80" s="6">
        <v>179</v>
      </c>
      <c r="N80" s="28"/>
      <c r="O80" s="28"/>
    </row>
    <row r="81" spans="1:15" x14ac:dyDescent="0.3">
      <c r="A81" s="2">
        <v>1975</v>
      </c>
      <c r="B81" s="13">
        <v>0.58799999999999997</v>
      </c>
      <c r="C81" s="15">
        <v>8.4</v>
      </c>
      <c r="D81" s="17">
        <v>36</v>
      </c>
      <c r="E81" s="14">
        <v>56.6</v>
      </c>
      <c r="F81" s="14">
        <v>20.5</v>
      </c>
      <c r="G81" s="17">
        <v>53.6</v>
      </c>
      <c r="H81" s="17">
        <v>26.4</v>
      </c>
      <c r="I81" s="26">
        <v>40.700000000000003</v>
      </c>
      <c r="J81" s="14">
        <v>89.6</v>
      </c>
      <c r="K81" s="27">
        <v>4820000</v>
      </c>
      <c r="L81" s="27">
        <v>14600000</v>
      </c>
      <c r="M81" s="6">
        <v>178</v>
      </c>
      <c r="N81" s="28"/>
      <c r="O81" s="28"/>
    </row>
    <row r="82" spans="1:15" x14ac:dyDescent="0.3">
      <c r="A82" s="2">
        <v>1976</v>
      </c>
      <c r="B82" s="13">
        <v>0.19</v>
      </c>
      <c r="C82" s="15">
        <v>6.7</v>
      </c>
      <c r="D82" s="17">
        <v>26.7</v>
      </c>
      <c r="E82" s="14">
        <v>83</v>
      </c>
      <c r="F82" s="14">
        <v>15.9</v>
      </c>
      <c r="G82" s="17">
        <v>53.6</v>
      </c>
      <c r="H82" s="17">
        <v>33.799999999999997</v>
      </c>
      <c r="I82" s="26">
        <v>51.1</v>
      </c>
      <c r="J82" s="14">
        <v>93.3</v>
      </c>
      <c r="K82" s="27">
        <v>3510000</v>
      </c>
      <c r="L82" s="27">
        <v>10100000</v>
      </c>
      <c r="M82" s="6">
        <v>194</v>
      </c>
      <c r="N82" s="28"/>
      <c r="O82" s="28"/>
    </row>
    <row r="83" spans="1:15" x14ac:dyDescent="0.3">
      <c r="A83" s="2">
        <v>1977</v>
      </c>
      <c r="B83" s="13">
        <v>0.17199999999999999</v>
      </c>
      <c r="C83" s="15">
        <v>6.07</v>
      </c>
      <c r="D83" s="17">
        <v>31.3</v>
      </c>
      <c r="E83" s="14">
        <v>78.099999999999994</v>
      </c>
      <c r="F83" s="14">
        <v>13.3</v>
      </c>
      <c r="G83" s="17">
        <v>53.6</v>
      </c>
      <c r="H83" s="17">
        <v>31.5</v>
      </c>
      <c r="I83" s="26">
        <v>49.5</v>
      </c>
      <c r="J83" s="27">
        <v>105</v>
      </c>
      <c r="K83" s="27">
        <v>3500000</v>
      </c>
      <c r="L83" s="27">
        <v>9410000</v>
      </c>
      <c r="M83" s="6">
        <v>203</v>
      </c>
      <c r="N83" s="28"/>
      <c r="O83" s="28"/>
    </row>
    <row r="84" spans="1:15" x14ac:dyDescent="0.3">
      <c r="A84" s="2">
        <v>1978</v>
      </c>
      <c r="B84" s="13">
        <v>0.25600000000000001</v>
      </c>
      <c r="C84" s="15">
        <v>8</v>
      </c>
      <c r="D84" s="17">
        <v>31.8</v>
      </c>
      <c r="E84" s="14">
        <v>90.9</v>
      </c>
      <c r="F84" s="14">
        <v>21.9</v>
      </c>
      <c r="G84" s="17">
        <v>53.6</v>
      </c>
      <c r="H84" s="17">
        <v>26.8</v>
      </c>
      <c r="I84" s="26">
        <v>70.3</v>
      </c>
      <c r="J84" s="27">
        <v>114</v>
      </c>
      <c r="K84" s="27">
        <v>4950000</v>
      </c>
      <c r="L84" s="27">
        <v>12400000</v>
      </c>
      <c r="M84" s="6">
        <v>200</v>
      </c>
      <c r="N84" s="28"/>
      <c r="O84" s="28"/>
    </row>
    <row r="85" spans="1:15" x14ac:dyDescent="0.3">
      <c r="A85" s="2">
        <v>1979</v>
      </c>
      <c r="B85" s="13">
        <v>0.218</v>
      </c>
      <c r="C85" s="15">
        <v>9.61</v>
      </c>
      <c r="D85" s="17">
        <v>33.9</v>
      </c>
      <c r="E85" s="16">
        <v>108</v>
      </c>
      <c r="F85" s="14">
        <v>28</v>
      </c>
      <c r="G85" s="17">
        <v>53.6</v>
      </c>
      <c r="H85" s="17">
        <v>23.7</v>
      </c>
      <c r="I85" s="26">
        <v>85.7</v>
      </c>
      <c r="J85" s="27">
        <v>127</v>
      </c>
      <c r="K85" s="27">
        <v>7770000</v>
      </c>
      <c r="L85" s="27">
        <v>17400000</v>
      </c>
      <c r="M85" s="6">
        <v>202</v>
      </c>
      <c r="N85" s="28"/>
      <c r="O85" s="28"/>
    </row>
    <row r="86" spans="1:15" x14ac:dyDescent="0.3">
      <c r="A86" s="2">
        <v>1980</v>
      </c>
      <c r="B86" s="13">
        <v>9.2999999999999999E-2</v>
      </c>
      <c r="C86" s="17">
        <v>10.3</v>
      </c>
      <c r="D86" s="17">
        <v>33.6</v>
      </c>
      <c r="E86" s="16">
        <v>109</v>
      </c>
      <c r="F86" s="14">
        <v>23.8</v>
      </c>
      <c r="G86" s="17">
        <v>53.6</v>
      </c>
      <c r="H86" s="17">
        <v>30.3</v>
      </c>
      <c r="I86" s="26">
        <v>68.599999999999994</v>
      </c>
      <c r="J86" s="27">
        <v>123</v>
      </c>
      <c r="K86" s="27">
        <v>10800000</v>
      </c>
      <c r="L86" s="27">
        <v>21400000</v>
      </c>
      <c r="M86" s="6">
        <v>213</v>
      </c>
      <c r="N86" s="28"/>
      <c r="O86" s="28"/>
    </row>
    <row r="87" spans="1:15" x14ac:dyDescent="0.3">
      <c r="A87" s="2">
        <v>1981</v>
      </c>
      <c r="B87" s="13">
        <v>0.218</v>
      </c>
      <c r="C87" s="17">
        <v>12.2</v>
      </c>
      <c r="D87" s="17">
        <v>37</v>
      </c>
      <c r="E87" s="14">
        <v>88.6</v>
      </c>
      <c r="F87" s="14">
        <v>26.9</v>
      </c>
      <c r="G87" s="17">
        <v>53.6</v>
      </c>
      <c r="H87" s="17">
        <v>28.6</v>
      </c>
      <c r="I87" s="26">
        <v>59.8</v>
      </c>
      <c r="J87" s="27">
        <v>113</v>
      </c>
      <c r="K87" s="27">
        <v>9030000</v>
      </c>
      <c r="L87" s="27">
        <v>16200000</v>
      </c>
      <c r="M87" s="6">
        <v>216</v>
      </c>
      <c r="N87" s="28"/>
      <c r="O87" s="28"/>
    </row>
    <row r="88" spans="1:15" x14ac:dyDescent="0.3">
      <c r="A88" s="2">
        <v>1982</v>
      </c>
      <c r="B88" s="13">
        <v>0.249</v>
      </c>
      <c r="C88" s="17">
        <v>10.6</v>
      </c>
      <c r="D88" s="17">
        <v>27</v>
      </c>
      <c r="E88" s="14">
        <v>77.599999999999994</v>
      </c>
      <c r="F88" s="14">
        <v>26</v>
      </c>
      <c r="G88" s="14">
        <v>53.9</v>
      </c>
      <c r="H88" s="17">
        <v>34.9</v>
      </c>
      <c r="I88" s="26">
        <v>58.3</v>
      </c>
      <c r="J88" s="14">
        <v>82.8</v>
      </c>
      <c r="K88" s="27">
        <v>7140000</v>
      </c>
      <c r="L88" s="27">
        <v>12100000</v>
      </c>
      <c r="M88" s="6">
        <v>200</v>
      </c>
      <c r="N88" s="28"/>
      <c r="O88" s="28"/>
    </row>
    <row r="89" spans="1:15" x14ac:dyDescent="0.3">
      <c r="A89" s="2">
        <v>1983</v>
      </c>
      <c r="B89" s="13">
        <v>0.187</v>
      </c>
      <c r="C89" s="15">
        <v>9.43</v>
      </c>
      <c r="D89" s="17">
        <v>30.9</v>
      </c>
      <c r="E89" s="16">
        <v>100</v>
      </c>
      <c r="F89" s="14">
        <v>38.200000000000003</v>
      </c>
      <c r="G89" s="14">
        <v>54</v>
      </c>
      <c r="H89" s="17">
        <v>29.3</v>
      </c>
      <c r="I89" s="26">
        <v>59.5</v>
      </c>
      <c r="J89" s="27">
        <v>108</v>
      </c>
      <c r="K89" s="27">
        <v>7520000</v>
      </c>
      <c r="L89" s="27">
        <v>12300000</v>
      </c>
      <c r="M89" s="6">
        <v>203</v>
      </c>
      <c r="N89" s="28"/>
      <c r="O89" s="28"/>
    </row>
    <row r="90" spans="1:15" x14ac:dyDescent="0.3">
      <c r="A90" s="2">
        <v>1984</v>
      </c>
      <c r="B90" s="13">
        <v>0.46700000000000003</v>
      </c>
      <c r="C90" s="17">
        <v>10.6</v>
      </c>
      <c r="D90" s="17">
        <v>36</v>
      </c>
      <c r="E90" s="16">
        <v>139</v>
      </c>
      <c r="F90" s="14">
        <v>36.1</v>
      </c>
      <c r="G90" s="14">
        <v>54.3</v>
      </c>
      <c r="H90" s="17">
        <v>41</v>
      </c>
      <c r="I90" s="26">
        <v>68.400000000000006</v>
      </c>
      <c r="J90" s="27">
        <v>138</v>
      </c>
      <c r="K90" s="27">
        <v>8030000</v>
      </c>
      <c r="L90" s="27">
        <v>12600000</v>
      </c>
      <c r="M90" s="6">
        <v>238</v>
      </c>
      <c r="N90" s="28"/>
      <c r="O90" s="28"/>
    </row>
    <row r="91" spans="1:15" x14ac:dyDescent="0.3">
      <c r="A91" s="2">
        <v>1985</v>
      </c>
      <c r="B91" s="11" t="s">
        <v>17</v>
      </c>
      <c r="C91" s="15">
        <v>8.0500000000000007</v>
      </c>
      <c r="D91" s="17">
        <v>32.299999999999997</v>
      </c>
      <c r="E91" s="16">
        <v>124</v>
      </c>
      <c r="F91" s="14">
        <v>27.6</v>
      </c>
      <c r="G91" s="14">
        <v>54.3</v>
      </c>
      <c r="H91" s="17">
        <v>35.1</v>
      </c>
      <c r="I91" s="26">
        <v>70.599999999999994</v>
      </c>
      <c r="J91" s="27">
        <v>143</v>
      </c>
      <c r="K91" s="27">
        <v>8270000</v>
      </c>
      <c r="L91" s="27">
        <v>12500000</v>
      </c>
      <c r="M91" s="6">
        <v>247</v>
      </c>
      <c r="N91" s="28"/>
      <c r="O91" s="28"/>
    </row>
    <row r="92" spans="1:15" x14ac:dyDescent="0.3">
      <c r="A92" s="2">
        <v>1986</v>
      </c>
      <c r="B92" s="11" t="s">
        <v>17</v>
      </c>
      <c r="C92" s="17">
        <v>11</v>
      </c>
      <c r="D92" s="17">
        <v>35.9</v>
      </c>
      <c r="E92" s="16">
        <v>139</v>
      </c>
      <c r="F92" s="14">
        <v>23.3</v>
      </c>
      <c r="G92" s="14">
        <v>54.3</v>
      </c>
      <c r="H92" s="17">
        <v>40.200000000000003</v>
      </c>
      <c r="I92" s="26">
        <v>64.7</v>
      </c>
      <c r="J92" s="24">
        <v>158</v>
      </c>
      <c r="K92" s="27">
        <v>9670000</v>
      </c>
      <c r="L92" s="27">
        <v>14400000</v>
      </c>
      <c r="M92" s="6">
        <v>260</v>
      </c>
      <c r="N92" s="28"/>
      <c r="O92" s="28"/>
    </row>
    <row r="93" spans="1:15" x14ac:dyDescent="0.3">
      <c r="A93" s="2">
        <v>1987</v>
      </c>
      <c r="B93" s="12">
        <v>3.11</v>
      </c>
      <c r="C93" s="15">
        <v>5.12</v>
      </c>
      <c r="D93" s="17">
        <v>44.9</v>
      </c>
      <c r="E93" s="16">
        <v>118</v>
      </c>
      <c r="F93" s="14">
        <v>22</v>
      </c>
      <c r="G93" s="14">
        <v>54.3</v>
      </c>
      <c r="H93" s="17">
        <v>38.4</v>
      </c>
      <c r="I93" s="26">
        <v>60.3</v>
      </c>
      <c r="J93" s="24">
        <v>151</v>
      </c>
      <c r="K93" s="27">
        <v>10500000</v>
      </c>
      <c r="L93" s="27">
        <v>15100000</v>
      </c>
      <c r="M93" s="6">
        <v>271</v>
      </c>
      <c r="N93" s="28"/>
      <c r="O93" s="28"/>
    </row>
    <row r="94" spans="1:15" x14ac:dyDescent="0.3">
      <c r="A94" s="2">
        <v>1988</v>
      </c>
      <c r="B94" s="12">
        <v>4.97</v>
      </c>
      <c r="C94" s="15">
        <v>4.79</v>
      </c>
      <c r="D94" s="17">
        <v>46.4</v>
      </c>
      <c r="E94" s="16">
        <v>124</v>
      </c>
      <c r="F94" s="14">
        <v>28.8</v>
      </c>
      <c r="G94" s="14">
        <v>54.3</v>
      </c>
      <c r="H94" s="17">
        <v>35.5</v>
      </c>
      <c r="I94" s="26">
        <v>71</v>
      </c>
      <c r="J94" s="27">
        <v>154</v>
      </c>
      <c r="K94" s="27">
        <v>10800000</v>
      </c>
      <c r="L94" s="27">
        <v>14900000</v>
      </c>
      <c r="M94" s="6">
        <v>280</v>
      </c>
      <c r="N94" s="28"/>
      <c r="O94" s="28"/>
    </row>
    <row r="95" spans="1:15" x14ac:dyDescent="0.3">
      <c r="A95" s="2">
        <v>1989</v>
      </c>
      <c r="B95" s="12">
        <v>6.28</v>
      </c>
      <c r="C95" s="15">
        <v>3.93</v>
      </c>
      <c r="D95" s="17">
        <v>46.3</v>
      </c>
      <c r="E95" s="16">
        <v>113</v>
      </c>
      <c r="F95" s="14">
        <v>38.1</v>
      </c>
      <c r="G95" s="14">
        <v>54.3</v>
      </c>
      <c r="H95" s="17">
        <v>32.5</v>
      </c>
      <c r="I95" s="26">
        <v>78.5</v>
      </c>
      <c r="J95" s="27">
        <v>134</v>
      </c>
      <c r="K95" s="27">
        <v>12200000</v>
      </c>
      <c r="L95" s="27">
        <v>16000000</v>
      </c>
      <c r="M95" s="6">
        <v>282</v>
      </c>
      <c r="N95" s="28"/>
      <c r="O95" s="28"/>
    </row>
    <row r="96" spans="1:15" x14ac:dyDescent="0.3">
      <c r="A96" s="2">
        <v>1990</v>
      </c>
      <c r="B96" s="12">
        <v>7.74</v>
      </c>
      <c r="C96" s="15">
        <v>5.82</v>
      </c>
      <c r="D96" s="17">
        <v>65.400000000000006</v>
      </c>
      <c r="E96" s="16">
        <v>125</v>
      </c>
      <c r="F96" s="14">
        <v>55</v>
      </c>
      <c r="G96" s="14">
        <v>54.3</v>
      </c>
      <c r="H96" s="17">
        <v>30.3</v>
      </c>
      <c r="I96" s="26">
        <v>77.5</v>
      </c>
      <c r="J96" s="27">
        <v>151</v>
      </c>
      <c r="K96" s="27">
        <v>15200000</v>
      </c>
      <c r="L96" s="27">
        <v>19000000</v>
      </c>
      <c r="M96" s="6">
        <v>291</v>
      </c>
      <c r="N96" s="28"/>
      <c r="O96" s="28"/>
    </row>
    <row r="97" spans="1:15" x14ac:dyDescent="0.3">
      <c r="A97" s="2">
        <v>1991</v>
      </c>
      <c r="B97" s="12">
        <v>7.78</v>
      </c>
      <c r="C97" s="15">
        <v>4.8099999999999996</v>
      </c>
      <c r="D97" s="17">
        <v>67.5</v>
      </c>
      <c r="E97" s="16">
        <v>126</v>
      </c>
      <c r="F97" s="14">
        <v>39.6</v>
      </c>
      <c r="G97" s="14">
        <v>54.3</v>
      </c>
      <c r="H97" s="17">
        <v>24.3</v>
      </c>
      <c r="I97" s="26">
        <v>62.6</v>
      </c>
      <c r="J97" s="27">
        <v>172</v>
      </c>
      <c r="K97" s="27">
        <v>13900000</v>
      </c>
      <c r="L97" s="27">
        <v>16600000</v>
      </c>
      <c r="M97" s="6">
        <v>287</v>
      </c>
      <c r="N97" s="28"/>
      <c r="O97" s="28"/>
    </row>
    <row r="98" spans="1:15" x14ac:dyDescent="0.3">
      <c r="A98" s="2">
        <v>1992</v>
      </c>
      <c r="B98" s="12">
        <v>7.74</v>
      </c>
      <c r="C98" s="15">
        <v>5.33</v>
      </c>
      <c r="D98" s="17">
        <v>59</v>
      </c>
      <c r="E98" s="16">
        <v>132</v>
      </c>
      <c r="F98" s="14">
        <v>57.8</v>
      </c>
      <c r="G98" s="14">
        <v>54.3</v>
      </c>
      <c r="H98" s="17">
        <v>26.9</v>
      </c>
      <c r="I98" s="26">
        <v>66.8</v>
      </c>
      <c r="J98" s="27">
        <v>144</v>
      </c>
      <c r="K98" s="27">
        <v>11200000</v>
      </c>
      <c r="L98" s="27">
        <v>13000000</v>
      </c>
      <c r="M98" s="6">
        <v>280</v>
      </c>
      <c r="N98" s="28"/>
      <c r="O98" s="28"/>
    </row>
    <row r="99" spans="1:15" x14ac:dyDescent="0.3">
      <c r="A99" s="2">
        <v>1993</v>
      </c>
      <c r="B99" s="12">
        <v>8.83</v>
      </c>
      <c r="C99" s="15">
        <v>4.84</v>
      </c>
      <c r="D99" s="17">
        <v>61</v>
      </c>
      <c r="E99" s="16">
        <v>153</v>
      </c>
      <c r="F99" s="14">
        <v>78.5</v>
      </c>
      <c r="G99" s="14">
        <v>54.3</v>
      </c>
      <c r="H99" s="17">
        <v>20.2</v>
      </c>
      <c r="I99" s="26">
        <v>60.3</v>
      </c>
      <c r="J99" s="27">
        <v>156</v>
      </c>
      <c r="K99" s="27">
        <v>8560000</v>
      </c>
      <c r="L99" s="27">
        <v>9660000</v>
      </c>
      <c r="M99" s="6">
        <v>276</v>
      </c>
      <c r="N99" s="28"/>
      <c r="O99" s="28"/>
    </row>
    <row r="100" spans="1:15" x14ac:dyDescent="0.3">
      <c r="A100" s="2">
        <v>1994</v>
      </c>
      <c r="B100" s="12">
        <v>8.4</v>
      </c>
      <c r="C100" s="15">
        <v>3</v>
      </c>
      <c r="D100" s="17">
        <v>60</v>
      </c>
      <c r="E100" s="16">
        <v>171</v>
      </c>
      <c r="F100" s="14">
        <v>88.6</v>
      </c>
      <c r="G100" s="14">
        <v>54.3</v>
      </c>
      <c r="H100" s="15">
        <v>8.6999999999999993</v>
      </c>
      <c r="I100" s="15" t="s">
        <v>16</v>
      </c>
      <c r="J100" s="27">
        <v>165</v>
      </c>
      <c r="K100" s="27">
        <v>8330000</v>
      </c>
      <c r="L100" s="27">
        <v>9160000</v>
      </c>
      <c r="M100" s="6">
        <v>269</v>
      </c>
      <c r="N100" s="28"/>
      <c r="O100" s="28"/>
    </row>
    <row r="101" spans="1:15" x14ac:dyDescent="0.3">
      <c r="A101" s="2">
        <v>1995</v>
      </c>
      <c r="B101" s="12">
        <v>6.85</v>
      </c>
      <c r="C101" s="15" t="s">
        <v>16</v>
      </c>
      <c r="D101" s="17">
        <v>60</v>
      </c>
      <c r="E101" s="16">
        <v>221</v>
      </c>
      <c r="F101" s="14">
        <v>50.6</v>
      </c>
      <c r="G101" s="14">
        <v>54.3</v>
      </c>
      <c r="H101" s="15">
        <v>3.4</v>
      </c>
      <c r="I101" s="15" t="s">
        <v>16</v>
      </c>
      <c r="J101" s="27">
        <v>243</v>
      </c>
      <c r="K101" s="27">
        <v>7200000</v>
      </c>
      <c r="L101" s="27">
        <v>7700000</v>
      </c>
      <c r="M101" s="6">
        <v>326</v>
      </c>
      <c r="N101" s="28"/>
      <c r="O101" s="28"/>
    </row>
    <row r="102" spans="1:15" ht="12.75" customHeight="1" x14ac:dyDescent="0.3">
      <c r="A102" s="2">
        <v>1996</v>
      </c>
      <c r="B102" s="12">
        <v>7.94</v>
      </c>
      <c r="C102" s="15" t="s">
        <v>16</v>
      </c>
      <c r="D102" s="17">
        <v>60</v>
      </c>
      <c r="E102" s="16">
        <v>256</v>
      </c>
      <c r="F102" s="14">
        <v>48.8</v>
      </c>
      <c r="G102" s="14">
        <v>54.3</v>
      </c>
      <c r="H102" s="15" t="s">
        <v>16</v>
      </c>
      <c r="I102" s="15" t="s">
        <v>16</v>
      </c>
      <c r="J102" s="24">
        <v>275</v>
      </c>
      <c r="K102" s="27">
        <v>8390000</v>
      </c>
      <c r="L102" s="27">
        <v>8720000</v>
      </c>
      <c r="M102" s="6">
        <v>324</v>
      </c>
      <c r="N102" s="28"/>
      <c r="O102" s="28"/>
    </row>
    <row r="103" spans="1:15" ht="12.75" customHeight="1" x14ac:dyDescent="0.3">
      <c r="A103" s="2">
        <v>1997</v>
      </c>
      <c r="B103" s="14">
        <v>11</v>
      </c>
      <c r="C103" s="15" t="s">
        <v>16</v>
      </c>
      <c r="D103" s="15" t="s">
        <v>16</v>
      </c>
      <c r="E103" s="16">
        <v>258</v>
      </c>
      <c r="F103" s="14">
        <v>81.2</v>
      </c>
      <c r="G103" s="14">
        <v>53.4</v>
      </c>
      <c r="H103" s="15" t="s">
        <v>16</v>
      </c>
      <c r="I103" s="15" t="s">
        <v>16</v>
      </c>
      <c r="J103" s="6">
        <v>188</v>
      </c>
      <c r="K103" s="27">
        <v>8460000</v>
      </c>
      <c r="L103" s="27">
        <v>8590000</v>
      </c>
      <c r="M103" s="6">
        <v>339</v>
      </c>
      <c r="N103" s="28"/>
      <c r="O103" s="28"/>
    </row>
    <row r="104" spans="1:15" ht="12.75" customHeight="1" x14ac:dyDescent="0.3">
      <c r="A104" s="2">
        <v>1998</v>
      </c>
      <c r="B104" s="14">
        <v>13.8</v>
      </c>
      <c r="C104" s="15" t="s">
        <v>16</v>
      </c>
      <c r="D104" s="15" t="s">
        <v>16</v>
      </c>
      <c r="E104" s="16">
        <v>302</v>
      </c>
      <c r="F104" s="14">
        <v>59.3</v>
      </c>
      <c r="G104" s="14">
        <v>36</v>
      </c>
      <c r="H104" s="15" t="s">
        <v>16</v>
      </c>
      <c r="I104" s="15" t="s">
        <v>16</v>
      </c>
      <c r="J104" s="6">
        <v>257</v>
      </c>
      <c r="K104" s="27">
        <v>10200000</v>
      </c>
      <c r="L104" s="27">
        <v>10200000</v>
      </c>
      <c r="M104" s="6">
        <v>354</v>
      </c>
      <c r="N104" s="28"/>
      <c r="O104" s="28"/>
    </row>
    <row r="105" spans="1:15" s="7" customFormat="1" ht="12.75" customHeight="1" x14ac:dyDescent="0.3">
      <c r="A105" s="2">
        <v>1999</v>
      </c>
      <c r="B105" s="14">
        <v>12.7</v>
      </c>
      <c r="C105" s="15" t="s">
        <v>16</v>
      </c>
      <c r="D105" s="15" t="s">
        <v>16</v>
      </c>
      <c r="E105" s="16">
        <v>338</v>
      </c>
      <c r="F105" s="14">
        <v>71.8</v>
      </c>
      <c r="G105" s="14">
        <v>25</v>
      </c>
      <c r="H105" s="15" t="s">
        <v>16</v>
      </c>
      <c r="I105" s="15" t="s">
        <v>16</v>
      </c>
      <c r="J105" s="6">
        <v>279</v>
      </c>
      <c r="K105" s="27">
        <v>10500000</v>
      </c>
      <c r="L105" s="27">
        <v>10300000</v>
      </c>
      <c r="M105" s="6">
        <v>366</v>
      </c>
      <c r="N105" s="28"/>
      <c r="O105" s="28"/>
    </row>
    <row r="106" spans="1:15" ht="12.75" customHeight="1" x14ac:dyDescent="0.3">
      <c r="A106" s="2">
        <v>2000</v>
      </c>
      <c r="B106" s="14">
        <v>13.4</v>
      </c>
      <c r="C106" s="15" t="s">
        <v>16</v>
      </c>
      <c r="D106" s="15" t="s">
        <v>16</v>
      </c>
      <c r="E106" s="16">
        <v>318</v>
      </c>
      <c r="F106" s="14">
        <v>93.2</v>
      </c>
      <c r="G106" s="14">
        <v>20.8</v>
      </c>
      <c r="H106" s="15" t="s">
        <v>16</v>
      </c>
      <c r="I106" s="15" t="s">
        <v>16</v>
      </c>
      <c r="J106" s="6">
        <v>238</v>
      </c>
      <c r="K106" s="27">
        <v>18000000</v>
      </c>
      <c r="L106" s="27">
        <v>17000000</v>
      </c>
      <c r="M106" s="6">
        <v>364</v>
      </c>
      <c r="N106" s="28"/>
      <c r="O106" s="28"/>
    </row>
    <row r="107" spans="1:15" ht="12.75" customHeight="1" x14ac:dyDescent="0.3">
      <c r="A107" s="22">
        <v>2001</v>
      </c>
      <c r="B107" s="17">
        <v>15.7</v>
      </c>
      <c r="C107" s="15" t="s">
        <v>16</v>
      </c>
      <c r="D107" s="15" t="s">
        <v>16</v>
      </c>
      <c r="E107" s="27">
        <v>268</v>
      </c>
      <c r="F107" s="17">
        <v>67.3</v>
      </c>
      <c r="G107" s="17">
        <v>7.3</v>
      </c>
      <c r="H107" s="15" t="s">
        <v>16</v>
      </c>
      <c r="I107" s="15" t="s">
        <v>16</v>
      </c>
      <c r="J107" s="6">
        <v>216</v>
      </c>
      <c r="K107" s="27">
        <v>19800000</v>
      </c>
      <c r="L107" s="27">
        <v>18200000</v>
      </c>
      <c r="M107" s="27">
        <v>395</v>
      </c>
      <c r="N107" s="28"/>
      <c r="O107" s="28"/>
    </row>
    <row r="108" spans="1:15" ht="12.75" customHeight="1" x14ac:dyDescent="0.3">
      <c r="A108" s="22">
        <v>2002</v>
      </c>
      <c r="B108" s="17">
        <v>19.100000000000001</v>
      </c>
      <c r="C108" s="15" t="s">
        <v>16</v>
      </c>
      <c r="D108" s="15" t="s">
        <v>16</v>
      </c>
      <c r="E108" s="27">
        <v>222</v>
      </c>
      <c r="F108" s="17">
        <v>70.900000000000006</v>
      </c>
      <c r="G108" s="17">
        <f>0.784+5.87+0.649</f>
        <v>7.3</v>
      </c>
      <c r="H108" s="15" t="s">
        <v>16</v>
      </c>
      <c r="I108" s="15" t="s">
        <v>16</v>
      </c>
      <c r="J108" s="6">
        <v>170</v>
      </c>
      <c r="K108" s="27">
        <v>9620000</v>
      </c>
      <c r="L108" s="27">
        <v>8720000</v>
      </c>
      <c r="M108" s="27">
        <v>414</v>
      </c>
      <c r="N108" s="28"/>
      <c r="O108" s="28"/>
    </row>
    <row r="109" spans="1:15" ht="12.75" customHeight="1" x14ac:dyDescent="0.3">
      <c r="A109" s="22">
        <v>2003</v>
      </c>
      <c r="B109" s="17">
        <v>18.100000000000001</v>
      </c>
      <c r="C109" s="15" t="s">
        <v>16</v>
      </c>
      <c r="D109" s="15" t="s">
        <v>16</v>
      </c>
      <c r="E109" s="27">
        <v>224</v>
      </c>
      <c r="F109" s="17">
        <v>45.1</v>
      </c>
      <c r="G109" s="17">
        <f>0.562+1.17+0.649</f>
        <v>2.4</v>
      </c>
      <c r="H109" s="15" t="s">
        <v>16</v>
      </c>
      <c r="I109" s="15" t="s">
        <v>16</v>
      </c>
      <c r="J109" s="6">
        <v>197</v>
      </c>
      <c r="K109" s="27">
        <v>13000000</v>
      </c>
      <c r="L109" s="27">
        <v>11500000</v>
      </c>
      <c r="M109" s="27">
        <v>466</v>
      </c>
      <c r="N109" s="28"/>
      <c r="O109" s="28"/>
    </row>
    <row r="110" spans="1:15" ht="12.75" customHeight="1" x14ac:dyDescent="0.3">
      <c r="A110" s="22">
        <v>2004</v>
      </c>
      <c r="B110" s="17">
        <v>17.399999999999999</v>
      </c>
      <c r="C110" s="15" t="s">
        <v>16</v>
      </c>
      <c r="D110" s="15" t="s">
        <v>16</v>
      </c>
      <c r="E110" s="27">
        <v>249</v>
      </c>
      <c r="F110" s="17">
        <v>52.3</v>
      </c>
      <c r="G110" s="17">
        <f>0.501+0.568+0.649</f>
        <v>1.7</v>
      </c>
      <c r="H110" s="15" t="s">
        <v>16</v>
      </c>
      <c r="I110" s="15" t="s">
        <v>16</v>
      </c>
      <c r="J110" s="6">
        <v>213</v>
      </c>
      <c r="K110" s="27">
        <v>14500000</v>
      </c>
      <c r="L110" s="27">
        <v>12500000</v>
      </c>
      <c r="M110" s="27">
        <v>472</v>
      </c>
      <c r="N110" s="28"/>
      <c r="O110" s="28"/>
    </row>
    <row r="111" spans="1:15" ht="12.75" customHeight="1" x14ac:dyDescent="0.3">
      <c r="A111" s="22">
        <v>2005</v>
      </c>
      <c r="B111" s="17">
        <f>3.919+13.312</f>
        <v>17.2</v>
      </c>
      <c r="C111" s="15" t="s">
        <v>16</v>
      </c>
      <c r="D111" s="15" t="s">
        <v>16</v>
      </c>
      <c r="E111" s="27">
        <v>286</v>
      </c>
      <c r="F111" s="17">
        <f>1.075+27+20.7+0.615</f>
        <v>49.4</v>
      </c>
      <c r="G111" s="17">
        <v>0.4</v>
      </c>
      <c r="H111" s="15" t="s">
        <v>16</v>
      </c>
      <c r="I111" s="15" t="s">
        <v>16</v>
      </c>
      <c r="J111" s="6">
        <v>253</v>
      </c>
      <c r="K111" s="27">
        <v>14100000</v>
      </c>
      <c r="L111" s="27">
        <v>11800000</v>
      </c>
      <c r="M111" s="27">
        <v>504</v>
      </c>
      <c r="N111" s="31"/>
      <c r="O111" s="7"/>
    </row>
    <row r="112" spans="1:15" ht="12.75" customHeight="1" x14ac:dyDescent="0.3">
      <c r="A112" s="22">
        <v>2006</v>
      </c>
      <c r="B112" s="17">
        <f>4.292+14.401</f>
        <v>18.7</v>
      </c>
      <c r="C112" s="15" t="s">
        <v>16</v>
      </c>
      <c r="D112" s="15" t="s">
        <v>16</v>
      </c>
      <c r="E112" s="27">
        <v>288</v>
      </c>
      <c r="F112" s="17">
        <v>104</v>
      </c>
      <c r="G112" s="17">
        <f>0.111+0.261</f>
        <v>0.4</v>
      </c>
      <c r="H112" s="15" t="s">
        <v>16</v>
      </c>
      <c r="I112" s="15" t="s">
        <v>16</v>
      </c>
      <c r="J112" s="6">
        <v>203</v>
      </c>
      <c r="K112" s="27">
        <v>21100000</v>
      </c>
      <c r="L112" s="27">
        <v>17100000</v>
      </c>
      <c r="M112" s="27">
        <v>515</v>
      </c>
      <c r="N112" s="31"/>
      <c r="O112" s="7"/>
    </row>
    <row r="113" spans="1:19" ht="12.75" customHeight="1" x14ac:dyDescent="0.3">
      <c r="A113" s="22">
        <v>2007</v>
      </c>
      <c r="B113" s="17">
        <v>16.7</v>
      </c>
      <c r="C113" s="15" t="s">
        <v>16</v>
      </c>
      <c r="D113" s="15" t="s">
        <v>16</v>
      </c>
      <c r="E113" s="27">
        <v>363</v>
      </c>
      <c r="F113" s="17">
        <v>81.099999999999994</v>
      </c>
      <c r="G113" s="17">
        <v>0.3</v>
      </c>
      <c r="H113" s="15" t="s">
        <v>16</v>
      </c>
      <c r="I113" s="15" t="s">
        <v>16</v>
      </c>
      <c r="J113" s="6">
        <v>299</v>
      </c>
      <c r="K113" s="27">
        <v>22500000</v>
      </c>
      <c r="L113" s="27">
        <v>17700000</v>
      </c>
      <c r="M113" s="27">
        <v>509</v>
      </c>
      <c r="N113" s="31"/>
      <c r="O113" s="7"/>
    </row>
    <row r="114" spans="1:19" ht="12.75" customHeight="1" x14ac:dyDescent="0.35">
      <c r="A114" s="22">
        <v>2008</v>
      </c>
      <c r="B114" s="17">
        <v>15.5</v>
      </c>
      <c r="C114" s="15" t="s">
        <v>16</v>
      </c>
      <c r="D114" s="15" t="s">
        <v>16</v>
      </c>
      <c r="E114" s="27">
        <v>336</v>
      </c>
      <c r="F114" s="17">
        <v>50.4</v>
      </c>
      <c r="G114" s="17">
        <v>0.3</v>
      </c>
      <c r="H114" s="15" t="s">
        <v>16</v>
      </c>
      <c r="I114" s="15" t="s">
        <v>16</v>
      </c>
      <c r="J114" s="6">
        <v>301</v>
      </c>
      <c r="K114" s="27">
        <v>22900000</v>
      </c>
      <c r="L114" s="27">
        <v>17300000</v>
      </c>
      <c r="M114" s="27">
        <v>468</v>
      </c>
      <c r="N114" s="45" t="s">
        <v>20</v>
      </c>
      <c r="R114" s="29"/>
    </row>
    <row r="115" spans="1:19" ht="12.75" customHeight="1" x14ac:dyDescent="0.35">
      <c r="A115" s="22">
        <v>2009</v>
      </c>
      <c r="B115" s="17">
        <v>16.5</v>
      </c>
      <c r="C115" s="15" t="s">
        <v>16</v>
      </c>
      <c r="D115" s="15" t="s">
        <v>16</v>
      </c>
      <c r="E115" s="27">
        <v>287</v>
      </c>
      <c r="F115" s="17">
        <v>51.1</v>
      </c>
      <c r="G115" s="17">
        <v>0.3</v>
      </c>
      <c r="H115" s="15" t="s">
        <v>16</v>
      </c>
      <c r="I115" s="15" t="s">
        <v>16</v>
      </c>
      <c r="J115" s="6">
        <v>252</v>
      </c>
      <c r="K115" s="27">
        <v>11600000</v>
      </c>
      <c r="L115" s="27">
        <v>8810000</v>
      </c>
      <c r="M115" s="27">
        <v>450</v>
      </c>
      <c r="N115" s="45"/>
      <c r="R115" s="29"/>
    </row>
    <row r="116" spans="1:19" ht="12.75" customHeight="1" x14ac:dyDescent="0.35">
      <c r="A116" s="22">
        <v>2010</v>
      </c>
      <c r="B116" s="17">
        <v>15.1</v>
      </c>
      <c r="C116" s="15" t="s">
        <v>16</v>
      </c>
      <c r="D116" s="15" t="s">
        <v>16</v>
      </c>
      <c r="E116" s="27">
        <v>253</v>
      </c>
      <c r="F116" s="17">
        <v>61</v>
      </c>
      <c r="G116" s="17">
        <v>0.3</v>
      </c>
      <c r="H116" s="15" t="s">
        <v>16</v>
      </c>
      <c r="I116" s="15" t="s">
        <v>16</v>
      </c>
      <c r="J116" s="6">
        <v>207</v>
      </c>
      <c r="K116" s="27">
        <v>18500000</v>
      </c>
      <c r="L116" s="27">
        <v>13800000</v>
      </c>
      <c r="M116" s="27">
        <v>472</v>
      </c>
      <c r="N116" s="45"/>
      <c r="O116" s="4"/>
      <c r="P116" s="32"/>
      <c r="Q116" s="32"/>
      <c r="R116" s="33"/>
    </row>
    <row r="117" spans="1:19" ht="12.75" customHeight="1" x14ac:dyDescent="0.35">
      <c r="A117" s="22">
        <v>2011</v>
      </c>
      <c r="B117" s="17">
        <v>16.100000000000001</v>
      </c>
      <c r="C117" s="15" t="s">
        <v>16</v>
      </c>
      <c r="D117" s="15" t="s">
        <v>16</v>
      </c>
      <c r="E117" s="27">
        <v>257</v>
      </c>
      <c r="F117" s="17">
        <v>45.8</v>
      </c>
      <c r="G117" s="17">
        <v>0.3</v>
      </c>
      <c r="H117" s="15" t="s">
        <v>16</v>
      </c>
      <c r="I117" s="15" t="s">
        <v>16</v>
      </c>
      <c r="J117" s="6">
        <v>227</v>
      </c>
      <c r="K117" s="27">
        <v>25000000</v>
      </c>
      <c r="L117" s="27">
        <v>18100000</v>
      </c>
      <c r="M117" s="27">
        <v>491</v>
      </c>
      <c r="N117" s="45"/>
      <c r="O117" s="4"/>
    </row>
    <row r="118" spans="1:19" ht="12.75" customHeight="1" x14ac:dyDescent="0.35">
      <c r="A118" s="22">
        <v>2012</v>
      </c>
      <c r="B118" s="17">
        <v>16</v>
      </c>
      <c r="C118" s="15" t="s">
        <v>16</v>
      </c>
      <c r="D118" s="15" t="s">
        <v>16</v>
      </c>
      <c r="E118" s="27">
        <v>276</v>
      </c>
      <c r="F118" s="17">
        <v>43.5</v>
      </c>
      <c r="G118" s="17">
        <v>0.3</v>
      </c>
      <c r="H118" s="15" t="s">
        <v>16</v>
      </c>
      <c r="I118" s="15" t="s">
        <v>16</v>
      </c>
      <c r="J118" s="6">
        <v>249</v>
      </c>
      <c r="K118" s="27">
        <v>19500000</v>
      </c>
      <c r="L118" s="27">
        <v>13800000</v>
      </c>
      <c r="M118" s="27">
        <v>423</v>
      </c>
      <c r="N118" s="45"/>
      <c r="O118" s="4"/>
      <c r="P118" s="43"/>
    </row>
    <row r="119" spans="1:19" ht="12.75" customHeight="1" x14ac:dyDescent="0.35">
      <c r="A119" s="22">
        <v>2013</v>
      </c>
      <c r="B119" s="17">
        <v>16.3</v>
      </c>
      <c r="C119" s="15" t="s">
        <v>16</v>
      </c>
      <c r="D119" s="15" t="s">
        <v>16</v>
      </c>
      <c r="E119" s="27">
        <v>227</v>
      </c>
      <c r="F119" s="17">
        <v>39.6</v>
      </c>
      <c r="G119" s="17">
        <v>0.3</v>
      </c>
      <c r="H119" s="15" t="s">
        <v>16</v>
      </c>
      <c r="I119" s="15" t="s">
        <v>16</v>
      </c>
      <c r="J119" s="6">
        <v>204</v>
      </c>
      <c r="K119" s="27">
        <v>22500000</v>
      </c>
      <c r="L119" s="27">
        <v>15700000</v>
      </c>
      <c r="M119" s="27">
        <v>459</v>
      </c>
      <c r="N119" s="45"/>
      <c r="O119" s="44"/>
      <c r="Q119" s="4"/>
      <c r="S119" s="39"/>
    </row>
    <row r="120" spans="1:19" ht="12.75" customHeight="1" x14ac:dyDescent="0.35">
      <c r="A120" s="22">
        <v>2014</v>
      </c>
      <c r="B120" s="17">
        <v>16.100000000000001</v>
      </c>
      <c r="C120" s="15" t="s">
        <v>16</v>
      </c>
      <c r="D120" s="15" t="s">
        <v>16</v>
      </c>
      <c r="E120" s="27">
        <v>275</v>
      </c>
      <c r="F120" s="17">
        <v>38.200000000000003</v>
      </c>
      <c r="G120" s="17">
        <v>0.3</v>
      </c>
      <c r="H120" s="15" t="s">
        <v>16</v>
      </c>
      <c r="I120" s="15" t="s">
        <v>16</v>
      </c>
      <c r="J120" s="6">
        <v>253</v>
      </c>
      <c r="K120" s="27">
        <v>21500000</v>
      </c>
      <c r="L120" s="27">
        <v>14800000</v>
      </c>
      <c r="M120" s="27">
        <v>382</v>
      </c>
      <c r="N120" s="45"/>
      <c r="O120" s="40"/>
      <c r="Q120" s="4"/>
      <c r="S120" s="39"/>
    </row>
    <row r="121" spans="1:19" ht="12.75" customHeight="1" x14ac:dyDescent="0.35">
      <c r="A121" s="22">
        <v>2015</v>
      </c>
      <c r="B121" s="17">
        <v>16.2</v>
      </c>
      <c r="C121" s="15" t="s">
        <v>16</v>
      </c>
      <c r="D121" s="15" t="s">
        <v>16</v>
      </c>
      <c r="E121" s="27">
        <v>271</v>
      </c>
      <c r="F121" s="17">
        <v>39</v>
      </c>
      <c r="G121" s="17">
        <v>0.3</v>
      </c>
      <c r="H121" s="15" t="s">
        <v>16</v>
      </c>
      <c r="I121" s="15" t="s">
        <v>16</v>
      </c>
      <c r="J121" s="6">
        <v>248</v>
      </c>
      <c r="K121" s="27">
        <v>17000000</v>
      </c>
      <c r="L121" s="27">
        <v>11700000</v>
      </c>
      <c r="M121" s="27">
        <v>470</v>
      </c>
      <c r="N121" s="45"/>
      <c r="O121" s="47"/>
      <c r="P121" s="38"/>
      <c r="Q121" s="4"/>
      <c r="S121" s="39"/>
    </row>
    <row r="122" spans="1:19" ht="12.75" customHeight="1" x14ac:dyDescent="0.35">
      <c r="A122" s="22">
        <v>2016</v>
      </c>
      <c r="B122" s="17">
        <v>17</v>
      </c>
      <c r="C122" s="15" t="s">
        <v>16</v>
      </c>
      <c r="D122" s="15" t="s">
        <v>16</v>
      </c>
      <c r="E122" s="27">
        <v>297</v>
      </c>
      <c r="F122" s="17">
        <v>33</v>
      </c>
      <c r="G122" s="17">
        <v>0.3</v>
      </c>
      <c r="H122" s="15" t="s">
        <v>16</v>
      </c>
      <c r="I122" s="15" t="s">
        <v>16</v>
      </c>
      <c r="J122" s="6">
        <v>281</v>
      </c>
      <c r="K122" s="27">
        <v>13600000</v>
      </c>
      <c r="L122" s="27">
        <v>9240000</v>
      </c>
      <c r="M122" s="27">
        <v>460</v>
      </c>
      <c r="N122" s="45"/>
      <c r="O122" s="48"/>
      <c r="P122" s="38"/>
      <c r="Q122" s="4"/>
      <c r="S122" s="39"/>
    </row>
    <row r="123" spans="1:19" ht="12.75" customHeight="1" x14ac:dyDescent="0.35">
      <c r="A123" s="22">
        <v>2017</v>
      </c>
      <c r="B123" s="17">
        <v>18</v>
      </c>
      <c r="C123" s="15" t="s">
        <v>16</v>
      </c>
      <c r="D123" s="15" t="s">
        <v>16</v>
      </c>
      <c r="E123" s="27">
        <v>522</v>
      </c>
      <c r="F123" s="17">
        <v>70.8</v>
      </c>
      <c r="G123" s="17">
        <v>0.3</v>
      </c>
      <c r="H123" s="15" t="s">
        <v>16</v>
      </c>
      <c r="I123" s="15" t="s">
        <v>16</v>
      </c>
      <c r="J123" s="6">
        <v>469</v>
      </c>
      <c r="K123" s="27">
        <v>10600000</v>
      </c>
      <c r="L123" s="27">
        <v>7080000</v>
      </c>
      <c r="M123" s="27">
        <v>458</v>
      </c>
      <c r="N123" s="45"/>
      <c r="O123" s="46"/>
      <c r="P123" s="38"/>
      <c r="Q123" s="4"/>
      <c r="S123" s="39"/>
    </row>
    <row r="124" spans="1:19" ht="12.75" customHeight="1" x14ac:dyDescent="0.35">
      <c r="A124" s="22">
        <v>2018</v>
      </c>
      <c r="B124" s="17">
        <v>18.399999999999999</v>
      </c>
      <c r="C124" s="27">
        <v>145</v>
      </c>
      <c r="D124" s="15" t="s">
        <v>16</v>
      </c>
      <c r="E124" s="27">
        <v>225</v>
      </c>
      <c r="F124" s="17">
        <v>108</v>
      </c>
      <c r="G124" s="17">
        <v>0.3</v>
      </c>
      <c r="H124" s="15" t="s">
        <v>16</v>
      </c>
      <c r="I124" s="15" t="s">
        <v>16</v>
      </c>
      <c r="J124" s="6">
        <v>281</v>
      </c>
      <c r="K124" s="27">
        <v>31300000</v>
      </c>
      <c r="L124" s="27">
        <v>20300000</v>
      </c>
      <c r="M124" s="27">
        <v>471</v>
      </c>
      <c r="N124" s="45"/>
      <c r="O124" s="4"/>
      <c r="P124" s="41"/>
      <c r="Q124" s="4"/>
      <c r="S124" s="39"/>
    </row>
    <row r="125" spans="1:19" ht="12.75" customHeight="1" x14ac:dyDescent="0.35">
      <c r="A125" s="22">
        <v>2019</v>
      </c>
      <c r="B125" s="17">
        <v>18.5</v>
      </c>
      <c r="C125" s="27">
        <v>143</v>
      </c>
      <c r="D125" s="15" t="s">
        <v>16</v>
      </c>
      <c r="E125" s="27">
        <v>189</v>
      </c>
      <c r="F125" s="17">
        <v>96</v>
      </c>
      <c r="G125" s="17">
        <v>0.3</v>
      </c>
      <c r="H125" s="15" t="s">
        <v>16</v>
      </c>
      <c r="I125" s="15" t="s">
        <v>16</v>
      </c>
      <c r="J125" s="6">
        <v>255</v>
      </c>
      <c r="K125" s="27">
        <v>42000000</v>
      </c>
      <c r="L125" s="27">
        <v>26800000</v>
      </c>
      <c r="M125" s="27">
        <v>478</v>
      </c>
      <c r="N125" s="49"/>
      <c r="O125" s="4"/>
      <c r="P125" s="41"/>
      <c r="Q125" s="4"/>
      <c r="S125" s="39"/>
    </row>
    <row r="126" spans="1:19" ht="12.75" customHeight="1" x14ac:dyDescent="0.35">
      <c r="A126" s="37">
        <v>2020</v>
      </c>
      <c r="B126" s="17">
        <v>18.8</v>
      </c>
      <c r="C126" s="27">
        <v>112</v>
      </c>
      <c r="D126" s="15" t="s">
        <v>16</v>
      </c>
      <c r="E126" s="27">
        <v>362</v>
      </c>
      <c r="F126" s="17">
        <v>114</v>
      </c>
      <c r="G126" s="17">
        <v>0.3</v>
      </c>
      <c r="H126" s="15" t="s">
        <v>16</v>
      </c>
      <c r="I126" s="15" t="s">
        <v>16</v>
      </c>
      <c r="J126" s="6">
        <v>379</v>
      </c>
      <c r="K126" s="27">
        <v>35400000</v>
      </c>
      <c r="L126" s="27">
        <v>22300000</v>
      </c>
      <c r="M126" s="27">
        <v>418</v>
      </c>
      <c r="N126" s="49"/>
      <c r="O126" s="4"/>
      <c r="P126" s="41"/>
      <c r="Q126" s="4"/>
      <c r="S126" s="39"/>
    </row>
    <row r="127" spans="1:19" ht="12.75" customHeight="1" x14ac:dyDescent="0.35">
      <c r="A127" s="37">
        <v>2021</v>
      </c>
      <c r="B127" s="17">
        <v>17.7</v>
      </c>
      <c r="C127" s="27">
        <v>140</v>
      </c>
      <c r="D127" s="15" t="s">
        <v>16</v>
      </c>
      <c r="E127" s="27">
        <v>362</v>
      </c>
      <c r="F127" s="17">
        <v>114</v>
      </c>
      <c r="G127" s="17">
        <v>0.3</v>
      </c>
      <c r="H127" s="15" t="s">
        <v>16</v>
      </c>
      <c r="I127" s="15" t="s">
        <v>16</v>
      </c>
      <c r="J127" s="6">
        <v>406</v>
      </c>
      <c r="K127" s="27">
        <v>57200000</v>
      </c>
      <c r="L127" s="27">
        <v>34400000</v>
      </c>
      <c r="M127" s="27">
        <v>472</v>
      </c>
      <c r="N127" s="49"/>
      <c r="O127" s="4"/>
      <c r="Q127" s="4"/>
      <c r="S127" s="39"/>
    </row>
    <row r="128" spans="1:19" ht="12.75" customHeight="1" x14ac:dyDescent="0.35">
      <c r="A128" s="37">
        <v>2022</v>
      </c>
      <c r="B128" s="17">
        <v>13.1</v>
      </c>
      <c r="C128" s="27">
        <v>150</v>
      </c>
      <c r="D128" s="15" t="s">
        <v>16</v>
      </c>
      <c r="E128" s="27">
        <v>202</v>
      </c>
      <c r="F128" s="17">
        <v>102</v>
      </c>
      <c r="G128" s="17" t="s">
        <v>16</v>
      </c>
      <c r="H128" s="15" t="s">
        <v>16</v>
      </c>
      <c r="I128" s="15" t="s">
        <v>16</v>
      </c>
      <c r="J128" s="6">
        <v>250</v>
      </c>
      <c r="K128" s="27">
        <v>75100000</v>
      </c>
      <c r="L128" s="27">
        <v>41800000</v>
      </c>
      <c r="M128" s="27">
        <v>437</v>
      </c>
      <c r="N128" s="45"/>
      <c r="O128" s="4"/>
      <c r="Q128" s="4"/>
      <c r="S128" s="39"/>
    </row>
    <row r="129" spans="1:15" x14ac:dyDescent="0.3">
      <c r="A129" s="57" t="s">
        <v>18</v>
      </c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28"/>
      <c r="O129" s="42"/>
    </row>
    <row r="130" spans="1:15" ht="15.5" x14ac:dyDescent="0.3">
      <c r="A130" s="50" t="s">
        <v>19</v>
      </c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O130" s="4"/>
    </row>
    <row r="131" spans="1:15" ht="14.5" x14ac:dyDescent="0.35">
      <c r="A131" s="51" t="s">
        <v>22</v>
      </c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34"/>
      <c r="O131" s="4"/>
    </row>
    <row r="132" spans="1:15" ht="14.5" x14ac:dyDescent="0.35">
      <c r="J132" s="35"/>
      <c r="N132" s="34"/>
      <c r="O132" s="4"/>
    </row>
    <row r="133" spans="1:15" ht="14.5" x14ac:dyDescent="0.35">
      <c r="G133" s="36"/>
      <c r="J133" s="35"/>
      <c r="L133" s="29"/>
      <c r="N133" s="34"/>
      <c r="O133" s="4"/>
    </row>
    <row r="134" spans="1:15" ht="14.5" x14ac:dyDescent="0.35">
      <c r="J134" s="35"/>
      <c r="L134" s="30"/>
      <c r="N134" s="34"/>
      <c r="O134" s="4"/>
    </row>
    <row r="135" spans="1:15" ht="14.5" x14ac:dyDescent="0.35">
      <c r="J135" s="35"/>
      <c r="N135" s="34"/>
    </row>
    <row r="136" spans="1:15" x14ac:dyDescent="0.3">
      <c r="J136" s="35"/>
    </row>
  </sheetData>
  <mergeCells count="7">
    <mergeCell ref="A130:M130"/>
    <mergeCell ref="A131:M131"/>
    <mergeCell ref="A1:M1"/>
    <mergeCell ref="A2:M2"/>
    <mergeCell ref="A3:M3"/>
    <mergeCell ref="A4:M4"/>
    <mergeCell ref="A129:M129"/>
  </mergeCells>
  <phoneticPr fontId="0" type="noConversion"/>
  <printOptions horizontalCentered="1"/>
  <pageMargins left="0.5" right="0.5" top="0.5" bottom="0.5" header="0" footer="0"/>
  <pageSetup scale="88" fitToHeight="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13</xdr:col>
                <xdr:colOff>114300</xdr:colOff>
                <xdr:row>2</xdr:row>
                <xdr:rowOff>44450</xdr:rowOff>
              </from>
              <to>
                <xdr:col>14</xdr:col>
                <xdr:colOff>152400</xdr:colOff>
                <xdr:row>4</xdr:row>
                <xdr:rowOff>406400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Platinum-group metals</vt:lpstr>
      <vt:lpstr>'Platinum-group metals'!Print_Titles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Platinum-Group Metals Historical Statistics</dc:title>
  <dc:subject/>
  <dc:creator>USGS National Minerals Information Center</dc:creator>
  <cp:keywords>minerals; statistics; platinum, palladium, iridium, osmium, ruthenium, rhodium</cp:keywords>
  <dc:description/>
  <cp:lastModifiedBy>USGS National Minerals Information Center</cp:lastModifiedBy>
  <cp:revision>2022</cp:revision>
  <dcterms:created xsi:type="dcterms:W3CDTF">2024-02-21T14:03:19Z</dcterms:created>
  <dcterms:modified xsi:type="dcterms:W3CDTF">2024-02-21T15:58:59Z</dcterms:modified>
  <cp:category/>
  <cp:contentStatus/>
  <cp:version>2022</cp:version>
</cp:coreProperties>
</file>