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zsan/Desktop/Data Analysis Books/Ken's Practice Files/"/>
    </mc:Choice>
  </mc:AlternateContent>
  <bookViews>
    <workbookView xWindow="0" yWindow="460" windowWidth="25600" windowHeight="14280" activeTab="3"/>
  </bookViews>
  <sheets>
    <sheet name="Bass Diffusion Model" sheetId="1" r:id="rId1"/>
    <sheet name="DirectTV Adoption" sheetId="2" r:id="rId2"/>
    <sheet name="Monte Carlo Simulation" sheetId="3" r:id="rId3"/>
    <sheet name="Problem 27.1" sheetId="4" r:id="rId4"/>
  </sheets>
  <definedNames>
    <definedName name="Nbar">'Bass Diffusion Model'!$H$4</definedName>
    <definedName name="Nbar1">'DirectTV Adoption'!$I$4</definedName>
    <definedName name="Nbarsim">'Monte Carlo Simulation'!$B$5</definedName>
    <definedName name="p">'Bass Diffusion Model'!$H$2</definedName>
    <definedName name="p1_">'DirectTV Adoption'!$I$2</definedName>
    <definedName name="psim">'Monte Carlo Simulation'!$B$8</definedName>
    <definedName name="q">'Bass Diffusion Model'!$H$3</definedName>
    <definedName name="q1_">'DirectTV Adoption'!$I$3</definedName>
    <definedName name="qsim">'Monte Carlo Simulation'!$B$9</definedName>
    <definedName name="ScenarioSelect">'Monte Carlo Simulation'!$A$12:$C$23</definedName>
    <definedName name="solver_adj" localSheetId="0" hidden="1">'Bass Diffusion Model'!$H$2:$H$4</definedName>
    <definedName name="solver_adj" localSheetId="3" hidden="1">'Problem 27.1'!$H$3:$H$5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1</definedName>
    <definedName name="solver_eng" localSheetId="0" hidden="1">1</definedName>
    <definedName name="solver_eng" localSheetId="3" hidden="1">1</definedName>
    <definedName name="solver_itr" localSheetId="0" hidden="1">2147483647</definedName>
    <definedName name="solver_itr" localSheetId="3" hidden="1">2147483647</definedName>
    <definedName name="solver_lhs1" localSheetId="0" hidden="1">'Bass Diffusion Model'!$H$2:$H$4</definedName>
    <definedName name="solver_lhs1" localSheetId="3" hidden="1">'Problem 27.1'!$H$3:$H$5</definedName>
    <definedName name="solver_lhs2" localSheetId="0" hidden="1">'Bass Diffusion Model'!$H$2:$H$4</definedName>
    <definedName name="solver_lhs2" localSheetId="3" hidden="1">'Problem 27.1'!$H$3:$H$5</definedName>
    <definedName name="solver_lin" localSheetId="0" hidden="1">2</definedName>
    <definedName name="solver_lin" localSheetId="3" hidden="1">2</definedName>
    <definedName name="solver_mip" localSheetId="0" hidden="1">2147483647</definedName>
    <definedName name="solver_mip" localSheetId="3" hidden="1">2147483647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1</definedName>
    <definedName name="solver_msl" localSheetId="3" hidden="1">1</definedName>
    <definedName name="solver_neg" localSheetId="0" hidden="1">1</definedName>
    <definedName name="solver_neg" localSheetId="3" hidden="1">1</definedName>
    <definedName name="solver_nod" localSheetId="0" hidden="1">2147483647</definedName>
    <definedName name="solver_nod" localSheetId="3" hidden="1">2147483647</definedName>
    <definedName name="solver_num" localSheetId="0" hidden="1">2</definedName>
    <definedName name="solver_num" localSheetId="3" hidden="1">2</definedName>
    <definedName name="solver_opt" localSheetId="0" hidden="1">'Bass Diffusion Model'!$E$2</definedName>
    <definedName name="solver_opt" localSheetId="3" hidden="1">'Problem 27.1'!$H$7</definedName>
    <definedName name="solver_pre" localSheetId="0" hidden="1">0.000001</definedName>
    <definedName name="solver_pre" localSheetId="3" hidden="1">0.000001</definedName>
    <definedName name="solver_rbv" localSheetId="0" hidden="1">1</definedName>
    <definedName name="solver_rbv" localSheetId="3" hidden="1">1</definedName>
    <definedName name="solver_rel1" localSheetId="0" hidden="1">1</definedName>
    <definedName name="solver_rel1" localSheetId="3" hidden="1">1</definedName>
    <definedName name="solver_rel2" localSheetId="0" hidden="1">3</definedName>
    <definedName name="solver_rel2" localSheetId="3" hidden="1">3</definedName>
    <definedName name="solver_rhs1" localSheetId="0" hidden="1">1000</definedName>
    <definedName name="solver_rhs1" localSheetId="3" hidden="1">10000</definedName>
    <definedName name="solver_rhs2" localSheetId="0" hidden="1">0.001</definedName>
    <definedName name="solver_rhs2" localSheetId="3" hidden="1">0.001</definedName>
    <definedName name="solver_rlx" localSheetId="0" hidden="1">1</definedName>
    <definedName name="solver_rlx" localSheetId="3" hidden="1">1</definedName>
    <definedName name="solver_rsd" localSheetId="0" hidden="1">0</definedName>
    <definedName name="solver_rsd" localSheetId="3" hidden="1">0</definedName>
    <definedName name="solver_scl" localSheetId="0" hidden="1">2</definedName>
    <definedName name="solver_scl" localSheetId="3" hidden="1">2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ssz" localSheetId="3" hidden="1">100</definedName>
    <definedName name="solver_tim" localSheetId="0" hidden="1">2147483647</definedName>
    <definedName name="solver_tim" localSheetId="3" hidden="1">2147483647</definedName>
    <definedName name="solver_tol" localSheetId="0" hidden="1">0.01</definedName>
    <definedName name="solver_tol" localSheetId="3" hidden="1">0.01</definedName>
    <definedName name="solver_typ" localSheetId="0" hidden="1">2</definedName>
    <definedName name="solver_typ" localSheetId="3" hidden="1">2</definedName>
    <definedName name="solver_val" localSheetId="0" hidden="1">0</definedName>
    <definedName name="solver_val" localSheetId="3" hidden="1">0</definedName>
    <definedName name="solver_ver" localSheetId="0" hidden="1">2</definedName>
    <definedName name="solver_ver" localSheetId="3" hidden="1">2</definedName>
  </definedNames>
  <calcPr calcId="162913" calcMode="autoNoTable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D5" i="4"/>
  <c r="E5" i="4"/>
  <c r="B6" i="4"/>
  <c r="E6" i="4" s="1"/>
  <c r="D6" i="4"/>
  <c r="B7" i="4"/>
  <c r="D7" i="4"/>
  <c r="B8" i="4"/>
  <c r="E8" i="4" s="1"/>
  <c r="D8" i="4"/>
  <c r="B9" i="4"/>
  <c r="D9" i="4"/>
  <c r="E9" i="4"/>
  <c r="B10" i="4"/>
  <c r="D10" i="4"/>
  <c r="E10" i="4"/>
  <c r="B11" i="4"/>
  <c r="E11" i="4" s="1"/>
  <c r="D11" i="4"/>
  <c r="B12" i="4"/>
  <c r="D12" i="4"/>
  <c r="B13" i="4"/>
  <c r="E13" i="4" s="1"/>
  <c r="D13" i="4"/>
  <c r="B14" i="4"/>
  <c r="E14" i="4" s="1"/>
  <c r="D14" i="4"/>
  <c r="B15" i="4"/>
  <c r="D15" i="4"/>
  <c r="B16" i="4"/>
  <c r="E16" i="4" s="1"/>
  <c r="D16" i="4"/>
  <c r="B17" i="4"/>
  <c r="D17" i="4"/>
  <c r="E17" i="4"/>
  <c r="B18" i="4"/>
  <c r="D18" i="4"/>
  <c r="E18" i="4"/>
  <c r="B19" i="4"/>
  <c r="E19" i="4" s="1"/>
  <c r="D19" i="4"/>
  <c r="B20" i="4"/>
  <c r="D20" i="4"/>
  <c r="B21" i="4"/>
  <c r="E21" i="4" s="1"/>
  <c r="D21" i="4"/>
  <c r="B22" i="4"/>
  <c r="E22" i="4" s="1"/>
  <c r="D22" i="4"/>
  <c r="B23" i="4"/>
  <c r="D23" i="4"/>
  <c r="B24" i="4"/>
  <c r="E24" i="4" s="1"/>
  <c r="D24" i="4"/>
  <c r="B25" i="4"/>
  <c r="D25" i="4"/>
  <c r="E25" i="4"/>
  <c r="B26" i="4"/>
  <c r="D26" i="4"/>
  <c r="E26" i="4"/>
  <c r="B27" i="4"/>
  <c r="E27" i="4" s="1"/>
  <c r="D27" i="4"/>
  <c r="B28" i="4"/>
  <c r="D28" i="4"/>
  <c r="B29" i="4"/>
  <c r="E29" i="4" s="1"/>
  <c r="D29" i="4"/>
  <c r="B30" i="4"/>
  <c r="E30" i="4" s="1"/>
  <c r="D30" i="4"/>
  <c r="B31" i="4"/>
  <c r="D31" i="4"/>
  <c r="B32" i="4"/>
  <c r="E32" i="4" s="1"/>
  <c r="D32" i="4"/>
  <c r="B33" i="4"/>
  <c r="D33" i="4"/>
  <c r="E33" i="4"/>
  <c r="B34" i="4"/>
  <c r="D34" i="4"/>
  <c r="E34" i="4"/>
  <c r="B35" i="4"/>
  <c r="E35" i="4" s="1"/>
  <c r="D35" i="4"/>
  <c r="B36" i="4"/>
  <c r="D36" i="4"/>
  <c r="E36" i="4" l="1"/>
  <c r="E31" i="4"/>
  <c r="E28" i="4"/>
  <c r="E23" i="4"/>
  <c r="E20" i="4"/>
  <c r="E15" i="4"/>
  <c r="E12" i="4"/>
  <c r="E7" i="4"/>
  <c r="H7" i="4" s="1"/>
  <c r="B6" i="3"/>
  <c r="B8" i="3" s="1"/>
  <c r="B5" i="3"/>
  <c r="K2" i="3"/>
  <c r="L2" i="3"/>
  <c r="K1" i="3"/>
  <c r="L1" i="3"/>
  <c r="J2" i="3"/>
  <c r="J1" i="3"/>
  <c r="E5" i="2"/>
  <c r="B7" i="2"/>
  <c r="B10" i="2" s="1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B9" i="3" l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6" i="1"/>
  <c r="E6" i="1" s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F13" i="3" l="1"/>
  <c r="G13" i="3" s="1"/>
  <c r="J5" i="3" s="1"/>
  <c r="E2" i="1"/>
  <c r="F14" i="3" l="1"/>
  <c r="G14" i="3" s="1"/>
  <c r="F15" i="3" s="1"/>
  <c r="G15" i="3" s="1"/>
  <c r="F16" i="3" s="1"/>
  <c r="G16" i="3" s="1"/>
  <c r="F17" i="3" s="1"/>
  <c r="G17" i="3" s="1"/>
  <c r="F18" i="3" s="1"/>
  <c r="G18" i="3" s="1"/>
  <c r="F19" i="3" s="1"/>
  <c r="G19" i="3" s="1"/>
  <c r="F20" i="3" s="1"/>
  <c r="G20" i="3" s="1"/>
  <c r="F21" i="3" s="1"/>
  <c r="G21" i="3" s="1"/>
  <c r="F22" i="3" s="1"/>
  <c r="G22" i="3" s="1"/>
  <c r="K5" i="3" l="1"/>
  <c r="F23" i="3"/>
  <c r="G23" i="3" s="1"/>
  <c r="F24" i="3" s="1"/>
  <c r="G24" i="3" s="1"/>
  <c r="L5" i="3"/>
  <c r="F5" i="2"/>
  <c r="E6" i="2" s="1"/>
  <c r="F6" i="2" l="1"/>
  <c r="E7" i="2" s="1"/>
  <c r="F7" i="2" l="1"/>
  <c r="E8" i="2" s="1"/>
  <c r="F8" i="2"/>
  <c r="E9" i="2" s="1"/>
  <c r="F9" i="2" l="1"/>
  <c r="E10" i="2" s="1"/>
  <c r="F10" i="2" l="1"/>
  <c r="E11" i="2" s="1"/>
  <c r="F11" i="2" l="1"/>
  <c r="E12" i="2" s="1"/>
  <c r="F12" i="2" l="1"/>
  <c r="E13" i="2" s="1"/>
  <c r="F13" i="2" l="1"/>
  <c r="E14" i="2" s="1"/>
  <c r="F14" i="2" l="1"/>
  <c r="E15" i="2" s="1"/>
  <c r="F15" i="2" l="1"/>
  <c r="E16" i="2" s="1"/>
  <c r="F16" i="2" l="1"/>
  <c r="E17" i="2" s="1"/>
  <c r="F17" i="2" l="1"/>
  <c r="E18" i="2" s="1"/>
  <c r="F18" i="2" l="1"/>
  <c r="E19" i="2" s="1"/>
  <c r="F19" i="2" l="1"/>
  <c r="E20" i="2" s="1"/>
  <c r="F20" i="2" l="1"/>
  <c r="E21" i="2" s="1"/>
  <c r="F21" i="2" l="1"/>
  <c r="E22" i="2" s="1"/>
  <c r="F22" i="2" l="1"/>
  <c r="E23" i="2" s="1"/>
  <c r="F23" i="2" l="1"/>
  <c r="E24" i="2" s="1"/>
  <c r="F24" i="2" l="1"/>
  <c r="E25" i="2" s="1"/>
  <c r="F25" i="2" l="1"/>
  <c r="E26" i="2" s="1"/>
  <c r="F26" i="2" l="1"/>
  <c r="E27" i="2" s="1"/>
  <c r="F27" i="2" l="1"/>
  <c r="E28" i="2" s="1"/>
  <c r="F28" i="2" l="1"/>
  <c r="E29" i="2" s="1"/>
  <c r="F29" i="2" l="1"/>
  <c r="E30" i="2" s="1"/>
  <c r="F30" i="2" l="1"/>
  <c r="E31" i="2" s="1"/>
  <c r="F31" i="2" l="1"/>
  <c r="E32" i="2" s="1"/>
  <c r="F32" i="2" l="1"/>
  <c r="E33" i="2" s="1"/>
  <c r="F33" i="2" l="1"/>
  <c r="E34" i="2" s="1"/>
  <c r="F34" i="2" l="1"/>
  <c r="E35" i="2" s="1"/>
  <c r="F35" i="2" l="1"/>
  <c r="E36" i="2" s="1"/>
  <c r="F36" i="2" l="1"/>
  <c r="E37" i="2" s="1"/>
  <c r="F37" i="2" l="1"/>
  <c r="E38" i="2" s="1"/>
  <c r="F38" i="2" l="1"/>
  <c r="E39" i="2" s="1"/>
  <c r="F39" i="2" l="1"/>
  <c r="E40" i="2" s="1"/>
  <c r="F40" i="2" l="1"/>
  <c r="E41" i="2" s="1"/>
  <c r="F41" i="2" l="1"/>
  <c r="E42" i="2" s="1"/>
  <c r="F42" i="2" l="1"/>
  <c r="E43" i="2" s="1"/>
  <c r="F43" i="2" l="1"/>
  <c r="E44" i="2" s="1"/>
  <c r="F44" i="2" l="1"/>
  <c r="E45" i="2" s="1"/>
  <c r="F45" i="2" l="1"/>
  <c r="E46" i="2" s="1"/>
  <c r="F46" i="2" l="1"/>
  <c r="E47" i="2" s="1"/>
  <c r="F47" i="2" l="1"/>
  <c r="E48" i="2" s="1"/>
  <c r="F48" i="2" l="1"/>
  <c r="E49" i="2" s="1"/>
  <c r="F49" i="2" l="1"/>
  <c r="E50" i="2" s="1"/>
  <c r="F50" i="2" l="1"/>
  <c r="E51" i="2" s="1"/>
  <c r="F51" i="2" l="1"/>
  <c r="E52" i="2" s="1"/>
  <c r="F52" i="2" l="1"/>
  <c r="I52" i="2" s="1"/>
</calcChain>
</file>

<file path=xl/sharedStrings.xml><?xml version="1.0" encoding="utf-8"?>
<sst xmlns="http://schemas.openxmlformats.org/spreadsheetml/2006/main" count="57" uniqueCount="42">
  <si>
    <t>t</t>
  </si>
  <si>
    <t>n(t)</t>
  </si>
  <si>
    <t>N(t)</t>
  </si>
  <si>
    <t>Color TVs</t>
  </si>
  <si>
    <t>Prediction</t>
  </si>
  <si>
    <t>p</t>
  </si>
  <si>
    <t>q</t>
  </si>
  <si>
    <t>Nbar</t>
  </si>
  <si>
    <t>Error^2</t>
  </si>
  <si>
    <t>SSE</t>
  </si>
  <si>
    <t>Actual</t>
  </si>
  <si>
    <t>Cumulative</t>
  </si>
  <si>
    <t>Nbar1</t>
  </si>
  <si>
    <t>p1</t>
  </si>
  <si>
    <t>q1</t>
  </si>
  <si>
    <t>Survey Results</t>
  </si>
  <si>
    <t>Purchase</t>
  </si>
  <si>
    <t>Afford</t>
  </si>
  <si>
    <t>k</t>
  </si>
  <si>
    <t>Availability</t>
  </si>
  <si>
    <t>Market Size</t>
  </si>
  <si>
    <t>Actual Purchase</t>
  </si>
  <si>
    <t>t (years)</t>
  </si>
  <si>
    <t>From book</t>
  </si>
  <si>
    <t>Calculated using Goal Seeker function</t>
  </si>
  <si>
    <t>Market Share</t>
  </si>
  <si>
    <t>Nbar parameters</t>
  </si>
  <si>
    <t>Mean</t>
  </si>
  <si>
    <t>Std. Dev.</t>
  </si>
  <si>
    <t>Nbarsim</t>
  </si>
  <si>
    <t>Product</t>
  </si>
  <si>
    <t>psim</t>
  </si>
  <si>
    <t>qsim</t>
  </si>
  <si>
    <t>Scenario</t>
  </si>
  <si>
    <t>Nit)</t>
  </si>
  <si>
    <t>Year</t>
  </si>
  <si>
    <t>1 year</t>
  </si>
  <si>
    <t>5 year</t>
  </si>
  <si>
    <t>10 year</t>
  </si>
  <si>
    <t>Units sold</t>
  </si>
  <si>
    <t>n(t)=psim*(Nbarsim-N(t-1)) + qsim*N(t-1)*(Nbarsim-N(t-1))/Nbarsim</t>
  </si>
  <si>
    <t>Dishwashers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</si>
</sst>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9" fontId="0" fillId="2" borderId="0" xfId="1" applyFont="1" applyFill="1"/>
    <xf numFmtId="1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1" fontId="0" fillId="2" borderId="0" xfId="0" applyNumberFormat="1" applyFill="1" applyAlignment="1">
      <alignment horizontal="center"/>
    </xf>
    <xf numFmtId="164" fontId="0" fillId="2" borderId="0" xfId="1" applyNumberFormat="1" applyFont="1" applyFill="1"/>
    <xf numFmtId="0" fontId="0" fillId="0" borderId="0" xfId="0" quotePrefix="1"/>
    <xf numFmtId="0" fontId="3" fillId="2" borderId="0" xfId="0" quotePrefix="1" applyFont="1" applyFill="1"/>
    <xf numFmtId="0" fontId="3" fillId="2" borderId="0" xfId="0" applyFont="1" applyFill="1"/>
    <xf numFmtId="0" fontId="4" fillId="0" borderId="0" xfId="3" applyFont="1" applyFill="1"/>
  </cellXfs>
  <cellStyles count="4">
    <cellStyle name="Normal" xfId="0" builtinId="0"/>
    <cellStyle name="Normal 2" xfId="2"/>
    <cellStyle name="Normal_BASSDAT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n(t)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'Bass Diffusion Model'!$B$6:$B$21</c:f>
              <c:numCache>
                <c:formatCode>General</c:formatCode>
                <c:ptCount val="16"/>
                <c:pt idx="0">
                  <c:v>4.9000000000000004</c:v>
                </c:pt>
                <c:pt idx="1">
                  <c:v>4.2999999999999989</c:v>
                </c:pt>
                <c:pt idx="2">
                  <c:v>5.3000000000000007</c:v>
                </c:pt>
                <c:pt idx="3">
                  <c:v>10.899999999999999</c:v>
                </c:pt>
                <c:pt idx="4">
                  <c:v>9.2000000000000028</c:v>
                </c:pt>
                <c:pt idx="5">
                  <c:v>2.5</c:v>
                </c:pt>
                <c:pt idx="6">
                  <c:v>4.1999999999999957</c:v>
                </c:pt>
                <c:pt idx="7">
                  <c:v>8.3000000000000043</c:v>
                </c:pt>
                <c:pt idx="8">
                  <c:v>9.2999999999999972</c:v>
                </c:pt>
                <c:pt idx="9">
                  <c:v>6.1999999999999957</c:v>
                </c:pt>
                <c:pt idx="10">
                  <c:v>4.3000000000000114</c:v>
                </c:pt>
                <c:pt idx="11">
                  <c:v>2.7999999999999972</c:v>
                </c:pt>
                <c:pt idx="12">
                  <c:v>3.2000000000000028</c:v>
                </c:pt>
                <c:pt idx="13">
                  <c:v>3.5</c:v>
                </c:pt>
                <c:pt idx="14">
                  <c:v>3.6999999999999886</c:v>
                </c:pt>
                <c:pt idx="15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F-1C48-852F-1D19F9789DF1}"/>
            </c:ext>
          </c:extLst>
        </c:ser>
        <c:ser>
          <c:idx val="1"/>
          <c:order val="1"/>
          <c:tx>
            <c:v>Model Prediction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'Bass Diffusion Model'!$D$6:$D$21</c:f>
              <c:numCache>
                <c:formatCode>General</c:formatCode>
                <c:ptCount val="16"/>
                <c:pt idx="0">
                  <c:v>5.4874955777735259</c:v>
                </c:pt>
                <c:pt idx="1">
                  <c:v>5.896136012226048</c:v>
                </c:pt>
                <c:pt idx="2">
                  <c:v>6.1956944735663111</c:v>
                </c:pt>
                <c:pt idx="3">
                  <c:v>6.4889779186028544</c:v>
                </c:pt>
                <c:pt idx="4">
                  <c:v>6.8285953372820227</c:v>
                </c:pt>
                <c:pt idx="5">
                  <c:v>6.8392468052157245</c:v>
                </c:pt>
                <c:pt idx="6">
                  <c:v>6.7984848105279081</c:v>
                </c:pt>
                <c:pt idx="7">
                  <c:v>6.6880049491221065</c:v>
                </c:pt>
                <c:pt idx="8">
                  <c:v>6.3148260209223182</c:v>
                </c:pt>
                <c:pt idx="9">
                  <c:v>5.6523889535112417</c:v>
                </c:pt>
                <c:pt idx="10">
                  <c:v>5.0673323953246516</c:v>
                </c:pt>
                <c:pt idx="11">
                  <c:v>4.5941797681010552</c:v>
                </c:pt>
                <c:pt idx="12">
                  <c:v>4.2564089457834564</c:v>
                </c:pt>
                <c:pt idx="13">
                  <c:v>3.8417286300736055</c:v>
                </c:pt>
                <c:pt idx="14">
                  <c:v>3.3531722761573999</c:v>
                </c:pt>
                <c:pt idx="15">
                  <c:v>2.7969374965021898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F-1C48-852F-1D19F9789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620095"/>
        <c:axId val="1407621791"/>
      </c:lineChart>
      <c:catAx>
        <c:axId val="1407620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621791"/>
        <c:crosses val="autoZero"/>
        <c:auto val="1"/>
        <c:lblAlgn val="ctr"/>
        <c:lblOffset val="100"/>
        <c:noMultiLvlLbl val="0"/>
      </c:catAx>
      <c:valAx>
        <c:axId val="140762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62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539750</xdr:colOff>
      <xdr:row>1</xdr:row>
      <xdr:rowOff>12700</xdr:rowOff>
    </xdr:from>
    <xdr:to>
      <xdr:col>14</xdr:col>
      <xdr:colOff>158750</xdr:colOff>
      <xdr:row>14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69AFE0-A3A4-9C43-9407-F1A35776A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6" sqref="D6"/>
    </sheetView>
  </sheetViews>
  <sheetFormatPr baseColWidth="10" defaultRowHeight="16"/>
  <cols>
    <col min="6" max="6" width="3.1640625" customWidth="1"/>
  </cols>
  <sheetData>
    <row r="1" spans="1:8">
      <c r="A1" t="s">
        <v>3</v>
      </c>
    </row>
    <row r="2" spans="1:8">
      <c r="D2" t="s">
        <v>9</v>
      </c>
      <c r="E2" s="4">
        <f>SUM(E6:E21)</f>
        <v>74.22797114847944</v>
      </c>
      <c r="G2" s="2" t="s">
        <v>5</v>
      </c>
      <c r="H2" s="5">
        <v>5.5874173461896243E-2</v>
      </c>
    </row>
    <row r="3" spans="1:8">
      <c r="G3" s="2" t="s">
        <v>6</v>
      </c>
      <c r="H3" s="5">
        <v>0.14658356288884128</v>
      </c>
    </row>
    <row r="4" spans="1:8">
      <c r="A4" s="1" t="s">
        <v>0</v>
      </c>
      <c r="B4" s="1" t="s">
        <v>1</v>
      </c>
      <c r="C4" s="1" t="s">
        <v>2</v>
      </c>
      <c r="D4" s="1" t="s">
        <v>4</v>
      </c>
      <c r="E4" s="1" t="s">
        <v>8</v>
      </c>
      <c r="G4" s="3" t="s">
        <v>7</v>
      </c>
      <c r="H4" s="5">
        <v>98.211664491390806</v>
      </c>
    </row>
    <row r="5" spans="1:8">
      <c r="A5" s="1">
        <v>0</v>
      </c>
      <c r="B5" s="1"/>
      <c r="C5" s="1">
        <v>0</v>
      </c>
    </row>
    <row r="6" spans="1:8">
      <c r="A6" s="1">
        <v>1</v>
      </c>
      <c r="B6" s="1">
        <f>4.9</f>
        <v>4.9000000000000004</v>
      </c>
      <c r="C6" s="1">
        <v>4.9000000000000004</v>
      </c>
      <c r="D6">
        <f t="shared" ref="D6:D21" si="0">p*(Nbar-C5)+(q/Nbar)*C5*(Nbar-C5)</f>
        <v>5.4874955777735259</v>
      </c>
      <c r="E6">
        <f>(B6-D6)^2</f>
        <v>0.34515105390344863</v>
      </c>
    </row>
    <row r="7" spans="1:8">
      <c r="A7" s="1">
        <v>2</v>
      </c>
      <c r="B7" s="1">
        <f>C7-C6</f>
        <v>4.2999999999999989</v>
      </c>
      <c r="C7" s="1">
        <v>9.1999999999999993</v>
      </c>
      <c r="D7">
        <f t="shared" si="0"/>
        <v>5.896136012226048</v>
      </c>
      <c r="E7">
        <f t="shared" ref="E7:E21" si="1">(B7-D7)^2</f>
        <v>2.5476501695248741</v>
      </c>
    </row>
    <row r="8" spans="1:8">
      <c r="A8" s="1">
        <v>3</v>
      </c>
      <c r="B8" s="1">
        <f t="shared" ref="B8:B21" si="2">C8-C7</f>
        <v>5.3000000000000007</v>
      </c>
      <c r="C8" s="1">
        <v>14.5</v>
      </c>
      <c r="D8">
        <f t="shared" si="0"/>
        <v>6.1956944735663111</v>
      </c>
      <c r="E8">
        <f t="shared" si="1"/>
        <v>0.80226858997722983</v>
      </c>
    </row>
    <row r="9" spans="1:8">
      <c r="A9" s="1">
        <v>4</v>
      </c>
      <c r="B9" s="1">
        <f t="shared" si="2"/>
        <v>10.899999999999999</v>
      </c>
      <c r="C9" s="1">
        <v>25.4</v>
      </c>
      <c r="D9">
        <f t="shared" si="0"/>
        <v>6.4889779186028544</v>
      </c>
      <c r="E9">
        <f t="shared" si="1"/>
        <v>19.457115802573195</v>
      </c>
    </row>
    <row r="10" spans="1:8">
      <c r="A10" s="1">
        <v>5</v>
      </c>
      <c r="B10" s="1">
        <f t="shared" si="2"/>
        <v>9.2000000000000028</v>
      </c>
      <c r="C10" s="1">
        <v>34.6</v>
      </c>
      <c r="D10">
        <f t="shared" si="0"/>
        <v>6.8285953372820227</v>
      </c>
      <c r="E10">
        <f t="shared" si="1"/>
        <v>5.6235600743605767</v>
      </c>
    </row>
    <row r="11" spans="1:8">
      <c r="A11" s="1">
        <v>6</v>
      </c>
      <c r="B11" s="1">
        <f t="shared" si="2"/>
        <v>2.5</v>
      </c>
      <c r="C11" s="1">
        <v>37.1</v>
      </c>
      <c r="D11">
        <f t="shared" si="0"/>
        <v>6.8392468052157245</v>
      </c>
      <c r="E11">
        <f t="shared" si="1"/>
        <v>18.82906283657487</v>
      </c>
    </row>
    <row r="12" spans="1:8">
      <c r="A12" s="1">
        <v>7</v>
      </c>
      <c r="B12" s="1">
        <f t="shared" si="2"/>
        <v>4.1999999999999957</v>
      </c>
      <c r="C12" s="1">
        <v>41.3</v>
      </c>
      <c r="D12">
        <f t="shared" si="0"/>
        <v>6.7984848105279081</v>
      </c>
      <c r="E12">
        <f t="shared" si="1"/>
        <v>6.7521233105442802</v>
      </c>
    </row>
    <row r="13" spans="1:8">
      <c r="A13" s="1">
        <v>8</v>
      </c>
      <c r="B13" s="1">
        <f t="shared" si="2"/>
        <v>8.3000000000000043</v>
      </c>
      <c r="C13" s="1">
        <v>49.6</v>
      </c>
      <c r="D13">
        <f t="shared" si="0"/>
        <v>6.6880049491221065</v>
      </c>
      <c r="E13">
        <f t="shared" si="1"/>
        <v>2.5985280440548362</v>
      </c>
    </row>
    <row r="14" spans="1:8">
      <c r="A14" s="1">
        <v>9</v>
      </c>
      <c r="B14" s="1">
        <f t="shared" si="2"/>
        <v>9.2999999999999972</v>
      </c>
      <c r="C14" s="1">
        <v>58.9</v>
      </c>
      <c r="D14">
        <f t="shared" si="0"/>
        <v>6.3148260209223182</v>
      </c>
      <c r="E14">
        <f t="shared" si="1"/>
        <v>8.9112636853624636</v>
      </c>
    </row>
    <row r="15" spans="1:8">
      <c r="A15" s="1">
        <v>10</v>
      </c>
      <c r="B15" s="1">
        <f t="shared" si="2"/>
        <v>6.1999999999999957</v>
      </c>
      <c r="C15" s="1">
        <v>65.099999999999994</v>
      </c>
      <c r="D15">
        <f t="shared" si="0"/>
        <v>5.6523889535112417</v>
      </c>
      <c r="E15">
        <f t="shared" si="1"/>
        <v>0.29987785823650831</v>
      </c>
    </row>
    <row r="16" spans="1:8">
      <c r="A16" s="1">
        <v>11</v>
      </c>
      <c r="B16" s="1">
        <f t="shared" si="2"/>
        <v>4.3000000000000114</v>
      </c>
      <c r="C16" s="1">
        <v>69.400000000000006</v>
      </c>
      <c r="D16">
        <f t="shared" si="0"/>
        <v>5.0673323953246516</v>
      </c>
      <c r="E16">
        <f t="shared" si="1"/>
        <v>0.58879900491464998</v>
      </c>
    </row>
    <row r="17" spans="1:5">
      <c r="A17" s="1">
        <v>12</v>
      </c>
      <c r="B17" s="1">
        <f t="shared" si="2"/>
        <v>2.7999999999999972</v>
      </c>
      <c r="C17" s="1">
        <v>72.2</v>
      </c>
      <c r="D17">
        <f t="shared" si="0"/>
        <v>4.5941797681010552</v>
      </c>
      <c r="E17">
        <f t="shared" si="1"/>
        <v>3.2190810402631667</v>
      </c>
    </row>
    <row r="18" spans="1:5">
      <c r="A18" s="1">
        <v>13</v>
      </c>
      <c r="B18" s="1">
        <f t="shared" si="2"/>
        <v>3.2000000000000028</v>
      </c>
      <c r="C18" s="1">
        <v>75.400000000000006</v>
      </c>
      <c r="D18">
        <f t="shared" si="0"/>
        <v>4.2564089457834564</v>
      </c>
      <c r="E18">
        <f t="shared" si="1"/>
        <v>1.1159998607313077</v>
      </c>
    </row>
    <row r="19" spans="1:5">
      <c r="A19" s="1">
        <v>14</v>
      </c>
      <c r="B19" s="1">
        <f t="shared" si="2"/>
        <v>3.5</v>
      </c>
      <c r="C19" s="1">
        <v>78.900000000000006</v>
      </c>
      <c r="D19">
        <f t="shared" si="0"/>
        <v>3.8417286300736055</v>
      </c>
      <c r="E19">
        <f t="shared" si="1"/>
        <v>0.11677845661198315</v>
      </c>
    </row>
    <row r="20" spans="1:5">
      <c r="A20" s="1">
        <v>15</v>
      </c>
      <c r="B20" s="1">
        <f t="shared" si="2"/>
        <v>3.6999999999999886</v>
      </c>
      <c r="C20" s="1">
        <v>82.6</v>
      </c>
      <c r="D20">
        <f t="shared" si="0"/>
        <v>3.3531722761573999</v>
      </c>
      <c r="E20">
        <f t="shared" si="1"/>
        <v>0.12028947002583101</v>
      </c>
    </row>
    <row r="21" spans="1:5">
      <c r="A21" s="1">
        <v>16</v>
      </c>
      <c r="B21" s="1">
        <f t="shared" si="2"/>
        <v>4.5</v>
      </c>
      <c r="C21" s="1">
        <v>87.1</v>
      </c>
      <c r="D21">
        <f t="shared" si="0"/>
        <v>2.7969374965021898</v>
      </c>
      <c r="E21">
        <f t="shared" si="1"/>
        <v>2.9004218908202288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workbookViewId="0">
      <selection activeCell="E17" sqref="E17:E20"/>
    </sheetView>
  </sheetViews>
  <sheetFormatPr baseColWidth="10" defaultRowHeight="16"/>
  <cols>
    <col min="1" max="1" width="15.83203125" customWidth="1"/>
    <col min="4" max="4" width="9.33203125" customWidth="1"/>
    <col min="8" max="8" width="11.83203125" customWidth="1"/>
  </cols>
  <sheetData>
    <row r="2" spans="1:10">
      <c r="A2" t="s">
        <v>15</v>
      </c>
      <c r="H2" t="s">
        <v>13</v>
      </c>
      <c r="I2" s="5">
        <v>5.8999999999999997E-2</v>
      </c>
      <c r="J2" t="s">
        <v>23</v>
      </c>
    </row>
    <row r="3" spans="1:10">
      <c r="D3" t="s">
        <v>22</v>
      </c>
      <c r="E3" t="s">
        <v>10</v>
      </c>
      <c r="F3" t="s">
        <v>11</v>
      </c>
      <c r="H3" t="s">
        <v>14</v>
      </c>
      <c r="I3" s="5">
        <v>0.14630000000000001</v>
      </c>
      <c r="J3" t="s">
        <v>23</v>
      </c>
    </row>
    <row r="4" spans="1:10">
      <c r="A4" t="s">
        <v>16</v>
      </c>
      <c r="B4" s="6">
        <v>0.32</v>
      </c>
      <c r="D4" s="8">
        <v>0</v>
      </c>
      <c r="E4">
        <v>0</v>
      </c>
      <c r="F4">
        <v>0</v>
      </c>
      <c r="H4" t="s">
        <v>12</v>
      </c>
      <c r="I4" s="10">
        <v>21547862.254161626</v>
      </c>
      <c r="J4" t="s">
        <v>24</v>
      </c>
    </row>
    <row r="5" spans="1:10">
      <c r="A5" t="s">
        <v>17</v>
      </c>
      <c r="B5" s="6">
        <v>0.13</v>
      </c>
      <c r="D5" s="8">
        <f>1/12</f>
        <v>8.3333333333333329E-2</v>
      </c>
      <c r="E5">
        <f t="shared" ref="E5:E52" si="0">(1/12)*(p1_*(Nbar1-F4)+q1_*F4*(Nbar1-F4)/Nbar1)</f>
        <v>105943.65608296132</v>
      </c>
      <c r="F5">
        <f>F4+E5</f>
        <v>105943.65608296132</v>
      </c>
    </row>
    <row r="6" spans="1:10">
      <c r="A6" t="s">
        <v>19</v>
      </c>
      <c r="B6" s="6">
        <v>0.65</v>
      </c>
      <c r="D6" s="8">
        <f>D5+1/12</f>
        <v>0.16666666666666666</v>
      </c>
      <c r="E6">
        <f t="shared" si="0"/>
        <v>106708.04566807451</v>
      </c>
      <c r="F6">
        <f t="shared" ref="F6:F52" si="1">F5+E6</f>
        <v>212651.70175103581</v>
      </c>
    </row>
    <row r="7" spans="1:10">
      <c r="A7" t="s">
        <v>18</v>
      </c>
      <c r="B7" s="4">
        <f>-0.899+B5*1.234+B6*1.203</f>
        <v>4.337000000000002E-2</v>
      </c>
      <c r="D7" s="8">
        <f t="shared" ref="D7:D51" si="2">D6+1/12</f>
        <v>0.25</v>
      </c>
      <c r="E7">
        <f t="shared" si="0"/>
        <v>107465.1115537835</v>
      </c>
      <c r="F7">
        <f t="shared" si="1"/>
        <v>320116.81330481928</v>
      </c>
    </row>
    <row r="8" spans="1:10">
      <c r="D8" s="8">
        <f t="shared" si="2"/>
        <v>0.33333333333333331</v>
      </c>
      <c r="E8">
        <f t="shared" si="0"/>
        <v>108214.52621371497</v>
      </c>
      <c r="F8">
        <f t="shared" si="1"/>
        <v>428331.33951853425</v>
      </c>
    </row>
    <row r="9" spans="1:10">
      <c r="A9" t="s">
        <v>20</v>
      </c>
      <c r="B9" s="7">
        <v>95000000</v>
      </c>
      <c r="D9" s="8">
        <f t="shared" si="2"/>
        <v>0.41666666666666663</v>
      </c>
      <c r="E9">
        <f t="shared" si="0"/>
        <v>108955.96150160996</v>
      </c>
      <c r="F9">
        <f t="shared" si="1"/>
        <v>537287.30102014425</v>
      </c>
    </row>
    <row r="10" spans="1:10">
      <c r="A10" t="s">
        <v>21</v>
      </c>
      <c r="B10" s="7">
        <f>B9*B4*B7</f>
        <v>1318448.0000000007</v>
      </c>
      <c r="D10" s="8">
        <f t="shared" si="2"/>
        <v>0.49999999999999994</v>
      </c>
      <c r="E10">
        <f t="shared" si="0"/>
        <v>109689.08891153942</v>
      </c>
      <c r="F10">
        <f t="shared" si="1"/>
        <v>646976.38993168366</v>
      </c>
    </row>
    <row r="11" spans="1:10">
      <c r="D11" s="8">
        <f t="shared" si="2"/>
        <v>0.58333333333333326</v>
      </c>
      <c r="E11">
        <f t="shared" si="0"/>
        <v>110413.57984375804</v>
      </c>
      <c r="F11">
        <f t="shared" si="1"/>
        <v>757389.96977544168</v>
      </c>
    </row>
    <row r="12" spans="1:10">
      <c r="D12" s="8">
        <f t="shared" si="2"/>
        <v>0.66666666666666663</v>
      </c>
      <c r="E12">
        <f t="shared" si="0"/>
        <v>111129.10587591231</v>
      </c>
      <c r="F12">
        <f t="shared" si="1"/>
        <v>868519.07565135404</v>
      </c>
    </row>
    <row r="13" spans="1:10">
      <c r="D13" s="8">
        <f t="shared" si="2"/>
        <v>0.75</v>
      </c>
      <c r="E13">
        <f t="shared" si="0"/>
        <v>111835.33903930098</v>
      </c>
      <c r="F13">
        <f t="shared" si="1"/>
        <v>980354.41469065496</v>
      </c>
    </row>
    <row r="14" spans="1:10">
      <c r="D14" s="8">
        <f t="shared" si="2"/>
        <v>0.83333333333333337</v>
      </c>
      <c r="E14">
        <f t="shared" si="0"/>
        <v>112531.95209986719</v>
      </c>
      <c r="F14">
        <f t="shared" si="1"/>
        <v>1092886.3667905221</v>
      </c>
    </row>
    <row r="15" spans="1:10">
      <c r="D15" s="8">
        <f t="shared" si="2"/>
        <v>0.91666666666666674</v>
      </c>
      <c r="E15">
        <f t="shared" si="0"/>
        <v>113218.61884358589</v>
      </c>
      <c r="F15">
        <f t="shared" si="1"/>
        <v>1206104.9856341081</v>
      </c>
    </row>
    <row r="16" spans="1:10">
      <c r="D16" s="9">
        <f t="shared" si="2"/>
        <v>1</v>
      </c>
      <c r="E16">
        <f t="shared" si="0"/>
        <v>113895.01436589161</v>
      </c>
      <c r="F16" s="4">
        <f t="shared" si="1"/>
        <v>1319999.9999999998</v>
      </c>
    </row>
    <row r="17" spans="4:6">
      <c r="D17" s="8">
        <f t="shared" si="2"/>
        <v>1.0833333333333333</v>
      </c>
      <c r="E17">
        <f t="shared" si="0"/>
        <v>114560.81536477603</v>
      </c>
      <c r="F17">
        <f t="shared" si="1"/>
        <v>1434560.8153647757</v>
      </c>
    </row>
    <row r="18" spans="4:6">
      <c r="D18" s="8">
        <f t="shared" si="2"/>
        <v>1.1666666666666665</v>
      </c>
      <c r="E18">
        <f t="shared" si="0"/>
        <v>115215.70043716833</v>
      </c>
      <c r="F18">
        <f t="shared" si="1"/>
        <v>1549776.5158019441</v>
      </c>
    </row>
    <row r="19" spans="4:6">
      <c r="D19" s="8">
        <f t="shared" si="2"/>
        <v>1.2499999999999998</v>
      </c>
      <c r="E19">
        <f t="shared" si="0"/>
        <v>115859.35037819541</v>
      </c>
      <c r="F19">
        <f t="shared" si="1"/>
        <v>1665635.8661801396</v>
      </c>
    </row>
    <row r="20" spans="4:6">
      <c r="D20" s="8">
        <f t="shared" si="2"/>
        <v>1.333333333333333</v>
      </c>
      <c r="E20">
        <f t="shared" si="0"/>
        <v>116491.44848290566</v>
      </c>
      <c r="F20">
        <f t="shared" si="1"/>
        <v>1782127.3146630453</v>
      </c>
    </row>
    <row r="21" spans="4:6">
      <c r="D21" s="8">
        <f t="shared" si="2"/>
        <v>1.4166666666666663</v>
      </c>
      <c r="E21">
        <f t="shared" si="0"/>
        <v>117111.68085002367</v>
      </c>
      <c r="F21">
        <f t="shared" si="1"/>
        <v>1899238.995513069</v>
      </c>
    </row>
    <row r="22" spans="4:6">
      <c r="D22" s="8">
        <f t="shared" si="2"/>
        <v>1.4999999999999996</v>
      </c>
      <c r="E22">
        <f t="shared" si="0"/>
        <v>117719.73668729153</v>
      </c>
      <c r="F22">
        <f t="shared" si="1"/>
        <v>2016958.7322003604</v>
      </c>
    </row>
    <row r="23" spans="4:6">
      <c r="D23" s="8">
        <f t="shared" si="2"/>
        <v>1.5833333333333328</v>
      </c>
      <c r="E23">
        <f t="shared" si="0"/>
        <v>118315.30861793921</v>
      </c>
      <c r="F23">
        <f t="shared" si="1"/>
        <v>2135274.0408182996</v>
      </c>
    </row>
    <row r="24" spans="4:6">
      <c r="D24" s="8">
        <f t="shared" si="2"/>
        <v>1.6666666666666661</v>
      </c>
      <c r="E24">
        <f t="shared" si="0"/>
        <v>118898.09298781457</v>
      </c>
      <c r="F24">
        <f t="shared" si="1"/>
        <v>2254172.1338061141</v>
      </c>
    </row>
    <row r="25" spans="4:6">
      <c r="D25" s="8">
        <f t="shared" si="2"/>
        <v>1.7499999999999993</v>
      </c>
      <c r="E25">
        <f t="shared" si="0"/>
        <v>119467.79017269322</v>
      </c>
      <c r="F25">
        <f t="shared" si="1"/>
        <v>2373639.9239788074</v>
      </c>
    </row>
    <row r="26" spans="4:6">
      <c r="D26" s="8">
        <f t="shared" si="2"/>
        <v>1.8333333333333326</v>
      </c>
      <c r="E26">
        <f t="shared" si="0"/>
        <v>120024.10488527823</v>
      </c>
      <c r="F26">
        <f t="shared" si="1"/>
        <v>2493664.0288640857</v>
      </c>
    </row>
    <row r="27" spans="4:6">
      <c r="D27" s="8">
        <f t="shared" si="2"/>
        <v>1.9166666666666659</v>
      </c>
      <c r="E27">
        <f t="shared" si="0"/>
        <v>120566.74648139146</v>
      </c>
      <c r="F27">
        <f t="shared" si="1"/>
        <v>2614230.7753454773</v>
      </c>
    </row>
    <row r="28" spans="4:6">
      <c r="D28" s="8">
        <f t="shared" si="2"/>
        <v>1.9999999999999991</v>
      </c>
      <c r="E28">
        <f t="shared" si="0"/>
        <v>121095.42926485033</v>
      </c>
      <c r="F28">
        <f t="shared" si="1"/>
        <v>2735326.2046103277</v>
      </c>
    </row>
    <row r="29" spans="4:6">
      <c r="D29" s="8">
        <f t="shared" si="2"/>
        <v>2.0833333333333326</v>
      </c>
      <c r="E29">
        <f t="shared" si="0"/>
        <v>121609.87279051726</v>
      </c>
      <c r="F29">
        <f t="shared" si="1"/>
        <v>2856936.077400845</v>
      </c>
    </row>
    <row r="30" spans="4:6">
      <c r="D30" s="8">
        <f t="shared" si="2"/>
        <v>2.1666666666666661</v>
      </c>
      <c r="E30">
        <f t="shared" si="0"/>
        <v>122109.80216500457</v>
      </c>
      <c r="F30">
        <f t="shared" si="1"/>
        <v>2979045.8795658494</v>
      </c>
    </row>
    <row r="31" spans="4:6">
      <c r="D31" s="8">
        <f t="shared" si="2"/>
        <v>2.2499999999999996</v>
      </c>
      <c r="E31">
        <f t="shared" si="0"/>
        <v>122594.94834451226</v>
      </c>
      <c r="F31">
        <f t="shared" si="1"/>
        <v>3101640.8279103618</v>
      </c>
    </row>
    <row r="32" spans="4:6">
      <c r="D32" s="8">
        <f>D31+1/12</f>
        <v>2.333333333333333</v>
      </c>
      <c r="E32">
        <f t="shared" si="0"/>
        <v>123065.04842927483</v>
      </c>
      <c r="F32">
        <f t="shared" si="1"/>
        <v>3224705.8763396367</v>
      </c>
    </row>
    <row r="33" spans="4:6">
      <c r="D33" s="8">
        <f t="shared" si="2"/>
        <v>2.4166666666666665</v>
      </c>
      <c r="E33">
        <f t="shared" si="0"/>
        <v>123519.84595409097</v>
      </c>
      <c r="F33">
        <f t="shared" si="1"/>
        <v>3348225.7222937276</v>
      </c>
    </row>
    <row r="34" spans="4:6">
      <c r="D34" s="8">
        <f t="shared" si="2"/>
        <v>2.5</v>
      </c>
      <c r="E34">
        <f t="shared" si="0"/>
        <v>123959.09117440997</v>
      </c>
      <c r="F34">
        <f t="shared" si="1"/>
        <v>3472184.8134681378</v>
      </c>
    </row>
    <row r="35" spans="4:6">
      <c r="D35" s="8">
        <f t="shared" si="2"/>
        <v>2.5833333333333335</v>
      </c>
      <c r="E35">
        <f t="shared" si="0"/>
        <v>124382.54134745037</v>
      </c>
      <c r="F35">
        <f t="shared" si="1"/>
        <v>3596567.3548155883</v>
      </c>
    </row>
    <row r="36" spans="4:6">
      <c r="D36" s="8">
        <f t="shared" si="2"/>
        <v>2.666666666666667</v>
      </c>
      <c r="E36">
        <f t="shared" si="0"/>
        <v>124789.96100782909</v>
      </c>
      <c r="F36">
        <f t="shared" si="1"/>
        <v>3721357.3158234176</v>
      </c>
    </row>
    <row r="37" spans="4:6">
      <c r="D37" s="8">
        <f t="shared" si="2"/>
        <v>2.7500000000000004</v>
      </c>
      <c r="E37">
        <f t="shared" si="0"/>
        <v>125181.12223718286</v>
      </c>
      <c r="F37">
        <f t="shared" si="1"/>
        <v>3846538.4380606003</v>
      </c>
    </row>
    <row r="38" spans="4:6">
      <c r="D38" s="8">
        <f t="shared" si="2"/>
        <v>2.8333333333333339</v>
      </c>
      <c r="E38">
        <f t="shared" si="0"/>
        <v>125555.8049272699</v>
      </c>
      <c r="F38">
        <f t="shared" si="1"/>
        <v>3972094.2429878702</v>
      </c>
    </row>
    <row r="39" spans="4:6">
      <c r="D39" s="8">
        <f t="shared" si="2"/>
        <v>2.9166666666666674</v>
      </c>
      <c r="E39">
        <f t="shared" si="0"/>
        <v>125913.79703604676</v>
      </c>
      <c r="F39">
        <f t="shared" si="1"/>
        <v>4098008.0400239169</v>
      </c>
    </row>
    <row r="40" spans="4:6">
      <c r="D40" s="8">
        <f t="shared" si="2"/>
        <v>3.0000000000000009</v>
      </c>
      <c r="E40">
        <f t="shared" si="0"/>
        <v>126254.8948362231</v>
      </c>
      <c r="F40">
        <f t="shared" si="1"/>
        <v>4224262.9348601401</v>
      </c>
    </row>
    <row r="41" spans="4:6">
      <c r="D41" s="8">
        <f>D40+1/12</f>
        <v>3.0833333333333344</v>
      </c>
      <c r="E41">
        <f t="shared" si="0"/>
        <v>126578.90315580778</v>
      </c>
      <c r="F41">
        <f t="shared" si="1"/>
        <v>4350841.8380159475</v>
      </c>
    </row>
    <row r="42" spans="4:6">
      <c r="D42" s="8">
        <f t="shared" si="2"/>
        <v>3.1666666666666679</v>
      </c>
      <c r="E42">
        <f t="shared" si="0"/>
        <v>126885.6356101705</v>
      </c>
      <c r="F42">
        <f t="shared" si="1"/>
        <v>4477727.4736261182</v>
      </c>
    </row>
    <row r="43" spans="4:6">
      <c r="D43" s="8">
        <f t="shared" si="2"/>
        <v>3.2500000000000013</v>
      </c>
      <c r="E43">
        <f t="shared" si="0"/>
        <v>127174.91482515555</v>
      </c>
      <c r="F43">
        <f t="shared" si="1"/>
        <v>4604902.3884512736</v>
      </c>
    </row>
    <row r="44" spans="4:6">
      <c r="D44" s="8">
        <f t="shared" si="2"/>
        <v>3.3333333333333348</v>
      </c>
      <c r="E44">
        <f t="shared" si="0"/>
        <v>127446.57265079925</v>
      </c>
      <c r="F44">
        <f t="shared" si="1"/>
        <v>4732348.9611020731</v>
      </c>
    </row>
    <row r="45" spans="4:6">
      <c r="D45" s="8">
        <f t="shared" si="2"/>
        <v>3.4166666666666683</v>
      </c>
      <c r="E45">
        <f t="shared" si="0"/>
        <v>127700.45036521729</v>
      </c>
      <c r="F45">
        <f t="shared" si="1"/>
        <v>4860049.4114672905</v>
      </c>
    </row>
    <row r="46" spans="4:6">
      <c r="D46" s="8">
        <f t="shared" si="2"/>
        <v>3.5000000000000018</v>
      </c>
      <c r="E46">
        <f t="shared" si="0"/>
        <v>127936.39886824445</v>
      </c>
      <c r="F46">
        <f t="shared" si="1"/>
        <v>4987985.8103355346</v>
      </c>
    </row>
    <row r="47" spans="4:6">
      <c r="D47" s="8">
        <f>D46+1/12</f>
        <v>3.5833333333333353</v>
      </c>
      <c r="E47">
        <f t="shared" si="0"/>
        <v>128154.2788644291</v>
      </c>
      <c r="F47">
        <f t="shared" si="1"/>
        <v>5116140.089199964</v>
      </c>
    </row>
    <row r="48" spans="4:6">
      <c r="D48" s="8">
        <f t="shared" si="2"/>
        <v>3.6666666666666687</v>
      </c>
      <c r="E48">
        <f t="shared" si="0"/>
        <v>128353.96103500135</v>
      </c>
      <c r="F48">
        <f t="shared" si="1"/>
        <v>5244494.050234965</v>
      </c>
    </row>
    <row r="49" spans="4:9">
      <c r="D49" s="8">
        <f t="shared" si="2"/>
        <v>3.7500000000000022</v>
      </c>
      <c r="E49">
        <f t="shared" si="0"/>
        <v>128535.32619845684</v>
      </c>
      <c r="F49">
        <f t="shared" si="1"/>
        <v>5373029.3764334219</v>
      </c>
    </row>
    <row r="50" spans="4:9">
      <c r="D50" s="8">
        <f t="shared" si="2"/>
        <v>3.8333333333333357</v>
      </c>
      <c r="E50">
        <f t="shared" si="0"/>
        <v>128698.26545941767</v>
      </c>
      <c r="F50">
        <f t="shared" si="1"/>
        <v>5501727.6418928392</v>
      </c>
    </row>
    <row r="51" spans="4:9">
      <c r="D51" s="8">
        <f t="shared" si="2"/>
        <v>3.9166666666666692</v>
      </c>
      <c r="E51">
        <f t="shared" si="0"/>
        <v>128842.68034545584</v>
      </c>
      <c r="F51">
        <f t="shared" si="1"/>
        <v>5630570.3222382953</v>
      </c>
    </row>
    <row r="52" spans="4:9">
      <c r="D52" s="9">
        <f>D51+1/12</f>
        <v>4.0000000000000027</v>
      </c>
      <c r="E52">
        <f t="shared" si="0"/>
        <v>128968.48293158738</v>
      </c>
      <c r="F52" s="4">
        <f t="shared" si="1"/>
        <v>5759538.8051698823</v>
      </c>
      <c r="H52" t="s">
        <v>25</v>
      </c>
      <c r="I52" s="11">
        <f>F52/B9</f>
        <v>6.0626724264946127E-2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5"/>
  <sheetViews>
    <sheetView workbookViewId="0">
      <selection activeCell="N11" sqref="N11"/>
    </sheetView>
  </sheetViews>
  <sheetFormatPr baseColWidth="10" defaultRowHeight="16"/>
  <cols>
    <col min="1" max="1" width="10" customWidth="1"/>
    <col min="4" max="4" width="2.6640625" customWidth="1"/>
    <col min="8" max="8" width="3" customWidth="1"/>
    <col min="13" max="13" width="3" customWidth="1"/>
  </cols>
  <sheetData>
    <row r="1" spans="1:21">
      <c r="A1" t="s">
        <v>26</v>
      </c>
      <c r="I1" s="4" t="s">
        <v>27</v>
      </c>
      <c r="J1">
        <f>AVERAGE(J6:J1005)</f>
        <v>3406.8886170000042</v>
      </c>
      <c r="K1">
        <f>AVERAGE(K6:K1005)</f>
        <v>20139.534752950698</v>
      </c>
      <c r="L1">
        <f>AVERAGE(L6:L1005)</f>
        <v>49274.50630446268</v>
      </c>
      <c r="N1" t="s">
        <v>39</v>
      </c>
    </row>
    <row r="2" spans="1:21">
      <c r="A2" t="s">
        <v>27</v>
      </c>
      <c r="B2">
        <v>100000</v>
      </c>
      <c r="I2" s="4" t="s">
        <v>28</v>
      </c>
      <c r="J2">
        <f>STDEV(J6:J1005)</f>
        <v>4184.7513934849931</v>
      </c>
      <c r="K2">
        <f>STDEV(K6:K1005)</f>
        <v>19130.54835275044</v>
      </c>
      <c r="L2">
        <f>STDEV(L6:L1005)</f>
        <v>31456.629453510421</v>
      </c>
    </row>
    <row r="3" spans="1:21" ht="24">
      <c r="A3" t="s">
        <v>28</v>
      </c>
      <c r="B3">
        <v>20000</v>
      </c>
      <c r="N3" s="13" t="s">
        <v>40</v>
      </c>
      <c r="O3" s="14"/>
      <c r="P3" s="14"/>
      <c r="Q3" s="14"/>
      <c r="R3" s="14"/>
      <c r="S3" s="14"/>
      <c r="T3" s="4"/>
      <c r="U3" s="4"/>
    </row>
    <row r="4" spans="1:21">
      <c r="J4" s="4" t="s">
        <v>36</v>
      </c>
      <c r="K4" s="4" t="s">
        <v>37</v>
      </c>
      <c r="L4" s="4" t="s">
        <v>38</v>
      </c>
    </row>
    <row r="5" spans="1:21">
      <c r="A5" t="s">
        <v>29</v>
      </c>
      <c r="B5">
        <f ca="1">ROUND(_xlfn.NORM.INV(RAND(),B2,B3),0)</f>
        <v>106391</v>
      </c>
      <c r="D5" s="12"/>
      <c r="J5" s="4">
        <f ca="1">G13</f>
        <v>6383.46</v>
      </c>
      <c r="K5" s="4">
        <f ca="1">G17</f>
        <v>51834.477799515837</v>
      </c>
      <c r="L5" s="4">
        <f ca="1">G22</f>
        <v>99954.091039981387</v>
      </c>
    </row>
    <row r="6" spans="1:21">
      <c r="A6" t="s">
        <v>33</v>
      </c>
      <c r="B6">
        <f ca="1">RANDBETWEEN(1,12)</f>
        <v>8</v>
      </c>
      <c r="I6">
        <v>1</v>
      </c>
      <c r="J6">
        <f t="dataTable" ref="J6:L1005" dt2D="0" dtr="0" r1="S13" ca="1"/>
        <v>5406.55</v>
      </c>
      <c r="K6">
        <v>42846.597176000978</v>
      </c>
      <c r="L6">
        <v>94214.039032514644</v>
      </c>
    </row>
    <row r="7" spans="1:21">
      <c r="I7">
        <v>2</v>
      </c>
      <c r="J7">
        <v>2139.96</v>
      </c>
      <c r="K7">
        <v>16577.748854002348</v>
      </c>
      <c r="L7">
        <v>50802.860771993597</v>
      </c>
    </row>
    <row r="8" spans="1:21">
      <c r="A8" t="s">
        <v>31</v>
      </c>
      <c r="B8">
        <f ca="1">VLOOKUP(B6,ScenarioSelect,2)</f>
        <v>0.06</v>
      </c>
      <c r="I8">
        <v>3</v>
      </c>
      <c r="J8">
        <v>5469.2000000000007</v>
      </c>
      <c r="K8">
        <v>43343.094815544951</v>
      </c>
      <c r="L8">
        <v>95305.772123929142</v>
      </c>
    </row>
    <row r="9" spans="1:21">
      <c r="A9" t="s">
        <v>32</v>
      </c>
      <c r="B9">
        <f ca="1">VLOOKUP(B6,ScenarioSelect,3)</f>
        <v>0.4</v>
      </c>
      <c r="I9">
        <v>4</v>
      </c>
      <c r="J9">
        <v>12615.54</v>
      </c>
      <c r="K9">
        <v>47720.3510170464</v>
      </c>
      <c r="L9">
        <v>70169.293424820658</v>
      </c>
    </row>
    <row r="10" spans="1:21">
      <c r="I10">
        <v>5</v>
      </c>
      <c r="J10">
        <v>113.033</v>
      </c>
      <c r="K10">
        <v>2224.1257130445506</v>
      </c>
      <c r="L10">
        <v>31021.079494846672</v>
      </c>
    </row>
    <row r="11" spans="1:21">
      <c r="A11" s="4" t="s">
        <v>30</v>
      </c>
      <c r="B11" s="4" t="s">
        <v>5</v>
      </c>
      <c r="C11" s="4" t="s">
        <v>6</v>
      </c>
      <c r="E11" s="4" t="s">
        <v>35</v>
      </c>
      <c r="F11" s="4" t="s">
        <v>1</v>
      </c>
      <c r="G11" s="4" t="s">
        <v>34</v>
      </c>
      <c r="I11">
        <v>6</v>
      </c>
      <c r="J11">
        <v>905.45</v>
      </c>
      <c r="K11">
        <v>5702.3275481709916</v>
      </c>
      <c r="L11">
        <v>15053.474909355564</v>
      </c>
    </row>
    <row r="12" spans="1:21">
      <c r="A12">
        <v>1</v>
      </c>
      <c r="B12">
        <v>0.05</v>
      </c>
      <c r="C12">
        <v>0.13</v>
      </c>
      <c r="E12">
        <v>0</v>
      </c>
      <c r="F12">
        <v>0</v>
      </c>
      <c r="G12">
        <v>0</v>
      </c>
      <c r="I12">
        <v>7</v>
      </c>
      <c r="J12">
        <v>5604.36</v>
      </c>
      <c r="K12">
        <v>24854.960883705597</v>
      </c>
      <c r="L12">
        <v>43096.116652851793</v>
      </c>
    </row>
    <row r="13" spans="1:21">
      <c r="A13">
        <v>2</v>
      </c>
      <c r="B13">
        <v>0.01</v>
      </c>
      <c r="C13">
        <v>0.13</v>
      </c>
      <c r="E13">
        <v>1</v>
      </c>
      <c r="F13">
        <f t="shared" ref="F13:F24" ca="1" si="0">psim*(Nbarsim-G12) + qsim*G12*(Nbarsim-G12)/Nbarsim</f>
        <v>6383.46</v>
      </c>
      <c r="G13">
        <f ca="1">F13+G12</f>
        <v>6383.46</v>
      </c>
      <c r="I13">
        <v>8</v>
      </c>
      <c r="J13">
        <v>942.38</v>
      </c>
      <c r="K13">
        <v>5934.9046715394306</v>
      </c>
      <c r="L13">
        <v>15667.451195624823</v>
      </c>
    </row>
    <row r="14" spans="1:21">
      <c r="A14">
        <v>3</v>
      </c>
      <c r="B14">
        <v>0.02</v>
      </c>
      <c r="C14">
        <v>0.26</v>
      </c>
      <c r="E14">
        <v>2</v>
      </c>
      <c r="F14">
        <f t="shared" ca="1" si="0"/>
        <v>8400.6333599999998</v>
      </c>
      <c r="G14">
        <f t="shared" ref="G14:G24" ca="1" si="1">F14+G13</f>
        <v>14784.093359999999</v>
      </c>
      <c r="I14">
        <v>9</v>
      </c>
      <c r="J14">
        <v>104.545</v>
      </c>
      <c r="K14">
        <v>2057.1091864344266</v>
      </c>
      <c r="L14">
        <v>28691.610023521855</v>
      </c>
    </row>
    <row r="15" spans="1:21">
      <c r="A15">
        <v>4</v>
      </c>
      <c r="B15">
        <v>0.01</v>
      </c>
      <c r="C15">
        <v>0.6</v>
      </c>
      <c r="E15">
        <v>3</v>
      </c>
      <c r="F15">
        <f t="shared" ca="1" si="0"/>
        <v>10588.292697077759</v>
      </c>
      <c r="G15">
        <f t="shared" ca="1" si="1"/>
        <v>25372.386057077758</v>
      </c>
      <c r="I15">
        <v>10</v>
      </c>
      <c r="J15">
        <v>2396.2200000000003</v>
      </c>
      <c r="K15">
        <v>18562.932652450279</v>
      </c>
      <c r="L15">
        <v>56886.498364019186</v>
      </c>
    </row>
    <row r="16" spans="1:21">
      <c r="A16">
        <v>5</v>
      </c>
      <c r="B16">
        <v>0.05</v>
      </c>
      <c r="C16">
        <v>0.35</v>
      </c>
      <c r="E16">
        <v>4</v>
      </c>
      <c r="F16">
        <f t="shared" ca="1" si="0"/>
        <v>12589.723770504581</v>
      </c>
      <c r="G16">
        <f t="shared" ca="1" si="1"/>
        <v>37962.109827582339</v>
      </c>
      <c r="I16">
        <v>11</v>
      </c>
      <c r="J16">
        <v>10717.7</v>
      </c>
      <c r="K16">
        <v>40541.459667632007</v>
      </c>
      <c r="L16">
        <v>59613.257628226813</v>
      </c>
    </row>
    <row r="17" spans="1:12">
      <c r="A17">
        <v>6</v>
      </c>
      <c r="B17">
        <v>1E-3</v>
      </c>
      <c r="C17">
        <v>0.73</v>
      </c>
      <c r="E17">
        <v>5</v>
      </c>
      <c r="F17">
        <f t="shared" ca="1" si="0"/>
        <v>13872.367971933498</v>
      </c>
      <c r="G17">
        <f t="shared" ca="1" si="1"/>
        <v>51834.477799515837</v>
      </c>
      <c r="I17">
        <v>12</v>
      </c>
      <c r="J17">
        <v>114.949</v>
      </c>
      <c r="K17">
        <v>2261.8264275809543</v>
      </c>
      <c r="L17">
        <v>31546.911670513298</v>
      </c>
    </row>
    <row r="18" spans="1:12">
      <c r="A18">
        <v>7</v>
      </c>
      <c r="B18">
        <v>1E-3</v>
      </c>
      <c r="C18">
        <v>0.8</v>
      </c>
      <c r="E18">
        <v>6</v>
      </c>
      <c r="F18">
        <f t="shared" ca="1" si="0"/>
        <v>13905.526902969412</v>
      </c>
      <c r="G18">
        <f t="shared" ca="1" si="1"/>
        <v>65740.004702485254</v>
      </c>
      <c r="I18">
        <v>13</v>
      </c>
      <c r="J18">
        <v>13425.580000000002</v>
      </c>
      <c r="K18">
        <v>50784.460293212804</v>
      </c>
      <c r="L18">
        <v>74674.842489374525</v>
      </c>
    </row>
    <row r="19" spans="1:12">
      <c r="A19">
        <v>8</v>
      </c>
      <c r="B19">
        <v>0.06</v>
      </c>
      <c r="C19">
        <v>0.4</v>
      </c>
      <c r="E19">
        <v>7</v>
      </c>
      <c r="F19">
        <f t="shared" ca="1" si="0"/>
        <v>12486.513438633003</v>
      </c>
      <c r="G19">
        <f t="shared" ca="1" si="1"/>
        <v>78226.518141118257</v>
      </c>
      <c r="I19">
        <v>14</v>
      </c>
      <c r="J19">
        <v>69.231999999999999</v>
      </c>
      <c r="K19">
        <v>1533.0101195222537</v>
      </c>
      <c r="L19">
        <v>24466.777095703939</v>
      </c>
    </row>
    <row r="20" spans="1:12">
      <c r="A20">
        <v>9</v>
      </c>
      <c r="B20">
        <v>0.06</v>
      </c>
      <c r="C20">
        <v>0</v>
      </c>
      <c r="E20">
        <v>8</v>
      </c>
      <c r="F20">
        <f t="shared" ca="1" si="0"/>
        <v>9973.3114999812096</v>
      </c>
      <c r="G20">
        <f t="shared" ca="1" si="1"/>
        <v>88199.829641099466</v>
      </c>
      <c r="I20">
        <v>15</v>
      </c>
      <c r="J20">
        <v>1141.6100000000001</v>
      </c>
      <c r="K20">
        <v>16762.053665057854</v>
      </c>
      <c r="L20">
        <v>89419.165951734671</v>
      </c>
    </row>
    <row r="21" spans="1:12">
      <c r="A21">
        <v>10</v>
      </c>
      <c r="B21">
        <v>0.14000000000000001</v>
      </c>
      <c r="C21">
        <v>0</v>
      </c>
      <c r="E21">
        <v>9</v>
      </c>
      <c r="F21">
        <f t="shared" ca="1" si="0"/>
        <v>7123.777941650379</v>
      </c>
      <c r="G21">
        <f t="shared" ca="1" si="1"/>
        <v>95323.607582749843</v>
      </c>
      <c r="I21">
        <v>16</v>
      </c>
      <c r="J21">
        <v>5653.86</v>
      </c>
      <c r="K21">
        <v>45910.036352005118</v>
      </c>
      <c r="L21">
        <v>88529.800009291066</v>
      </c>
    </row>
    <row r="22" spans="1:12">
      <c r="A22">
        <v>11</v>
      </c>
      <c r="B22">
        <v>0.01</v>
      </c>
      <c r="C22">
        <v>0.19</v>
      </c>
      <c r="E22">
        <v>10</v>
      </c>
      <c r="F22">
        <f t="shared" ca="1" si="0"/>
        <v>4630.4834572315494</v>
      </c>
      <c r="G22">
        <f t="shared" ca="1" si="1"/>
        <v>99954.091039981387</v>
      </c>
      <c r="I22">
        <v>17</v>
      </c>
      <c r="J22">
        <v>891.89</v>
      </c>
      <c r="K22">
        <v>6295.9954517553942</v>
      </c>
      <c r="L22">
        <v>19095.554075282962</v>
      </c>
    </row>
    <row r="23" spans="1:12">
      <c r="A23">
        <v>12</v>
      </c>
      <c r="B23">
        <v>1E-3</v>
      </c>
      <c r="C23">
        <v>0.26</v>
      </c>
      <c r="E23">
        <v>11</v>
      </c>
      <c r="F23">
        <f t="shared" ca="1" si="0"/>
        <v>2805.1987908021292</v>
      </c>
      <c r="G23">
        <f t="shared" ca="1" si="1"/>
        <v>102759.28983078351</v>
      </c>
      <c r="I23">
        <v>18</v>
      </c>
      <c r="J23">
        <v>1310.58</v>
      </c>
      <c r="K23">
        <v>9251.5957339599991</v>
      </c>
      <c r="L23">
        <v>28059.795781973498</v>
      </c>
    </row>
    <row r="24" spans="1:12">
      <c r="E24">
        <v>12</v>
      </c>
      <c r="F24">
        <f t="shared" ca="1" si="0"/>
        <v>1620.9985782702956</v>
      </c>
      <c r="G24">
        <f t="shared" ca="1" si="1"/>
        <v>104380.28840905381</v>
      </c>
      <c r="I24">
        <v>19</v>
      </c>
      <c r="J24">
        <v>83.548000000000002</v>
      </c>
      <c r="K24">
        <v>696.44583449133495</v>
      </c>
      <c r="L24">
        <v>2856.5469572637976</v>
      </c>
    </row>
    <row r="25" spans="1:12">
      <c r="I25">
        <v>20</v>
      </c>
      <c r="J25">
        <v>4545.42</v>
      </c>
      <c r="K25">
        <v>20158.632975043198</v>
      </c>
      <c r="L25">
        <v>34953.134801512686</v>
      </c>
    </row>
    <row r="26" spans="1:12">
      <c r="I26">
        <v>21</v>
      </c>
      <c r="J26">
        <v>3695.3</v>
      </c>
      <c r="K26">
        <v>29285.03954360478</v>
      </c>
      <c r="L26">
        <v>64393.955190805849</v>
      </c>
    </row>
    <row r="27" spans="1:12">
      <c r="I27">
        <v>22</v>
      </c>
      <c r="J27">
        <v>877.57</v>
      </c>
      <c r="K27">
        <v>5526.745360261104</v>
      </c>
      <c r="L27">
        <v>14589.958557847658</v>
      </c>
    </row>
    <row r="28" spans="1:12">
      <c r="I28">
        <v>23</v>
      </c>
      <c r="J28">
        <v>6618.36</v>
      </c>
      <c r="K28">
        <v>29351.9829051456</v>
      </c>
      <c r="L28">
        <v>50893.521224647993</v>
      </c>
    </row>
    <row r="29" spans="1:12">
      <c r="I29">
        <v>24</v>
      </c>
      <c r="J29">
        <v>97.165000000000006</v>
      </c>
      <c r="K29">
        <v>1911.8945344100728</v>
      </c>
      <c r="L29">
        <v>26666.22304209193</v>
      </c>
    </row>
    <row r="30" spans="1:12">
      <c r="I30">
        <v>25</v>
      </c>
      <c r="J30">
        <v>4164.6500000000005</v>
      </c>
      <c r="K30">
        <v>33004.611245439788</v>
      </c>
      <c r="L30">
        <v>72572.80477508987</v>
      </c>
    </row>
    <row r="31" spans="1:12">
      <c r="I31">
        <v>26</v>
      </c>
      <c r="J31">
        <v>77.463000000000008</v>
      </c>
      <c r="K31">
        <v>645.72202419210851</v>
      </c>
      <c r="L31">
        <v>2648.497832988528</v>
      </c>
    </row>
    <row r="32" spans="1:12">
      <c r="I32">
        <v>27</v>
      </c>
      <c r="J32">
        <v>109.867</v>
      </c>
      <c r="K32">
        <v>2161.8290208617454</v>
      </c>
      <c r="L32">
        <v>30152.193968666852</v>
      </c>
    </row>
    <row r="33" spans="9:12">
      <c r="I33">
        <v>28</v>
      </c>
      <c r="J33">
        <v>4598.2</v>
      </c>
      <c r="K33">
        <v>36440.470010392521</v>
      </c>
      <c r="L33">
        <v>80127.806878565607</v>
      </c>
    </row>
    <row r="34" spans="9:12">
      <c r="I34">
        <v>29</v>
      </c>
      <c r="J34">
        <v>5506.8</v>
      </c>
      <c r="K34">
        <v>24422.288824127998</v>
      </c>
      <c r="L34">
        <v>42345.904828370105</v>
      </c>
    </row>
    <row r="35" spans="9:12">
      <c r="I35">
        <v>30</v>
      </c>
      <c r="J35">
        <v>107.822</v>
      </c>
      <c r="K35">
        <v>898.79090781975276</v>
      </c>
      <c r="L35">
        <v>3686.4868821048626</v>
      </c>
    </row>
    <row r="36" spans="9:12">
      <c r="I36">
        <v>31</v>
      </c>
      <c r="J36">
        <v>15177.400000000001</v>
      </c>
      <c r="K36">
        <v>57411.007021984005</v>
      </c>
      <c r="L36">
        <v>84418.695832748592</v>
      </c>
    </row>
    <row r="37" spans="9:12">
      <c r="I37">
        <v>32</v>
      </c>
      <c r="J37">
        <v>995.49</v>
      </c>
      <c r="K37">
        <v>7027.3245717162172</v>
      </c>
      <c r="L37">
        <v>21313.652049471839</v>
      </c>
    </row>
    <row r="38" spans="9:12">
      <c r="I38">
        <v>33</v>
      </c>
      <c r="J38">
        <v>86.256</v>
      </c>
      <c r="K38">
        <v>1909.9740130216012</v>
      </c>
      <c r="L38">
        <v>30483.104997212831</v>
      </c>
    </row>
    <row r="39" spans="9:12">
      <c r="I39">
        <v>34</v>
      </c>
      <c r="J39">
        <v>5039.0999999999995</v>
      </c>
      <c r="K39">
        <v>22348.070678736003</v>
      </c>
      <c r="L39">
        <v>38749.409642739847</v>
      </c>
    </row>
    <row r="40" spans="9:12">
      <c r="I40">
        <v>35</v>
      </c>
      <c r="J40">
        <v>5165.8500000000004</v>
      </c>
      <c r="K40">
        <v>29070.831214040008</v>
      </c>
      <c r="L40">
        <v>60123.377719311917</v>
      </c>
    </row>
    <row r="41" spans="9:12">
      <c r="I41">
        <v>36</v>
      </c>
      <c r="J41">
        <v>4854.24</v>
      </c>
      <c r="K41">
        <v>21528.228971750399</v>
      </c>
      <c r="L41">
        <v>37327.882809266237</v>
      </c>
    </row>
    <row r="42" spans="9:12">
      <c r="I42">
        <v>37</v>
      </c>
      <c r="J42">
        <v>4842.5999999999995</v>
      </c>
      <c r="K42">
        <v>21476.606352095998</v>
      </c>
      <c r="L42">
        <v>37238.374141400636</v>
      </c>
    </row>
    <row r="43" spans="9:12">
      <c r="I43">
        <v>38</v>
      </c>
      <c r="J43">
        <v>17135.300000000003</v>
      </c>
      <c r="K43">
        <v>64817.085180848007</v>
      </c>
      <c r="L43">
        <v>95308.793251999494</v>
      </c>
    </row>
    <row r="44" spans="9:12">
      <c r="I44">
        <v>39</v>
      </c>
      <c r="J44">
        <v>73.893000000000001</v>
      </c>
      <c r="K44">
        <v>1453.9764609804306</v>
      </c>
      <c r="L44">
        <v>20279.392983577414</v>
      </c>
    </row>
    <row r="45" spans="9:12">
      <c r="I45">
        <v>40</v>
      </c>
      <c r="J45">
        <v>90.602000000000004</v>
      </c>
      <c r="K45">
        <v>1782.7558133754069</v>
      </c>
      <c r="L45">
        <v>24865.05573055744</v>
      </c>
    </row>
    <row r="46" spans="9:12">
      <c r="I46">
        <v>41</v>
      </c>
      <c r="J46">
        <v>1599.64</v>
      </c>
      <c r="K46">
        <v>12392.021428819378</v>
      </c>
      <c r="L46">
        <v>37975.610855021514</v>
      </c>
    </row>
    <row r="47" spans="9:12">
      <c r="I47">
        <v>42</v>
      </c>
      <c r="J47">
        <v>120.422</v>
      </c>
      <c r="K47">
        <v>1003.8229554401724</v>
      </c>
      <c r="L47">
        <v>4117.2870408342624</v>
      </c>
    </row>
    <row r="48" spans="9:12">
      <c r="I48">
        <v>43</v>
      </c>
      <c r="J48">
        <v>805.32</v>
      </c>
      <c r="K48">
        <v>11824.368267222946</v>
      </c>
      <c r="L48">
        <v>63078.496793345315</v>
      </c>
    </row>
    <row r="49" spans="9:12">
      <c r="I49">
        <v>44</v>
      </c>
      <c r="J49">
        <v>14624.54</v>
      </c>
      <c r="K49">
        <v>55319.7233144864</v>
      </c>
      <c r="L49">
        <v>81343.615767777432</v>
      </c>
    </row>
    <row r="50" spans="9:12">
      <c r="I50">
        <v>45</v>
      </c>
      <c r="J50">
        <v>6334</v>
      </c>
      <c r="K50">
        <v>50196.584977997096</v>
      </c>
      <c r="L50">
        <v>110375.69674412478</v>
      </c>
    </row>
    <row r="51" spans="9:12">
      <c r="I51">
        <v>46</v>
      </c>
      <c r="J51">
        <v>634.51</v>
      </c>
      <c r="K51">
        <v>4479.1084933044604</v>
      </c>
      <c r="L51">
        <v>13584.99368342261</v>
      </c>
    </row>
    <row r="52" spans="9:12">
      <c r="I52">
        <v>47</v>
      </c>
      <c r="J52">
        <v>14406.980000000001</v>
      </c>
      <c r="K52">
        <v>54496.76689983681</v>
      </c>
      <c r="L52">
        <v>80133.51842136943</v>
      </c>
    </row>
    <row r="53" spans="9:12">
      <c r="I53">
        <v>48</v>
      </c>
      <c r="J53">
        <v>1148.19</v>
      </c>
      <c r="K53">
        <v>16858.666617919233</v>
      </c>
      <c r="L53">
        <v>89934.559222608601</v>
      </c>
    </row>
    <row r="54" spans="9:12">
      <c r="I54">
        <v>49</v>
      </c>
      <c r="J54">
        <v>87.353000000000009</v>
      </c>
      <c r="K54">
        <v>1718.8259482768804</v>
      </c>
      <c r="L54">
        <v>23973.391461903524</v>
      </c>
    </row>
    <row r="55" spans="9:12">
      <c r="I55">
        <v>50</v>
      </c>
      <c r="J55">
        <v>4859.7</v>
      </c>
      <c r="K55">
        <v>38512.842440412453</v>
      </c>
      <c r="L55">
        <v>84684.681633631699</v>
      </c>
    </row>
    <row r="56" spans="9:12">
      <c r="I56">
        <v>51</v>
      </c>
      <c r="J56">
        <v>5563.0199999999995</v>
      </c>
      <c r="K56">
        <v>45172.40441520157</v>
      </c>
      <c r="L56">
        <v>87107.40061616071</v>
      </c>
    </row>
    <row r="57" spans="9:12">
      <c r="I57">
        <v>52</v>
      </c>
      <c r="J57">
        <v>4222.95</v>
      </c>
      <c r="K57">
        <v>33466.635385669855</v>
      </c>
      <c r="L57">
        <v>73588.735169813983</v>
      </c>
    </row>
    <row r="58" spans="9:12">
      <c r="I58">
        <v>53</v>
      </c>
      <c r="J58">
        <v>5209.6799999999994</v>
      </c>
      <c r="K58">
        <v>42303.240296419448</v>
      </c>
      <c r="L58">
        <v>81574.699145787745</v>
      </c>
    </row>
    <row r="59" spans="9:12">
      <c r="I59">
        <v>54</v>
      </c>
      <c r="J59">
        <v>96.617000000000004</v>
      </c>
      <c r="K59">
        <v>2139.398525506725</v>
      </c>
      <c r="L59">
        <v>34144.710576837708</v>
      </c>
    </row>
    <row r="60" spans="9:12">
      <c r="I60">
        <v>55</v>
      </c>
      <c r="J60">
        <v>770.5</v>
      </c>
      <c r="K60">
        <v>11313.112489315154</v>
      </c>
      <c r="L60">
        <v>60351.142128933301</v>
      </c>
    </row>
    <row r="61" spans="9:12">
      <c r="I61">
        <v>56</v>
      </c>
      <c r="J61">
        <v>960.5</v>
      </c>
      <c r="K61">
        <v>6049.0204981150109</v>
      </c>
      <c r="L61">
        <v>15968.703573290652</v>
      </c>
    </row>
    <row r="62" spans="9:12">
      <c r="I62">
        <v>57</v>
      </c>
      <c r="J62">
        <v>16546.320000000003</v>
      </c>
      <c r="K62">
        <v>62589.171643891204</v>
      </c>
      <c r="L62">
        <v>92032.808994381427</v>
      </c>
    </row>
    <row r="63" spans="9:12">
      <c r="I63">
        <v>58</v>
      </c>
      <c r="J63">
        <v>89.819000000000003</v>
      </c>
      <c r="K63">
        <v>1988.8698279028381</v>
      </c>
      <c r="L63">
        <v>31742.27888778357</v>
      </c>
    </row>
    <row r="64" spans="9:12">
      <c r="I64">
        <v>59</v>
      </c>
      <c r="J64">
        <v>1254.23</v>
      </c>
      <c r="K64">
        <v>18415.632806585007</v>
      </c>
      <c r="L64">
        <v>98240.380262650258</v>
      </c>
    </row>
    <row r="65" spans="9:12">
      <c r="I65">
        <v>60</v>
      </c>
      <c r="J65">
        <v>109.97200000000001</v>
      </c>
      <c r="K65">
        <v>2435.119437024804</v>
      </c>
      <c r="L65">
        <v>38864.40389947933</v>
      </c>
    </row>
    <row r="66" spans="9:12">
      <c r="I66">
        <v>61</v>
      </c>
      <c r="J66">
        <v>722.39</v>
      </c>
      <c r="K66">
        <v>4549.455406177306</v>
      </c>
      <c r="L66">
        <v>12010.027875387228</v>
      </c>
    </row>
    <row r="67" spans="9:12">
      <c r="I67">
        <v>62</v>
      </c>
      <c r="J67">
        <v>1636.8</v>
      </c>
      <c r="K67">
        <v>12679.890897134077</v>
      </c>
      <c r="L67">
        <v>38857.792908091331</v>
      </c>
    </row>
    <row r="68" spans="9:12">
      <c r="I68">
        <v>63</v>
      </c>
      <c r="J68">
        <v>136.86099999999999</v>
      </c>
      <c r="K68">
        <v>1140.8564340776391</v>
      </c>
      <c r="L68">
        <v>4679.3444860209775</v>
      </c>
    </row>
    <row r="69" spans="9:12">
      <c r="I69">
        <v>64</v>
      </c>
      <c r="J69">
        <v>100.931</v>
      </c>
      <c r="K69">
        <v>1985.9972958631508</v>
      </c>
      <c r="L69">
        <v>27699.774176518091</v>
      </c>
    </row>
    <row r="70" spans="9:12">
      <c r="I70">
        <v>65</v>
      </c>
      <c r="J70">
        <v>2282.14</v>
      </c>
      <c r="K70">
        <v>17679.182680831844</v>
      </c>
      <c r="L70">
        <v>54178.227949212807</v>
      </c>
    </row>
    <row r="71" spans="9:12">
      <c r="I71">
        <v>66</v>
      </c>
      <c r="J71">
        <v>105.255</v>
      </c>
      <c r="K71">
        <v>2071.0797017375826</v>
      </c>
      <c r="L71">
        <v>28886.464326613343</v>
      </c>
    </row>
    <row r="72" spans="9:12">
      <c r="I72">
        <v>67</v>
      </c>
      <c r="J72">
        <v>1163.78</v>
      </c>
      <c r="K72">
        <v>9015.5201785598092</v>
      </c>
      <c r="L72">
        <v>27628.251607147191</v>
      </c>
    </row>
    <row r="73" spans="9:12">
      <c r="I73">
        <v>68</v>
      </c>
      <c r="J73">
        <v>15493.100000000002</v>
      </c>
      <c r="K73">
        <v>58605.194097296007</v>
      </c>
      <c r="L73">
        <v>86174.660772356103</v>
      </c>
    </row>
    <row r="74" spans="9:12">
      <c r="I74">
        <v>69</v>
      </c>
      <c r="J74">
        <v>4325.22</v>
      </c>
      <c r="K74">
        <v>35121.316663380348</v>
      </c>
      <c r="L74">
        <v>67725.564763928705</v>
      </c>
    </row>
    <row r="75" spans="9:12">
      <c r="I75">
        <v>70</v>
      </c>
      <c r="J75">
        <v>1099.51</v>
      </c>
      <c r="K75">
        <v>16143.906960580023</v>
      </c>
      <c r="L75">
        <v>86121.588945079129</v>
      </c>
    </row>
    <row r="76" spans="9:12">
      <c r="I76">
        <v>71</v>
      </c>
      <c r="J76">
        <v>992.35</v>
      </c>
      <c r="K76">
        <v>7005.1588049529273</v>
      </c>
      <c r="L76">
        <v>21246.423983458782</v>
      </c>
    </row>
    <row r="77" spans="9:12">
      <c r="I77">
        <v>72</v>
      </c>
      <c r="J77">
        <v>92.994</v>
      </c>
      <c r="K77">
        <v>1829.8226761995606</v>
      </c>
      <c r="L77">
        <v>25521.522622099488</v>
      </c>
    </row>
    <row r="78" spans="9:12">
      <c r="I78">
        <v>73</v>
      </c>
      <c r="J78">
        <v>8419.7400000000016</v>
      </c>
      <c r="K78">
        <v>31849.048734518401</v>
      </c>
      <c r="L78">
        <v>46831.701744094949</v>
      </c>
    </row>
    <row r="79" spans="9:12">
      <c r="I79">
        <v>74</v>
      </c>
      <c r="J79">
        <v>7160.58</v>
      </c>
      <c r="K79">
        <v>58144.787472884156</v>
      </c>
      <c r="L79">
        <v>112122.46418385483</v>
      </c>
    </row>
    <row r="80" spans="9:12">
      <c r="I80">
        <v>75</v>
      </c>
      <c r="J80">
        <v>15573.04</v>
      </c>
      <c r="K80">
        <v>58907.580270246399</v>
      </c>
      <c r="L80">
        <v>86619.297570811003</v>
      </c>
    </row>
    <row r="81" spans="9:12">
      <c r="I81">
        <v>76</v>
      </c>
      <c r="J81">
        <v>2248.58</v>
      </c>
      <c r="K81">
        <v>17419.201535604683</v>
      </c>
      <c r="L81">
        <v>53381.510250046442</v>
      </c>
    </row>
    <row r="82" spans="9:12">
      <c r="I82">
        <v>77</v>
      </c>
      <c r="J82">
        <v>1468.03</v>
      </c>
      <c r="K82">
        <v>21554.81963360068</v>
      </c>
      <c r="L82">
        <v>114986.74520381304</v>
      </c>
    </row>
    <row r="83" spans="9:12">
      <c r="I83">
        <v>78</v>
      </c>
      <c r="J83">
        <v>1423.6200000000001</v>
      </c>
      <c r="K83">
        <v>11028.437364967018</v>
      </c>
      <c r="L83">
        <v>33796.878751110082</v>
      </c>
    </row>
    <row r="84" spans="9:12">
      <c r="I84">
        <v>79</v>
      </c>
      <c r="J84">
        <v>1300.7</v>
      </c>
      <c r="K84">
        <v>19097.943432644024</v>
      </c>
      <c r="L84">
        <v>101880.24732914152</v>
      </c>
    </row>
    <row r="85" spans="9:12">
      <c r="I85">
        <v>80</v>
      </c>
      <c r="J85">
        <v>107.68300000000001</v>
      </c>
      <c r="K85">
        <v>897.63222094521018</v>
      </c>
      <c r="L85">
        <v>3681.7344041633251</v>
      </c>
    </row>
    <row r="86" spans="9:12">
      <c r="I86">
        <v>81</v>
      </c>
      <c r="J86">
        <v>931.79</v>
      </c>
      <c r="K86">
        <v>5868.21115037854</v>
      </c>
      <c r="L86">
        <v>15491.388133843306</v>
      </c>
    </row>
    <row r="87" spans="9:12">
      <c r="I87">
        <v>82</v>
      </c>
      <c r="J87">
        <v>7413.96</v>
      </c>
      <c r="K87">
        <v>32880.4155681216</v>
      </c>
      <c r="L87">
        <v>57011.484811749622</v>
      </c>
    </row>
    <row r="88" spans="9:12">
      <c r="I88">
        <v>83</v>
      </c>
      <c r="J88">
        <v>16199.54</v>
      </c>
      <c r="K88">
        <v>61277.4193664864</v>
      </c>
      <c r="L88">
        <v>90103.973005287087</v>
      </c>
    </row>
    <row r="89" spans="9:12">
      <c r="I89">
        <v>84</v>
      </c>
      <c r="J89">
        <v>7208.82</v>
      </c>
      <c r="K89">
        <v>58536.502187012331</v>
      </c>
      <c r="L89">
        <v>112877.82026844981</v>
      </c>
    </row>
    <row r="90" spans="9:12">
      <c r="I90">
        <v>85</v>
      </c>
      <c r="J90">
        <v>5307.72</v>
      </c>
      <c r="K90">
        <v>23539.3823704512</v>
      </c>
      <c r="L90">
        <v>40815.029776936979</v>
      </c>
    </row>
    <row r="91" spans="9:12">
      <c r="I91">
        <v>86</v>
      </c>
      <c r="J91">
        <v>1303.8900000000001</v>
      </c>
      <c r="K91">
        <v>9204.3699442636898</v>
      </c>
      <c r="L91">
        <v>27916.561462983896</v>
      </c>
    </row>
    <row r="92" spans="9:12">
      <c r="I92">
        <v>87</v>
      </c>
      <c r="J92">
        <v>5938.44</v>
      </c>
      <c r="K92">
        <v>26336.583286982401</v>
      </c>
      <c r="L92">
        <v>45665.107697571395</v>
      </c>
    </row>
    <row r="93" spans="9:12">
      <c r="I93">
        <v>88</v>
      </c>
      <c r="J93">
        <v>700.85</v>
      </c>
      <c r="K93">
        <v>4413.8011620030247</v>
      </c>
      <c r="L93">
        <v>11651.91660524805</v>
      </c>
    </row>
    <row r="94" spans="9:12">
      <c r="I94">
        <v>89</v>
      </c>
      <c r="J94">
        <v>130.447</v>
      </c>
      <c r="K94">
        <v>1087.3901203127684</v>
      </c>
      <c r="L94">
        <v>4460.0466909344395</v>
      </c>
    </row>
    <row r="95" spans="9:12">
      <c r="I95">
        <v>90</v>
      </c>
      <c r="J95">
        <v>149.887</v>
      </c>
      <c r="K95">
        <v>1249.4395652128444</v>
      </c>
      <c r="L95">
        <v>5124.7097929740839</v>
      </c>
    </row>
    <row r="96" spans="9:12">
      <c r="I96">
        <v>91</v>
      </c>
      <c r="J96">
        <v>6785.94</v>
      </c>
      <c r="K96">
        <v>55102.664742764347</v>
      </c>
      <c r="L96">
        <v>106256.24105921418</v>
      </c>
    </row>
    <row r="97" spans="9:12">
      <c r="I97">
        <v>92</v>
      </c>
      <c r="J97">
        <v>1041.31</v>
      </c>
      <c r="K97">
        <v>7350.7753465869209</v>
      </c>
      <c r="L97">
        <v>22294.667968171976</v>
      </c>
    </row>
    <row r="98" spans="9:12">
      <c r="I98">
        <v>93</v>
      </c>
      <c r="J98">
        <v>5479.2000000000007</v>
      </c>
      <c r="K98">
        <v>43422.344239255079</v>
      </c>
      <c r="L98">
        <v>95480.031196780619</v>
      </c>
    </row>
    <row r="99" spans="9:12">
      <c r="I99">
        <v>94</v>
      </c>
      <c r="J99">
        <v>4573.05</v>
      </c>
      <c r="K99">
        <v>25734.848027597713</v>
      </c>
      <c r="L99">
        <v>53224.002338298516</v>
      </c>
    </row>
    <row r="100" spans="9:12">
      <c r="I100">
        <v>95</v>
      </c>
      <c r="J100">
        <v>120.34</v>
      </c>
      <c r="K100">
        <v>2367.9039599743546</v>
      </c>
      <c r="L100">
        <v>33026.432160606622</v>
      </c>
    </row>
    <row r="101" spans="9:12">
      <c r="I101">
        <v>96</v>
      </c>
      <c r="J101">
        <v>2420.2199999999998</v>
      </c>
      <c r="K101">
        <v>10733.513448451198</v>
      </c>
      <c r="L101">
        <v>18610.882142754028</v>
      </c>
    </row>
    <row r="102" spans="9:12">
      <c r="I102">
        <v>97</v>
      </c>
      <c r="J102">
        <v>1365.22</v>
      </c>
      <c r="K102">
        <v>9637.3083122868265</v>
      </c>
      <c r="L102">
        <v>29229.649771449171</v>
      </c>
    </row>
    <row r="103" spans="9:12">
      <c r="I103">
        <v>98</v>
      </c>
      <c r="J103">
        <v>5356.74</v>
      </c>
      <c r="K103">
        <v>43497.385525683327</v>
      </c>
      <c r="L103">
        <v>83877.407806661271</v>
      </c>
    </row>
    <row r="104" spans="9:12">
      <c r="I104">
        <v>99</v>
      </c>
      <c r="J104">
        <v>84.418999999999997</v>
      </c>
      <c r="K104">
        <v>1869.2971643163439</v>
      </c>
      <c r="L104">
        <v>29833.904200979756</v>
      </c>
    </row>
    <row r="105" spans="9:12">
      <c r="I105">
        <v>100</v>
      </c>
      <c r="J105">
        <v>5479.6</v>
      </c>
      <c r="K105">
        <v>30836.459966985803</v>
      </c>
      <c r="L105">
        <v>63774.995509111111</v>
      </c>
    </row>
    <row r="106" spans="9:12">
      <c r="I106">
        <v>101</v>
      </c>
      <c r="J106">
        <v>1191.3800000000001</v>
      </c>
      <c r="K106">
        <v>17492.8175957434</v>
      </c>
      <c r="L106">
        <v>93317.512926111041</v>
      </c>
    </row>
    <row r="107" spans="9:12">
      <c r="I107">
        <v>102</v>
      </c>
      <c r="J107">
        <v>944.48</v>
      </c>
      <c r="K107">
        <v>6667.2367492335761</v>
      </c>
      <c r="L107">
        <v>20221.517129941192</v>
      </c>
    </row>
    <row r="108" spans="9:12">
      <c r="I108">
        <v>103</v>
      </c>
      <c r="J108">
        <v>72.619</v>
      </c>
      <c r="K108">
        <v>605.3430369958138</v>
      </c>
      <c r="L108">
        <v>2482.8791052992256</v>
      </c>
    </row>
    <row r="109" spans="9:12">
      <c r="I109">
        <v>104</v>
      </c>
      <c r="J109">
        <v>4121.9000000000005</v>
      </c>
      <c r="K109">
        <v>32665.819959078974</v>
      </c>
      <c r="L109">
        <v>71827.847238649818</v>
      </c>
    </row>
    <row r="110" spans="9:12">
      <c r="I110">
        <v>105</v>
      </c>
      <c r="J110">
        <v>104.92</v>
      </c>
      <c r="K110">
        <v>2323.2525673138844</v>
      </c>
      <c r="L110">
        <v>37079.013359158438</v>
      </c>
    </row>
    <row r="111" spans="9:12">
      <c r="I111">
        <v>106</v>
      </c>
      <c r="J111">
        <v>64.835000000000008</v>
      </c>
      <c r="K111">
        <v>1275.7441685635476</v>
      </c>
      <c r="L111">
        <v>17793.49118441857</v>
      </c>
    </row>
    <row r="112" spans="9:12">
      <c r="I112">
        <v>107</v>
      </c>
      <c r="J112">
        <v>110.429</v>
      </c>
      <c r="K112">
        <v>2445.2388272579578</v>
      </c>
      <c r="L112">
        <v>39025.9089424181</v>
      </c>
    </row>
    <row r="113" spans="9:12">
      <c r="I113">
        <v>108</v>
      </c>
      <c r="J113">
        <v>11042.920000000002</v>
      </c>
      <c r="K113">
        <v>41771.657705747202</v>
      </c>
      <c r="L113">
        <v>61422.174060469915</v>
      </c>
    </row>
    <row r="114" spans="9:12">
      <c r="I114">
        <v>109</v>
      </c>
      <c r="J114">
        <v>87.682000000000002</v>
      </c>
      <c r="K114">
        <v>730.90634916298688</v>
      </c>
      <c r="L114">
        <v>2997.8904379135856</v>
      </c>
    </row>
    <row r="115" spans="9:12">
      <c r="I115">
        <v>110</v>
      </c>
      <c r="J115">
        <v>1582.68</v>
      </c>
      <c r="K115">
        <v>12260.636440051419</v>
      </c>
      <c r="L115">
        <v>37572.978787743152</v>
      </c>
    </row>
    <row r="116" spans="9:12">
      <c r="I116">
        <v>111</v>
      </c>
      <c r="J116">
        <v>5109.7000000000007</v>
      </c>
      <c r="K116">
        <v>28754.846976660228</v>
      </c>
      <c r="L116">
        <v>59469.869069440298</v>
      </c>
    </row>
    <row r="117" spans="9:12">
      <c r="I117">
        <v>112</v>
      </c>
      <c r="J117">
        <v>9977.94</v>
      </c>
      <c r="K117">
        <v>37743.196028630402</v>
      </c>
      <c r="L117">
        <v>55498.615171071164</v>
      </c>
    </row>
    <row r="118" spans="9:12">
      <c r="I118">
        <v>113</v>
      </c>
      <c r="J118">
        <v>782.17000000000007</v>
      </c>
      <c r="K118">
        <v>5521.4642640903212</v>
      </c>
      <c r="L118">
        <v>16746.42560300494</v>
      </c>
    </row>
    <row r="119" spans="9:12">
      <c r="I119">
        <v>114</v>
      </c>
      <c r="J119">
        <v>3941.75</v>
      </c>
      <c r="K119">
        <v>31238.14159094097</v>
      </c>
      <c r="L119">
        <v>68688.570041230472</v>
      </c>
    </row>
    <row r="120" spans="9:12">
      <c r="I120">
        <v>115</v>
      </c>
      <c r="J120">
        <v>1112.53</v>
      </c>
      <c r="K120">
        <v>7006.4724359894781</v>
      </c>
      <c r="L120">
        <v>18496.264223209837</v>
      </c>
    </row>
    <row r="121" spans="9:12">
      <c r="I121">
        <v>116</v>
      </c>
      <c r="J121">
        <v>940.88</v>
      </c>
      <c r="K121">
        <v>6641.8237682310773</v>
      </c>
      <c r="L121">
        <v>20144.440366359344</v>
      </c>
    </row>
    <row r="122" spans="9:12">
      <c r="I122">
        <v>117</v>
      </c>
      <c r="J122">
        <v>82.131</v>
      </c>
      <c r="K122">
        <v>684.63389707243539</v>
      </c>
      <c r="L122">
        <v>2808.0990346511339</v>
      </c>
    </row>
    <row r="123" spans="9:12">
      <c r="I123">
        <v>118</v>
      </c>
      <c r="J123">
        <v>6061.08</v>
      </c>
      <c r="K123">
        <v>26880.483465196798</v>
      </c>
      <c r="L123">
        <v>46608.178404361424</v>
      </c>
    </row>
    <row r="124" spans="9:12">
      <c r="I124">
        <v>119</v>
      </c>
      <c r="J124">
        <v>1410.92</v>
      </c>
      <c r="K124">
        <v>10930.053558519316</v>
      </c>
      <c r="L124">
        <v>33495.379502617434</v>
      </c>
    </row>
    <row r="125" spans="9:12">
      <c r="I125">
        <v>120</v>
      </c>
      <c r="J125">
        <v>5907.9</v>
      </c>
      <c r="K125">
        <v>47972.872296804497</v>
      </c>
      <c r="L125">
        <v>92507.63292244426</v>
      </c>
    </row>
    <row r="126" spans="9:12">
      <c r="I126">
        <v>121</v>
      </c>
      <c r="J126">
        <v>1040.3800000000001</v>
      </c>
      <c r="K126">
        <v>15275.711838590136</v>
      </c>
      <c r="L126">
        <v>81490.098959246767</v>
      </c>
    </row>
    <row r="127" spans="9:12">
      <c r="I127">
        <v>122</v>
      </c>
      <c r="J127">
        <v>11659.900000000001</v>
      </c>
      <c r="K127">
        <v>44105.48583918401</v>
      </c>
      <c r="L127">
        <v>64853.898002310372</v>
      </c>
    </row>
    <row r="128" spans="9:12">
      <c r="I128">
        <v>123</v>
      </c>
      <c r="J128">
        <v>1015.09</v>
      </c>
      <c r="K128">
        <v>6392.8164679141764</v>
      </c>
      <c r="L128">
        <v>16876.284549934</v>
      </c>
    </row>
    <row r="129" spans="9:12">
      <c r="I129">
        <v>124</v>
      </c>
      <c r="J129">
        <v>5943.1799999999994</v>
      </c>
      <c r="K129">
        <v>48259.350222062407</v>
      </c>
      <c r="L129">
        <v>93060.057521625669</v>
      </c>
    </row>
    <row r="130" spans="9:12">
      <c r="I130">
        <v>125</v>
      </c>
      <c r="J130">
        <v>6585.66</v>
      </c>
      <c r="K130">
        <v>53476.366588834193</v>
      </c>
      <c r="L130">
        <v>103120.19801148027</v>
      </c>
    </row>
    <row r="131" spans="9:12">
      <c r="I131">
        <v>126</v>
      </c>
      <c r="J131">
        <v>102.96300000000001</v>
      </c>
      <c r="K131">
        <v>2279.9185483067049</v>
      </c>
      <c r="L131">
        <v>36387.404236551956</v>
      </c>
    </row>
    <row r="132" spans="9:12">
      <c r="I132">
        <v>127</v>
      </c>
      <c r="J132">
        <v>2230.84</v>
      </c>
      <c r="K132">
        <v>17281.774076834423</v>
      </c>
      <c r="L132">
        <v>52960.360906088987</v>
      </c>
    </row>
    <row r="133" spans="9:12">
      <c r="I133">
        <v>128</v>
      </c>
      <c r="J133">
        <v>1419.8600000000001</v>
      </c>
      <c r="K133">
        <v>20847.548214249211</v>
      </c>
      <c r="L133">
        <v>111213.72182113855</v>
      </c>
    </row>
    <row r="134" spans="9:12">
      <c r="I134">
        <v>129</v>
      </c>
      <c r="J134">
        <v>583.12</v>
      </c>
      <c r="K134">
        <v>4116.3381894937775</v>
      </c>
      <c r="L134">
        <v>12484.722883291663</v>
      </c>
    </row>
    <row r="135" spans="9:12">
      <c r="I135">
        <v>130</v>
      </c>
      <c r="J135">
        <v>4222.6500000000005</v>
      </c>
      <c r="K135">
        <v>23762.971326299841</v>
      </c>
      <c r="L135">
        <v>49145.829036161034</v>
      </c>
    </row>
    <row r="136" spans="9:12">
      <c r="I136">
        <v>131</v>
      </c>
      <c r="J136">
        <v>2162.8200000000002</v>
      </c>
      <c r="K136">
        <v>16754.839705608214</v>
      </c>
      <c r="L136">
        <v>51345.559419280355</v>
      </c>
    </row>
    <row r="137" spans="9:12">
      <c r="I137">
        <v>132</v>
      </c>
      <c r="J137">
        <v>5543.4500000000007</v>
      </c>
      <c r="K137">
        <v>31195.775969776529</v>
      </c>
      <c r="L137">
        <v>64518.121551752323</v>
      </c>
    </row>
    <row r="138" spans="9:12">
      <c r="I138">
        <v>133</v>
      </c>
      <c r="J138">
        <v>1910.64</v>
      </c>
      <c r="K138">
        <v>14801.262673326155</v>
      </c>
      <c r="L138">
        <v>45358.781428345312</v>
      </c>
    </row>
    <row r="139" spans="9:12">
      <c r="I139">
        <v>134</v>
      </c>
      <c r="J139">
        <v>3747.75</v>
      </c>
      <c r="K139">
        <v>29700.702770964417</v>
      </c>
      <c r="L139">
        <v>65307.944027911843</v>
      </c>
    </row>
    <row r="140" spans="9:12">
      <c r="I140">
        <v>135</v>
      </c>
      <c r="J140">
        <v>80.855000000000004</v>
      </c>
      <c r="K140">
        <v>673.99731828166898</v>
      </c>
      <c r="L140">
        <v>2764.4719709575847</v>
      </c>
    </row>
    <row r="141" spans="9:12">
      <c r="I141">
        <v>136</v>
      </c>
      <c r="J141">
        <v>1114.77</v>
      </c>
      <c r="K141">
        <v>7020.5794697383353</v>
      </c>
      <c r="L141">
        <v>18533.505135239167</v>
      </c>
    </row>
    <row r="142" spans="9:12">
      <c r="I142">
        <v>137</v>
      </c>
      <c r="J142">
        <v>1147.3900000000001</v>
      </c>
      <c r="K142">
        <v>8099.6111867939126</v>
      </c>
      <c r="L142">
        <v>24565.863268383906</v>
      </c>
    </row>
    <row r="143" spans="9:12">
      <c r="I143">
        <v>138</v>
      </c>
      <c r="J143">
        <v>102.70100000000001</v>
      </c>
      <c r="K143">
        <v>2020.8252002104553</v>
      </c>
      <c r="L143">
        <v>28185.537720844786</v>
      </c>
    </row>
    <row r="144" spans="9:12">
      <c r="I144">
        <v>139</v>
      </c>
      <c r="J144">
        <v>738.49</v>
      </c>
      <c r="K144">
        <v>4650.8497112472196</v>
      </c>
      <c r="L144">
        <v>12277.696930598035</v>
      </c>
    </row>
    <row r="145" spans="9:12">
      <c r="I145">
        <v>140</v>
      </c>
      <c r="J145">
        <v>4983.9500000000007</v>
      </c>
      <c r="K145">
        <v>28047.188599981553</v>
      </c>
      <c r="L145">
        <v>58006.312297911216</v>
      </c>
    </row>
    <row r="146" spans="9:12">
      <c r="I146">
        <v>141</v>
      </c>
      <c r="J146">
        <v>1072.27</v>
      </c>
      <c r="K146">
        <v>15743.946955117406</v>
      </c>
      <c r="L146">
        <v>83987.954796354708</v>
      </c>
    </row>
    <row r="147" spans="9:12">
      <c r="I147">
        <v>142</v>
      </c>
      <c r="J147">
        <v>3086.8500000000004</v>
      </c>
      <c r="K147">
        <v>17371.254553086015</v>
      </c>
      <c r="L147">
        <v>35926.681671527047</v>
      </c>
    </row>
    <row r="148" spans="9:12">
      <c r="I148">
        <v>143</v>
      </c>
      <c r="J148">
        <v>6765.96</v>
      </c>
      <c r="K148">
        <v>54940.424693256049</v>
      </c>
      <c r="L148">
        <v>105943.38835253491</v>
      </c>
    </row>
    <row r="149" spans="9:12">
      <c r="I149">
        <v>144</v>
      </c>
      <c r="J149">
        <v>878.04</v>
      </c>
      <c r="K149">
        <v>12892.102907356622</v>
      </c>
      <c r="L149">
        <v>68774.454036195457</v>
      </c>
    </row>
    <row r="150" spans="9:12">
      <c r="I150">
        <v>145</v>
      </c>
      <c r="J150">
        <v>5206.3500000000004</v>
      </c>
      <c r="K150">
        <v>41260.023713324154</v>
      </c>
      <c r="L150">
        <v>90725.372394028105</v>
      </c>
    </row>
    <row r="151" spans="9:12">
      <c r="I151">
        <v>146</v>
      </c>
      <c r="J151">
        <v>1202.6600000000001</v>
      </c>
      <c r="K151">
        <v>17658.439800648619</v>
      </c>
      <c r="L151">
        <v>94201.044247609243</v>
      </c>
    </row>
    <row r="152" spans="9:12">
      <c r="I152">
        <v>147</v>
      </c>
      <c r="J152">
        <v>906.14</v>
      </c>
      <c r="K152">
        <v>5706.6730183882719</v>
      </c>
      <c r="L152">
        <v>15064.94644029317</v>
      </c>
    </row>
    <row r="153" spans="9:12">
      <c r="I153">
        <v>148</v>
      </c>
      <c r="J153">
        <v>1375.7</v>
      </c>
      <c r="K153">
        <v>8663.8599679925283</v>
      </c>
      <c r="L153">
        <v>22871.572624441385</v>
      </c>
    </row>
    <row r="154" spans="9:12">
      <c r="I154">
        <v>149</v>
      </c>
      <c r="J154">
        <v>756.88</v>
      </c>
      <c r="K154">
        <v>4766.6659392121701</v>
      </c>
      <c r="L154">
        <v>12583.438168195968</v>
      </c>
    </row>
    <row r="155" spans="9:12">
      <c r="I155">
        <v>150</v>
      </c>
      <c r="J155">
        <v>6259.08</v>
      </c>
      <c r="K155">
        <v>27758.600191276801</v>
      </c>
      <c r="L155">
        <v>48130.748527848256</v>
      </c>
    </row>
    <row r="156" spans="9:12">
      <c r="I156">
        <v>151</v>
      </c>
      <c r="J156">
        <v>3357.3599999999997</v>
      </c>
      <c r="K156">
        <v>27262.174805666909</v>
      </c>
      <c r="L156">
        <v>52570.528693528577</v>
      </c>
    </row>
    <row r="157" spans="9:12">
      <c r="I157">
        <v>152</v>
      </c>
      <c r="J157">
        <v>8346.5399999999991</v>
      </c>
      <c r="K157">
        <v>67774.928069224363</v>
      </c>
      <c r="L157">
        <v>130692.57409443252</v>
      </c>
    </row>
    <row r="158" spans="9:12">
      <c r="I158">
        <v>153</v>
      </c>
      <c r="J158">
        <v>14640.920000000002</v>
      </c>
      <c r="K158">
        <v>55381.683353427208</v>
      </c>
      <c r="L158">
        <v>81434.723483047521</v>
      </c>
    </row>
    <row r="159" spans="9:12">
      <c r="I159">
        <v>154</v>
      </c>
      <c r="J159">
        <v>5231.2000000000007</v>
      </c>
      <c r="K159">
        <v>41456.958531243836</v>
      </c>
      <c r="L159">
        <v>91158.406190064023</v>
      </c>
    </row>
    <row r="160" spans="9:12">
      <c r="I160">
        <v>155</v>
      </c>
      <c r="J160">
        <v>1018.84</v>
      </c>
      <c r="K160">
        <v>14959.44390475516</v>
      </c>
      <c r="L160">
        <v>79802.930105960288</v>
      </c>
    </row>
    <row r="161" spans="9:12">
      <c r="I161">
        <v>156</v>
      </c>
      <c r="J161">
        <v>4964.2000000000007</v>
      </c>
      <c r="K161">
        <v>39340.99891818333</v>
      </c>
      <c r="L161">
        <v>86505.688944929629</v>
      </c>
    </row>
    <row r="162" spans="9:12">
      <c r="I162">
        <v>157</v>
      </c>
      <c r="J162">
        <v>6274.98</v>
      </c>
      <c r="K162">
        <v>50953.606900083323</v>
      </c>
      <c r="L162">
        <v>98255.479347260334</v>
      </c>
    </row>
    <row r="163" spans="9:12">
      <c r="I163">
        <v>158</v>
      </c>
      <c r="J163">
        <v>137.31</v>
      </c>
      <c r="K163">
        <v>2701.8189525018997</v>
      </c>
      <c r="L163">
        <v>37683.724447173809</v>
      </c>
    </row>
    <row r="164" spans="9:12">
      <c r="I164">
        <v>159</v>
      </c>
      <c r="J164">
        <v>102.05200000000001</v>
      </c>
      <c r="K164">
        <v>2259.7461970979466</v>
      </c>
      <c r="L164">
        <v>36065.454358833755</v>
      </c>
    </row>
    <row r="165" spans="9:12">
      <c r="I165">
        <v>160</v>
      </c>
      <c r="J165">
        <v>98.733000000000004</v>
      </c>
      <c r="K165">
        <v>823.02612362753109</v>
      </c>
      <c r="L165">
        <v>3375.729529510299</v>
      </c>
    </row>
    <row r="166" spans="9:12">
      <c r="I166">
        <v>161</v>
      </c>
      <c r="J166">
        <v>2336.16</v>
      </c>
      <c r="K166">
        <v>18097.662462273183</v>
      </c>
      <c r="L166">
        <v>55460.668059730349</v>
      </c>
    </row>
    <row r="167" spans="9:12">
      <c r="I167">
        <v>162</v>
      </c>
      <c r="J167">
        <v>5548.05</v>
      </c>
      <c r="K167">
        <v>43967.976521499331</v>
      </c>
      <c r="L167">
        <v>96679.804913363027</v>
      </c>
    </row>
    <row r="168" spans="9:12">
      <c r="I168">
        <v>163</v>
      </c>
      <c r="J168">
        <v>4677.1000000000004</v>
      </c>
      <c r="K168">
        <v>26320.389610845559</v>
      </c>
      <c r="L168">
        <v>54435.001002931524</v>
      </c>
    </row>
    <row r="169" spans="9:12">
      <c r="I169">
        <v>164</v>
      </c>
      <c r="J169">
        <v>6133.32</v>
      </c>
      <c r="K169">
        <v>27200.863022227197</v>
      </c>
      <c r="L169">
        <v>47163.685806991169</v>
      </c>
    </row>
    <row r="170" spans="9:12">
      <c r="I170">
        <v>165</v>
      </c>
      <c r="J170">
        <v>5451.0599999999995</v>
      </c>
      <c r="K170">
        <v>24175.085660937599</v>
      </c>
      <c r="L170">
        <v>41917.278269364273</v>
      </c>
    </row>
    <row r="171" spans="9:12">
      <c r="I171">
        <v>166</v>
      </c>
      <c r="J171">
        <v>5566.5</v>
      </c>
      <c r="K171">
        <v>31325.489890909281</v>
      </c>
      <c r="L171">
        <v>64786.391798939163</v>
      </c>
    </row>
    <row r="172" spans="9:12">
      <c r="I172">
        <v>167</v>
      </c>
      <c r="J172">
        <v>682.34</v>
      </c>
      <c r="K172">
        <v>10018.675114807662</v>
      </c>
      <c r="L172">
        <v>53445.812226160095</v>
      </c>
    </row>
    <row r="173" spans="9:12">
      <c r="I173">
        <v>168</v>
      </c>
      <c r="J173">
        <v>4603.4000000000005</v>
      </c>
      <c r="K173">
        <v>36481.679710721786</v>
      </c>
      <c r="L173">
        <v>80218.421596448374</v>
      </c>
    </row>
    <row r="174" spans="9:12">
      <c r="I174">
        <v>169</v>
      </c>
      <c r="J174">
        <v>2451.56</v>
      </c>
      <c r="K174">
        <v>18991.638152357049</v>
      </c>
      <c r="L174">
        <v>58200.275404301305</v>
      </c>
    </row>
    <row r="175" spans="9:12">
      <c r="I175">
        <v>170</v>
      </c>
      <c r="J175">
        <v>80.596000000000004</v>
      </c>
      <c r="K175">
        <v>1784.6441471142757</v>
      </c>
      <c r="L175">
        <v>28482.845603266622</v>
      </c>
    </row>
    <row r="176" spans="9:12">
      <c r="I176">
        <v>171</v>
      </c>
      <c r="J176">
        <v>109.259</v>
      </c>
      <c r="K176">
        <v>910.7695627745577</v>
      </c>
      <c r="L176">
        <v>3735.6186144932872</v>
      </c>
    </row>
    <row r="177" spans="9:12">
      <c r="I177">
        <v>172</v>
      </c>
      <c r="J177">
        <v>16526.02</v>
      </c>
      <c r="K177">
        <v>62512.383561443203</v>
      </c>
      <c r="L177">
        <v>91919.897723320188</v>
      </c>
    </row>
    <row r="178" spans="9:12">
      <c r="I178">
        <v>173</v>
      </c>
      <c r="J178">
        <v>1202.6500000000001</v>
      </c>
      <c r="K178">
        <v>8489.7004451822831</v>
      </c>
      <c r="L178">
        <v>25748.991589365349</v>
      </c>
    </row>
    <row r="179" spans="9:12">
      <c r="I179">
        <v>174</v>
      </c>
      <c r="J179">
        <v>964.51</v>
      </c>
      <c r="K179">
        <v>6074.2746076386356</v>
      </c>
      <c r="L179">
        <v>16035.371455986011</v>
      </c>
    </row>
    <row r="180" spans="9:12">
      <c r="I180">
        <v>175</v>
      </c>
      <c r="J180">
        <v>14005.600000000002</v>
      </c>
      <c r="K180">
        <v>52978.481159296003</v>
      </c>
      <c r="L180">
        <v>77900.990048041422</v>
      </c>
    </row>
    <row r="181" spans="9:12">
      <c r="I181">
        <v>176</v>
      </c>
      <c r="J181">
        <v>101.197</v>
      </c>
      <c r="K181">
        <v>843.56572405107988</v>
      </c>
      <c r="L181">
        <v>3459.9748938840489</v>
      </c>
    </row>
    <row r="182" spans="9:12">
      <c r="I182">
        <v>177</v>
      </c>
      <c r="J182">
        <v>5550.54</v>
      </c>
      <c r="K182">
        <v>24616.272791798398</v>
      </c>
      <c r="L182">
        <v>42682.254410194924</v>
      </c>
    </row>
    <row r="183" spans="9:12">
      <c r="I183">
        <v>178</v>
      </c>
      <c r="J183">
        <v>919.57</v>
      </c>
      <c r="K183">
        <v>6491.3930390190581</v>
      </c>
      <c r="L183">
        <v>19688.188746378983</v>
      </c>
    </row>
    <row r="184" spans="9:12">
      <c r="I184">
        <v>179</v>
      </c>
      <c r="J184">
        <v>60.061</v>
      </c>
      <c r="K184">
        <v>1181.807210736411</v>
      </c>
      <c r="L184">
        <v>16483.301828138559</v>
      </c>
    </row>
    <row r="185" spans="9:12">
      <c r="I185">
        <v>180</v>
      </c>
      <c r="J185">
        <v>5560.8</v>
      </c>
      <c r="K185">
        <v>24661.775203968005</v>
      </c>
      <c r="L185">
        <v>42761.151225684698</v>
      </c>
    </row>
    <row r="186" spans="9:12">
      <c r="I186">
        <v>181</v>
      </c>
      <c r="J186">
        <v>4912.8</v>
      </c>
      <c r="K186">
        <v>39892.538299521177</v>
      </c>
      <c r="L186">
        <v>76926.064933628557</v>
      </c>
    </row>
    <row r="187" spans="9:12">
      <c r="I187">
        <v>182</v>
      </c>
      <c r="J187">
        <v>90.620999999999995</v>
      </c>
      <c r="K187">
        <v>1783.1296722356324</v>
      </c>
      <c r="L187">
        <v>24870.270141485238</v>
      </c>
    </row>
    <row r="188" spans="9:12">
      <c r="I188">
        <v>183</v>
      </c>
      <c r="J188">
        <v>1306.27</v>
      </c>
      <c r="K188">
        <v>8226.6048996071786</v>
      </c>
      <c r="L188">
        <v>21717.27060560372</v>
      </c>
    </row>
    <row r="189" spans="9:12">
      <c r="I189">
        <v>184</v>
      </c>
      <c r="J189">
        <v>2738.92</v>
      </c>
      <c r="K189">
        <v>21217.746075255665</v>
      </c>
      <c r="L189">
        <v>65022.230053659281</v>
      </c>
    </row>
    <row r="190" spans="9:12">
      <c r="I190">
        <v>185</v>
      </c>
      <c r="J190">
        <v>1011.12</v>
      </c>
      <c r="K190">
        <v>6367.8142697074964</v>
      </c>
      <c r="L190">
        <v>16810.281683524878</v>
      </c>
    </row>
    <row r="191" spans="9:12">
      <c r="I191">
        <v>186</v>
      </c>
      <c r="J191">
        <v>845.11</v>
      </c>
      <c r="K191">
        <v>5965.7678819506909</v>
      </c>
      <c r="L191">
        <v>18093.984352961001</v>
      </c>
    </row>
    <row r="192" spans="9:12">
      <c r="I192">
        <v>187</v>
      </c>
      <c r="J192">
        <v>107.98</v>
      </c>
      <c r="K192">
        <v>2124.6989330067381</v>
      </c>
      <c r="L192">
        <v>29634.320630732131</v>
      </c>
    </row>
    <row r="193" spans="9:12">
      <c r="I193">
        <v>188</v>
      </c>
      <c r="J193">
        <v>5431.08</v>
      </c>
      <c r="K193">
        <v>24086.475700396801</v>
      </c>
      <c r="L193">
        <v>41763.637102357869</v>
      </c>
    </row>
    <row r="194" spans="9:12">
      <c r="I194">
        <v>189</v>
      </c>
      <c r="J194">
        <v>3978.3599999999997</v>
      </c>
      <c r="K194">
        <v>32304.770939033348</v>
      </c>
      <c r="L194">
        <v>62294.329036262527</v>
      </c>
    </row>
    <row r="195" spans="9:12">
      <c r="I195">
        <v>190</v>
      </c>
      <c r="J195">
        <v>1956.16</v>
      </c>
      <c r="K195">
        <v>15153.895025255255</v>
      </c>
      <c r="L195">
        <v>46439.430703257538</v>
      </c>
    </row>
    <row r="196" spans="9:12">
      <c r="I196">
        <v>191</v>
      </c>
      <c r="J196">
        <v>8152.2599999999993</v>
      </c>
      <c r="K196">
        <v>66197.350650882276</v>
      </c>
      <c r="L196">
        <v>127650.48080846417</v>
      </c>
    </row>
    <row r="197" spans="9:12">
      <c r="I197">
        <v>192</v>
      </c>
      <c r="J197">
        <v>96.067000000000007</v>
      </c>
      <c r="K197">
        <v>2127.2198282895824</v>
      </c>
      <c r="L197">
        <v>33950.339080959537</v>
      </c>
    </row>
    <row r="198" spans="9:12">
      <c r="I198">
        <v>193</v>
      </c>
      <c r="J198">
        <v>4814.5199999999995</v>
      </c>
      <c r="K198">
        <v>21352.073434579201</v>
      </c>
      <c r="L198">
        <v>37022.44601479706</v>
      </c>
    </row>
    <row r="199" spans="9:12">
      <c r="I199">
        <v>194</v>
      </c>
      <c r="J199">
        <v>108.08200000000001</v>
      </c>
      <c r="K199">
        <v>2393.2690047695314</v>
      </c>
      <c r="L199">
        <v>38196.472759097996</v>
      </c>
    </row>
    <row r="200" spans="9:12">
      <c r="I200">
        <v>195</v>
      </c>
      <c r="J200">
        <v>7839.24</v>
      </c>
      <c r="K200">
        <v>63655.589875252059</v>
      </c>
      <c r="L200">
        <v>122749.12173715567</v>
      </c>
    </row>
    <row r="201" spans="9:12">
      <c r="I201">
        <v>196</v>
      </c>
      <c r="J201">
        <v>798.18000000000006</v>
      </c>
      <c r="K201">
        <v>5634.4814379375493</v>
      </c>
      <c r="L201">
        <v>17089.203098823124</v>
      </c>
    </row>
    <row r="202" spans="9:12">
      <c r="I202">
        <v>197</v>
      </c>
      <c r="J202">
        <v>1081.43</v>
      </c>
      <c r="K202">
        <v>7633.9889015370009</v>
      </c>
      <c r="L202">
        <v>23153.645677867513</v>
      </c>
    </row>
    <row r="203" spans="9:12">
      <c r="I203">
        <v>198</v>
      </c>
      <c r="J203">
        <v>6557.7599999999993</v>
      </c>
      <c r="K203">
        <v>29083.225967769598</v>
      </c>
      <c r="L203">
        <v>50427.522489883842</v>
      </c>
    </row>
    <row r="204" spans="9:12">
      <c r="I204">
        <v>199</v>
      </c>
      <c r="J204">
        <v>8136.0599999999995</v>
      </c>
      <c r="K204">
        <v>66065.804664794457</v>
      </c>
      <c r="L204">
        <v>127396.8164516972</v>
      </c>
    </row>
    <row r="205" spans="9:12">
      <c r="I205">
        <v>200</v>
      </c>
      <c r="J205">
        <v>942.85</v>
      </c>
      <c r="K205">
        <v>6655.7303161685559</v>
      </c>
      <c r="L205">
        <v>20186.618484208302</v>
      </c>
    </row>
    <row r="206" spans="9:12">
      <c r="I206">
        <v>201</v>
      </c>
      <c r="J206">
        <v>12780.04</v>
      </c>
      <c r="K206">
        <v>48342.599271366402</v>
      </c>
      <c r="L206">
        <v>71084.264069627228</v>
      </c>
    </row>
    <row r="207" spans="9:12">
      <c r="I207">
        <v>202</v>
      </c>
      <c r="J207">
        <v>1209.94</v>
      </c>
      <c r="K207">
        <v>7619.9394705770701</v>
      </c>
      <c r="L207">
        <v>20115.74513427099</v>
      </c>
    </row>
    <row r="208" spans="9:12">
      <c r="I208">
        <v>203</v>
      </c>
      <c r="J208">
        <v>6232.08</v>
      </c>
      <c r="K208">
        <v>50605.253640628551</v>
      </c>
      <c r="L208">
        <v>97583.738550636685</v>
      </c>
    </row>
    <row r="209" spans="9:12">
      <c r="I209">
        <v>204</v>
      </c>
      <c r="J209">
        <v>118.202</v>
      </c>
      <c r="K209">
        <v>2617.3570335649611</v>
      </c>
      <c r="L209">
        <v>41772.908283256242</v>
      </c>
    </row>
    <row r="210" spans="9:12">
      <c r="I210">
        <v>205</v>
      </c>
      <c r="J210">
        <v>2264.16</v>
      </c>
      <c r="K210">
        <v>17539.896000522414</v>
      </c>
      <c r="L210">
        <v>53751.380981661809</v>
      </c>
    </row>
    <row r="211" spans="9:12">
      <c r="I211">
        <v>206</v>
      </c>
      <c r="J211">
        <v>5099.3</v>
      </c>
      <c r="K211">
        <v>40411.658632507191</v>
      </c>
      <c r="L211">
        <v>88859.92901915306</v>
      </c>
    </row>
    <row r="212" spans="9:12">
      <c r="I212">
        <v>207</v>
      </c>
      <c r="J212">
        <v>4305.42</v>
      </c>
      <c r="K212">
        <v>34960.538235939675</v>
      </c>
      <c r="L212">
        <v>67415.530550102398</v>
      </c>
    </row>
    <row r="213" spans="9:12">
      <c r="I213">
        <v>208</v>
      </c>
      <c r="J213">
        <v>4260.8</v>
      </c>
      <c r="K213">
        <v>23977.660527654047</v>
      </c>
      <c r="L213">
        <v>49589.842482155742</v>
      </c>
    </row>
    <row r="214" spans="9:12">
      <c r="I214">
        <v>209</v>
      </c>
      <c r="J214">
        <v>101.896</v>
      </c>
      <c r="K214">
        <v>2256.2918757054476</v>
      </c>
      <c r="L214">
        <v>36010.323534548304</v>
      </c>
    </row>
    <row r="215" spans="9:12">
      <c r="I215">
        <v>210</v>
      </c>
      <c r="J215">
        <v>1048.81</v>
      </c>
      <c r="K215">
        <v>7403.7190570087969</v>
      </c>
      <c r="L215">
        <v>22455.244558967504</v>
      </c>
    </row>
    <row r="216" spans="9:12">
      <c r="I216">
        <v>211</v>
      </c>
      <c r="J216">
        <v>726.09</v>
      </c>
      <c r="K216">
        <v>5125.5864933624944</v>
      </c>
      <c r="L216">
        <v>15545.740908096523</v>
      </c>
    </row>
    <row r="217" spans="9:12">
      <c r="I217">
        <v>212</v>
      </c>
      <c r="J217">
        <v>1073.93</v>
      </c>
      <c r="K217">
        <v>15768.320435626509</v>
      </c>
      <c r="L217">
        <v>84117.978022745432</v>
      </c>
    </row>
    <row r="218" spans="9:12">
      <c r="I218">
        <v>213</v>
      </c>
      <c r="J218">
        <v>95.491</v>
      </c>
      <c r="K218">
        <v>2114.4654108403556</v>
      </c>
      <c r="L218">
        <v>33746.779114367113</v>
      </c>
    </row>
    <row r="219" spans="9:12">
      <c r="I219">
        <v>214</v>
      </c>
      <c r="J219">
        <v>6007.38</v>
      </c>
      <c r="K219">
        <v>26642.327565244799</v>
      </c>
      <c r="L219">
        <v>46195.238931476357</v>
      </c>
    </row>
    <row r="220" spans="9:12">
      <c r="I220">
        <v>215</v>
      </c>
      <c r="J220">
        <v>2019.5</v>
      </c>
      <c r="K220">
        <v>15644.574576467665</v>
      </c>
      <c r="L220">
        <v>47943.128529991714</v>
      </c>
    </row>
    <row r="221" spans="9:12">
      <c r="I221">
        <v>216</v>
      </c>
      <c r="J221">
        <v>124.83800000000001</v>
      </c>
      <c r="K221">
        <v>2764.2985512612531</v>
      </c>
      <c r="L221">
        <v>44118.088731706259</v>
      </c>
    </row>
    <row r="222" spans="9:12">
      <c r="I222">
        <v>217</v>
      </c>
      <c r="J222">
        <v>84.835000000000008</v>
      </c>
      <c r="K222">
        <v>1669.2798109059695</v>
      </c>
      <c r="L222">
        <v>23282.344792629741</v>
      </c>
    </row>
    <row r="223" spans="9:12">
      <c r="I223">
        <v>218</v>
      </c>
      <c r="J223">
        <v>92.296000000000006</v>
      </c>
      <c r="K223">
        <v>2043.7182515516797</v>
      </c>
      <c r="L223">
        <v>32617.657424674864</v>
      </c>
    </row>
    <row r="224" spans="9:12">
      <c r="I224">
        <v>219</v>
      </c>
      <c r="J224">
        <v>8087.88</v>
      </c>
      <c r="K224">
        <v>65674.577158022177</v>
      </c>
      <c r="L224">
        <v>126642.39986471988</v>
      </c>
    </row>
    <row r="225" spans="9:12">
      <c r="I225">
        <v>220</v>
      </c>
      <c r="J225">
        <v>15114.400000000001</v>
      </c>
      <c r="K225">
        <v>57172.699179904012</v>
      </c>
      <c r="L225">
        <v>84068.281543248217</v>
      </c>
    </row>
    <row r="226" spans="9:12">
      <c r="I226">
        <v>221</v>
      </c>
      <c r="J226">
        <v>123.99300000000001</v>
      </c>
      <c r="K226">
        <v>2439.7832450481983</v>
      </c>
      <c r="L226">
        <v>34028.971272146402</v>
      </c>
    </row>
    <row r="227" spans="9:12">
      <c r="I227">
        <v>222</v>
      </c>
      <c r="J227">
        <v>81.516999999999996</v>
      </c>
      <c r="K227">
        <v>1603.9922478413616</v>
      </c>
      <c r="L227">
        <v>22371.743979027502</v>
      </c>
    </row>
    <row r="228" spans="9:12">
      <c r="I228">
        <v>223</v>
      </c>
      <c r="J228">
        <v>1149.95</v>
      </c>
      <c r="K228">
        <v>8117.6826399512456</v>
      </c>
      <c r="L228">
        <v>24620.673411375446</v>
      </c>
    </row>
    <row r="229" spans="9:12">
      <c r="I229">
        <v>224</v>
      </c>
      <c r="J229">
        <v>70.933000000000007</v>
      </c>
      <c r="K229">
        <v>591.2887487189862</v>
      </c>
      <c r="L229">
        <v>2425.2339412025772</v>
      </c>
    </row>
    <row r="230" spans="9:12">
      <c r="I230">
        <v>225</v>
      </c>
      <c r="J230">
        <v>8865.119999999999</v>
      </c>
      <c r="K230">
        <v>71985.861246102242</v>
      </c>
      <c r="L230">
        <v>138812.65200382861</v>
      </c>
    </row>
    <row r="231" spans="9:12">
      <c r="I231">
        <v>226</v>
      </c>
      <c r="J231">
        <v>2061.4</v>
      </c>
      <c r="K231">
        <v>15969.163670180957</v>
      </c>
      <c r="L231">
        <v>48937.838649034376</v>
      </c>
    </row>
    <row r="232" spans="9:12">
      <c r="I232">
        <v>227</v>
      </c>
      <c r="J232">
        <v>3980.1</v>
      </c>
      <c r="K232">
        <v>32318.899952353895</v>
      </c>
      <c r="L232">
        <v>62321.574467174534</v>
      </c>
    </row>
    <row r="233" spans="9:12">
      <c r="I233">
        <v>228</v>
      </c>
      <c r="J233">
        <v>1154.8399999999999</v>
      </c>
      <c r="K233">
        <v>16956.307368151476</v>
      </c>
      <c r="L233">
        <v>90455.435400619506</v>
      </c>
    </row>
    <row r="234" spans="9:12">
      <c r="I234">
        <v>229</v>
      </c>
      <c r="J234">
        <v>2757.18</v>
      </c>
      <c r="K234">
        <v>21359.20184736079</v>
      </c>
      <c r="L234">
        <v>65455.7242487361</v>
      </c>
    </row>
    <row r="235" spans="9:12">
      <c r="I235">
        <v>230</v>
      </c>
      <c r="J235">
        <v>4422.8999999999996</v>
      </c>
      <c r="K235">
        <v>35914.490238754312</v>
      </c>
      <c r="L235">
        <v>69255.066885471781</v>
      </c>
    </row>
    <row r="236" spans="9:12">
      <c r="I236">
        <v>231</v>
      </c>
      <c r="J236">
        <v>7002.25</v>
      </c>
      <c r="K236">
        <v>39405.175889449296</v>
      </c>
      <c r="L236">
        <v>81496.543963733347</v>
      </c>
    </row>
    <row r="237" spans="9:12">
      <c r="I237">
        <v>232</v>
      </c>
      <c r="J237">
        <v>116.31100000000001</v>
      </c>
      <c r="K237">
        <v>969.55416593481175</v>
      </c>
      <c r="L237">
        <v>3976.729941426599</v>
      </c>
    </row>
    <row r="238" spans="9:12">
      <c r="I238">
        <v>233</v>
      </c>
      <c r="J238">
        <v>118.074</v>
      </c>
      <c r="K238">
        <v>984.25031672487535</v>
      </c>
      <c r="L238">
        <v>4037.0077731599272</v>
      </c>
    </row>
    <row r="239" spans="9:12">
      <c r="I239">
        <v>234</v>
      </c>
      <c r="J239">
        <v>1158.96</v>
      </c>
      <c r="K239">
        <v>17016.800584836717</v>
      </c>
      <c r="L239">
        <v>90778.143649251826</v>
      </c>
    </row>
    <row r="240" spans="9:12">
      <c r="I240">
        <v>235</v>
      </c>
      <c r="J240">
        <v>886.21</v>
      </c>
      <c r="K240">
        <v>6255.8994150625604</v>
      </c>
      <c r="L240">
        <v>18973.944070520483</v>
      </c>
    </row>
    <row r="241" spans="9:12">
      <c r="I241">
        <v>236</v>
      </c>
      <c r="J241">
        <v>900.44</v>
      </c>
      <c r="K241">
        <v>5670.775655723769</v>
      </c>
      <c r="L241">
        <v>14970.18161950425</v>
      </c>
    </row>
    <row r="242" spans="9:12">
      <c r="I242">
        <v>237</v>
      </c>
      <c r="J242">
        <v>94.962000000000003</v>
      </c>
      <c r="K242">
        <v>2102.7517184260496</v>
      </c>
      <c r="L242">
        <v>33559.829075604299</v>
      </c>
    </row>
    <row r="243" spans="9:12">
      <c r="I243">
        <v>238</v>
      </c>
      <c r="J243">
        <v>101.886</v>
      </c>
      <c r="K243">
        <v>849.30914316302187</v>
      </c>
      <c r="L243">
        <v>3483.5321406590128</v>
      </c>
    </row>
    <row r="244" spans="9:12">
      <c r="I244">
        <v>239</v>
      </c>
      <c r="J244">
        <v>6453.54</v>
      </c>
      <c r="K244">
        <v>52403.535991184624</v>
      </c>
      <c r="L244">
        <v>101051.42425740295</v>
      </c>
    </row>
    <row r="245" spans="9:12">
      <c r="I245">
        <v>240</v>
      </c>
      <c r="J245">
        <v>5390.58</v>
      </c>
      <c r="K245">
        <v>43772.170474400104</v>
      </c>
      <c r="L245">
        <v>84407.284463018936</v>
      </c>
    </row>
    <row r="246" spans="9:12">
      <c r="I246">
        <v>241</v>
      </c>
      <c r="J246">
        <v>110.054</v>
      </c>
      <c r="K246">
        <v>2165.5085791176466</v>
      </c>
      <c r="L246">
        <v>30203.514749903614</v>
      </c>
    </row>
    <row r="247" spans="9:12">
      <c r="I247">
        <v>242</v>
      </c>
      <c r="J247">
        <v>1859.46</v>
      </c>
      <c r="K247">
        <v>14404.78368009832</v>
      </c>
      <c r="L247">
        <v>44143.76319701827</v>
      </c>
    </row>
    <row r="248" spans="9:12">
      <c r="I248">
        <v>243</v>
      </c>
      <c r="J248">
        <v>2845.36</v>
      </c>
      <c r="K248">
        <v>22042.310827877212</v>
      </c>
      <c r="L248">
        <v>67549.126117403925</v>
      </c>
    </row>
    <row r="249" spans="9:12">
      <c r="I249">
        <v>244</v>
      </c>
      <c r="J249">
        <v>6634.3</v>
      </c>
      <c r="K249">
        <v>37334.536528026489</v>
      </c>
      <c r="L249">
        <v>77214.112837815876</v>
      </c>
    </row>
    <row r="250" spans="9:12">
      <c r="I250">
        <v>245</v>
      </c>
      <c r="J250">
        <v>1355.19</v>
      </c>
      <c r="K250">
        <v>8534.6924402295481</v>
      </c>
      <c r="L250">
        <v>22530.585523672835</v>
      </c>
    </row>
    <row r="251" spans="9:12">
      <c r="I251">
        <v>246</v>
      </c>
      <c r="J251">
        <v>16563.68</v>
      </c>
      <c r="K251">
        <v>62654.838693708807</v>
      </c>
      <c r="L251">
        <v>92129.367598599318</v>
      </c>
    </row>
    <row r="252" spans="9:12">
      <c r="I252">
        <v>247</v>
      </c>
      <c r="J252">
        <v>1080.1600000000001</v>
      </c>
      <c r="K252">
        <v>15859.79440163356</v>
      </c>
      <c r="L252">
        <v>84605.956757934589</v>
      </c>
    </row>
    <row r="253" spans="9:12">
      <c r="I253">
        <v>248</v>
      </c>
      <c r="J253">
        <v>4859.04</v>
      </c>
      <c r="K253">
        <v>21549.516649958401</v>
      </c>
      <c r="L253">
        <v>37364.793600138641</v>
      </c>
    </row>
    <row r="254" spans="9:12">
      <c r="I254">
        <v>249</v>
      </c>
      <c r="J254">
        <v>2093.88</v>
      </c>
      <c r="K254">
        <v>16220.778318481856</v>
      </c>
      <c r="L254">
        <v>49708.917042029738</v>
      </c>
    </row>
    <row r="255" spans="9:12">
      <c r="I255">
        <v>250</v>
      </c>
      <c r="J255">
        <v>1209.8500000000001</v>
      </c>
      <c r="K255">
        <v>8540.5264071872807</v>
      </c>
      <c r="L255">
        <v>25903.145116529045</v>
      </c>
    </row>
    <row r="256" spans="9:12">
      <c r="I256">
        <v>251</v>
      </c>
      <c r="J256">
        <v>4597.0199999999995</v>
      </c>
      <c r="K256">
        <v>37328.365985520439</v>
      </c>
      <c r="L256">
        <v>71981.488971907907</v>
      </c>
    </row>
    <row r="257" spans="9:12">
      <c r="I257">
        <v>252</v>
      </c>
      <c r="J257">
        <v>111.9</v>
      </c>
      <c r="K257">
        <v>2201.831918905852</v>
      </c>
      <c r="L257">
        <v>30710.135937941504</v>
      </c>
    </row>
    <row r="258" spans="9:12">
      <c r="I258">
        <v>253</v>
      </c>
      <c r="J258">
        <v>20249.600000000002</v>
      </c>
      <c r="K258">
        <v>76597.436174336006</v>
      </c>
      <c r="L258">
        <v>112630.93962963525</v>
      </c>
    </row>
    <row r="259" spans="9:12">
      <c r="I259">
        <v>254</v>
      </c>
      <c r="J259">
        <v>4020.8</v>
      </c>
      <c r="K259">
        <v>22627.06004731304</v>
      </c>
      <c r="L259">
        <v>46796.57309713008</v>
      </c>
    </row>
    <row r="260" spans="9:12">
      <c r="I260">
        <v>255</v>
      </c>
      <c r="J260">
        <v>6839.4</v>
      </c>
      <c r="K260">
        <v>55536.766496854158</v>
      </c>
      <c r="L260">
        <v>107093.33343654519</v>
      </c>
    </row>
    <row r="261" spans="9:12">
      <c r="I261">
        <v>256</v>
      </c>
      <c r="J261">
        <v>5145.54</v>
      </c>
      <c r="K261">
        <v>41782.415632982855</v>
      </c>
      <c r="L261">
        <v>80570.376192514072</v>
      </c>
    </row>
    <row r="262" spans="9:12">
      <c r="I262">
        <v>257</v>
      </c>
      <c r="J262">
        <v>4882.2</v>
      </c>
      <c r="K262">
        <v>38691.153643760248</v>
      </c>
      <c r="L262">
        <v>85076.764547547515</v>
      </c>
    </row>
    <row r="263" spans="9:12">
      <c r="I263">
        <v>258</v>
      </c>
      <c r="J263">
        <v>124.82000000000001</v>
      </c>
      <c r="K263">
        <v>2763.8999757159645</v>
      </c>
      <c r="L263">
        <v>44111.727482750241</v>
      </c>
    </row>
    <row r="264" spans="9:12">
      <c r="I264">
        <v>259</v>
      </c>
      <c r="J264">
        <v>3419.3500000000004</v>
      </c>
      <c r="K264">
        <v>19242.398968558457</v>
      </c>
      <c r="L264">
        <v>39796.523632031371</v>
      </c>
    </row>
    <row r="265" spans="9:12">
      <c r="I265">
        <v>260</v>
      </c>
      <c r="J265">
        <v>963.97</v>
      </c>
      <c r="K265">
        <v>14153.797594192252</v>
      </c>
      <c r="L265">
        <v>75505.11418303418</v>
      </c>
    </row>
    <row r="266" spans="9:12">
      <c r="I266">
        <v>261</v>
      </c>
      <c r="J266">
        <v>84.787000000000006</v>
      </c>
      <c r="K266">
        <v>706.77398584067623</v>
      </c>
      <c r="L266">
        <v>2898.9089728721883</v>
      </c>
    </row>
    <row r="267" spans="9:12">
      <c r="I267">
        <v>262</v>
      </c>
      <c r="J267">
        <v>1199.48</v>
      </c>
      <c r="K267">
        <v>7554.0646611962457</v>
      </c>
      <c r="L267">
        <v>19941.843375419754</v>
      </c>
    </row>
    <row r="268" spans="9:12">
      <c r="I268">
        <v>263</v>
      </c>
      <c r="J268">
        <v>124.58200000000001</v>
      </c>
      <c r="K268">
        <v>2451.3728697151828</v>
      </c>
      <c r="L268">
        <v>34190.61801090822</v>
      </c>
    </row>
    <row r="269" spans="9:12">
      <c r="I269">
        <v>264</v>
      </c>
      <c r="J269">
        <v>115.419</v>
      </c>
      <c r="K269">
        <v>2555.7328256462183</v>
      </c>
      <c r="L269">
        <v>40789.388514112739</v>
      </c>
    </row>
    <row r="270" spans="9:12">
      <c r="I270">
        <v>265</v>
      </c>
      <c r="J270">
        <v>1327.27</v>
      </c>
      <c r="K270">
        <v>8358.8583410027186</v>
      </c>
      <c r="L270">
        <v>22066.404155878692</v>
      </c>
    </row>
    <row r="271" spans="9:12">
      <c r="I271">
        <v>266</v>
      </c>
      <c r="J271">
        <v>7872</v>
      </c>
      <c r="K271">
        <v>34911.792261119997</v>
      </c>
      <c r="L271">
        <v>60533.697030749157</v>
      </c>
    </row>
    <row r="272" spans="9:12">
      <c r="I272">
        <v>267</v>
      </c>
      <c r="J272">
        <v>5391.8</v>
      </c>
      <c r="K272">
        <v>42729.70427602854</v>
      </c>
      <c r="L272">
        <v>93957.006900058725</v>
      </c>
    </row>
    <row r="273" spans="9:12">
      <c r="I273">
        <v>268</v>
      </c>
      <c r="J273">
        <v>117.821</v>
      </c>
      <c r="K273">
        <v>982.14133989567154</v>
      </c>
      <c r="L273">
        <v>4028.3575794965504</v>
      </c>
    </row>
    <row r="274" spans="9:12">
      <c r="I274">
        <v>269</v>
      </c>
      <c r="J274">
        <v>4116.6000000000004</v>
      </c>
      <c r="K274">
        <v>23166.174739049158</v>
      </c>
      <c r="L274">
        <v>47911.55312665282</v>
      </c>
    </row>
    <row r="275" spans="9:12">
      <c r="I275">
        <v>270</v>
      </c>
      <c r="J275">
        <v>1185.21</v>
      </c>
      <c r="K275">
        <v>17402.224598911373</v>
      </c>
      <c r="L275">
        <v>92834.233825610674</v>
      </c>
    </row>
    <row r="276" spans="9:12">
      <c r="I276">
        <v>271</v>
      </c>
      <c r="J276">
        <v>1000.39</v>
      </c>
      <c r="K276">
        <v>6300.239058937299</v>
      </c>
      <c r="L276">
        <v>16631.891064741521</v>
      </c>
    </row>
    <row r="277" spans="9:12">
      <c r="I277">
        <v>272</v>
      </c>
      <c r="J277">
        <v>103.726</v>
      </c>
      <c r="K277">
        <v>2040.9939018805044</v>
      </c>
      <c r="L277">
        <v>28466.841468265604</v>
      </c>
    </row>
    <row r="278" spans="9:12">
      <c r="I278">
        <v>273</v>
      </c>
      <c r="J278">
        <v>14750.820000000002</v>
      </c>
      <c r="K278">
        <v>55797.398144611201</v>
      </c>
      <c r="L278">
        <v>82046.001743620422</v>
      </c>
    </row>
    <row r="279" spans="9:12">
      <c r="I279">
        <v>274</v>
      </c>
      <c r="J279">
        <v>134.19900000000001</v>
      </c>
      <c r="K279">
        <v>2971.5799778970259</v>
      </c>
      <c r="L279">
        <v>47426.291591552654</v>
      </c>
    </row>
    <row r="280" spans="9:12">
      <c r="I280">
        <v>275</v>
      </c>
      <c r="J280">
        <v>2536.14</v>
      </c>
      <c r="K280">
        <v>19646.858809785936</v>
      </c>
      <c r="L280">
        <v>60208.212919065707</v>
      </c>
    </row>
    <row r="281" spans="9:12">
      <c r="I281">
        <v>276</v>
      </c>
      <c r="J281">
        <v>1145.01</v>
      </c>
      <c r="K281">
        <v>8082.8103826867036</v>
      </c>
      <c r="L281">
        <v>24514.906963571459</v>
      </c>
    </row>
    <row r="282" spans="9:12">
      <c r="I282">
        <v>277</v>
      </c>
      <c r="J282">
        <v>11656.960000000001</v>
      </c>
      <c r="K282">
        <v>44094.364806553604</v>
      </c>
      <c r="L282">
        <v>64837.545335467017</v>
      </c>
    </row>
    <row r="283" spans="9:12">
      <c r="I283">
        <v>278</v>
      </c>
      <c r="J283">
        <v>4149.55</v>
      </c>
      <c r="K283">
        <v>23351.600929995977</v>
      </c>
      <c r="L283">
        <v>48295.045735971973</v>
      </c>
    </row>
    <row r="284" spans="9:12">
      <c r="I284">
        <v>279</v>
      </c>
      <c r="J284">
        <v>67.12</v>
      </c>
      <c r="K284">
        <v>559.50405049861638</v>
      </c>
      <c r="L284">
        <v>2294.8656074537525</v>
      </c>
    </row>
    <row r="285" spans="9:12">
      <c r="I285">
        <v>280</v>
      </c>
      <c r="J285">
        <v>1283.05</v>
      </c>
      <c r="K285">
        <v>9057.2570209047735</v>
      </c>
      <c r="L285">
        <v>27470.372642693383</v>
      </c>
    </row>
    <row r="286" spans="9:12">
      <c r="I286">
        <v>281</v>
      </c>
      <c r="J286">
        <v>10081.68</v>
      </c>
      <c r="K286">
        <v>38135.609608588806</v>
      </c>
      <c r="L286">
        <v>56075.630701115137</v>
      </c>
    </row>
    <row r="287" spans="9:12">
      <c r="I287">
        <v>282</v>
      </c>
      <c r="J287">
        <v>13698.44</v>
      </c>
      <c r="K287">
        <v>51816.5980359104</v>
      </c>
      <c r="L287">
        <v>76192.525712121758</v>
      </c>
    </row>
    <row r="288" spans="9:12">
      <c r="I288">
        <v>283</v>
      </c>
      <c r="J288">
        <v>94.171000000000006</v>
      </c>
      <c r="K288">
        <v>2085.2365375192126</v>
      </c>
      <c r="L288">
        <v>33280.287524259533</v>
      </c>
    </row>
    <row r="289" spans="9:12">
      <c r="I289">
        <v>284</v>
      </c>
      <c r="J289">
        <v>5371.35</v>
      </c>
      <c r="K289">
        <v>42567.639204541316</v>
      </c>
      <c r="L289">
        <v>93600.64709607746</v>
      </c>
    </row>
    <row r="290" spans="9:12">
      <c r="I290">
        <v>285</v>
      </c>
      <c r="J290">
        <v>2599</v>
      </c>
      <c r="K290">
        <v>20133.819917920006</v>
      </c>
      <c r="L290">
        <v>61700.515498612745</v>
      </c>
    </row>
    <row r="291" spans="9:12">
      <c r="I291">
        <v>286</v>
      </c>
      <c r="J291">
        <v>125.431</v>
      </c>
      <c r="K291">
        <v>2468.0784577326185</v>
      </c>
      <c r="L291">
        <v>34423.619846576788</v>
      </c>
    </row>
    <row r="292" spans="9:12">
      <c r="I292">
        <v>287</v>
      </c>
      <c r="J292">
        <v>1171.96</v>
      </c>
      <c r="K292">
        <v>17207.677239426073</v>
      </c>
      <c r="L292">
        <v>91796.39783182957</v>
      </c>
    </row>
    <row r="293" spans="9:12">
      <c r="I293">
        <v>288</v>
      </c>
      <c r="J293">
        <v>1041.54</v>
      </c>
      <c r="K293">
        <v>6559.392826243321</v>
      </c>
      <c r="L293">
        <v>17316.026569208894</v>
      </c>
    </row>
    <row r="294" spans="9:12">
      <c r="I294">
        <v>289</v>
      </c>
      <c r="J294">
        <v>111.74300000000001</v>
      </c>
      <c r="K294">
        <v>931.47588073401209</v>
      </c>
      <c r="L294">
        <v>3820.5477886427975</v>
      </c>
    </row>
    <row r="295" spans="9:12">
      <c r="I295">
        <v>290</v>
      </c>
      <c r="J295">
        <v>77.195999999999998</v>
      </c>
      <c r="K295">
        <v>643.49634508777103</v>
      </c>
      <c r="L295">
        <v>2639.3689724821197</v>
      </c>
    </row>
    <row r="296" spans="9:12">
      <c r="I296">
        <v>291</v>
      </c>
      <c r="J296">
        <v>6606.54</v>
      </c>
      <c r="K296">
        <v>53645.914748680705</v>
      </c>
      <c r="L296">
        <v>103447.14318242438</v>
      </c>
    </row>
    <row r="297" spans="9:12">
      <c r="I297">
        <v>292</v>
      </c>
      <c r="J297">
        <v>75.117000000000004</v>
      </c>
      <c r="K297">
        <v>626.16605723040175</v>
      </c>
      <c r="L297">
        <v>2568.2869462917683</v>
      </c>
    </row>
    <row r="298" spans="9:12">
      <c r="I298">
        <v>293</v>
      </c>
      <c r="J298">
        <v>76.704000000000008</v>
      </c>
      <c r="K298">
        <v>1509.287895511658</v>
      </c>
      <c r="L298">
        <v>21050.85135821149</v>
      </c>
    </row>
    <row r="299" spans="9:12">
      <c r="I299">
        <v>294</v>
      </c>
      <c r="J299">
        <v>937.33</v>
      </c>
      <c r="K299">
        <v>13762.647280479912</v>
      </c>
      <c r="L299">
        <v>73418.476381197994</v>
      </c>
    </row>
    <row r="300" spans="9:12">
      <c r="I300">
        <v>295</v>
      </c>
      <c r="J300">
        <v>102.878</v>
      </c>
      <c r="K300">
        <v>857.57833294393117</v>
      </c>
      <c r="L300">
        <v>3517.4491055367571</v>
      </c>
    </row>
    <row r="301" spans="9:12">
      <c r="I301">
        <v>296</v>
      </c>
      <c r="J301">
        <v>769.81000000000006</v>
      </c>
      <c r="K301">
        <v>4848.096272414281</v>
      </c>
      <c r="L301">
        <v>12798.404682722412</v>
      </c>
    </row>
    <row r="302" spans="9:12">
      <c r="I302">
        <v>297</v>
      </c>
      <c r="J302">
        <v>119.027</v>
      </c>
      <c r="K302">
        <v>2635.6250793906761</v>
      </c>
      <c r="L302">
        <v>42064.465527073502</v>
      </c>
    </row>
    <row r="303" spans="9:12">
      <c r="I303">
        <v>298</v>
      </c>
      <c r="J303">
        <v>643.83000000000004</v>
      </c>
      <c r="K303">
        <v>9453.2397326356586</v>
      </c>
      <c r="L303">
        <v>50429.430028385628</v>
      </c>
    </row>
    <row r="304" spans="9:12">
      <c r="I304">
        <v>299</v>
      </c>
      <c r="J304">
        <v>123.587</v>
      </c>
      <c r="K304">
        <v>2736.5975508637152</v>
      </c>
      <c r="L304">
        <v>43675.981929263384</v>
      </c>
    </row>
    <row r="305" spans="9:12">
      <c r="I305">
        <v>300</v>
      </c>
      <c r="J305">
        <v>127.958</v>
      </c>
      <c r="K305">
        <v>2833.3849791112275</v>
      </c>
      <c r="L305">
        <v>45220.705217415147</v>
      </c>
    </row>
    <row r="306" spans="9:12">
      <c r="I306">
        <v>301</v>
      </c>
      <c r="J306">
        <v>3000.4</v>
      </c>
      <c r="K306">
        <v>23777.997089987763</v>
      </c>
      <c r="L306">
        <v>52284.692218356802</v>
      </c>
    </row>
    <row r="307" spans="9:12">
      <c r="I307">
        <v>302</v>
      </c>
      <c r="J307">
        <v>131.245</v>
      </c>
      <c r="K307">
        <v>1094.042149995395</v>
      </c>
      <c r="L307">
        <v>4487.3307009873024</v>
      </c>
    </row>
    <row r="308" spans="9:12">
      <c r="I308">
        <v>303</v>
      </c>
      <c r="J308">
        <v>4540.5</v>
      </c>
      <c r="K308">
        <v>25551.672837451468</v>
      </c>
      <c r="L308">
        <v>52845.165177954412</v>
      </c>
    </row>
    <row r="309" spans="9:12">
      <c r="I309">
        <v>304</v>
      </c>
      <c r="J309">
        <v>16778.72</v>
      </c>
      <c r="K309">
        <v>63468.262794675204</v>
      </c>
      <c r="L309">
        <v>93325.448373427309</v>
      </c>
    </row>
    <row r="310" spans="9:12">
      <c r="I310">
        <v>305</v>
      </c>
      <c r="J310">
        <v>1138.23</v>
      </c>
      <c r="K310">
        <v>8034.9492684653287</v>
      </c>
      <c r="L310">
        <v>24369.745725492299</v>
      </c>
    </row>
    <row r="311" spans="9:12">
      <c r="I311">
        <v>306</v>
      </c>
      <c r="J311">
        <v>2528.8000000000002</v>
      </c>
      <c r="K311">
        <v>19589.997617713012</v>
      </c>
      <c r="L311">
        <v>60033.960597495934</v>
      </c>
    </row>
    <row r="312" spans="9:12">
      <c r="I312">
        <v>307</v>
      </c>
      <c r="J312">
        <v>3964.8500000000004</v>
      </c>
      <c r="K312">
        <v>22312.201310333541</v>
      </c>
      <c r="L312">
        <v>46145.39217174596</v>
      </c>
    </row>
    <row r="313" spans="9:12">
      <c r="I313">
        <v>308</v>
      </c>
      <c r="J313">
        <v>68.924999999999997</v>
      </c>
      <c r="K313">
        <v>1526.212192166503</v>
      </c>
      <c r="L313">
        <v>24358.282460731942</v>
      </c>
    </row>
    <row r="314" spans="9:12">
      <c r="I314">
        <v>309</v>
      </c>
      <c r="J314">
        <v>3929.4500000000003</v>
      </c>
      <c r="K314">
        <v>22112.987739483244</v>
      </c>
      <c r="L314">
        <v>45733.384937454684</v>
      </c>
    </row>
    <row r="315" spans="9:12">
      <c r="I315">
        <v>310</v>
      </c>
      <c r="J315">
        <v>816.85</v>
      </c>
      <c r="K315">
        <v>5144.3439811402886</v>
      </c>
      <c r="L315">
        <v>13580.463835338331</v>
      </c>
    </row>
    <row r="316" spans="9:12">
      <c r="I316">
        <v>311</v>
      </c>
      <c r="J316">
        <v>97.656000000000006</v>
      </c>
      <c r="K316">
        <v>1921.5558344295798</v>
      </c>
      <c r="L316">
        <v>26800.974398173523</v>
      </c>
    </row>
    <row r="317" spans="9:12">
      <c r="I317">
        <v>312</v>
      </c>
      <c r="J317">
        <v>15638.7</v>
      </c>
      <c r="K317">
        <v>59155.949998992008</v>
      </c>
      <c r="L317">
        <v>86984.50713031253</v>
      </c>
    </row>
    <row r="318" spans="9:12">
      <c r="I318">
        <v>313</v>
      </c>
      <c r="J318">
        <v>106.77200000000001</v>
      </c>
      <c r="K318">
        <v>890.03823718471767</v>
      </c>
      <c r="L318">
        <v>3650.5868688774131</v>
      </c>
    </row>
    <row r="319" spans="9:12">
      <c r="I319">
        <v>314</v>
      </c>
      <c r="J319">
        <v>1621.06</v>
      </c>
      <c r="K319">
        <v>12557.95695119023</v>
      </c>
      <c r="L319">
        <v>38484.123760746901</v>
      </c>
    </row>
    <row r="320" spans="9:12">
      <c r="I320">
        <v>315</v>
      </c>
      <c r="J320">
        <v>2396.2200000000003</v>
      </c>
      <c r="K320">
        <v>18562.932652450279</v>
      </c>
      <c r="L320">
        <v>56886.498364019186</v>
      </c>
    </row>
    <row r="321" spans="9:12">
      <c r="I321">
        <v>316</v>
      </c>
      <c r="J321">
        <v>1466.33</v>
      </c>
      <c r="K321">
        <v>10351.060120387589</v>
      </c>
      <c r="L321">
        <v>31394.436317493932</v>
      </c>
    </row>
    <row r="322" spans="9:12">
      <c r="I322">
        <v>317</v>
      </c>
      <c r="J322">
        <v>7326.0599999999995</v>
      </c>
      <c r="K322">
        <v>32490.584960937602</v>
      </c>
      <c r="L322">
        <v>56335.555953898649</v>
      </c>
    </row>
    <row r="323" spans="9:12">
      <c r="I323">
        <v>318</v>
      </c>
      <c r="J323">
        <v>5192.34</v>
      </c>
      <c r="K323">
        <v>23027.679805526401</v>
      </c>
      <c r="L323">
        <v>39927.786641341474</v>
      </c>
    </row>
    <row r="324" spans="9:12">
      <c r="I324">
        <v>319</v>
      </c>
      <c r="J324">
        <v>83.841000000000008</v>
      </c>
      <c r="K324">
        <v>1649.7210894815514</v>
      </c>
      <c r="L324">
        <v>23009.548768301647</v>
      </c>
    </row>
    <row r="325" spans="9:12">
      <c r="I325">
        <v>320</v>
      </c>
      <c r="J325">
        <v>79.75</v>
      </c>
      <c r="K325">
        <v>1765.9110964857252</v>
      </c>
      <c r="L325">
        <v>28183.86690233403</v>
      </c>
    </row>
    <row r="326" spans="9:12">
      <c r="I326">
        <v>321</v>
      </c>
      <c r="J326">
        <v>15182.580000000002</v>
      </c>
      <c r="K326">
        <v>57430.601222332807</v>
      </c>
      <c r="L326">
        <v>84447.50767432974</v>
      </c>
    </row>
    <row r="327" spans="9:12">
      <c r="I327">
        <v>322</v>
      </c>
      <c r="J327">
        <v>80.061999999999998</v>
      </c>
      <c r="K327">
        <v>1575.3625298609504</v>
      </c>
      <c r="L327">
        <v>21972.429879030147</v>
      </c>
    </row>
    <row r="328" spans="9:12">
      <c r="I328">
        <v>323</v>
      </c>
      <c r="J328">
        <v>5240.16</v>
      </c>
      <c r="K328">
        <v>42550.741633206904</v>
      </c>
      <c r="L328">
        <v>82051.963935556705</v>
      </c>
    </row>
    <row r="329" spans="9:12">
      <c r="I329">
        <v>324</v>
      </c>
      <c r="J329">
        <v>4829.4000000000005</v>
      </c>
      <c r="K329">
        <v>27177.458165661956</v>
      </c>
      <c r="L329">
        <v>56207.563200179065</v>
      </c>
    </row>
    <row r="330" spans="9:12">
      <c r="I330">
        <v>325</v>
      </c>
      <c r="J330">
        <v>5127.4000000000005</v>
      </c>
      <c r="K330">
        <v>40634.349513132671</v>
      </c>
      <c r="L330">
        <v>89349.597013865714</v>
      </c>
    </row>
    <row r="331" spans="9:12">
      <c r="I331">
        <v>326</v>
      </c>
      <c r="J331">
        <v>125.494</v>
      </c>
      <c r="K331">
        <v>2469.3180950059968</v>
      </c>
      <c r="L331">
        <v>34440.909735442649</v>
      </c>
    </row>
    <row r="332" spans="9:12">
      <c r="I332">
        <v>327</v>
      </c>
      <c r="J332">
        <v>1375.99</v>
      </c>
      <c r="K332">
        <v>20203.412919108057</v>
      </c>
      <c r="L332">
        <v>107777.5055911628</v>
      </c>
    </row>
    <row r="333" spans="9:12">
      <c r="I333">
        <v>328</v>
      </c>
      <c r="J333">
        <v>871.49</v>
      </c>
      <c r="K333">
        <v>12795.930439082756</v>
      </c>
      <c r="L333">
        <v>68261.410582665907</v>
      </c>
    </row>
    <row r="334" spans="9:12">
      <c r="I334">
        <v>329</v>
      </c>
      <c r="J334">
        <v>1214.22</v>
      </c>
      <c r="K334">
        <v>8571.374942459759</v>
      </c>
      <c r="L334">
        <v>25996.70774343258</v>
      </c>
    </row>
    <row r="335" spans="9:12">
      <c r="I335">
        <v>330</v>
      </c>
      <c r="J335">
        <v>998.33</v>
      </c>
      <c r="K335">
        <v>6287.2656261146903</v>
      </c>
      <c r="L335">
        <v>16597.642726000267</v>
      </c>
    </row>
    <row r="336" spans="9:12">
      <c r="I336">
        <v>331</v>
      </c>
      <c r="J336">
        <v>7539</v>
      </c>
      <c r="K336">
        <v>61217.60426642446</v>
      </c>
      <c r="L336">
        <v>118047.87565840778</v>
      </c>
    </row>
    <row r="337" spans="9:12">
      <c r="I337">
        <v>332</v>
      </c>
      <c r="J337">
        <v>834.32</v>
      </c>
      <c r="K337">
        <v>5889.5995305570877</v>
      </c>
      <c r="L337">
        <v>17862.968164336504</v>
      </c>
    </row>
    <row r="338" spans="9:12">
      <c r="I338">
        <v>333</v>
      </c>
      <c r="J338">
        <v>80.111000000000004</v>
      </c>
      <c r="K338">
        <v>1773.9047504773407</v>
      </c>
      <c r="L338">
        <v>28311.445284174049</v>
      </c>
    </row>
    <row r="339" spans="9:12">
      <c r="I339">
        <v>334</v>
      </c>
      <c r="J339">
        <v>6266</v>
      </c>
      <c r="K339">
        <v>35261.927540903176</v>
      </c>
      <c r="L339">
        <v>72927.608194045228</v>
      </c>
    </row>
    <row r="340" spans="9:12">
      <c r="I340">
        <v>335</v>
      </c>
      <c r="J340">
        <v>2321.58</v>
      </c>
      <c r="K340">
        <v>17984.714753768654</v>
      </c>
      <c r="L340">
        <v>55114.537426421477</v>
      </c>
    </row>
    <row r="341" spans="9:12">
      <c r="I341">
        <v>336</v>
      </c>
      <c r="J341">
        <v>82.945999999999998</v>
      </c>
      <c r="K341">
        <v>691.42763666058158</v>
      </c>
      <c r="L341">
        <v>2835.9642830133926</v>
      </c>
    </row>
    <row r="342" spans="9:12">
      <c r="I342">
        <v>337</v>
      </c>
      <c r="J342">
        <v>6135.54</v>
      </c>
      <c r="K342">
        <v>49821.337005016314</v>
      </c>
      <c r="L342">
        <v>96072.086883829063</v>
      </c>
    </row>
    <row r="343" spans="9:12">
      <c r="I343">
        <v>338</v>
      </c>
      <c r="J343">
        <v>97.737000000000009</v>
      </c>
      <c r="K343">
        <v>1923.1496537810663</v>
      </c>
      <c r="L343">
        <v>26823.204255286772</v>
      </c>
    </row>
    <row r="344" spans="9:12">
      <c r="I344">
        <v>339</v>
      </c>
      <c r="J344">
        <v>1129.31</v>
      </c>
      <c r="K344">
        <v>7112.1492334474369</v>
      </c>
      <c r="L344">
        <v>18775.238555286687</v>
      </c>
    </row>
    <row r="345" spans="9:12">
      <c r="I345">
        <v>340</v>
      </c>
      <c r="J345">
        <v>4910</v>
      </c>
      <c r="K345">
        <v>38911.467041674412</v>
      </c>
      <c r="L345">
        <v>85561.204770074619</v>
      </c>
    </row>
    <row r="346" spans="9:12">
      <c r="I346">
        <v>341</v>
      </c>
      <c r="J346">
        <v>3264.15</v>
      </c>
      <c r="K346">
        <v>18369.010657937935</v>
      </c>
      <c r="L346">
        <v>37990.209429714763</v>
      </c>
    </row>
    <row r="347" spans="9:12">
      <c r="I347">
        <v>342</v>
      </c>
      <c r="J347">
        <v>1921.8</v>
      </c>
      <c r="K347">
        <v>14887.716474897526</v>
      </c>
      <c r="L347">
        <v>45623.720925445945</v>
      </c>
    </row>
    <row r="348" spans="9:12">
      <c r="I348">
        <v>343</v>
      </c>
      <c r="J348">
        <v>984.18000000000006</v>
      </c>
      <c r="K348">
        <v>6198.151997745791</v>
      </c>
      <c r="L348">
        <v>16362.393214743563</v>
      </c>
    </row>
    <row r="349" spans="9:12">
      <c r="I349">
        <v>344</v>
      </c>
      <c r="J349">
        <v>809.31000000000006</v>
      </c>
      <c r="K349">
        <v>11882.952717362292</v>
      </c>
      <c r="L349">
        <v>63391.02250015187</v>
      </c>
    </row>
    <row r="350" spans="9:12">
      <c r="I350">
        <v>345</v>
      </c>
      <c r="J350">
        <v>4803.5</v>
      </c>
      <c r="K350">
        <v>38067.460679161515</v>
      </c>
      <c r="L350">
        <v>83705.345644206405</v>
      </c>
    </row>
    <row r="351" spans="9:12">
      <c r="I351">
        <v>346</v>
      </c>
      <c r="J351">
        <v>12377.12</v>
      </c>
      <c r="K351">
        <v>46818.488228019203</v>
      </c>
      <c r="L351">
        <v>68843.170013666982</v>
      </c>
    </row>
    <row r="352" spans="9:12">
      <c r="I352">
        <v>347</v>
      </c>
      <c r="J352">
        <v>84.138000000000005</v>
      </c>
      <c r="K352">
        <v>1655.5650937703363</v>
      </c>
      <c r="L352">
        <v>23091.058244383581</v>
      </c>
    </row>
    <row r="353" spans="9:12">
      <c r="I353">
        <v>348</v>
      </c>
      <c r="J353">
        <v>14408.240000000002</v>
      </c>
      <c r="K353">
        <v>54501.533056678403</v>
      </c>
      <c r="L353">
        <v>80140.526707159428</v>
      </c>
    </row>
    <row r="354" spans="9:12">
      <c r="I354">
        <v>349</v>
      </c>
      <c r="J354">
        <v>134.23599999999999</v>
      </c>
      <c r="K354">
        <v>2972.3992720734514</v>
      </c>
      <c r="L354">
        <v>47439.36749218445</v>
      </c>
    </row>
    <row r="355" spans="9:12">
      <c r="I355">
        <v>350</v>
      </c>
      <c r="J355">
        <v>1656.2</v>
      </c>
      <c r="K355">
        <v>12830.177971550258</v>
      </c>
      <c r="L355">
        <v>39318.350815237573</v>
      </c>
    </row>
    <row r="356" spans="9:12">
      <c r="I356">
        <v>351</v>
      </c>
      <c r="J356">
        <v>2022.9</v>
      </c>
      <c r="K356">
        <v>15670.91354827256</v>
      </c>
      <c r="L356">
        <v>48023.844864233841</v>
      </c>
    </row>
    <row r="357" spans="9:12">
      <c r="I357">
        <v>352</v>
      </c>
      <c r="J357">
        <v>130.60599999999999</v>
      </c>
      <c r="K357">
        <v>1088.7155247232165</v>
      </c>
      <c r="L357">
        <v>4465.4829786517384</v>
      </c>
    </row>
    <row r="358" spans="9:12">
      <c r="I358">
        <v>353</v>
      </c>
      <c r="J358">
        <v>959.45</v>
      </c>
      <c r="K358">
        <v>14087.431249673491</v>
      </c>
      <c r="L358">
        <v>75151.075036476395</v>
      </c>
    </row>
    <row r="359" spans="9:12">
      <c r="I359">
        <v>354</v>
      </c>
      <c r="J359">
        <v>115.286</v>
      </c>
      <c r="K359">
        <v>2552.7877952282547</v>
      </c>
      <c r="L359">
        <v>40742.385952382203</v>
      </c>
    </row>
    <row r="360" spans="9:12">
      <c r="I360">
        <v>355</v>
      </c>
      <c r="J360">
        <v>1497.94</v>
      </c>
      <c r="K360">
        <v>11604.176301596419</v>
      </c>
      <c r="L360">
        <v>35561.242857249708</v>
      </c>
    </row>
    <row r="361" spans="9:12">
      <c r="I361">
        <v>356</v>
      </c>
      <c r="J361">
        <v>75.655000000000001</v>
      </c>
      <c r="K361">
        <v>630.65075894625772</v>
      </c>
      <c r="L361">
        <v>2586.6814292597373</v>
      </c>
    </row>
    <row r="362" spans="9:12">
      <c r="I362">
        <v>357</v>
      </c>
      <c r="J362">
        <v>868.81000000000006</v>
      </c>
      <c r="K362">
        <v>5471.5767818503937</v>
      </c>
      <c r="L362">
        <v>14444.31999116153</v>
      </c>
    </row>
    <row r="363" spans="9:12">
      <c r="I363">
        <v>358</v>
      </c>
      <c r="J363">
        <v>139.316</v>
      </c>
      <c r="K363">
        <v>2741.2905774288456</v>
      </c>
      <c r="L363">
        <v>38234.256464077393</v>
      </c>
    </row>
    <row r="364" spans="9:12">
      <c r="I364">
        <v>359</v>
      </c>
      <c r="J364">
        <v>4456.9000000000005</v>
      </c>
      <c r="K364">
        <v>35320.675653368373</v>
      </c>
      <c r="L364">
        <v>77665.526179174252</v>
      </c>
    </row>
    <row r="365" spans="9:12">
      <c r="I365">
        <v>360</v>
      </c>
      <c r="J365">
        <v>4697.45</v>
      </c>
      <c r="K365">
        <v>26434.909276574472</v>
      </c>
      <c r="L365">
        <v>54671.846969536833</v>
      </c>
    </row>
    <row r="366" spans="9:12">
      <c r="I366">
        <v>361</v>
      </c>
      <c r="J366">
        <v>946.96</v>
      </c>
      <c r="K366">
        <v>13904.042833071875</v>
      </c>
      <c r="L366">
        <v>74172.767748753642</v>
      </c>
    </row>
    <row r="367" spans="9:12">
      <c r="I367">
        <v>362</v>
      </c>
      <c r="J367">
        <v>2822.14</v>
      </c>
      <c r="K367">
        <v>21862.431143962589</v>
      </c>
      <c r="L367">
        <v>66997.88103472683</v>
      </c>
    </row>
    <row r="368" spans="9:12">
      <c r="I368">
        <v>363</v>
      </c>
      <c r="J368">
        <v>1082.08</v>
      </c>
      <c r="K368">
        <v>7638.5773564402298</v>
      </c>
      <c r="L368">
        <v>23167.562315736457</v>
      </c>
    </row>
    <row r="369" spans="9:12">
      <c r="I369">
        <v>364</v>
      </c>
      <c r="J369">
        <v>5684.2000000000007</v>
      </c>
      <c r="K369">
        <v>31987.84687647652</v>
      </c>
      <c r="L369">
        <v>66156.257659845505</v>
      </c>
    </row>
    <row r="370" spans="9:12">
      <c r="I370">
        <v>365</v>
      </c>
      <c r="J370">
        <v>1507.64</v>
      </c>
      <c r="K370">
        <v>11679.319838804509</v>
      </c>
      <c r="L370">
        <v>35791.521810822829</v>
      </c>
    </row>
    <row r="371" spans="9:12">
      <c r="I371">
        <v>366</v>
      </c>
      <c r="J371">
        <v>14802.900000000001</v>
      </c>
      <c r="K371">
        <v>55994.399294064002</v>
      </c>
      <c r="L371">
        <v>82335.67755627408</v>
      </c>
    </row>
    <row r="372" spans="9:12">
      <c r="I372">
        <v>367</v>
      </c>
      <c r="J372">
        <v>104.997</v>
      </c>
      <c r="K372">
        <v>875.24205587311121</v>
      </c>
      <c r="L372">
        <v>3589.8987512786293</v>
      </c>
    </row>
    <row r="373" spans="9:12">
      <c r="I373">
        <v>368</v>
      </c>
      <c r="J373">
        <v>5298.12</v>
      </c>
      <c r="K373">
        <v>23496.807014035199</v>
      </c>
      <c r="L373">
        <v>40741.208195192172</v>
      </c>
    </row>
    <row r="374" spans="9:12">
      <c r="I374">
        <v>369</v>
      </c>
      <c r="J374">
        <v>67.793999999999997</v>
      </c>
      <c r="K374">
        <v>1333.9677668481086</v>
      </c>
      <c r="L374">
        <v>18605.56707575341</v>
      </c>
    </row>
    <row r="375" spans="9:12">
      <c r="I375">
        <v>370</v>
      </c>
      <c r="J375">
        <v>110.92</v>
      </c>
      <c r="K375">
        <v>2456.1110824099892</v>
      </c>
      <c r="L375">
        <v>39199.429677829343</v>
      </c>
    </row>
    <row r="376" spans="9:12">
      <c r="I376">
        <v>371</v>
      </c>
      <c r="J376">
        <v>66.099000000000004</v>
      </c>
      <c r="K376">
        <v>550.99312029064413</v>
      </c>
      <c r="L376">
        <v>2259.9571184011552</v>
      </c>
    </row>
    <row r="377" spans="9:12">
      <c r="I377">
        <v>372</v>
      </c>
      <c r="J377">
        <v>2099.66</v>
      </c>
      <c r="K377">
        <v>16265.554570550181</v>
      </c>
      <c r="L377">
        <v>49846.134810241347</v>
      </c>
    </row>
    <row r="378" spans="9:12">
      <c r="I378">
        <v>373</v>
      </c>
      <c r="J378">
        <v>5873.05</v>
      </c>
      <c r="K378">
        <v>46543.582792078603</v>
      </c>
      <c r="L378">
        <v>102343.224781036</v>
      </c>
    </row>
    <row r="379" spans="9:12">
      <c r="I379">
        <v>374</v>
      </c>
      <c r="J379">
        <v>2033.74</v>
      </c>
      <c r="K379">
        <v>15754.888387791703</v>
      </c>
      <c r="L379">
        <v>48281.187529876384</v>
      </c>
    </row>
    <row r="380" spans="9:12">
      <c r="I380">
        <v>375</v>
      </c>
      <c r="J380">
        <v>107.562</v>
      </c>
      <c r="K380">
        <v>896.62357985298229</v>
      </c>
      <c r="L380">
        <v>3677.5973550199706</v>
      </c>
    </row>
    <row r="381" spans="9:12">
      <c r="I381">
        <v>376</v>
      </c>
      <c r="J381">
        <v>901.57</v>
      </c>
      <c r="K381">
        <v>5677.8921504274349</v>
      </c>
      <c r="L381">
        <v>14988.968329590478</v>
      </c>
    </row>
    <row r="382" spans="9:12">
      <c r="I382">
        <v>377</v>
      </c>
      <c r="J382">
        <v>956.47</v>
      </c>
      <c r="K382">
        <v>6751.8760942946792</v>
      </c>
      <c r="L382">
        <v>20478.225573092976</v>
      </c>
    </row>
    <row r="383" spans="9:12">
      <c r="I383">
        <v>378</v>
      </c>
      <c r="J383">
        <v>974.78</v>
      </c>
      <c r="K383">
        <v>6138.9528382639783</v>
      </c>
      <c r="L383">
        <v>16206.114387477624</v>
      </c>
    </row>
    <row r="384" spans="9:12">
      <c r="I384">
        <v>379</v>
      </c>
      <c r="J384">
        <v>3840.4500000000003</v>
      </c>
      <c r="K384">
        <v>21612.140061356786</v>
      </c>
      <c r="L384">
        <v>44697.547540507658</v>
      </c>
    </row>
    <row r="385" spans="9:12">
      <c r="I385">
        <v>380</v>
      </c>
      <c r="J385">
        <v>5615.4</v>
      </c>
      <c r="K385">
        <v>45597.736436885527</v>
      </c>
      <c r="L385">
        <v>87927.582036373919</v>
      </c>
    </row>
    <row r="386" spans="9:12">
      <c r="I386">
        <v>381</v>
      </c>
      <c r="J386">
        <v>1282.8800000000001</v>
      </c>
      <c r="K386">
        <v>9056.0569634685453</v>
      </c>
      <c r="L386">
        <v>27466.732906635356</v>
      </c>
    </row>
    <row r="387" spans="9:12">
      <c r="I387">
        <v>382</v>
      </c>
      <c r="J387">
        <v>1338.65</v>
      </c>
      <c r="K387">
        <v>9449.7463941656024</v>
      </c>
      <c r="L387">
        <v>28660.780435790894</v>
      </c>
    </row>
    <row r="388" spans="9:12">
      <c r="I388">
        <v>383</v>
      </c>
      <c r="J388">
        <v>7024.32</v>
      </c>
      <c r="K388">
        <v>57038.339567678828</v>
      </c>
      <c r="L388">
        <v>109988.86509415929</v>
      </c>
    </row>
    <row r="389" spans="9:12">
      <c r="I389">
        <v>384</v>
      </c>
      <c r="J389">
        <v>3844.3199999999997</v>
      </c>
      <c r="K389">
        <v>31216.349705995613</v>
      </c>
      <c r="L389">
        <v>60195.491358420237</v>
      </c>
    </row>
    <row r="390" spans="9:12">
      <c r="I390">
        <v>385</v>
      </c>
      <c r="J390">
        <v>6242.6500000000005</v>
      </c>
      <c r="K390">
        <v>35130.525369169998</v>
      </c>
      <c r="L390">
        <v>72655.846360127107</v>
      </c>
    </row>
    <row r="391" spans="9:12">
      <c r="I391">
        <v>386</v>
      </c>
      <c r="J391">
        <v>6062.46</v>
      </c>
      <c r="K391">
        <v>49227.918445553478</v>
      </c>
      <c r="L391">
        <v>94927.778785524715</v>
      </c>
    </row>
    <row r="392" spans="9:12">
      <c r="I392">
        <v>387</v>
      </c>
      <c r="J392">
        <v>1120.96</v>
      </c>
      <c r="K392">
        <v>7059.5627460354017</v>
      </c>
      <c r="L392">
        <v>18636.416405534499</v>
      </c>
    </row>
    <row r="393" spans="9:12">
      <c r="I393">
        <v>388</v>
      </c>
      <c r="J393">
        <v>1026.33</v>
      </c>
      <c r="K393">
        <v>7245.0291089709644</v>
      </c>
      <c r="L393">
        <v>21973.942990823045</v>
      </c>
    </row>
    <row r="394" spans="9:12">
      <c r="I394">
        <v>389</v>
      </c>
      <c r="J394">
        <v>1791.48</v>
      </c>
      <c r="K394">
        <v>13878.159179128641</v>
      </c>
      <c r="L394">
        <v>42529.911314141893</v>
      </c>
    </row>
    <row r="395" spans="9:12">
      <c r="I395">
        <v>390</v>
      </c>
      <c r="J395">
        <v>4590.5999999999995</v>
      </c>
      <c r="K395">
        <v>20359.003246175998</v>
      </c>
      <c r="L395">
        <v>35300.557620599226</v>
      </c>
    </row>
    <row r="396" spans="9:12">
      <c r="I396">
        <v>391</v>
      </c>
      <c r="J396">
        <v>6794.04</v>
      </c>
      <c r="K396">
        <v>55168.437735808257</v>
      </c>
      <c r="L396">
        <v>106383.07323759765</v>
      </c>
    </row>
    <row r="397" spans="9:12">
      <c r="I397">
        <v>392</v>
      </c>
      <c r="J397">
        <v>7039.74</v>
      </c>
      <c r="K397">
        <v>31220.774955830399</v>
      </c>
      <c r="L397">
        <v>54133.827278359509</v>
      </c>
    </row>
    <row r="398" spans="9:12">
      <c r="I398">
        <v>393</v>
      </c>
      <c r="J398">
        <v>80.634</v>
      </c>
      <c r="K398">
        <v>1586.6176492319437</v>
      </c>
      <c r="L398">
        <v>22129.411092224982</v>
      </c>
    </row>
    <row r="399" spans="9:12">
      <c r="I399">
        <v>394</v>
      </c>
      <c r="J399">
        <v>3895.4</v>
      </c>
      <c r="K399">
        <v>21921.371296334859</v>
      </c>
      <c r="L399">
        <v>45337.08984345416</v>
      </c>
    </row>
    <row r="400" spans="9:12">
      <c r="I400">
        <v>395</v>
      </c>
      <c r="J400">
        <v>123.176</v>
      </c>
      <c r="K400">
        <v>1026.7799601343499</v>
      </c>
      <c r="L400">
        <v>4211.4476469565461</v>
      </c>
    </row>
    <row r="401" spans="9:12">
      <c r="I401">
        <v>396</v>
      </c>
      <c r="J401">
        <v>1127.4000000000001</v>
      </c>
      <c r="K401">
        <v>7958.498550616142</v>
      </c>
      <c r="L401">
        <v>24137.873128383559</v>
      </c>
    </row>
    <row r="402" spans="9:12">
      <c r="I402">
        <v>397</v>
      </c>
      <c r="J402">
        <v>911.07</v>
      </c>
      <c r="K402">
        <v>6431.3901672076008</v>
      </c>
      <c r="L402">
        <v>19506.20194347739</v>
      </c>
    </row>
    <row r="403" spans="9:12">
      <c r="I403">
        <v>398</v>
      </c>
      <c r="J403">
        <v>5872.1500000000005</v>
      </c>
      <c r="K403">
        <v>46536.450343944685</v>
      </c>
      <c r="L403">
        <v>102327.54146447936</v>
      </c>
    </row>
    <row r="404" spans="9:12">
      <c r="I404">
        <v>399</v>
      </c>
      <c r="J404">
        <v>546.47</v>
      </c>
      <c r="K404">
        <v>3441.5494342581051</v>
      </c>
      <c r="L404">
        <v>9085.2862485123806</v>
      </c>
    </row>
    <row r="405" spans="9:12">
      <c r="I405">
        <v>400</v>
      </c>
      <c r="J405">
        <v>1961.28</v>
      </c>
      <c r="K405">
        <v>15193.558418090863</v>
      </c>
      <c r="L405">
        <v>46560.980006586848</v>
      </c>
    </row>
    <row r="406" spans="9:12">
      <c r="I406">
        <v>401</v>
      </c>
      <c r="J406">
        <v>5807.16</v>
      </c>
      <c r="K406">
        <v>47154.851146280605</v>
      </c>
      <c r="L406">
        <v>90930.216422400757</v>
      </c>
    </row>
    <row r="407" spans="9:12">
      <c r="I407">
        <v>402</v>
      </c>
      <c r="J407">
        <v>5819.3</v>
      </c>
      <c r="K407">
        <v>32748.122396868475</v>
      </c>
      <c r="L407">
        <v>67728.635551166197</v>
      </c>
    </row>
    <row r="408" spans="9:12">
      <c r="I408">
        <v>403</v>
      </c>
      <c r="J408">
        <v>96.269000000000005</v>
      </c>
      <c r="K408">
        <v>2131.6927316311503</v>
      </c>
      <c r="L408">
        <v>34021.726430354778</v>
      </c>
    </row>
    <row r="409" spans="9:12">
      <c r="I409">
        <v>404</v>
      </c>
      <c r="J409">
        <v>86.876999999999995</v>
      </c>
      <c r="K409">
        <v>724.19596834279332</v>
      </c>
      <c r="L409">
        <v>2970.3670944392065</v>
      </c>
    </row>
    <row r="410" spans="9:12">
      <c r="I410">
        <v>405</v>
      </c>
      <c r="J410">
        <v>866.25</v>
      </c>
      <c r="K410">
        <v>12718.992464463663</v>
      </c>
      <c r="L410">
        <v>67850.975819842279</v>
      </c>
    </row>
    <row r="411" spans="9:12">
      <c r="I411">
        <v>406</v>
      </c>
      <c r="J411">
        <v>6538.4500000000007</v>
      </c>
      <c r="K411">
        <v>36795.140461190298</v>
      </c>
      <c r="L411">
        <v>76098.550877171248</v>
      </c>
    </row>
    <row r="412" spans="9:12">
      <c r="I412">
        <v>407</v>
      </c>
      <c r="J412">
        <v>4856.1000000000004</v>
      </c>
      <c r="K412">
        <v>38484.31264787681</v>
      </c>
      <c r="L412">
        <v>84621.948367405173</v>
      </c>
    </row>
    <row r="413" spans="9:12">
      <c r="I413">
        <v>408</v>
      </c>
      <c r="J413">
        <v>4180.55</v>
      </c>
      <c r="K413">
        <v>33130.617829138893</v>
      </c>
      <c r="L413">
        <v>72849.87670092372</v>
      </c>
    </row>
    <row r="414" spans="9:12">
      <c r="I414">
        <v>409</v>
      </c>
      <c r="J414">
        <v>7168.32</v>
      </c>
      <c r="K414">
        <v>58207.637221792786</v>
      </c>
      <c r="L414">
        <v>112243.65937653239</v>
      </c>
    </row>
    <row r="415" spans="9:12">
      <c r="I415">
        <v>410</v>
      </c>
      <c r="J415">
        <v>756.17</v>
      </c>
      <c r="K415">
        <v>4762.1945133364161</v>
      </c>
      <c r="L415">
        <v>12571.634129115242</v>
      </c>
    </row>
    <row r="416" spans="9:12">
      <c r="I416">
        <v>411</v>
      </c>
      <c r="J416">
        <v>1852.22</v>
      </c>
      <c r="K416">
        <v>14348.697163666715</v>
      </c>
      <c r="L416">
        <v>43971.884885279156</v>
      </c>
    </row>
    <row r="417" spans="9:12">
      <c r="I417">
        <v>412</v>
      </c>
      <c r="J417">
        <v>2117.6999999999998</v>
      </c>
      <c r="K417">
        <v>16405.306056244401</v>
      </c>
      <c r="L417">
        <v>50274.406183690735</v>
      </c>
    </row>
    <row r="418" spans="9:12">
      <c r="I418">
        <v>413</v>
      </c>
      <c r="J418">
        <v>93.04</v>
      </c>
      <c r="K418">
        <v>1830.7278081769484</v>
      </c>
      <c r="L418">
        <v>25534.14698539838</v>
      </c>
    </row>
    <row r="419" spans="9:12">
      <c r="I419">
        <v>414</v>
      </c>
      <c r="J419">
        <v>6030.48</v>
      </c>
      <c r="K419">
        <v>48968.236924869008</v>
      </c>
      <c r="L419">
        <v>94427.026555314354</v>
      </c>
    </row>
    <row r="420" spans="9:12">
      <c r="I420">
        <v>415</v>
      </c>
      <c r="J420">
        <v>120.693</v>
      </c>
      <c r="K420">
        <v>2672.5154604156937</v>
      </c>
      <c r="L420">
        <v>42653.234458224455</v>
      </c>
    </row>
    <row r="421" spans="9:12">
      <c r="I421">
        <v>416</v>
      </c>
      <c r="J421">
        <v>5160</v>
      </c>
      <c r="K421">
        <v>29037.910327331694</v>
      </c>
      <c r="L421">
        <v>60055.29177805192</v>
      </c>
    </row>
    <row r="422" spans="9:12">
      <c r="I422">
        <v>417</v>
      </c>
      <c r="J422">
        <v>1231.57</v>
      </c>
      <c r="K422">
        <v>8693.8513925690277</v>
      </c>
      <c r="L422">
        <v>26368.174923472889</v>
      </c>
    </row>
    <row r="423" spans="9:12">
      <c r="I423">
        <v>418</v>
      </c>
      <c r="J423">
        <v>1075.17</v>
      </c>
      <c r="K423">
        <v>7589.7985512382111</v>
      </c>
      <c r="L423">
        <v>23019.617750083515</v>
      </c>
    </row>
    <row r="424" spans="9:12">
      <c r="I424">
        <v>419</v>
      </c>
      <c r="J424">
        <v>983.93000000000006</v>
      </c>
      <c r="K424">
        <v>6945.7206660526354</v>
      </c>
      <c r="L424">
        <v>21066.149997525667</v>
      </c>
    </row>
    <row r="425" spans="9:12">
      <c r="I425">
        <v>420</v>
      </c>
      <c r="J425">
        <v>125.264</v>
      </c>
      <c r="K425">
        <v>2464.7924351190586</v>
      </c>
      <c r="L425">
        <v>34377.787918948205</v>
      </c>
    </row>
    <row r="426" spans="9:12">
      <c r="I426">
        <v>421</v>
      </c>
      <c r="J426">
        <v>16711.940000000002</v>
      </c>
      <c r="K426">
        <v>63215.656482070401</v>
      </c>
      <c r="L426">
        <v>92954.009226556896</v>
      </c>
    </row>
    <row r="427" spans="9:12">
      <c r="I427">
        <v>422</v>
      </c>
      <c r="J427">
        <v>1738.8400000000001</v>
      </c>
      <c r="K427">
        <v>13470.369921537524</v>
      </c>
      <c r="L427">
        <v>41280.232539287346</v>
      </c>
    </row>
    <row r="428" spans="9:12">
      <c r="I428">
        <v>423</v>
      </c>
      <c r="J428">
        <v>1149.03</v>
      </c>
      <c r="K428">
        <v>16871.00018636962</v>
      </c>
      <c r="L428">
        <v>90000.354108252097</v>
      </c>
    </row>
    <row r="429" spans="9:12">
      <c r="I429">
        <v>424</v>
      </c>
      <c r="J429">
        <v>79.375</v>
      </c>
      <c r="K429">
        <v>661.66022062466732</v>
      </c>
      <c r="L429">
        <v>2713.8700475512746</v>
      </c>
    </row>
    <row r="430" spans="9:12">
      <c r="I430">
        <v>425</v>
      </c>
      <c r="J430">
        <v>1001.8100000000001</v>
      </c>
      <c r="K430">
        <v>14709.39548724311</v>
      </c>
      <c r="L430">
        <v>78469.017126783481</v>
      </c>
    </row>
    <row r="431" spans="9:12">
      <c r="I431">
        <v>426</v>
      </c>
      <c r="J431">
        <v>118.289</v>
      </c>
      <c r="K431">
        <v>2619.2834820338549</v>
      </c>
      <c r="L431">
        <v>41803.65431987698</v>
      </c>
    </row>
    <row r="432" spans="9:12">
      <c r="I432">
        <v>427</v>
      </c>
      <c r="J432">
        <v>102.929</v>
      </c>
      <c r="K432">
        <v>2025.311506533159</v>
      </c>
      <c r="L432">
        <v>28248.110651978393</v>
      </c>
    </row>
    <row r="433" spans="9:12">
      <c r="I433">
        <v>428</v>
      </c>
      <c r="J433">
        <v>81.064000000000007</v>
      </c>
      <c r="K433">
        <v>675.73951653188078</v>
      </c>
      <c r="L433">
        <v>2771.6177831142872</v>
      </c>
    </row>
    <row r="434" spans="9:12">
      <c r="I434">
        <v>429</v>
      </c>
      <c r="J434">
        <v>85.888999999999996</v>
      </c>
      <c r="K434">
        <v>1901.8475005148898</v>
      </c>
      <c r="L434">
        <v>30353.40619905413</v>
      </c>
    </row>
    <row r="435" spans="9:12">
      <c r="I435">
        <v>430</v>
      </c>
      <c r="J435">
        <v>99.424999999999997</v>
      </c>
      <c r="K435">
        <v>2201.5763105717019</v>
      </c>
      <c r="L435">
        <v>35137.065413975681</v>
      </c>
    </row>
    <row r="436" spans="9:12">
      <c r="I436">
        <v>431</v>
      </c>
      <c r="J436">
        <v>5082.4799999999996</v>
      </c>
      <c r="K436">
        <v>22540.458070540801</v>
      </c>
      <c r="L436">
        <v>39082.990915249233</v>
      </c>
    </row>
    <row r="437" spans="9:12">
      <c r="I437">
        <v>432</v>
      </c>
      <c r="J437">
        <v>96.478000000000009</v>
      </c>
      <c r="K437">
        <v>804.2287214541941</v>
      </c>
      <c r="L437">
        <v>3298.6299772932516</v>
      </c>
    </row>
    <row r="438" spans="9:12">
      <c r="I438">
        <v>433</v>
      </c>
      <c r="J438">
        <v>5047.5</v>
      </c>
      <c r="K438">
        <v>40986.318813473597</v>
      </c>
      <c r="L438">
        <v>79035.237085265049</v>
      </c>
    </row>
    <row r="439" spans="9:12">
      <c r="I439">
        <v>434</v>
      </c>
      <c r="J439">
        <v>73.706000000000003</v>
      </c>
      <c r="K439">
        <v>1450.2969027245285</v>
      </c>
      <c r="L439">
        <v>20228.072202340638</v>
      </c>
    </row>
    <row r="440" spans="9:12">
      <c r="I440">
        <v>435</v>
      </c>
      <c r="J440">
        <v>4737.5</v>
      </c>
      <c r="K440">
        <v>26660.290731731377</v>
      </c>
      <c r="L440">
        <v>55137.973798162988</v>
      </c>
    </row>
    <row r="441" spans="9:12">
      <c r="I441">
        <v>436</v>
      </c>
      <c r="J441">
        <v>130.09200000000001</v>
      </c>
      <c r="K441">
        <v>2559.7919391805199</v>
      </c>
      <c r="L441">
        <v>35702.797179970396</v>
      </c>
    </row>
    <row r="442" spans="9:12">
      <c r="I442">
        <v>437</v>
      </c>
      <c r="J442">
        <v>1104.69</v>
      </c>
      <c r="K442">
        <v>6957.0978178684763</v>
      </c>
      <c r="L442">
        <v>18365.92103110718</v>
      </c>
    </row>
    <row r="443" spans="9:12">
      <c r="I443">
        <v>438</v>
      </c>
      <c r="J443">
        <v>4755.5999999999995</v>
      </c>
      <c r="K443">
        <v>21090.767184575994</v>
      </c>
      <c r="L443">
        <v>36569.36605683824</v>
      </c>
    </row>
    <row r="444" spans="9:12">
      <c r="I444">
        <v>439</v>
      </c>
      <c r="J444">
        <v>7114.5599999999995</v>
      </c>
      <c r="K444">
        <v>57771.099430923568</v>
      </c>
      <c r="L444">
        <v>111401.86951111309</v>
      </c>
    </row>
    <row r="445" spans="9:12">
      <c r="I445">
        <v>440</v>
      </c>
      <c r="J445">
        <v>4723.3500000000004</v>
      </c>
      <c r="K445">
        <v>37432.276548124813</v>
      </c>
      <c r="L445">
        <v>82308.659175301815</v>
      </c>
    </row>
    <row r="446" spans="9:12">
      <c r="I446">
        <v>441</v>
      </c>
      <c r="J446">
        <v>2222.84</v>
      </c>
      <c r="K446">
        <v>17219.800025528784</v>
      </c>
      <c r="L446">
        <v>52770.440119636929</v>
      </c>
    </row>
    <row r="447" spans="9:12">
      <c r="I447">
        <v>442</v>
      </c>
      <c r="J447">
        <v>101.714</v>
      </c>
      <c r="K447">
        <v>2252.2618340808658</v>
      </c>
      <c r="L447">
        <v>35946.004239548623</v>
      </c>
    </row>
    <row r="448" spans="9:12">
      <c r="I448">
        <v>443</v>
      </c>
      <c r="J448">
        <v>1661.6200000000001</v>
      </c>
      <c r="K448">
        <v>12872.165391309829</v>
      </c>
      <c r="L448">
        <v>39447.022148058837</v>
      </c>
    </row>
    <row r="449" spans="9:12">
      <c r="I449">
        <v>444</v>
      </c>
      <c r="J449">
        <v>681.61</v>
      </c>
      <c r="K449">
        <v>4811.5949947538311</v>
      </c>
      <c r="L449">
        <v>14593.414673618518</v>
      </c>
    </row>
    <row r="450" spans="9:12">
      <c r="I450">
        <v>445</v>
      </c>
      <c r="J450">
        <v>1577.52</v>
      </c>
      <c r="K450">
        <v>12220.663176959279</v>
      </c>
      <c r="L450">
        <v>37450.479880481573</v>
      </c>
    </row>
    <row r="451" spans="9:12">
      <c r="I451">
        <v>446</v>
      </c>
      <c r="J451">
        <v>116.566</v>
      </c>
      <c r="K451">
        <v>2293.64378426434</v>
      </c>
      <c r="L451">
        <v>31990.685484737183</v>
      </c>
    </row>
    <row r="452" spans="9:12">
      <c r="I452">
        <v>447</v>
      </c>
      <c r="J452">
        <v>57.972000000000001</v>
      </c>
      <c r="K452">
        <v>1140.7024128937451</v>
      </c>
      <c r="L452">
        <v>15909.991068760904</v>
      </c>
    </row>
    <row r="453" spans="9:12">
      <c r="I453">
        <v>448</v>
      </c>
      <c r="J453">
        <v>4295.82</v>
      </c>
      <c r="K453">
        <v>34882.585058998753</v>
      </c>
      <c r="L453">
        <v>67265.210931277528</v>
      </c>
    </row>
    <row r="454" spans="9:12">
      <c r="I454">
        <v>449</v>
      </c>
      <c r="J454">
        <v>9968.0000000000018</v>
      </c>
      <c r="K454">
        <v>37705.596346880004</v>
      </c>
      <c r="L454">
        <v>55443.327583172213</v>
      </c>
    </row>
    <row r="455" spans="9:12">
      <c r="I455">
        <v>450</v>
      </c>
      <c r="J455">
        <v>81.05</v>
      </c>
      <c r="K455">
        <v>1594.8031905926659</v>
      </c>
      <c r="L455">
        <v>22243.579247275775</v>
      </c>
    </row>
    <row r="456" spans="9:12">
      <c r="I456">
        <v>451</v>
      </c>
      <c r="J456">
        <v>5903.46</v>
      </c>
      <c r="K456">
        <v>47936.818952469315</v>
      </c>
      <c r="L456">
        <v>92438.110098737758</v>
      </c>
    </row>
    <row r="457" spans="9:12">
      <c r="I457">
        <v>452</v>
      </c>
      <c r="J457">
        <v>1121.3399999999999</v>
      </c>
      <c r="K457">
        <v>16464.432912094297</v>
      </c>
      <c r="L457">
        <v>87831.472699361533</v>
      </c>
    </row>
    <row r="458" spans="9:12">
      <c r="I458">
        <v>453</v>
      </c>
      <c r="J458">
        <v>116.599</v>
      </c>
      <c r="K458">
        <v>971.95489845184989</v>
      </c>
      <c r="L458">
        <v>3986.5768021975573</v>
      </c>
    </row>
    <row r="459" spans="9:12">
      <c r="I459">
        <v>454</v>
      </c>
      <c r="J459">
        <v>103.011</v>
      </c>
      <c r="K459">
        <v>2280.981416427474</v>
      </c>
      <c r="L459">
        <v>36404.367567101312</v>
      </c>
    </row>
    <row r="460" spans="9:12">
      <c r="I460">
        <v>455</v>
      </c>
      <c r="J460">
        <v>1031.24</v>
      </c>
      <c r="K460">
        <v>15141.510867594234</v>
      </c>
      <c r="L460">
        <v>80774.187941649798</v>
      </c>
    </row>
    <row r="461" spans="9:12">
      <c r="I461">
        <v>456</v>
      </c>
      <c r="J461">
        <v>4039.1000000000004</v>
      </c>
      <c r="K461">
        <v>32009.634730759088</v>
      </c>
      <c r="L461">
        <v>70384.98211543959</v>
      </c>
    </row>
    <row r="462" spans="9:12">
      <c r="I462">
        <v>457</v>
      </c>
      <c r="J462">
        <v>106.821</v>
      </c>
      <c r="K462">
        <v>2101.8935425329946</v>
      </c>
      <c r="L462">
        <v>29316.241564136282</v>
      </c>
    </row>
    <row r="463" spans="9:12">
      <c r="I463">
        <v>458</v>
      </c>
      <c r="J463">
        <v>4034.65</v>
      </c>
      <c r="K463">
        <v>22705.000950032718</v>
      </c>
      <c r="L463">
        <v>46957.768017890929</v>
      </c>
    </row>
    <row r="464" spans="9:12">
      <c r="I464">
        <v>459</v>
      </c>
      <c r="J464">
        <v>2110.14</v>
      </c>
      <c r="K464">
        <v>16346.740577760571</v>
      </c>
      <c r="L464">
        <v>50094.931040493546</v>
      </c>
    </row>
    <row r="465" spans="9:12">
      <c r="I465">
        <v>460</v>
      </c>
      <c r="J465">
        <v>1827.1000000000001</v>
      </c>
      <c r="K465">
        <v>14154.098642567005</v>
      </c>
      <c r="L465">
        <v>43375.533615819695</v>
      </c>
    </row>
    <row r="466" spans="9:12">
      <c r="I466">
        <v>461</v>
      </c>
      <c r="J466">
        <v>1165.07</v>
      </c>
      <c r="K466">
        <v>17106.512612493716</v>
      </c>
      <c r="L466">
        <v>91256.723115063374</v>
      </c>
    </row>
    <row r="467" spans="9:12">
      <c r="I467">
        <v>462</v>
      </c>
      <c r="J467">
        <v>910.18000000000006</v>
      </c>
      <c r="K467">
        <v>5732.1160613996044</v>
      </c>
      <c r="L467">
        <v>15132.113085203209</v>
      </c>
    </row>
    <row r="468" spans="9:12">
      <c r="I468">
        <v>463</v>
      </c>
      <c r="J468">
        <v>97.006</v>
      </c>
      <c r="K468">
        <v>2148.0121859021224</v>
      </c>
      <c r="L468">
        <v>34282.184234831526</v>
      </c>
    </row>
    <row r="469" spans="9:12">
      <c r="I469">
        <v>464</v>
      </c>
      <c r="J469">
        <v>5445</v>
      </c>
      <c r="K469">
        <v>44214.067546184</v>
      </c>
      <c r="L469">
        <v>85259.408802232443</v>
      </c>
    </row>
    <row r="470" spans="9:12">
      <c r="I470">
        <v>465</v>
      </c>
      <c r="J470">
        <v>1267.6100000000001</v>
      </c>
      <c r="K470">
        <v>8948.2635690496099</v>
      </c>
      <c r="L470">
        <v>27139.798967775667</v>
      </c>
    </row>
    <row r="471" spans="9:12">
      <c r="I471">
        <v>466</v>
      </c>
      <c r="J471">
        <v>2232.14</v>
      </c>
      <c r="K471">
        <v>17291.844860171594</v>
      </c>
      <c r="L471">
        <v>52991.223033887458</v>
      </c>
    </row>
    <row r="472" spans="9:12">
      <c r="I472">
        <v>467</v>
      </c>
      <c r="J472">
        <v>97.381</v>
      </c>
      <c r="K472">
        <v>811.75601820032421</v>
      </c>
      <c r="L472">
        <v>3329.5039886688592</v>
      </c>
    </row>
    <row r="473" spans="9:12">
      <c r="I473">
        <v>468</v>
      </c>
      <c r="J473">
        <v>911.35</v>
      </c>
      <c r="K473">
        <v>13381.187627692882</v>
      </c>
      <c r="L473">
        <v>71383.534560938831</v>
      </c>
    </row>
    <row r="474" spans="9:12">
      <c r="I474">
        <v>469</v>
      </c>
      <c r="J474">
        <v>4002.42</v>
      </c>
      <c r="K474">
        <v>17750.464377763201</v>
      </c>
      <c r="L474">
        <v>30777.601584071526</v>
      </c>
    </row>
    <row r="475" spans="9:12">
      <c r="I475">
        <v>470</v>
      </c>
      <c r="J475">
        <v>1401.81</v>
      </c>
      <c r="K475">
        <v>20582.523320761684</v>
      </c>
      <c r="L475">
        <v>109799.91505225177</v>
      </c>
    </row>
    <row r="476" spans="9:12">
      <c r="I476">
        <v>471</v>
      </c>
      <c r="J476">
        <v>107.66500000000001</v>
      </c>
      <c r="K476">
        <v>2384.035337970352</v>
      </c>
      <c r="L476">
        <v>38049.103824950369</v>
      </c>
    </row>
    <row r="477" spans="9:12">
      <c r="I477">
        <v>472</v>
      </c>
      <c r="J477">
        <v>123.876</v>
      </c>
      <c r="K477">
        <v>1032.6150738910399</v>
      </c>
      <c r="L477">
        <v>4235.3809891081783</v>
      </c>
    </row>
    <row r="478" spans="9:12">
      <c r="I478">
        <v>473</v>
      </c>
      <c r="J478">
        <v>930.49</v>
      </c>
      <c r="K478">
        <v>5860.0240325778623</v>
      </c>
      <c r="L478">
        <v>15469.775104540568</v>
      </c>
    </row>
    <row r="479" spans="9:12">
      <c r="I479">
        <v>474</v>
      </c>
      <c r="J479">
        <v>80.644999999999996</v>
      </c>
      <c r="K479">
        <v>672.24678415466201</v>
      </c>
      <c r="L479">
        <v>2757.2919683120954</v>
      </c>
    </row>
    <row r="480" spans="9:12">
      <c r="I480">
        <v>475</v>
      </c>
      <c r="J480">
        <v>118.63500000000001</v>
      </c>
      <c r="K480">
        <v>988.92674360702267</v>
      </c>
      <c r="L480">
        <v>4056.1886373700222</v>
      </c>
    </row>
    <row r="481" spans="9:12">
      <c r="I481">
        <v>476</v>
      </c>
      <c r="J481">
        <v>3919.74</v>
      </c>
      <c r="K481">
        <v>17383.7841206304</v>
      </c>
      <c r="L481">
        <v>30141.813211294295</v>
      </c>
    </row>
    <row r="482" spans="9:12">
      <c r="I482">
        <v>477</v>
      </c>
      <c r="J482">
        <v>7405.86</v>
      </c>
      <c r="K482">
        <v>32844.492611145601</v>
      </c>
      <c r="L482">
        <v>56949.197852152443</v>
      </c>
    </row>
    <row r="483" spans="9:12">
      <c r="I483">
        <v>478</v>
      </c>
      <c r="J483">
        <v>828.52</v>
      </c>
      <c r="K483">
        <v>5217.8391078586665</v>
      </c>
      <c r="L483">
        <v>13774.482336848276</v>
      </c>
    </row>
    <row r="484" spans="9:12">
      <c r="I484">
        <v>479</v>
      </c>
      <c r="J484">
        <v>6423.36</v>
      </c>
      <c r="K484">
        <v>52158.470691176582</v>
      </c>
      <c r="L484">
        <v>100578.85695572227</v>
      </c>
    </row>
    <row r="485" spans="9:12">
      <c r="I485">
        <v>480</v>
      </c>
      <c r="J485">
        <v>72.085999999999999</v>
      </c>
      <c r="K485">
        <v>1596.2064865363006</v>
      </c>
      <c r="L485">
        <v>25475.388457951729</v>
      </c>
    </row>
    <row r="486" spans="9:12">
      <c r="I486">
        <v>481</v>
      </c>
      <c r="J486">
        <v>5154.1000000000004</v>
      </c>
      <c r="K486">
        <v>29004.708065523315</v>
      </c>
      <c r="L486">
        <v>59986.623905670051</v>
      </c>
    </row>
    <row r="487" spans="9:12">
      <c r="I487">
        <v>482</v>
      </c>
      <c r="J487">
        <v>6095.58</v>
      </c>
      <c r="K487">
        <v>27033.488652316799</v>
      </c>
      <c r="L487">
        <v>46873.474713756848</v>
      </c>
    </row>
    <row r="488" spans="9:12">
      <c r="I488">
        <v>483</v>
      </c>
      <c r="J488">
        <v>6458.5</v>
      </c>
      <c r="K488">
        <v>51183.240303188228</v>
      </c>
      <c r="L488">
        <v>112545.22220112565</v>
      </c>
    </row>
    <row r="489" spans="9:12">
      <c r="I489">
        <v>484</v>
      </c>
      <c r="J489">
        <v>101.76900000000001</v>
      </c>
      <c r="K489">
        <v>2253.4797038025799</v>
      </c>
      <c r="L489">
        <v>35965.441389136431</v>
      </c>
    </row>
    <row r="490" spans="9:12">
      <c r="I490">
        <v>485</v>
      </c>
      <c r="J490">
        <v>96.59</v>
      </c>
      <c r="K490">
        <v>1900.5803846927281</v>
      </c>
      <c r="L490">
        <v>26508.418500855856</v>
      </c>
    </row>
    <row r="491" spans="9:12">
      <c r="I491">
        <v>486</v>
      </c>
      <c r="J491">
        <v>1209.75</v>
      </c>
      <c r="K491">
        <v>17762.540991497735</v>
      </c>
      <c r="L491">
        <v>94756.384413338179</v>
      </c>
    </row>
    <row r="492" spans="9:12">
      <c r="I492">
        <v>487</v>
      </c>
      <c r="J492">
        <v>13125.140000000001</v>
      </c>
      <c r="K492">
        <v>49647.996672982408</v>
      </c>
      <c r="L492">
        <v>73003.755677668247</v>
      </c>
    </row>
    <row r="493" spans="9:12">
      <c r="I493">
        <v>488</v>
      </c>
      <c r="J493">
        <v>75.863</v>
      </c>
      <c r="K493">
        <v>1492.7397217511589</v>
      </c>
      <c r="L493">
        <v>20820.045063986207</v>
      </c>
    </row>
    <row r="494" spans="9:12">
      <c r="I494">
        <v>489</v>
      </c>
      <c r="J494">
        <v>7035.96</v>
      </c>
      <c r="K494">
        <v>57132.857794719705</v>
      </c>
      <c r="L494">
        <v>110171.12763198445</v>
      </c>
    </row>
    <row r="495" spans="9:12">
      <c r="I495">
        <v>490</v>
      </c>
      <c r="J495">
        <v>126.87400000000001</v>
      </c>
      <c r="K495">
        <v>2809.3818740505312</v>
      </c>
      <c r="L495">
        <v>44837.616669175259</v>
      </c>
    </row>
    <row r="496" spans="9:12">
      <c r="I496">
        <v>491</v>
      </c>
      <c r="J496">
        <v>965.11</v>
      </c>
      <c r="K496">
        <v>6812.8672487006788</v>
      </c>
      <c r="L496">
        <v>20663.209805689421</v>
      </c>
    </row>
    <row r="497" spans="9:12">
      <c r="I497">
        <v>492</v>
      </c>
      <c r="J497">
        <v>110.267</v>
      </c>
      <c r="K497">
        <v>919.17212658419123</v>
      </c>
      <c r="L497">
        <v>3770.0826271916385</v>
      </c>
    </row>
    <row r="498" spans="9:12">
      <c r="I498">
        <v>493</v>
      </c>
      <c r="J498">
        <v>113.285</v>
      </c>
      <c r="K498">
        <v>2229.0842621380657</v>
      </c>
      <c r="L498">
        <v>31090.239050310138</v>
      </c>
    </row>
    <row r="499" spans="9:12">
      <c r="I499">
        <v>494</v>
      </c>
      <c r="J499">
        <v>15593.060000000001</v>
      </c>
      <c r="K499">
        <v>58983.309206729602</v>
      </c>
      <c r="L499">
        <v>86730.651445030031</v>
      </c>
    </row>
    <row r="500" spans="9:12">
      <c r="I500">
        <v>495</v>
      </c>
      <c r="J500">
        <v>577.77</v>
      </c>
      <c r="K500">
        <v>3638.6700397666946</v>
      </c>
      <c r="L500">
        <v>9605.6614924936384</v>
      </c>
    </row>
    <row r="501" spans="9:12">
      <c r="I501">
        <v>496</v>
      </c>
      <c r="J501">
        <v>815.96</v>
      </c>
      <c r="K501">
        <v>5138.7389543382869</v>
      </c>
      <c r="L501">
        <v>13565.667222969536</v>
      </c>
    </row>
    <row r="502" spans="9:12">
      <c r="I502">
        <v>497</v>
      </c>
      <c r="J502">
        <v>83.793999999999997</v>
      </c>
      <c r="K502">
        <v>1648.796280722046</v>
      </c>
      <c r="L502">
        <v>22996.64996232235</v>
      </c>
    </row>
    <row r="503" spans="9:12">
      <c r="I503">
        <v>498</v>
      </c>
      <c r="J503">
        <v>1918.1000000000001</v>
      </c>
      <c r="K503">
        <v>14859.053476168669</v>
      </c>
      <c r="L503">
        <v>45535.882561711871</v>
      </c>
    </row>
    <row r="504" spans="9:12">
      <c r="I504">
        <v>499</v>
      </c>
      <c r="J504">
        <v>4414.05</v>
      </c>
      <c r="K504">
        <v>24840.075209371797</v>
      </c>
      <c r="L504">
        <v>51373.461370719015</v>
      </c>
    </row>
    <row r="505" spans="9:12">
      <c r="I505">
        <v>500</v>
      </c>
      <c r="J505">
        <v>87.885999999999996</v>
      </c>
      <c r="K505">
        <v>1729.3136731453062</v>
      </c>
      <c r="L505">
        <v>24119.669410562354</v>
      </c>
    </row>
    <row r="506" spans="9:12">
      <c r="I506">
        <v>501</v>
      </c>
      <c r="J506">
        <v>3922.92</v>
      </c>
      <c r="K506">
        <v>31854.591342199477</v>
      </c>
      <c r="L506">
        <v>61426.233237548877</v>
      </c>
    </row>
    <row r="507" spans="9:12">
      <c r="I507">
        <v>502</v>
      </c>
      <c r="J507">
        <v>1039.17</v>
      </c>
      <c r="K507">
        <v>15257.945626893743</v>
      </c>
      <c r="L507">
        <v>81395.322993022215</v>
      </c>
    </row>
    <row r="508" spans="9:12">
      <c r="I508">
        <v>503</v>
      </c>
      <c r="J508">
        <v>761.64</v>
      </c>
      <c r="K508">
        <v>5376.5396807621783</v>
      </c>
      <c r="L508">
        <v>16306.873948467319</v>
      </c>
    </row>
    <row r="509" spans="9:12">
      <c r="I509">
        <v>504</v>
      </c>
      <c r="J509">
        <v>108.514</v>
      </c>
      <c r="K509">
        <v>2402.8348178564511</v>
      </c>
      <c r="L509">
        <v>38349.142734042311</v>
      </c>
    </row>
    <row r="510" spans="9:12">
      <c r="I510">
        <v>505</v>
      </c>
      <c r="J510">
        <v>120.497</v>
      </c>
      <c r="K510">
        <v>2668.1754155892213</v>
      </c>
      <c r="L510">
        <v>42583.967525147877</v>
      </c>
    </row>
    <row r="511" spans="9:12">
      <c r="I511">
        <v>506</v>
      </c>
      <c r="J511">
        <v>6922.44</v>
      </c>
      <c r="K511">
        <v>56211.061477393203</v>
      </c>
      <c r="L511">
        <v>108393.59813938032</v>
      </c>
    </row>
    <row r="512" spans="9:12">
      <c r="I512">
        <v>507</v>
      </c>
      <c r="J512">
        <v>16031.820000000002</v>
      </c>
      <c r="K512">
        <v>60642.9909335712</v>
      </c>
      <c r="L512">
        <v>89171.092296794945</v>
      </c>
    </row>
    <row r="513" spans="9:12">
      <c r="I513">
        <v>508</v>
      </c>
      <c r="J513">
        <v>129.31399999999999</v>
      </c>
      <c r="K513">
        <v>2544.4834026933995</v>
      </c>
      <c r="L513">
        <v>35489.280774610976</v>
      </c>
    </row>
    <row r="514" spans="9:12">
      <c r="I514">
        <v>509</v>
      </c>
      <c r="J514">
        <v>878.80000000000007</v>
      </c>
      <c r="K514">
        <v>5534.4916332571283</v>
      </c>
      <c r="L514">
        <v>14610.407808649477</v>
      </c>
    </row>
    <row r="515" spans="9:12">
      <c r="I515">
        <v>510</v>
      </c>
      <c r="J515">
        <v>137.79</v>
      </c>
      <c r="K515">
        <v>3051.0957991820451</v>
      </c>
      <c r="L515">
        <v>48695.360758277195</v>
      </c>
    </row>
    <row r="516" spans="9:12">
      <c r="I516">
        <v>511</v>
      </c>
      <c r="J516">
        <v>973.52</v>
      </c>
      <c r="K516">
        <v>6131.0176317802452</v>
      </c>
      <c r="L516">
        <v>16185.166374461129</v>
      </c>
    </row>
    <row r="517" spans="9:12">
      <c r="I517">
        <v>512</v>
      </c>
      <c r="J517">
        <v>1933.6200000000001</v>
      </c>
      <c r="K517">
        <v>14979.283135701611</v>
      </c>
      <c r="L517">
        <v>45904.328887428856</v>
      </c>
    </row>
    <row r="518" spans="9:12">
      <c r="I518">
        <v>513</v>
      </c>
      <c r="J518">
        <v>98.783000000000001</v>
      </c>
      <c r="K518">
        <v>2187.3604494564183</v>
      </c>
      <c r="L518">
        <v>34910.180867877883</v>
      </c>
    </row>
    <row r="519" spans="9:12">
      <c r="I519">
        <v>514</v>
      </c>
      <c r="J519">
        <v>1221.1200000000001</v>
      </c>
      <c r="K519">
        <v>7690.3486836628872</v>
      </c>
      <c r="L519">
        <v>20301.617186274521</v>
      </c>
    </row>
    <row r="520" spans="9:12">
      <c r="I520">
        <v>515</v>
      </c>
      <c r="J520">
        <v>14550.340000000002</v>
      </c>
      <c r="K520">
        <v>55039.0496338144</v>
      </c>
      <c r="L520">
        <v>80930.905604588086</v>
      </c>
    </row>
    <row r="521" spans="9:12">
      <c r="I521">
        <v>516</v>
      </c>
      <c r="J521">
        <v>5439.54</v>
      </c>
      <c r="K521">
        <v>44169.731676798852</v>
      </c>
      <c r="L521">
        <v>85173.914519025784</v>
      </c>
    </row>
    <row r="522" spans="9:12">
      <c r="I522">
        <v>517</v>
      </c>
      <c r="J522">
        <v>1015.16</v>
      </c>
      <c r="K522">
        <v>14905.411128686792</v>
      </c>
      <c r="L522">
        <v>79514.685845045999</v>
      </c>
    </row>
    <row r="523" spans="9:12">
      <c r="I523">
        <v>518</v>
      </c>
      <c r="J523">
        <v>1450.06</v>
      </c>
      <c r="K523">
        <v>11233.261604532161</v>
      </c>
      <c r="L523">
        <v>34424.566950334134</v>
      </c>
    </row>
    <row r="524" spans="9:12">
      <c r="I524">
        <v>519</v>
      </c>
      <c r="J524">
        <v>1147.58</v>
      </c>
      <c r="K524">
        <v>16849.710097973111</v>
      </c>
      <c r="L524">
        <v>89886.779603272269</v>
      </c>
    </row>
    <row r="525" spans="9:12">
      <c r="I525">
        <v>520</v>
      </c>
      <c r="J525">
        <v>5235.3</v>
      </c>
      <c r="K525">
        <v>41489.450794964985</v>
      </c>
      <c r="L525">
        <v>91229.852409933126</v>
      </c>
    </row>
    <row r="526" spans="9:12">
      <c r="I526">
        <v>521</v>
      </c>
      <c r="J526">
        <v>1741.3</v>
      </c>
      <c r="K526">
        <v>13489.426942314009</v>
      </c>
      <c r="L526">
        <v>41338.633181121346</v>
      </c>
    </row>
    <row r="527" spans="9:12">
      <c r="I527">
        <v>522</v>
      </c>
      <c r="J527">
        <v>788.31000000000006</v>
      </c>
      <c r="K527">
        <v>11574.613506102571</v>
      </c>
      <c r="L527">
        <v>61746.150359064784</v>
      </c>
    </row>
    <row r="528" spans="9:12">
      <c r="I528">
        <v>523</v>
      </c>
      <c r="J528">
        <v>95.138000000000005</v>
      </c>
      <c r="K528">
        <v>1872.0096970586681</v>
      </c>
      <c r="L528">
        <v>26109.927728899722</v>
      </c>
    </row>
    <row r="529" spans="9:12">
      <c r="I529">
        <v>524</v>
      </c>
      <c r="J529">
        <v>816.23</v>
      </c>
      <c r="K529">
        <v>5140.439355727658</v>
      </c>
      <c r="L529">
        <v>13570.156082901642</v>
      </c>
    </row>
    <row r="530" spans="9:12">
      <c r="I530">
        <v>525</v>
      </c>
      <c r="J530">
        <v>20777.820000000003</v>
      </c>
      <c r="K530">
        <v>78595.515036931203</v>
      </c>
      <c r="L530">
        <v>115568.96877249071</v>
      </c>
    </row>
    <row r="531" spans="9:12">
      <c r="I531">
        <v>526</v>
      </c>
      <c r="J531">
        <v>21377.02</v>
      </c>
      <c r="K531">
        <v>80862.087401603203</v>
      </c>
      <c r="L531">
        <v>118901.79801484993</v>
      </c>
    </row>
    <row r="532" spans="9:12">
      <c r="I532">
        <v>527</v>
      </c>
      <c r="J532">
        <v>1174.79</v>
      </c>
      <c r="K532">
        <v>17249.229618848218</v>
      </c>
      <c r="L532">
        <v>92018.063934652251</v>
      </c>
    </row>
    <row r="533" spans="9:12">
      <c r="I533">
        <v>528</v>
      </c>
      <c r="J533">
        <v>601.94000000000005</v>
      </c>
      <c r="K533">
        <v>3790.8874530300363</v>
      </c>
      <c r="L533">
        <v>10007.497583452965</v>
      </c>
    </row>
    <row r="534" spans="9:12">
      <c r="I534">
        <v>529</v>
      </c>
      <c r="J534">
        <v>754.47</v>
      </c>
      <c r="K534">
        <v>5325.9254935988656</v>
      </c>
      <c r="L534">
        <v>16153.362727666796</v>
      </c>
    </row>
    <row r="535" spans="9:12">
      <c r="I535">
        <v>530</v>
      </c>
      <c r="J535">
        <v>5081.7000000000007</v>
      </c>
      <c r="K535">
        <v>40272.179646777367</v>
      </c>
      <c r="L535">
        <v>88553.233050934461</v>
      </c>
    </row>
    <row r="536" spans="9:12">
      <c r="I536">
        <v>531</v>
      </c>
      <c r="J536">
        <v>877.01</v>
      </c>
      <c r="K536">
        <v>12876.979603185313</v>
      </c>
      <c r="L536">
        <v>68693.776974037377</v>
      </c>
    </row>
    <row r="537" spans="9:12">
      <c r="I537">
        <v>532</v>
      </c>
      <c r="J537">
        <v>108.77500000000001</v>
      </c>
      <c r="K537">
        <v>2140.3419747898492</v>
      </c>
      <c r="L537">
        <v>29852.502561658515</v>
      </c>
    </row>
    <row r="538" spans="9:12">
      <c r="I538">
        <v>533</v>
      </c>
      <c r="J538">
        <v>714.48</v>
      </c>
      <c r="K538">
        <v>5043.6296296294322</v>
      </c>
      <c r="L538">
        <v>15297.168345545047</v>
      </c>
    </row>
    <row r="539" spans="9:12">
      <c r="I539">
        <v>534</v>
      </c>
      <c r="J539">
        <v>85.082000000000008</v>
      </c>
      <c r="K539">
        <v>709.23306949528126</v>
      </c>
      <c r="L539">
        <v>2908.9951670646619</v>
      </c>
    </row>
    <row r="540" spans="9:12">
      <c r="I540">
        <v>535</v>
      </c>
      <c r="J540">
        <v>1050.3499999999999</v>
      </c>
      <c r="K540">
        <v>7414.5901655487532</v>
      </c>
      <c r="L540">
        <v>22488.216285610848</v>
      </c>
    </row>
    <row r="541" spans="9:12">
      <c r="I541">
        <v>536</v>
      </c>
      <c r="J541">
        <v>4902</v>
      </c>
      <c r="K541">
        <v>38848.067502706312</v>
      </c>
      <c r="L541">
        <v>85421.797511793426</v>
      </c>
    </row>
    <row r="542" spans="9:12">
      <c r="I542">
        <v>537</v>
      </c>
      <c r="J542">
        <v>1210.1500000000001</v>
      </c>
      <c r="K542">
        <v>7621.2620049910265</v>
      </c>
      <c r="L542">
        <v>20119.236469773747</v>
      </c>
    </row>
    <row r="543" spans="9:12">
      <c r="I543">
        <v>538</v>
      </c>
      <c r="J543">
        <v>2096.36</v>
      </c>
      <c r="K543">
        <v>16239.990274386604</v>
      </c>
      <c r="L543">
        <v>49767.792485829872</v>
      </c>
    </row>
    <row r="544" spans="9:12">
      <c r="I544">
        <v>539</v>
      </c>
      <c r="J544">
        <v>64.62</v>
      </c>
      <c r="K544">
        <v>538.66435851043786</v>
      </c>
      <c r="L544">
        <v>2209.3893854836333</v>
      </c>
    </row>
    <row r="545" spans="9:12">
      <c r="I545">
        <v>540</v>
      </c>
      <c r="J545">
        <v>1167.3</v>
      </c>
      <c r="K545">
        <v>17139.25530016558</v>
      </c>
      <c r="L545">
        <v>91431.39287099785</v>
      </c>
    </row>
    <row r="546" spans="9:12">
      <c r="I546">
        <v>541</v>
      </c>
      <c r="J546">
        <v>6252.9000000000005</v>
      </c>
      <c r="K546">
        <v>35188.20726468457</v>
      </c>
      <c r="L546">
        <v>72775.142240112575</v>
      </c>
    </row>
    <row r="547" spans="9:12">
      <c r="I547">
        <v>542</v>
      </c>
      <c r="J547">
        <v>906.12</v>
      </c>
      <c r="K547">
        <v>6396.4473183291639</v>
      </c>
      <c r="L547">
        <v>19400.221393552347</v>
      </c>
    </row>
    <row r="548" spans="9:12">
      <c r="I548">
        <v>543</v>
      </c>
      <c r="J548">
        <v>650.95000000000005</v>
      </c>
      <c r="K548">
        <v>4595.1611065492098</v>
      </c>
      <c r="L548">
        <v>13936.977570446408</v>
      </c>
    </row>
    <row r="549" spans="9:12">
      <c r="I549">
        <v>544</v>
      </c>
      <c r="J549">
        <v>75.569000000000003</v>
      </c>
      <c r="K549">
        <v>629.93387354186439</v>
      </c>
      <c r="L549">
        <v>2583.7410472239653</v>
      </c>
    </row>
    <row r="550" spans="9:12">
      <c r="I550">
        <v>545</v>
      </c>
      <c r="J550">
        <v>747.77</v>
      </c>
      <c r="K550">
        <v>5278.6291122886578</v>
      </c>
      <c r="L550">
        <v>16009.914306556124</v>
      </c>
    </row>
    <row r="551" spans="9:12">
      <c r="I551">
        <v>546</v>
      </c>
      <c r="J551">
        <v>2899.28</v>
      </c>
      <c r="K551">
        <v>22460.01593367723</v>
      </c>
      <c r="L551">
        <v>68829.1922180908</v>
      </c>
    </row>
    <row r="552" spans="9:12">
      <c r="I552">
        <v>547</v>
      </c>
      <c r="J552">
        <v>1096.69</v>
      </c>
      <c r="K552">
        <v>16102.501409353712</v>
      </c>
      <c r="L552">
        <v>85900.706114704575</v>
      </c>
    </row>
    <row r="553" spans="9:12">
      <c r="I553">
        <v>548</v>
      </c>
      <c r="J553">
        <v>96.959000000000003</v>
      </c>
      <c r="K553">
        <v>808.23827819271969</v>
      </c>
      <c r="L553">
        <v>3315.0756024003026</v>
      </c>
    </row>
    <row r="554" spans="9:12">
      <c r="I554">
        <v>549</v>
      </c>
      <c r="J554">
        <v>847.12</v>
      </c>
      <c r="K554">
        <v>5334.9778702375725</v>
      </c>
      <c r="L554">
        <v>14083.71490994896</v>
      </c>
    </row>
    <row r="555" spans="9:12">
      <c r="I555">
        <v>550</v>
      </c>
      <c r="J555">
        <v>963.24</v>
      </c>
      <c r="K555">
        <v>6799.6666169021582</v>
      </c>
      <c r="L555">
        <v>20623.172709051072</v>
      </c>
    </row>
    <row r="556" spans="9:12">
      <c r="I556">
        <v>551</v>
      </c>
      <c r="J556">
        <v>876.63</v>
      </c>
      <c r="K556">
        <v>5520.8254443129226</v>
      </c>
      <c r="L556">
        <v>14574.330675121064</v>
      </c>
    </row>
    <row r="557" spans="9:12">
      <c r="I557">
        <v>552</v>
      </c>
      <c r="J557">
        <v>14269.500000000002</v>
      </c>
      <c r="K557">
        <v>53976.72623112001</v>
      </c>
      <c r="L557">
        <v>79368.83657183747</v>
      </c>
    </row>
    <row r="558" spans="9:12">
      <c r="I558">
        <v>553</v>
      </c>
      <c r="J558">
        <v>1000.82</v>
      </c>
      <c r="K558">
        <v>6302.9471055944468</v>
      </c>
      <c r="L558">
        <v>16639.039989818582</v>
      </c>
    </row>
    <row r="559" spans="9:12">
      <c r="I559">
        <v>554</v>
      </c>
      <c r="J559">
        <v>1359.74</v>
      </c>
      <c r="K559">
        <v>9598.624107871914</v>
      </c>
      <c r="L559">
        <v>29112.321809107914</v>
      </c>
    </row>
    <row r="560" spans="9:12">
      <c r="I560">
        <v>555</v>
      </c>
      <c r="J560">
        <v>886.97</v>
      </c>
      <c r="K560">
        <v>6261.2643777186449</v>
      </c>
      <c r="L560">
        <v>18990.215831721096</v>
      </c>
    </row>
    <row r="561" spans="9:12">
      <c r="I561">
        <v>556</v>
      </c>
      <c r="J561">
        <v>12645.36</v>
      </c>
      <c r="K561">
        <v>47833.150062297609</v>
      </c>
      <c r="L561">
        <v>70335.156188517518</v>
      </c>
    </row>
    <row r="562" spans="9:12">
      <c r="I562">
        <v>557</v>
      </c>
      <c r="J562">
        <v>13955.060000000001</v>
      </c>
      <c r="K562">
        <v>52787.305312649602</v>
      </c>
      <c r="L562">
        <v>77619.879918019986</v>
      </c>
    </row>
    <row r="563" spans="9:12">
      <c r="I563">
        <v>558</v>
      </c>
      <c r="J563">
        <v>6002.6500000000005</v>
      </c>
      <c r="K563">
        <v>47570.655323361905</v>
      </c>
      <c r="L563">
        <v>104601.62236519113</v>
      </c>
    </row>
    <row r="564" spans="9:12">
      <c r="I564">
        <v>559</v>
      </c>
      <c r="J564">
        <v>5267.6</v>
      </c>
      <c r="K564">
        <v>41745.426433548702</v>
      </c>
      <c r="L564">
        <v>91792.709215243391</v>
      </c>
    </row>
    <row r="565" spans="9:12">
      <c r="I565">
        <v>560</v>
      </c>
      <c r="J565">
        <v>4761.45</v>
      </c>
      <c r="K565">
        <v>26795.069404665406</v>
      </c>
      <c r="L565">
        <v>55416.718805543671</v>
      </c>
    </row>
    <row r="566" spans="9:12">
      <c r="I566">
        <v>561</v>
      </c>
      <c r="J566">
        <v>5597.16</v>
      </c>
      <c r="K566">
        <v>45449.625400697747</v>
      </c>
      <c r="L566">
        <v>87641.974760606667</v>
      </c>
    </row>
    <row r="567" spans="9:12">
      <c r="I567">
        <v>562</v>
      </c>
      <c r="J567">
        <v>4968.1500000000005</v>
      </c>
      <c r="K567">
        <v>39372.302440548825</v>
      </c>
      <c r="L567">
        <v>86574.521278705957</v>
      </c>
    </row>
    <row r="568" spans="9:12">
      <c r="I568">
        <v>563</v>
      </c>
      <c r="J568">
        <v>15418.480000000001</v>
      </c>
      <c r="K568">
        <v>58322.931697676802</v>
      </c>
      <c r="L568">
        <v>85759.614513903391</v>
      </c>
    </row>
    <row r="569" spans="9:12">
      <c r="I569">
        <v>564</v>
      </c>
      <c r="J569">
        <v>860.41</v>
      </c>
      <c r="K569">
        <v>12633.244798094289</v>
      </c>
      <c r="L569">
        <v>67393.544710130431</v>
      </c>
    </row>
    <row r="570" spans="9:12">
      <c r="I570">
        <v>565</v>
      </c>
      <c r="J570">
        <v>6402.75</v>
      </c>
      <c r="K570">
        <v>50741.424766004253</v>
      </c>
      <c r="L570">
        <v>111573.72786997867</v>
      </c>
    </row>
    <row r="571" spans="9:12">
      <c r="I571">
        <v>566</v>
      </c>
      <c r="J571">
        <v>1903.8600000000001</v>
      </c>
      <c r="K571">
        <v>14748.739664844627</v>
      </c>
      <c r="L571">
        <v>45197.823561827201</v>
      </c>
    </row>
    <row r="572" spans="9:12">
      <c r="I572">
        <v>567</v>
      </c>
      <c r="J572">
        <v>2255.56</v>
      </c>
      <c r="K572">
        <v>17473.273895368853</v>
      </c>
      <c r="L572">
        <v>53547.216136225848</v>
      </c>
    </row>
    <row r="573" spans="9:12">
      <c r="I573">
        <v>568</v>
      </c>
      <c r="J573">
        <v>4930.32</v>
      </c>
      <c r="K573">
        <v>40034.802847438368</v>
      </c>
      <c r="L573">
        <v>77200.398237983958</v>
      </c>
    </row>
    <row r="574" spans="9:12">
      <c r="I574">
        <v>569</v>
      </c>
      <c r="J574">
        <v>11761.68</v>
      </c>
      <c r="K574">
        <v>44490.485397388802</v>
      </c>
      <c r="L574">
        <v>65420.011754458763</v>
      </c>
    </row>
    <row r="575" spans="9:12">
      <c r="I575">
        <v>570</v>
      </c>
      <c r="J575">
        <v>125.971</v>
      </c>
      <c r="K575">
        <v>1050.0787357771337</v>
      </c>
      <c r="L575">
        <v>4307.0100631191399</v>
      </c>
    </row>
    <row r="576" spans="9:12">
      <c r="I576">
        <v>571</v>
      </c>
      <c r="J576">
        <v>10895.220000000001</v>
      </c>
      <c r="K576">
        <v>41212.958209315198</v>
      </c>
      <c r="L576">
        <v>60600.647226196787</v>
      </c>
    </row>
    <row r="577" spans="9:12">
      <c r="I577">
        <v>572</v>
      </c>
      <c r="J577">
        <v>122.453</v>
      </c>
      <c r="K577">
        <v>2711.4872915105516</v>
      </c>
      <c r="L577">
        <v>43275.223245034591</v>
      </c>
    </row>
    <row r="578" spans="9:12">
      <c r="I578">
        <v>573</v>
      </c>
      <c r="J578">
        <v>1121.31</v>
      </c>
      <c r="K578">
        <v>16463.992427506782</v>
      </c>
      <c r="L578">
        <v>87829.122882017138</v>
      </c>
    </row>
    <row r="579" spans="9:12">
      <c r="I579">
        <v>574</v>
      </c>
      <c r="J579">
        <v>90.097000000000008</v>
      </c>
      <c r="K579">
        <v>1995.0256057689571</v>
      </c>
      <c r="L579">
        <v>31840.524843881969</v>
      </c>
    </row>
    <row r="580" spans="9:12">
      <c r="I580">
        <v>575</v>
      </c>
      <c r="J580">
        <v>4720.9799999999996</v>
      </c>
      <c r="K580">
        <v>38334.936382770204</v>
      </c>
      <c r="L580">
        <v>73922.491049984077</v>
      </c>
    </row>
    <row r="581" spans="9:12">
      <c r="I581">
        <v>576</v>
      </c>
      <c r="J581">
        <v>8053.98</v>
      </c>
      <c r="K581">
        <v>35718.861361180796</v>
      </c>
      <c r="L581">
        <v>61933.07738969932</v>
      </c>
    </row>
    <row r="582" spans="9:12">
      <c r="I582">
        <v>577</v>
      </c>
      <c r="J582">
        <v>5491.6799999999994</v>
      </c>
      <c r="K582">
        <v>24355.232637772795</v>
      </c>
      <c r="L582">
        <v>42229.635837122012</v>
      </c>
    </row>
    <row r="583" spans="9:12">
      <c r="I583">
        <v>578</v>
      </c>
      <c r="J583">
        <v>4553.9000000000005</v>
      </c>
      <c r="K583">
        <v>25627.081364270503</v>
      </c>
      <c r="L583">
        <v>53001.122718618346</v>
      </c>
    </row>
    <row r="584" spans="9:12">
      <c r="I584">
        <v>579</v>
      </c>
      <c r="J584">
        <v>108.572</v>
      </c>
      <c r="K584">
        <v>2404.1191168357136</v>
      </c>
      <c r="L584">
        <v>38369.640091789457</v>
      </c>
    </row>
    <row r="585" spans="9:12">
      <c r="I585">
        <v>580</v>
      </c>
      <c r="J585">
        <v>122.004</v>
      </c>
      <c r="K585">
        <v>1017.0103125302918</v>
      </c>
      <c r="L585">
        <v>4171.3763940969538</v>
      </c>
    </row>
    <row r="586" spans="9:12">
      <c r="I586">
        <v>581</v>
      </c>
      <c r="J586">
        <v>6552.2000000000007</v>
      </c>
      <c r="K586">
        <v>51925.807403352155</v>
      </c>
      <c r="L586">
        <v>114178.02971374398</v>
      </c>
    </row>
    <row r="587" spans="9:12">
      <c r="I587">
        <v>582</v>
      </c>
      <c r="J587">
        <v>5290.5</v>
      </c>
      <c r="K587">
        <v>42959.508604790899</v>
      </c>
      <c r="L587">
        <v>82840.202436769629</v>
      </c>
    </row>
    <row r="588" spans="9:12">
      <c r="I588">
        <v>583</v>
      </c>
      <c r="J588">
        <v>101.38500000000001</v>
      </c>
      <c r="K588">
        <v>845.13286888859079</v>
      </c>
      <c r="L588">
        <v>3466.4027057762014</v>
      </c>
    </row>
    <row r="589" spans="9:12">
      <c r="I589">
        <v>584</v>
      </c>
      <c r="J589">
        <v>102.718</v>
      </c>
      <c r="K589">
        <v>2274.4934922736143</v>
      </c>
      <c r="L589">
        <v>36300.820570206226</v>
      </c>
    </row>
    <row r="590" spans="9:12">
      <c r="I590">
        <v>585</v>
      </c>
      <c r="J590">
        <v>1000.46</v>
      </c>
      <c r="K590">
        <v>6300.6799037419505</v>
      </c>
      <c r="L590">
        <v>16633.05484324244</v>
      </c>
    </row>
    <row r="591" spans="9:12">
      <c r="I591">
        <v>586</v>
      </c>
      <c r="J591">
        <v>122.351</v>
      </c>
      <c r="K591">
        <v>1019.902861778251</v>
      </c>
      <c r="L591">
        <v>4183.2404937064057</v>
      </c>
    </row>
    <row r="592" spans="9:12">
      <c r="I592">
        <v>587</v>
      </c>
      <c r="J592">
        <v>4126.6000000000004</v>
      </c>
      <c r="K592">
        <v>23222.449759063365</v>
      </c>
      <c r="L592">
        <v>48027.939351028894</v>
      </c>
    </row>
    <row r="593" spans="9:12">
      <c r="I593">
        <v>588</v>
      </c>
      <c r="J593">
        <v>5697.5</v>
      </c>
      <c r="K593">
        <v>32062.692653095408</v>
      </c>
      <c r="L593">
        <v>66311.051338265665</v>
      </c>
    </row>
    <row r="594" spans="9:12">
      <c r="I594">
        <v>589</v>
      </c>
      <c r="J594">
        <v>1012.0400000000001</v>
      </c>
      <c r="K594">
        <v>6373.6082299972059</v>
      </c>
      <c r="L594">
        <v>16825.577058108349</v>
      </c>
    </row>
    <row r="595" spans="9:12">
      <c r="I595">
        <v>590</v>
      </c>
      <c r="J595">
        <v>131.245</v>
      </c>
      <c r="K595">
        <v>2906.1693022980439</v>
      </c>
      <c r="L595">
        <v>46382.339957327</v>
      </c>
    </row>
    <row r="596" spans="9:12">
      <c r="I596">
        <v>591</v>
      </c>
      <c r="J596">
        <v>1152.25</v>
      </c>
      <c r="K596">
        <v>7256.6203737147544</v>
      </c>
      <c r="L596">
        <v>19156.6253954442</v>
      </c>
    </row>
    <row r="597" spans="9:12">
      <c r="I597">
        <v>592</v>
      </c>
      <c r="J597">
        <v>4780.55</v>
      </c>
      <c r="K597">
        <v>37885.583251746764</v>
      </c>
      <c r="L597">
        <v>83305.421072012265</v>
      </c>
    </row>
    <row r="598" spans="9:12">
      <c r="I598">
        <v>593</v>
      </c>
      <c r="J598">
        <v>121.37700000000001</v>
      </c>
      <c r="K598">
        <v>2388.3087830298095</v>
      </c>
      <c r="L598">
        <v>33311.02922019238</v>
      </c>
    </row>
    <row r="599" spans="9:12">
      <c r="I599">
        <v>594</v>
      </c>
      <c r="J599">
        <v>104.19200000000001</v>
      </c>
      <c r="K599">
        <v>868.53167505291776</v>
      </c>
      <c r="L599">
        <v>3562.3754078042512</v>
      </c>
    </row>
    <row r="600" spans="9:12">
      <c r="I600">
        <v>595</v>
      </c>
      <c r="J600">
        <v>5793.36</v>
      </c>
      <c r="K600">
        <v>25693.163213145599</v>
      </c>
      <c r="L600">
        <v>44549.47904345287</v>
      </c>
    </row>
    <row r="601" spans="9:12">
      <c r="I601">
        <v>596</v>
      </c>
      <c r="J601">
        <v>6797.7</v>
      </c>
      <c r="K601">
        <v>30147.343782192002</v>
      </c>
      <c r="L601">
        <v>52272.600648618332</v>
      </c>
    </row>
    <row r="602" spans="9:12">
      <c r="I602">
        <v>597</v>
      </c>
      <c r="J602">
        <v>108.018</v>
      </c>
      <c r="K602">
        <v>900.42473967162596</v>
      </c>
      <c r="L602">
        <v>3693.18821790732</v>
      </c>
    </row>
    <row r="603" spans="9:12">
      <c r="I603">
        <v>598</v>
      </c>
      <c r="J603">
        <v>742.78</v>
      </c>
      <c r="K603">
        <v>4677.8671999894514</v>
      </c>
      <c r="L603">
        <v>12349.019927297062</v>
      </c>
    </row>
    <row r="604" spans="9:12">
      <c r="I604">
        <v>599</v>
      </c>
      <c r="J604">
        <v>114.15900000000001</v>
      </c>
      <c r="K604">
        <v>951.61535907138773</v>
      </c>
      <c r="L604">
        <v>3903.1520095547203</v>
      </c>
    </row>
    <row r="605" spans="9:12">
      <c r="I605">
        <v>600</v>
      </c>
      <c r="J605">
        <v>122.452</v>
      </c>
      <c r="K605">
        <v>1020.7447853345735</v>
      </c>
      <c r="L605">
        <v>4186.6937330739993</v>
      </c>
    </row>
    <row r="606" spans="9:12">
      <c r="I606">
        <v>601</v>
      </c>
      <c r="J606">
        <v>121.161</v>
      </c>
      <c r="K606">
        <v>2682.8784245931897</v>
      </c>
      <c r="L606">
        <v>42818.626931080769</v>
      </c>
    </row>
    <row r="607" spans="9:12">
      <c r="I607">
        <v>602</v>
      </c>
      <c r="J607">
        <v>1038.1300000000001</v>
      </c>
      <c r="K607">
        <v>15242.675494526593</v>
      </c>
      <c r="L607">
        <v>81313.862658416008</v>
      </c>
    </row>
    <row r="608" spans="9:12">
      <c r="I608">
        <v>603</v>
      </c>
      <c r="J608">
        <v>3860.04</v>
      </c>
      <c r="K608">
        <v>17119.0186229184</v>
      </c>
      <c r="L608">
        <v>29682.735249818725</v>
      </c>
    </row>
    <row r="609" spans="9:12">
      <c r="I609">
        <v>604</v>
      </c>
      <c r="J609">
        <v>16061.78</v>
      </c>
      <c r="K609">
        <v>60756.319551804809</v>
      </c>
      <c r="L609">
        <v>89337.733758912902</v>
      </c>
    </row>
    <row r="610" spans="9:12">
      <c r="I610">
        <v>605</v>
      </c>
      <c r="J610">
        <v>109.041</v>
      </c>
      <c r="K610">
        <v>2414.5042240990592</v>
      </c>
      <c r="L610">
        <v>38535.385967365575</v>
      </c>
    </row>
    <row r="611" spans="9:12">
      <c r="I611">
        <v>606</v>
      </c>
      <c r="J611">
        <v>94.292000000000002</v>
      </c>
      <c r="K611">
        <v>1855.3631393875842</v>
      </c>
      <c r="L611">
        <v>25877.749221272403</v>
      </c>
    </row>
    <row r="612" spans="9:12">
      <c r="I612">
        <v>607</v>
      </c>
      <c r="J612">
        <v>6417</v>
      </c>
      <c r="K612">
        <v>50854.355194791191</v>
      </c>
      <c r="L612">
        <v>111822.04704879202</v>
      </c>
    </row>
    <row r="613" spans="9:12">
      <c r="I613">
        <v>608</v>
      </c>
      <c r="J613">
        <v>4942.0199999999995</v>
      </c>
      <c r="K613">
        <v>40129.808281835125</v>
      </c>
      <c r="L613">
        <v>77383.600273426768</v>
      </c>
    </row>
    <row r="614" spans="9:12">
      <c r="I614">
        <v>609</v>
      </c>
      <c r="J614">
        <v>1589.48</v>
      </c>
      <c r="K614">
        <v>12313.314383661213</v>
      </c>
      <c r="L614">
        <v>37734.411456227397</v>
      </c>
    </row>
    <row r="615" spans="9:12">
      <c r="I615">
        <v>610</v>
      </c>
      <c r="J615">
        <v>6132.5999999999995</v>
      </c>
      <c r="K615">
        <v>27197.669870496</v>
      </c>
      <c r="L615">
        <v>47158.149188360301</v>
      </c>
    </row>
    <row r="616" spans="9:12">
      <c r="I616">
        <v>611</v>
      </c>
      <c r="J616">
        <v>5280.9500000000007</v>
      </c>
      <c r="K616">
        <v>29718.556694403553</v>
      </c>
      <c r="L616">
        <v>61462.983161880489</v>
      </c>
    </row>
    <row r="617" spans="9:12">
      <c r="I617">
        <v>612</v>
      </c>
      <c r="J617">
        <v>912.83</v>
      </c>
      <c r="K617">
        <v>13402.918200676901</v>
      </c>
      <c r="L617">
        <v>71499.458883263054</v>
      </c>
    </row>
    <row r="618" spans="9:12">
      <c r="I618">
        <v>613</v>
      </c>
      <c r="J618">
        <v>13257.86</v>
      </c>
      <c r="K618">
        <v>50150.031860297604</v>
      </c>
      <c r="L618">
        <v>73741.961780882382</v>
      </c>
    </row>
    <row r="619" spans="9:12">
      <c r="I619">
        <v>614</v>
      </c>
      <c r="J619">
        <v>90.998999999999995</v>
      </c>
      <c r="K619">
        <v>758.55645249290205</v>
      </c>
      <c r="L619">
        <v>3111.300289223539</v>
      </c>
    </row>
    <row r="620" spans="9:12">
      <c r="I620">
        <v>615</v>
      </c>
      <c r="J620">
        <v>6181.4500000000007</v>
      </c>
      <c r="K620">
        <v>34786.122246683044</v>
      </c>
      <c r="L620">
        <v>71943.562666945552</v>
      </c>
    </row>
    <row r="621" spans="9:12">
      <c r="I621">
        <v>616</v>
      </c>
      <c r="J621">
        <v>4493</v>
      </c>
      <c r="K621">
        <v>35606.766072961946</v>
      </c>
      <c r="L621">
        <v>78294.601432168085</v>
      </c>
    </row>
    <row r="622" spans="9:12">
      <c r="I622">
        <v>617</v>
      </c>
      <c r="J622">
        <v>5868.7000000000007</v>
      </c>
      <c r="K622">
        <v>46509.109292764697</v>
      </c>
      <c r="L622">
        <v>102267.4220843456</v>
      </c>
    </row>
    <row r="623" spans="9:12">
      <c r="I623">
        <v>618</v>
      </c>
      <c r="J623">
        <v>65.399000000000001</v>
      </c>
      <c r="K623">
        <v>545.15800653395422</v>
      </c>
      <c r="L623">
        <v>2236.0237762495226</v>
      </c>
    </row>
    <row r="624" spans="9:12">
      <c r="I624">
        <v>619</v>
      </c>
      <c r="J624">
        <v>4652.8500000000004</v>
      </c>
      <c r="K624">
        <v>26183.9226873111</v>
      </c>
      <c r="L624">
        <v>54152.764408819552</v>
      </c>
    </row>
    <row r="625" spans="9:12">
      <c r="I625">
        <v>620</v>
      </c>
      <c r="J625">
        <v>73.885999999999996</v>
      </c>
      <c r="K625">
        <v>1453.8387235056107</v>
      </c>
      <c r="L625">
        <v>20277.471884814531</v>
      </c>
    </row>
    <row r="626" spans="9:12">
      <c r="I626">
        <v>621</v>
      </c>
      <c r="J626">
        <v>75.524000000000001</v>
      </c>
      <c r="K626">
        <v>629.5587590860772</v>
      </c>
      <c r="L626">
        <v>2582.2024752285038</v>
      </c>
    </row>
    <row r="627" spans="9:12">
      <c r="I627">
        <v>622</v>
      </c>
      <c r="J627">
        <v>91.484999999999999</v>
      </c>
      <c r="K627">
        <v>2025.7602089278564</v>
      </c>
      <c r="L627">
        <v>32331.047818934512</v>
      </c>
    </row>
    <row r="628" spans="9:12">
      <c r="I628">
        <v>623</v>
      </c>
      <c r="J628">
        <v>5641.32</v>
      </c>
      <c r="K628">
        <v>25018.876005907201</v>
      </c>
      <c r="L628">
        <v>43380.329742569345</v>
      </c>
    </row>
    <row r="629" spans="9:12">
      <c r="I629">
        <v>624</v>
      </c>
      <c r="J629">
        <v>1252.75</v>
      </c>
      <c r="K629">
        <v>8843.3644308004023</v>
      </c>
      <c r="L629">
        <v>26821.643215879463</v>
      </c>
    </row>
    <row r="630" spans="9:12">
      <c r="I630">
        <v>625</v>
      </c>
      <c r="J630">
        <v>2884.26</v>
      </c>
      <c r="K630">
        <v>22343.659652350892</v>
      </c>
      <c r="L630">
        <v>68472.615941527067</v>
      </c>
    </row>
    <row r="631" spans="9:12">
      <c r="I631">
        <v>626</v>
      </c>
      <c r="J631">
        <v>1384.1000000000001</v>
      </c>
      <c r="K631">
        <v>9770.5852793221602</v>
      </c>
      <c r="L631">
        <v>29633.874576011785</v>
      </c>
    </row>
    <row r="632" spans="9:12">
      <c r="I632">
        <v>627</v>
      </c>
      <c r="J632">
        <v>2047.22</v>
      </c>
      <c r="K632">
        <v>15859.314664241707</v>
      </c>
      <c r="L632">
        <v>48601.204055048111</v>
      </c>
    </row>
    <row r="633" spans="9:12">
      <c r="I633">
        <v>628</v>
      </c>
      <c r="J633">
        <v>5339.1</v>
      </c>
      <c r="K633">
        <v>30045.795935786169</v>
      </c>
      <c r="L633">
        <v>62139.769056627323</v>
      </c>
    </row>
    <row r="634" spans="9:12">
      <c r="I634">
        <v>629</v>
      </c>
      <c r="J634">
        <v>1121.3700000000001</v>
      </c>
      <c r="K634">
        <v>7915.9318074369567</v>
      </c>
      <c r="L634">
        <v>24008.769549383956</v>
      </c>
    </row>
    <row r="635" spans="9:12">
      <c r="I635">
        <v>630</v>
      </c>
      <c r="J635">
        <v>1026.8900000000001</v>
      </c>
      <c r="K635">
        <v>15077.640602404723</v>
      </c>
      <c r="L635">
        <v>80433.464426710343</v>
      </c>
    </row>
    <row r="636" spans="9:12">
      <c r="I636">
        <v>631</v>
      </c>
      <c r="J636">
        <v>1953.2</v>
      </c>
      <c r="K636">
        <v>15130.964626272165</v>
      </c>
      <c r="L636">
        <v>46369.16001227028</v>
      </c>
    </row>
    <row r="637" spans="9:12">
      <c r="I637">
        <v>632</v>
      </c>
      <c r="J637">
        <v>5332.6799999999994</v>
      </c>
      <c r="K637">
        <v>43302.015375975119</v>
      </c>
      <c r="L637">
        <v>83500.669261981428</v>
      </c>
    </row>
    <row r="638" spans="9:12">
      <c r="I638">
        <v>633</v>
      </c>
      <c r="J638">
        <v>1185.1100000000001</v>
      </c>
      <c r="K638">
        <v>7463.5655205841549</v>
      </c>
      <c r="L638">
        <v>19702.936274588737</v>
      </c>
    </row>
    <row r="639" spans="9:12">
      <c r="I639">
        <v>634</v>
      </c>
      <c r="J639">
        <v>6459.42</v>
      </c>
      <c r="K639">
        <v>52451.282312060946</v>
      </c>
      <c r="L639">
        <v>101143.4950239332</v>
      </c>
    </row>
    <row r="640" spans="9:12">
      <c r="I640">
        <v>635</v>
      </c>
      <c r="J640">
        <v>793.64</v>
      </c>
      <c r="K640">
        <v>5602.432845228841</v>
      </c>
      <c r="L640">
        <v>16992.000735861566</v>
      </c>
    </row>
    <row r="641" spans="9:12">
      <c r="I641">
        <v>636</v>
      </c>
      <c r="J641">
        <v>75.134</v>
      </c>
      <c r="K641">
        <v>626.30776713592138</v>
      </c>
      <c r="L641">
        <v>2568.8681846011646</v>
      </c>
    </row>
    <row r="642" spans="9:12">
      <c r="I642">
        <v>637</v>
      </c>
      <c r="J642">
        <v>4951.26</v>
      </c>
      <c r="K642">
        <v>21958.506167529598</v>
      </c>
      <c r="L642">
        <v>38073.942169774775</v>
      </c>
    </row>
    <row r="643" spans="9:12">
      <c r="I643">
        <v>638</v>
      </c>
      <c r="J643">
        <v>3810.3</v>
      </c>
      <c r="K643">
        <v>21442.470876013944</v>
      </c>
      <c r="L643">
        <v>44346.643074013809</v>
      </c>
    </row>
    <row r="644" spans="9:12">
      <c r="I644">
        <v>639</v>
      </c>
      <c r="J644">
        <v>93.52</v>
      </c>
      <c r="K644">
        <v>2070.8213886312851</v>
      </c>
      <c r="L644">
        <v>33050.222353683734</v>
      </c>
    </row>
    <row r="645" spans="9:12">
      <c r="I645">
        <v>640</v>
      </c>
      <c r="J645">
        <v>124.87400000000001</v>
      </c>
      <c r="K645">
        <v>2457.1184900933818</v>
      </c>
      <c r="L645">
        <v>34270.755273588096</v>
      </c>
    </row>
    <row r="646" spans="9:12">
      <c r="I646">
        <v>641</v>
      </c>
      <c r="J646">
        <v>4207.45</v>
      </c>
      <c r="K646">
        <v>33343.798778919154</v>
      </c>
      <c r="L646">
        <v>73318.633606894189</v>
      </c>
    </row>
    <row r="647" spans="9:12">
      <c r="I647">
        <v>642</v>
      </c>
      <c r="J647">
        <v>123.851</v>
      </c>
      <c r="K647">
        <v>1032.406676971158</v>
      </c>
      <c r="L647">
        <v>4234.5262268884771</v>
      </c>
    </row>
    <row r="648" spans="9:12">
      <c r="I648">
        <v>643</v>
      </c>
      <c r="J648">
        <v>4612.4399999999996</v>
      </c>
      <c r="K648">
        <v>20455.8621820224</v>
      </c>
      <c r="L648">
        <v>35468.501719068685</v>
      </c>
    </row>
    <row r="649" spans="9:12">
      <c r="I649">
        <v>644</v>
      </c>
      <c r="J649">
        <v>117.148</v>
      </c>
      <c r="K649">
        <v>2305.0956714565045</v>
      </c>
      <c r="L649">
        <v>32150.411124736129</v>
      </c>
    </row>
    <row r="650" spans="9:12">
      <c r="I650">
        <v>645</v>
      </c>
      <c r="J650">
        <v>840.75</v>
      </c>
      <c r="K650">
        <v>5294.8609930142584</v>
      </c>
      <c r="L650">
        <v>13977.811066365553</v>
      </c>
    </row>
    <row r="651" spans="9:12">
      <c r="I651">
        <v>646</v>
      </c>
      <c r="J651">
        <v>2566.6</v>
      </c>
      <c r="K651">
        <v>19882.825010132161</v>
      </c>
      <c r="L651">
        <v>60931.336313481923</v>
      </c>
    </row>
    <row r="652" spans="9:12">
      <c r="I652">
        <v>647</v>
      </c>
      <c r="J652">
        <v>17947.300000000003</v>
      </c>
      <c r="K652">
        <v>67888.608478768001</v>
      </c>
      <c r="L652">
        <v>99825.244094448921</v>
      </c>
    </row>
    <row r="653" spans="9:12">
      <c r="I653">
        <v>648</v>
      </c>
      <c r="J653">
        <v>3846.42</v>
      </c>
      <c r="K653">
        <v>17058.614836003198</v>
      </c>
      <c r="L653">
        <v>29578.00088071826</v>
      </c>
    </row>
    <row r="654" spans="9:12">
      <c r="I654">
        <v>649</v>
      </c>
      <c r="J654">
        <v>83.954000000000008</v>
      </c>
      <c r="K654">
        <v>699.830200470215</v>
      </c>
      <c r="L654">
        <v>2870.4282957117448</v>
      </c>
    </row>
    <row r="655" spans="9:12">
      <c r="I655">
        <v>650</v>
      </c>
      <c r="J655">
        <v>673.17</v>
      </c>
      <c r="K655">
        <v>4239.4785306778576</v>
      </c>
      <c r="L655">
        <v>11191.725335171337</v>
      </c>
    </row>
    <row r="656" spans="9:12">
      <c r="I656">
        <v>651</v>
      </c>
      <c r="J656">
        <v>96.382999999999996</v>
      </c>
      <c r="K656">
        <v>1896.5072907944841</v>
      </c>
      <c r="L656">
        <v>26451.608866010873</v>
      </c>
    </row>
    <row r="657" spans="9:12">
      <c r="I657">
        <v>652</v>
      </c>
      <c r="J657">
        <v>95.53</v>
      </c>
      <c r="K657">
        <v>1879.7229956485801</v>
      </c>
      <c r="L657">
        <v>26217.509259620667</v>
      </c>
    </row>
    <row r="658" spans="9:12">
      <c r="I658">
        <v>653</v>
      </c>
      <c r="J658">
        <v>75</v>
      </c>
      <c r="K658">
        <v>1475.7586587840833</v>
      </c>
      <c r="L658">
        <v>20583.201030791897</v>
      </c>
    </row>
    <row r="659" spans="9:12">
      <c r="I659">
        <v>654</v>
      </c>
      <c r="J659">
        <v>121.742</v>
      </c>
      <c r="K659">
        <v>1014.8263128099308</v>
      </c>
      <c r="L659">
        <v>4162.4184860344858</v>
      </c>
    </row>
    <row r="660" spans="9:12">
      <c r="I660">
        <v>655</v>
      </c>
      <c r="J660">
        <v>4841.95</v>
      </c>
      <c r="K660">
        <v>27248.083315779786</v>
      </c>
      <c r="L660">
        <v>56353.627911771029</v>
      </c>
    </row>
    <row r="661" spans="9:12">
      <c r="I661">
        <v>656</v>
      </c>
      <c r="J661">
        <v>107.96000000000001</v>
      </c>
      <c r="K661">
        <v>2124.3053973643955</v>
      </c>
      <c r="L661">
        <v>29628.831777123916</v>
      </c>
    </row>
    <row r="662" spans="9:12">
      <c r="I662">
        <v>657</v>
      </c>
      <c r="J662">
        <v>6616.08</v>
      </c>
      <c r="K662">
        <v>29341.871257996798</v>
      </c>
      <c r="L662">
        <v>50875.988598983597</v>
      </c>
    </row>
    <row r="663" spans="9:12">
      <c r="I663">
        <v>658</v>
      </c>
      <c r="J663">
        <v>6814.920000000001</v>
      </c>
      <c r="K663">
        <v>25778.553637267203</v>
      </c>
      <c r="L663">
        <v>37905.481742888442</v>
      </c>
    </row>
    <row r="664" spans="9:12">
      <c r="I664">
        <v>659</v>
      </c>
      <c r="J664">
        <v>10310.580000000002</v>
      </c>
      <c r="K664">
        <v>39001.461434812809</v>
      </c>
      <c r="L664">
        <v>57348.802619633214</v>
      </c>
    </row>
    <row r="665" spans="9:12">
      <c r="I665">
        <v>660</v>
      </c>
      <c r="J665">
        <v>837.75</v>
      </c>
      <c r="K665">
        <v>5913.8124541233583</v>
      </c>
      <c r="L665">
        <v>17936.405191860322</v>
      </c>
    </row>
    <row r="666" spans="9:12">
      <c r="I666">
        <v>661</v>
      </c>
      <c r="J666">
        <v>6187.2</v>
      </c>
      <c r="K666">
        <v>27439.817210112</v>
      </c>
      <c r="L666">
        <v>47578.009434533946</v>
      </c>
    </row>
    <row r="667" spans="9:12">
      <c r="I667">
        <v>662</v>
      </c>
      <c r="J667">
        <v>4264.6500000000005</v>
      </c>
      <c r="K667">
        <v>23999.326410359517</v>
      </c>
      <c r="L667">
        <v>49634.651178540531</v>
      </c>
    </row>
    <row r="668" spans="9:12">
      <c r="I668">
        <v>663</v>
      </c>
      <c r="J668">
        <v>7735.38</v>
      </c>
      <c r="K668">
        <v>62812.233942222381</v>
      </c>
      <c r="L668">
        <v>121122.85136099407</v>
      </c>
    </row>
    <row r="669" spans="9:12">
      <c r="I669">
        <v>664</v>
      </c>
      <c r="J669">
        <v>15834.840000000002</v>
      </c>
      <c r="K669">
        <v>59897.88174733441</v>
      </c>
      <c r="L669">
        <v>88075.463618290407</v>
      </c>
    </row>
    <row r="670" spans="9:12">
      <c r="I670">
        <v>665</v>
      </c>
      <c r="J670">
        <v>2020.82</v>
      </c>
      <c r="K670">
        <v>15654.800294933093</v>
      </c>
      <c r="L670">
        <v>47974.465459756306</v>
      </c>
    </row>
    <row r="671" spans="9:12">
      <c r="I671">
        <v>666</v>
      </c>
      <c r="J671">
        <v>113.533</v>
      </c>
      <c r="K671">
        <v>2233.9641041031114</v>
      </c>
      <c r="L671">
        <v>31158.300835051959</v>
      </c>
    </row>
    <row r="672" spans="9:12">
      <c r="I672">
        <v>667</v>
      </c>
      <c r="J672">
        <v>1584.02</v>
      </c>
      <c r="K672">
        <v>12271.017093645114</v>
      </c>
      <c r="L672">
        <v>37604.790519473871</v>
      </c>
    </row>
    <row r="673" spans="9:12">
      <c r="I673">
        <v>668</v>
      </c>
      <c r="J673">
        <v>826.29</v>
      </c>
      <c r="K673">
        <v>5203.7950519390452</v>
      </c>
      <c r="L673">
        <v>13737.407678890508</v>
      </c>
    </row>
    <row r="674" spans="9:12">
      <c r="I674">
        <v>669</v>
      </c>
      <c r="J674">
        <v>88.566000000000003</v>
      </c>
      <c r="K674">
        <v>1961.1245413336017</v>
      </c>
      <c r="L674">
        <v>31299.465279901124</v>
      </c>
    </row>
    <row r="675" spans="9:12">
      <c r="I675">
        <v>670</v>
      </c>
      <c r="J675">
        <v>1033.25</v>
      </c>
      <c r="K675">
        <v>6507.1842058066995</v>
      </c>
      <c r="L675">
        <v>17178.201943886063</v>
      </c>
    </row>
    <row r="676" spans="9:12">
      <c r="I676">
        <v>671</v>
      </c>
      <c r="J676">
        <v>4839.1000000000004</v>
      </c>
      <c r="K676">
        <v>27232.044935075734</v>
      </c>
      <c r="L676">
        <v>56320.457837823851</v>
      </c>
    </row>
    <row r="677" spans="9:12">
      <c r="I677">
        <v>672</v>
      </c>
      <c r="J677">
        <v>7565.82</v>
      </c>
      <c r="K677">
        <v>33553.9044874272</v>
      </c>
      <c r="L677">
        <v>58179.249957975429</v>
      </c>
    </row>
    <row r="678" spans="9:12">
      <c r="I678">
        <v>673</v>
      </c>
      <c r="J678">
        <v>1030.21</v>
      </c>
      <c r="K678">
        <v>15126.387563422926</v>
      </c>
      <c r="L678">
        <v>80693.510879491732</v>
      </c>
    </row>
    <row r="679" spans="9:12">
      <c r="I679">
        <v>674</v>
      </c>
      <c r="J679">
        <v>4443.2</v>
      </c>
      <c r="K679">
        <v>35212.103942885493</v>
      </c>
      <c r="L679">
        <v>77426.791249367743</v>
      </c>
    </row>
    <row r="680" spans="9:12">
      <c r="I680">
        <v>675</v>
      </c>
      <c r="J680">
        <v>2260.7200000000003</v>
      </c>
      <c r="K680">
        <v>17513.247158460992</v>
      </c>
      <c r="L680">
        <v>53669.715043487427</v>
      </c>
    </row>
    <row r="681" spans="9:12">
      <c r="I681">
        <v>676</v>
      </c>
      <c r="J681">
        <v>65.983000000000004</v>
      </c>
      <c r="K681">
        <v>550.02615858239278</v>
      </c>
      <c r="L681">
        <v>2255.9910217017418</v>
      </c>
    </row>
    <row r="682" spans="9:12">
      <c r="I682">
        <v>677</v>
      </c>
      <c r="J682">
        <v>98.173000000000002</v>
      </c>
      <c r="K682">
        <v>818.35803262217917</v>
      </c>
      <c r="L682">
        <v>3356.5828557889927</v>
      </c>
    </row>
    <row r="683" spans="9:12">
      <c r="I683">
        <v>678</v>
      </c>
      <c r="J683">
        <v>3508.2</v>
      </c>
      <c r="K683">
        <v>28487.014098351279</v>
      </c>
      <c r="L683">
        <v>54932.425704314388</v>
      </c>
    </row>
    <row r="684" spans="9:12">
      <c r="I684">
        <v>679</v>
      </c>
      <c r="J684">
        <v>1908.74</v>
      </c>
      <c r="K684">
        <v>14786.543836141067</v>
      </c>
      <c r="L684">
        <v>45313.675241562945</v>
      </c>
    </row>
    <row r="685" spans="9:12">
      <c r="I685">
        <v>680</v>
      </c>
      <c r="J685">
        <v>16084.180000000002</v>
      </c>
      <c r="K685">
        <v>60841.051228988799</v>
      </c>
      <c r="L685">
        <v>89462.325506290814</v>
      </c>
    </row>
    <row r="686" spans="9:12">
      <c r="I686">
        <v>681</v>
      </c>
      <c r="J686">
        <v>753.33</v>
      </c>
      <c r="K686">
        <v>4744.3088098334001</v>
      </c>
      <c r="L686">
        <v>12524.417972792342</v>
      </c>
    </row>
    <row r="687" spans="9:12">
      <c r="I687">
        <v>682</v>
      </c>
      <c r="J687">
        <v>105.571</v>
      </c>
      <c r="K687">
        <v>2337.6677162018118</v>
      </c>
      <c r="L687">
        <v>37309.07852973423</v>
      </c>
    </row>
    <row r="688" spans="9:12">
      <c r="I688">
        <v>683</v>
      </c>
      <c r="J688">
        <v>107.63800000000001</v>
      </c>
      <c r="K688">
        <v>2383.4374746524195</v>
      </c>
      <c r="L688">
        <v>38039.561951516349</v>
      </c>
    </row>
    <row r="689" spans="9:12">
      <c r="I689">
        <v>684</v>
      </c>
      <c r="J689">
        <v>5404.26</v>
      </c>
      <c r="K689">
        <v>43883.253751540935</v>
      </c>
      <c r="L689">
        <v>84621.489919844389</v>
      </c>
    </row>
    <row r="690" spans="9:12">
      <c r="I690">
        <v>685</v>
      </c>
      <c r="J690">
        <v>5276.75</v>
      </c>
      <c r="K690">
        <v>41817.93965624347</v>
      </c>
      <c r="L690">
        <v>91952.156266902501</v>
      </c>
    </row>
    <row r="691" spans="9:12">
      <c r="I691">
        <v>686</v>
      </c>
      <c r="J691">
        <v>97.415999999999997</v>
      </c>
      <c r="K691">
        <v>1916.8334067214705</v>
      </c>
      <c r="L691">
        <v>26735.108154874983</v>
      </c>
    </row>
    <row r="692" spans="9:12">
      <c r="I692">
        <v>687</v>
      </c>
      <c r="J692">
        <v>5009</v>
      </c>
      <c r="K692">
        <v>28188.157525117142</v>
      </c>
      <c r="L692">
        <v>58297.859789973278</v>
      </c>
    </row>
    <row r="693" spans="9:12">
      <c r="I693">
        <v>688</v>
      </c>
      <c r="J693">
        <v>7209</v>
      </c>
      <c r="K693">
        <v>40568.661928243062</v>
      </c>
      <c r="L693">
        <v>83902.829152708597</v>
      </c>
    </row>
    <row r="694" spans="9:12">
      <c r="I694">
        <v>689</v>
      </c>
      <c r="J694">
        <v>81.774000000000001</v>
      </c>
      <c r="K694">
        <v>1609.0491808454617</v>
      </c>
      <c r="L694">
        <v>22442.275747893018</v>
      </c>
    </row>
    <row r="695" spans="9:12">
      <c r="I695">
        <v>690</v>
      </c>
      <c r="J695">
        <v>6089.5199999999995</v>
      </c>
      <c r="K695">
        <v>27006.6129585792</v>
      </c>
      <c r="L695">
        <v>46826.874840280434</v>
      </c>
    </row>
    <row r="696" spans="9:12">
      <c r="I696">
        <v>691</v>
      </c>
      <c r="J696">
        <v>1090.3600000000001</v>
      </c>
      <c r="K696">
        <v>7697.0272127459803</v>
      </c>
      <c r="L696">
        <v>23344.83887197472</v>
      </c>
    </row>
    <row r="697" spans="9:12">
      <c r="I697">
        <v>692</v>
      </c>
      <c r="J697">
        <v>104.09700000000001</v>
      </c>
      <c r="K697">
        <v>2305.028807659869</v>
      </c>
      <c r="L697">
        <v>36788.162920780756</v>
      </c>
    </row>
    <row r="698" spans="9:12">
      <c r="I698">
        <v>693</v>
      </c>
      <c r="J698">
        <v>861.27</v>
      </c>
      <c r="K698">
        <v>5424.0914986064709</v>
      </c>
      <c r="L698">
        <v>14318.964421205661</v>
      </c>
    </row>
    <row r="699" spans="9:12">
      <c r="I699">
        <v>694</v>
      </c>
      <c r="J699">
        <v>960.13</v>
      </c>
      <c r="K699">
        <v>6777.7126249805551</v>
      </c>
      <c r="L699">
        <v>20556.586949401193</v>
      </c>
    </row>
    <row r="700" spans="9:12">
      <c r="I700">
        <v>695</v>
      </c>
      <c r="J700">
        <v>5446.4500000000007</v>
      </c>
      <c r="K700">
        <v>30649.908275638707</v>
      </c>
      <c r="L700">
        <v>63389.175175304452</v>
      </c>
    </row>
    <row r="701" spans="9:12">
      <c r="I701">
        <v>696</v>
      </c>
      <c r="J701">
        <v>6562.2000000000007</v>
      </c>
      <c r="K701">
        <v>36928.793633724039</v>
      </c>
      <c r="L701">
        <v>76374.968160064411</v>
      </c>
    </row>
    <row r="702" spans="9:12">
      <c r="I702">
        <v>697</v>
      </c>
      <c r="J702">
        <v>1878.46</v>
      </c>
      <c r="K702">
        <v>14551.972051949218</v>
      </c>
      <c r="L702">
        <v>44594.825064841905</v>
      </c>
    </row>
    <row r="703" spans="9:12">
      <c r="I703">
        <v>698</v>
      </c>
      <c r="J703">
        <v>92.378</v>
      </c>
      <c r="K703">
        <v>770.05162659358132</v>
      </c>
      <c r="L703">
        <v>3158.4489732622569</v>
      </c>
    </row>
    <row r="704" spans="9:12">
      <c r="I704">
        <v>699</v>
      </c>
      <c r="J704">
        <v>763.23</v>
      </c>
      <c r="K704">
        <v>11206.368390940952</v>
      </c>
      <c r="L704">
        <v>59781.703059137923</v>
      </c>
    </row>
    <row r="705" spans="9:12">
      <c r="I705">
        <v>700</v>
      </c>
      <c r="J705">
        <v>8420.4</v>
      </c>
      <c r="K705">
        <v>68374.680324313653</v>
      </c>
      <c r="L705">
        <v>131849.09566176639</v>
      </c>
    </row>
    <row r="706" spans="9:12">
      <c r="I706">
        <v>701</v>
      </c>
      <c r="J706">
        <v>88.692999999999998</v>
      </c>
      <c r="K706">
        <v>1963.9367132364691</v>
      </c>
      <c r="L706">
        <v>31344.347425312997</v>
      </c>
    </row>
    <row r="707" spans="9:12">
      <c r="I707">
        <v>702</v>
      </c>
      <c r="J707">
        <v>2057.38</v>
      </c>
      <c r="K707">
        <v>15938.021709399873</v>
      </c>
      <c r="L707">
        <v>48842.40345384222</v>
      </c>
    </row>
    <row r="708" spans="9:12">
      <c r="I708">
        <v>703</v>
      </c>
      <c r="J708">
        <v>974.87</v>
      </c>
      <c r="K708">
        <v>6139.5196387271017</v>
      </c>
      <c r="L708">
        <v>16207.610674121664</v>
      </c>
    </row>
    <row r="709" spans="9:12">
      <c r="I709">
        <v>704</v>
      </c>
      <c r="J709">
        <v>6973.62</v>
      </c>
      <c r="K709">
        <v>56626.649351959539</v>
      </c>
      <c r="L709">
        <v>109194.98960724044</v>
      </c>
    </row>
    <row r="710" spans="9:12">
      <c r="I710">
        <v>705</v>
      </c>
      <c r="J710">
        <v>1310.24</v>
      </c>
      <c r="K710">
        <v>19238.017531473441</v>
      </c>
      <c r="L710">
        <v>102627.48924466396</v>
      </c>
    </row>
    <row r="711" spans="9:12">
      <c r="I711">
        <v>706</v>
      </c>
      <c r="J711">
        <v>4944.6500000000005</v>
      </c>
      <c r="K711">
        <v>39186.066294830016</v>
      </c>
      <c r="L711">
        <v>86165.012457504985</v>
      </c>
    </row>
    <row r="712" spans="9:12">
      <c r="I712">
        <v>707</v>
      </c>
      <c r="J712">
        <v>6445.8</v>
      </c>
      <c r="K712">
        <v>51082.593535076361</v>
      </c>
      <c r="L712">
        <v>112323.91317860429</v>
      </c>
    </row>
    <row r="713" spans="9:12">
      <c r="I713">
        <v>708</v>
      </c>
      <c r="J713">
        <v>1040.79</v>
      </c>
      <c r="K713">
        <v>7347.1045826643385</v>
      </c>
      <c r="L713">
        <v>22283.534657876819</v>
      </c>
    </row>
    <row r="714" spans="9:12">
      <c r="I714">
        <v>709</v>
      </c>
      <c r="J714">
        <v>5916.54</v>
      </c>
      <c r="K714">
        <v>26239.458255158399</v>
      </c>
      <c r="L714">
        <v>45496.702214216042</v>
      </c>
    </row>
    <row r="715" spans="9:12">
      <c r="I715">
        <v>710</v>
      </c>
      <c r="J715">
        <v>5603.7</v>
      </c>
      <c r="K715">
        <v>24852.033827952</v>
      </c>
      <c r="L715">
        <v>43091.041419106841</v>
      </c>
    </row>
    <row r="716" spans="9:12">
      <c r="I716">
        <v>711</v>
      </c>
      <c r="J716">
        <v>5343.3</v>
      </c>
      <c r="K716">
        <v>42345.344571034395</v>
      </c>
      <c r="L716">
        <v>93111.85039672906</v>
      </c>
    </row>
    <row r="717" spans="9:12">
      <c r="I717">
        <v>712</v>
      </c>
      <c r="J717">
        <v>92.432000000000002</v>
      </c>
      <c r="K717">
        <v>2046.7297112271917</v>
      </c>
      <c r="L717">
        <v>32665.720194564739</v>
      </c>
    </row>
    <row r="718" spans="9:12">
      <c r="I718">
        <v>713</v>
      </c>
      <c r="J718">
        <v>14581.7</v>
      </c>
      <c r="K718">
        <v>55157.673981872002</v>
      </c>
      <c r="L718">
        <v>81105.334050917168</v>
      </c>
    </row>
    <row r="719" spans="9:12">
      <c r="I719">
        <v>714</v>
      </c>
      <c r="J719">
        <v>3777.96</v>
      </c>
      <c r="K719">
        <v>30677.498370391426</v>
      </c>
      <c r="L719">
        <v>59156.406993293305</v>
      </c>
    </row>
    <row r="720" spans="9:12">
      <c r="I720">
        <v>715</v>
      </c>
      <c r="J720">
        <v>4556.1000000000004</v>
      </c>
      <c r="K720">
        <v>25639.461868673632</v>
      </c>
      <c r="L720">
        <v>53026.727687981082</v>
      </c>
    </row>
    <row r="721" spans="9:12">
      <c r="I721">
        <v>716</v>
      </c>
      <c r="J721">
        <v>71.844999999999999</v>
      </c>
      <c r="K721">
        <v>598.89106835627365</v>
      </c>
      <c r="L721">
        <v>2456.415666977276</v>
      </c>
    </row>
    <row r="722" spans="9:12">
      <c r="I722">
        <v>717</v>
      </c>
      <c r="J722">
        <v>719.17</v>
      </c>
      <c r="K722">
        <v>5076.737096546577</v>
      </c>
      <c r="L722">
        <v>15397.582240322516</v>
      </c>
    </row>
    <row r="723" spans="9:12">
      <c r="I723">
        <v>718</v>
      </c>
      <c r="J723">
        <v>1230.73</v>
      </c>
      <c r="K723">
        <v>8687.9216970017787</v>
      </c>
      <c r="L723">
        <v>26350.190345303796</v>
      </c>
    </row>
    <row r="724" spans="9:12">
      <c r="I724">
        <v>719</v>
      </c>
      <c r="J724">
        <v>1150.21</v>
      </c>
      <c r="K724">
        <v>8119.5180219125368</v>
      </c>
      <c r="L724">
        <v>24626.240066523023</v>
      </c>
    </row>
    <row r="725" spans="9:12">
      <c r="I725">
        <v>720</v>
      </c>
      <c r="J725">
        <v>3292.38</v>
      </c>
      <c r="K725">
        <v>25505.265879708153</v>
      </c>
      <c r="L725">
        <v>78161.424862378874</v>
      </c>
    </row>
    <row r="726" spans="9:12">
      <c r="I726">
        <v>721</v>
      </c>
      <c r="J726">
        <v>1119.06</v>
      </c>
      <c r="K726">
        <v>16430.956083443241</v>
      </c>
      <c r="L726">
        <v>87652.886581186365</v>
      </c>
    </row>
    <row r="727" spans="9:12">
      <c r="I727">
        <v>722</v>
      </c>
      <c r="J727">
        <v>7789.1399999999994</v>
      </c>
      <c r="K727">
        <v>34544.313716054399</v>
      </c>
      <c r="L727">
        <v>59896.524503314213</v>
      </c>
    </row>
    <row r="728" spans="9:12">
      <c r="I728">
        <v>723</v>
      </c>
      <c r="J728">
        <v>6825.7199999999993</v>
      </c>
      <c r="K728">
        <v>30271.610603731202</v>
      </c>
      <c r="L728">
        <v>52488.067390336022</v>
      </c>
    </row>
    <row r="729" spans="9:12">
      <c r="I729">
        <v>724</v>
      </c>
      <c r="J729">
        <v>2409.2800000000002</v>
      </c>
      <c r="K729">
        <v>18664.105291206739</v>
      </c>
      <c r="L729">
        <v>57196.544047902178</v>
      </c>
    </row>
    <row r="730" spans="9:12">
      <c r="I730">
        <v>725</v>
      </c>
      <c r="J730">
        <v>4388.55</v>
      </c>
      <c r="K730">
        <v>24696.573908335566</v>
      </c>
      <c r="L730">
        <v>51076.676498560031</v>
      </c>
    </row>
    <row r="731" spans="9:12">
      <c r="I731">
        <v>726</v>
      </c>
      <c r="J731">
        <v>77.379000000000005</v>
      </c>
      <c r="K731">
        <v>1713.4098399369145</v>
      </c>
      <c r="L731">
        <v>27345.949053739238</v>
      </c>
    </row>
    <row r="732" spans="9:12">
      <c r="I732">
        <v>727</v>
      </c>
      <c r="J732">
        <v>96.826000000000008</v>
      </c>
      <c r="K732">
        <v>2144.0264304492393</v>
      </c>
      <c r="L732">
        <v>34218.571745271402</v>
      </c>
    </row>
    <row r="733" spans="9:12">
      <c r="I733">
        <v>728</v>
      </c>
      <c r="J733">
        <v>112.625</v>
      </c>
      <c r="K733">
        <v>938.82812406744131</v>
      </c>
      <c r="L733">
        <v>3850.7037997538564</v>
      </c>
    </row>
    <row r="734" spans="9:12">
      <c r="I734">
        <v>729</v>
      </c>
      <c r="J734">
        <v>1279.07</v>
      </c>
      <c r="K734">
        <v>8055.3052040853381</v>
      </c>
      <c r="L734">
        <v>21265.059530961862</v>
      </c>
    </row>
    <row r="735" spans="9:12">
      <c r="I735">
        <v>730</v>
      </c>
      <c r="J735">
        <v>11757.2</v>
      </c>
      <c r="K735">
        <v>44473.539061952004</v>
      </c>
      <c r="L735">
        <v>65395.093404983185</v>
      </c>
    </row>
    <row r="736" spans="9:12">
      <c r="I736">
        <v>731</v>
      </c>
      <c r="J736">
        <v>1222.96</v>
      </c>
      <c r="K736">
        <v>9473.9732230932859</v>
      </c>
      <c r="L736">
        <v>29033.190624926297</v>
      </c>
    </row>
    <row r="737" spans="9:12">
      <c r="I737">
        <v>732</v>
      </c>
      <c r="J737">
        <v>825.29</v>
      </c>
      <c r="K737">
        <v>12117.58417431136</v>
      </c>
      <c r="L737">
        <v>64642.691872274321</v>
      </c>
    </row>
    <row r="738" spans="9:12">
      <c r="I738">
        <v>733</v>
      </c>
      <c r="J738">
        <v>108.623</v>
      </c>
      <c r="K738">
        <v>2405.2484142140302</v>
      </c>
      <c r="L738">
        <v>38387.663630498151</v>
      </c>
    </row>
    <row r="739" spans="9:12">
      <c r="I739">
        <v>734</v>
      </c>
      <c r="J739">
        <v>4635.1799999999994</v>
      </c>
      <c r="K739">
        <v>37638.229863860637</v>
      </c>
      <c r="L739">
        <v>72579.009456736778</v>
      </c>
    </row>
    <row r="740" spans="9:12">
      <c r="I740">
        <v>735</v>
      </c>
      <c r="J740">
        <v>829.30000000000007</v>
      </c>
      <c r="K740">
        <v>5854.1625403813796</v>
      </c>
      <c r="L740">
        <v>17755.488899564029</v>
      </c>
    </row>
    <row r="741" spans="9:12">
      <c r="I741">
        <v>736</v>
      </c>
      <c r="J741">
        <v>2806.5</v>
      </c>
      <c r="K741">
        <v>22241.35076424832</v>
      </c>
      <c r="L741">
        <v>48905.808795766687</v>
      </c>
    </row>
    <row r="742" spans="9:12">
      <c r="I742">
        <v>737</v>
      </c>
      <c r="J742">
        <v>2284.38</v>
      </c>
      <c r="K742">
        <v>17696.535415197424</v>
      </c>
      <c r="L742">
        <v>54231.405769419398</v>
      </c>
    </row>
    <row r="743" spans="9:12">
      <c r="I743">
        <v>738</v>
      </c>
      <c r="J743">
        <v>8581.68</v>
      </c>
      <c r="K743">
        <v>38059.175484172803</v>
      </c>
      <c r="L743">
        <v>65990.957461234691</v>
      </c>
    </row>
    <row r="744" spans="9:12">
      <c r="I744">
        <v>739</v>
      </c>
      <c r="J744">
        <v>6283.55</v>
      </c>
      <c r="K744">
        <v>35360.690201028112</v>
      </c>
      <c r="L744">
        <v>73131.866017825232</v>
      </c>
    </row>
    <row r="745" spans="9:12">
      <c r="I745">
        <v>740</v>
      </c>
      <c r="J745">
        <v>107.78</v>
      </c>
      <c r="K745">
        <v>2386.5817928430279</v>
      </c>
      <c r="L745">
        <v>38089.745137724902</v>
      </c>
    </row>
    <row r="746" spans="9:12">
      <c r="I746">
        <v>741</v>
      </c>
      <c r="J746">
        <v>110.983</v>
      </c>
      <c r="K746">
        <v>2183.7883097044523</v>
      </c>
      <c r="L746">
        <v>30458.472000005029</v>
      </c>
    </row>
    <row r="747" spans="9:12">
      <c r="I747">
        <v>742</v>
      </c>
      <c r="J747">
        <v>2377.2000000000003</v>
      </c>
      <c r="K747">
        <v>18415.589345471119</v>
      </c>
      <c r="L747">
        <v>56434.961694229409</v>
      </c>
    </row>
    <row r="748" spans="9:12">
      <c r="I748">
        <v>743</v>
      </c>
      <c r="J748">
        <v>102.34700000000001</v>
      </c>
      <c r="K748">
        <v>2013.8596193409949</v>
      </c>
      <c r="L748">
        <v>28088.385011979459</v>
      </c>
    </row>
    <row r="749" spans="9:12">
      <c r="I749">
        <v>744</v>
      </c>
      <c r="J749">
        <v>120.36500000000001</v>
      </c>
      <c r="K749">
        <v>1003.3478104628421</v>
      </c>
      <c r="L749">
        <v>4115.3381829733444</v>
      </c>
    </row>
    <row r="750" spans="9:12">
      <c r="I750">
        <v>745</v>
      </c>
      <c r="J750">
        <v>129.22300000000001</v>
      </c>
      <c r="K750">
        <v>1077.187007115356</v>
      </c>
      <c r="L750">
        <v>4418.1975326578686</v>
      </c>
    </row>
    <row r="751" spans="9:12">
      <c r="I751">
        <v>746</v>
      </c>
      <c r="J751">
        <v>855.43000000000006</v>
      </c>
      <c r="K751">
        <v>12560.124356566988</v>
      </c>
      <c r="L751">
        <v>67003.475030958361</v>
      </c>
    </row>
    <row r="752" spans="9:12">
      <c r="I752">
        <v>747</v>
      </c>
      <c r="J752">
        <v>1233.7</v>
      </c>
      <c r="K752">
        <v>7769.5747928417386</v>
      </c>
      <c r="L752">
        <v>20510.764808296382</v>
      </c>
    </row>
    <row r="753" spans="9:12">
      <c r="I753">
        <v>748</v>
      </c>
      <c r="J753">
        <v>114.12400000000001</v>
      </c>
      <c r="K753">
        <v>2527.057529471309</v>
      </c>
      <c r="L753">
        <v>40331.731991999593</v>
      </c>
    </row>
    <row r="754" spans="9:12">
      <c r="I754">
        <v>749</v>
      </c>
      <c r="J754">
        <v>96.536000000000001</v>
      </c>
      <c r="K754">
        <v>2137.6049355529276</v>
      </c>
      <c r="L754">
        <v>34116.08495653564</v>
      </c>
    </row>
    <row r="755" spans="9:12">
      <c r="I755">
        <v>750</v>
      </c>
      <c r="J755">
        <v>7106.6399999999994</v>
      </c>
      <c r="K755">
        <v>57706.788059947306</v>
      </c>
      <c r="L755">
        <v>111277.85582558258</v>
      </c>
    </row>
    <row r="756" spans="9:12">
      <c r="I756">
        <v>751</v>
      </c>
      <c r="J756">
        <v>4595.1500000000005</v>
      </c>
      <c r="K756">
        <v>36416.298936160936</v>
      </c>
      <c r="L756">
        <v>80074.657861345899</v>
      </c>
    </row>
    <row r="757" spans="9:12">
      <c r="I757">
        <v>752</v>
      </c>
      <c r="J757">
        <v>1014.2900000000001</v>
      </c>
      <c r="K757">
        <v>6387.7782415752981</v>
      </c>
      <c r="L757">
        <v>16862.984224209235</v>
      </c>
    </row>
    <row r="758" spans="9:12">
      <c r="I758">
        <v>753</v>
      </c>
      <c r="J758">
        <v>95.082999999999998</v>
      </c>
      <c r="K758">
        <v>792.6001733247906</v>
      </c>
      <c r="L758">
        <v>3250.9342454339258</v>
      </c>
    </row>
    <row r="759" spans="9:12">
      <c r="I759">
        <v>754</v>
      </c>
      <c r="J759">
        <v>69.757999999999996</v>
      </c>
      <c r="K759">
        <v>1544.657382679012</v>
      </c>
      <c r="L759">
        <v>24652.666926307422</v>
      </c>
    </row>
    <row r="760" spans="9:12">
      <c r="I760">
        <v>755</v>
      </c>
      <c r="J760">
        <v>1033.1100000000001</v>
      </c>
      <c r="K760">
        <v>7292.8902231923394</v>
      </c>
      <c r="L760">
        <v>22119.104228902201</v>
      </c>
    </row>
    <row r="761" spans="9:12">
      <c r="I761">
        <v>756</v>
      </c>
      <c r="J761">
        <v>11912.740000000002</v>
      </c>
      <c r="K761">
        <v>45061.894645398403</v>
      </c>
      <c r="L761">
        <v>66260.227350838584</v>
      </c>
    </row>
    <row r="762" spans="9:12">
      <c r="I762">
        <v>757</v>
      </c>
      <c r="J762">
        <v>891.64</v>
      </c>
      <c r="K762">
        <v>6294.230661407998</v>
      </c>
      <c r="L762">
        <v>19090.201522256444</v>
      </c>
    </row>
    <row r="763" spans="9:12">
      <c r="I763">
        <v>758</v>
      </c>
      <c r="J763">
        <v>3929.75</v>
      </c>
      <c r="K763">
        <v>31143.042282488801</v>
      </c>
      <c r="L763">
        <v>68479.459153808697</v>
      </c>
    </row>
    <row r="764" spans="9:12">
      <c r="I764">
        <v>759</v>
      </c>
      <c r="J764">
        <v>1251.9000000000001</v>
      </c>
      <c r="K764">
        <v>7884.1944420512054</v>
      </c>
      <c r="L764">
        <v>20813.347218534687</v>
      </c>
    </row>
    <row r="765" spans="9:12">
      <c r="I765">
        <v>760</v>
      </c>
      <c r="J765">
        <v>764.54</v>
      </c>
      <c r="K765">
        <v>11225.602884595728</v>
      </c>
      <c r="L765">
        <v>59884.31174984383</v>
      </c>
    </row>
    <row r="766" spans="9:12">
      <c r="I766">
        <v>761</v>
      </c>
      <c r="J766">
        <v>1337.8500000000001</v>
      </c>
      <c r="K766">
        <v>9444.0990650539352</v>
      </c>
      <c r="L766">
        <v>28643.652266106037</v>
      </c>
    </row>
    <row r="767" spans="9:12">
      <c r="I767">
        <v>762</v>
      </c>
      <c r="J767">
        <v>100.13500000000001</v>
      </c>
      <c r="K767">
        <v>834.71302289450159</v>
      </c>
      <c r="L767">
        <v>3423.6645947911416</v>
      </c>
    </row>
    <row r="768" spans="9:12">
      <c r="I768">
        <v>763</v>
      </c>
      <c r="J768">
        <v>918.7</v>
      </c>
      <c r="K768">
        <v>13489.106351633785</v>
      </c>
      <c r="L768">
        <v>71959.239810319297</v>
      </c>
    </row>
    <row r="769" spans="9:12">
      <c r="I769">
        <v>764</v>
      </c>
      <c r="J769">
        <v>1286.58</v>
      </c>
      <c r="K769">
        <v>9966.8218661013943</v>
      </c>
      <c r="L769">
        <v>30543.535679186305</v>
      </c>
    </row>
    <row r="770" spans="9:12">
      <c r="I770">
        <v>765</v>
      </c>
      <c r="J770">
        <v>11574.080000000002</v>
      </c>
      <c r="K770">
        <v>43780.857600972806</v>
      </c>
      <c r="L770">
        <v>64376.555870168726</v>
      </c>
    </row>
    <row r="771" spans="9:12">
      <c r="I771">
        <v>766</v>
      </c>
      <c r="J771">
        <v>16493.54</v>
      </c>
      <c r="K771">
        <v>62389.522629526407</v>
      </c>
      <c r="L771">
        <v>91739.239689622205</v>
      </c>
    </row>
    <row r="772" spans="9:12">
      <c r="I772">
        <v>767</v>
      </c>
      <c r="J772">
        <v>857.71</v>
      </c>
      <c r="K772">
        <v>12593.601185218044</v>
      </c>
      <c r="L772">
        <v>67182.061149133529</v>
      </c>
    </row>
    <row r="773" spans="9:12">
      <c r="I773">
        <v>768</v>
      </c>
      <c r="J773">
        <v>4436.0999999999995</v>
      </c>
      <c r="K773">
        <v>19673.806103855997</v>
      </c>
      <c r="L773">
        <v>34112.491539393588</v>
      </c>
    </row>
    <row r="774" spans="9:12">
      <c r="I774">
        <v>769</v>
      </c>
      <c r="J774">
        <v>20134.800000000003</v>
      </c>
      <c r="K774">
        <v>76163.186328768003</v>
      </c>
      <c r="L774">
        <v>111992.40692432343</v>
      </c>
    </row>
    <row r="775" spans="9:12">
      <c r="I775">
        <v>770</v>
      </c>
      <c r="J775">
        <v>1453.72</v>
      </c>
      <c r="K775">
        <v>21344.708485356558</v>
      </c>
      <c r="L775">
        <v>113865.88233052942</v>
      </c>
    </row>
    <row r="776" spans="9:12">
      <c r="I776">
        <v>771</v>
      </c>
      <c r="J776">
        <v>120.876</v>
      </c>
      <c r="K776">
        <v>2378.4507151891312</v>
      </c>
      <c r="L776">
        <v>33173.53343730668</v>
      </c>
    </row>
    <row r="777" spans="9:12">
      <c r="I777">
        <v>772</v>
      </c>
      <c r="J777">
        <v>11763.78</v>
      </c>
      <c r="K777">
        <v>44498.428992124798</v>
      </c>
      <c r="L777">
        <v>65431.692230775443</v>
      </c>
    </row>
    <row r="778" spans="9:12">
      <c r="I778">
        <v>773</v>
      </c>
      <c r="J778">
        <v>105.958</v>
      </c>
      <c r="K778">
        <v>2084.9124795659191</v>
      </c>
      <c r="L778">
        <v>29079.397530941973</v>
      </c>
    </row>
    <row r="779" spans="9:12">
      <c r="I779">
        <v>774</v>
      </c>
      <c r="J779">
        <v>126.331</v>
      </c>
      <c r="K779">
        <v>2485.7875616380275</v>
      </c>
      <c r="L779">
        <v>34670.618258946277</v>
      </c>
    </row>
    <row r="780" spans="9:12">
      <c r="I780">
        <v>775</v>
      </c>
      <c r="J780">
        <v>799.96</v>
      </c>
      <c r="K780">
        <v>5647.0467452110079</v>
      </c>
      <c r="L780">
        <v>17127.313276371933</v>
      </c>
    </row>
    <row r="781" spans="9:12">
      <c r="I781">
        <v>776</v>
      </c>
      <c r="J781">
        <v>125.53</v>
      </c>
      <c r="K781">
        <v>2470.0264591622126</v>
      </c>
      <c r="L781">
        <v>34450.789671937418</v>
      </c>
    </row>
    <row r="782" spans="9:12">
      <c r="I782">
        <v>777</v>
      </c>
      <c r="J782">
        <v>4574.1000000000004</v>
      </c>
      <c r="K782">
        <v>25740.756904699207</v>
      </c>
      <c r="L782">
        <v>53236.222891858008</v>
      </c>
    </row>
    <row r="783" spans="9:12">
      <c r="I783">
        <v>778</v>
      </c>
      <c r="J783">
        <v>3465.3500000000004</v>
      </c>
      <c r="K783">
        <v>19501.264060623816</v>
      </c>
      <c r="L783">
        <v>40331.90026416129</v>
      </c>
    </row>
    <row r="784" spans="9:12">
      <c r="I784">
        <v>779</v>
      </c>
      <c r="J784">
        <v>3809.9</v>
      </c>
      <c r="K784">
        <v>21440.219875213377</v>
      </c>
      <c r="L784">
        <v>44341.987625038768</v>
      </c>
    </row>
    <row r="785" spans="9:12">
      <c r="I785">
        <v>780</v>
      </c>
      <c r="J785">
        <v>119.322</v>
      </c>
      <c r="K785">
        <v>2642.1572897162341</v>
      </c>
      <c r="L785">
        <v>42168.719329408137</v>
      </c>
    </row>
    <row r="786" spans="9:12">
      <c r="I786">
        <v>781</v>
      </c>
      <c r="J786">
        <v>110.334</v>
      </c>
      <c r="K786">
        <v>919.73063032947459</v>
      </c>
      <c r="L786">
        <v>3772.3733899404397</v>
      </c>
    </row>
    <row r="787" spans="9:12">
      <c r="I787">
        <v>782</v>
      </c>
      <c r="J787">
        <v>4474.95</v>
      </c>
      <c r="K787">
        <v>25182.790081258325</v>
      </c>
      <c r="L787">
        <v>52082.253477169274</v>
      </c>
    </row>
    <row r="788" spans="9:12">
      <c r="I788">
        <v>783</v>
      </c>
      <c r="J788">
        <v>3795.4</v>
      </c>
      <c r="K788">
        <v>21358.621096192775</v>
      </c>
      <c r="L788">
        <v>44173.22759969347</v>
      </c>
    </row>
    <row r="789" spans="9:12">
      <c r="I789">
        <v>784</v>
      </c>
      <c r="J789">
        <v>107.27800000000001</v>
      </c>
      <c r="K789">
        <v>2110.8858319605183</v>
      </c>
      <c r="L789">
        <v>29441.661869083906</v>
      </c>
    </row>
    <row r="790" spans="9:12">
      <c r="I790">
        <v>785</v>
      </c>
      <c r="J790">
        <v>1266.69</v>
      </c>
      <c r="K790">
        <v>7977.3386514912054</v>
      </c>
      <c r="L790">
        <v>21059.236990371199</v>
      </c>
    </row>
    <row r="791" spans="9:12">
      <c r="I791">
        <v>786</v>
      </c>
      <c r="J791">
        <v>12002.900000000001</v>
      </c>
      <c r="K791">
        <v>45402.939646064006</v>
      </c>
      <c r="L791">
        <v>66761.709134034696</v>
      </c>
    </row>
    <row r="792" spans="9:12">
      <c r="I792">
        <v>787</v>
      </c>
      <c r="J792">
        <v>4979.8500000000004</v>
      </c>
      <c r="K792">
        <v>28024.115841775721</v>
      </c>
      <c r="L792">
        <v>57958.593945917033</v>
      </c>
    </row>
    <row r="793" spans="9:12">
      <c r="I793">
        <v>788</v>
      </c>
      <c r="J793">
        <v>4181</v>
      </c>
      <c r="K793">
        <v>33134.184053205856</v>
      </c>
      <c r="L793">
        <v>72857.718359202045</v>
      </c>
    </row>
    <row r="794" spans="9:12">
      <c r="I794">
        <v>789</v>
      </c>
      <c r="J794">
        <v>83.975000000000009</v>
      </c>
      <c r="K794">
        <v>1652.3577782852453</v>
      </c>
      <c r="L794">
        <v>23046.324087476656</v>
      </c>
    </row>
    <row r="795" spans="9:12">
      <c r="I795">
        <v>790</v>
      </c>
      <c r="J795">
        <v>7041.1799999999994</v>
      </c>
      <c r="K795">
        <v>31227.1612592928</v>
      </c>
      <c r="L795">
        <v>54144.90051562123</v>
      </c>
    </row>
    <row r="796" spans="9:12">
      <c r="I796">
        <v>791</v>
      </c>
      <c r="J796">
        <v>4233.3</v>
      </c>
      <c r="K796">
        <v>34374.914994170933</v>
      </c>
      <c r="L796">
        <v>66286.254413680552</v>
      </c>
    </row>
    <row r="797" spans="9:12">
      <c r="I797">
        <v>792</v>
      </c>
      <c r="J797">
        <v>6082.4500000000007</v>
      </c>
      <c r="K797">
        <v>48203.065724568747</v>
      </c>
      <c r="L797">
        <v>105992.2097665459</v>
      </c>
    </row>
    <row r="798" spans="9:12">
      <c r="I798">
        <v>793</v>
      </c>
      <c r="J798">
        <v>4124.2</v>
      </c>
      <c r="K798">
        <v>23208.943754259955</v>
      </c>
      <c r="L798">
        <v>48000.00665717863</v>
      </c>
    </row>
    <row r="799" spans="9:12">
      <c r="I799">
        <v>794</v>
      </c>
      <c r="J799">
        <v>5769.7000000000007</v>
      </c>
      <c r="K799">
        <v>45724.539998034394</v>
      </c>
      <c r="L799">
        <v>100542.257263116</v>
      </c>
    </row>
    <row r="800" spans="9:12">
      <c r="I800">
        <v>795</v>
      </c>
      <c r="J800">
        <v>834.68000000000006</v>
      </c>
      <c r="K800">
        <v>5892.1408286573378</v>
      </c>
      <c r="L800">
        <v>17870.675840694686</v>
      </c>
    </row>
    <row r="801" spans="9:12">
      <c r="I801">
        <v>796</v>
      </c>
      <c r="J801">
        <v>72.847999999999999</v>
      </c>
      <c r="K801">
        <v>607.25195278193087</v>
      </c>
      <c r="L801">
        <v>2490.7087272316885</v>
      </c>
    </row>
    <row r="802" spans="9:12">
      <c r="I802">
        <v>797</v>
      </c>
      <c r="J802">
        <v>85.795000000000002</v>
      </c>
      <c r="K802">
        <v>1688.1695217384056</v>
      </c>
      <c r="L802">
        <v>23545.809765823869</v>
      </c>
    </row>
    <row r="803" spans="9:12">
      <c r="I803">
        <v>798</v>
      </c>
      <c r="J803">
        <v>85.350000000000009</v>
      </c>
      <c r="K803">
        <v>1889.9123772420899</v>
      </c>
      <c r="L803">
        <v>30162.922133093532</v>
      </c>
    </row>
    <row r="804" spans="9:12">
      <c r="I804">
        <v>799</v>
      </c>
      <c r="J804">
        <v>5402.25</v>
      </c>
      <c r="K804">
        <v>42812.519923805623</v>
      </c>
      <c r="L804">
        <v>94139.107631188512</v>
      </c>
    </row>
    <row r="805" spans="9:12">
      <c r="I805">
        <v>800</v>
      </c>
      <c r="J805">
        <v>5518.92</v>
      </c>
      <c r="K805">
        <v>24476.040211603202</v>
      </c>
      <c r="L805">
        <v>42439.104575322934</v>
      </c>
    </row>
    <row r="806" spans="9:12">
      <c r="I806">
        <v>801</v>
      </c>
      <c r="J806">
        <v>1255.93</v>
      </c>
      <c r="K806">
        <v>18440.593599877458</v>
      </c>
      <c r="L806">
        <v>98373.536578833489</v>
      </c>
    </row>
    <row r="807" spans="9:12">
      <c r="I807">
        <v>802</v>
      </c>
      <c r="J807">
        <v>5048.6399999999994</v>
      </c>
      <c r="K807">
        <v>22390.3799391744</v>
      </c>
      <c r="L807">
        <v>38822.769839598754</v>
      </c>
    </row>
    <row r="808" spans="9:12">
      <c r="I808">
        <v>803</v>
      </c>
      <c r="J808">
        <v>5796.66</v>
      </c>
      <c r="K808">
        <v>47069.589859001469</v>
      </c>
      <c r="L808">
        <v>90765.804339311057</v>
      </c>
    </row>
    <row r="809" spans="9:12">
      <c r="I809">
        <v>804</v>
      </c>
      <c r="J809">
        <v>8212.92</v>
      </c>
      <c r="K809">
        <v>36423.749605843201</v>
      </c>
      <c r="L809">
        <v>63155.285952461934</v>
      </c>
    </row>
    <row r="810" spans="9:12">
      <c r="I810">
        <v>805</v>
      </c>
      <c r="J810">
        <v>72.308999999999997</v>
      </c>
      <c r="K810">
        <v>1601.144394680706</v>
      </c>
      <c r="L810">
        <v>25554.197264462327</v>
      </c>
    </row>
    <row r="811" spans="9:12">
      <c r="I811">
        <v>806</v>
      </c>
      <c r="J811">
        <v>1093.44</v>
      </c>
      <c r="K811">
        <v>6886.2477599780095</v>
      </c>
      <c r="L811">
        <v>18178.885200602737</v>
      </c>
    </row>
    <row r="812" spans="9:12">
      <c r="I812">
        <v>807</v>
      </c>
      <c r="J812">
        <v>75.603000000000009</v>
      </c>
      <c r="K812">
        <v>630.21729335290365</v>
      </c>
      <c r="L812">
        <v>2584.9035238427591</v>
      </c>
    </row>
    <row r="813" spans="9:12">
      <c r="I813">
        <v>808</v>
      </c>
      <c r="J813">
        <v>1039.24</v>
      </c>
      <c r="K813">
        <v>6544.9079255190463</v>
      </c>
      <c r="L813">
        <v>17277.788132750207</v>
      </c>
    </row>
    <row r="814" spans="9:12">
      <c r="I814">
        <v>809</v>
      </c>
      <c r="J814">
        <v>88.123000000000005</v>
      </c>
      <c r="K814">
        <v>734.58247082970172</v>
      </c>
      <c r="L814">
        <v>3012.9684434691153</v>
      </c>
    </row>
    <row r="815" spans="9:12">
      <c r="I815">
        <v>810</v>
      </c>
      <c r="J815">
        <v>12920.880000000001</v>
      </c>
      <c r="K815">
        <v>48875.349691660806</v>
      </c>
      <c r="L815">
        <v>71867.634681265874</v>
      </c>
    </row>
    <row r="816" spans="9:12">
      <c r="I816">
        <v>811</v>
      </c>
      <c r="J816">
        <v>5544</v>
      </c>
      <c r="K816">
        <v>43935.880504896733</v>
      </c>
      <c r="L816">
        <v>96609.229988858191</v>
      </c>
    </row>
    <row r="817" spans="9:12">
      <c r="I817">
        <v>812</v>
      </c>
      <c r="J817">
        <v>938.2</v>
      </c>
      <c r="K817">
        <v>5908.5799389187969</v>
      </c>
      <c r="L817">
        <v>15597.956993712949</v>
      </c>
    </row>
    <row r="818" spans="9:12">
      <c r="I818">
        <v>813</v>
      </c>
      <c r="J818">
        <v>11737.740000000002</v>
      </c>
      <c r="K818">
        <v>44399.928417398398</v>
      </c>
      <c r="L818">
        <v>65286.854324448614</v>
      </c>
    </row>
    <row r="819" spans="9:12">
      <c r="I819">
        <v>814</v>
      </c>
      <c r="J819">
        <v>17407.740000000002</v>
      </c>
      <c r="K819">
        <v>65847.634204598406</v>
      </c>
      <c r="L819">
        <v>96824.140379483375</v>
      </c>
    </row>
    <row r="820" spans="9:12">
      <c r="I820">
        <v>815</v>
      </c>
      <c r="J820">
        <v>13222.300000000001</v>
      </c>
      <c r="K820">
        <v>50015.520322768003</v>
      </c>
      <c r="L820">
        <v>73544.17238191994</v>
      </c>
    </row>
    <row r="821" spans="9:12">
      <c r="I821">
        <v>816</v>
      </c>
      <c r="J821">
        <v>85.796999999999997</v>
      </c>
      <c r="K821">
        <v>715.19322140390022</v>
      </c>
      <c r="L821">
        <v>2933.4413665481161</v>
      </c>
    </row>
    <row r="822" spans="9:12">
      <c r="I822">
        <v>817</v>
      </c>
      <c r="J822">
        <v>92.087000000000003</v>
      </c>
      <c r="K822">
        <v>2039.090346609165</v>
      </c>
      <c r="L822">
        <v>32543.796256241156</v>
      </c>
    </row>
    <row r="823" spans="9:12">
      <c r="I823">
        <v>818</v>
      </c>
      <c r="J823">
        <v>16615.060000000001</v>
      </c>
      <c r="K823">
        <v>62849.191978249612</v>
      </c>
      <c r="L823">
        <v>92415.149919147399</v>
      </c>
    </row>
    <row r="824" spans="9:12">
      <c r="I824">
        <v>819</v>
      </c>
      <c r="J824">
        <v>2816.3500000000004</v>
      </c>
      <c r="K824">
        <v>15849.015261701672</v>
      </c>
      <c r="L824">
        <v>32778.434302154368</v>
      </c>
    </row>
    <row r="825" spans="9:12">
      <c r="I825">
        <v>820</v>
      </c>
      <c r="J825">
        <v>15755.320000000002</v>
      </c>
      <c r="K825">
        <v>59597.084293331209</v>
      </c>
      <c r="L825">
        <v>87633.162915098786</v>
      </c>
    </row>
    <row r="826" spans="9:12">
      <c r="I826">
        <v>821</v>
      </c>
      <c r="J826">
        <v>1906.76</v>
      </c>
      <c r="K826">
        <v>14771.205258442924</v>
      </c>
      <c r="L826">
        <v>45266.669846916076</v>
      </c>
    </row>
    <row r="827" spans="9:12">
      <c r="I827">
        <v>822</v>
      </c>
      <c r="J827">
        <v>15845.900000000001</v>
      </c>
      <c r="K827">
        <v>59939.718012944009</v>
      </c>
      <c r="L827">
        <v>88136.98079355825</v>
      </c>
    </row>
    <row r="828" spans="9:12">
      <c r="I828">
        <v>823</v>
      </c>
      <c r="J828">
        <v>77.936999999999998</v>
      </c>
      <c r="K828">
        <v>1725.7656818408523</v>
      </c>
      <c r="L828">
        <v>27543.147771375639</v>
      </c>
    </row>
    <row r="829" spans="9:12">
      <c r="I829">
        <v>824</v>
      </c>
      <c r="J829">
        <v>1259.1100000000001</v>
      </c>
      <c r="K829">
        <v>18487.284966153933</v>
      </c>
      <c r="L829">
        <v>98622.617217340972</v>
      </c>
    </row>
    <row r="830" spans="9:12">
      <c r="I830">
        <v>825</v>
      </c>
      <c r="J830">
        <v>14135.380000000001</v>
      </c>
      <c r="K830">
        <v>53469.3953139808</v>
      </c>
      <c r="L830">
        <v>78622.843484412209</v>
      </c>
    </row>
    <row r="831" spans="9:12">
      <c r="I831">
        <v>826</v>
      </c>
      <c r="J831">
        <v>113.637</v>
      </c>
      <c r="K831">
        <v>2236.0104894432916</v>
      </c>
      <c r="L831">
        <v>31186.842873814654</v>
      </c>
    </row>
    <row r="832" spans="9:12">
      <c r="I832">
        <v>827</v>
      </c>
      <c r="J832">
        <v>5388.54</v>
      </c>
      <c r="K832">
        <v>43755.605424300156</v>
      </c>
      <c r="L832">
        <v>84375.341544018651</v>
      </c>
    </row>
    <row r="833" spans="9:12">
      <c r="I833">
        <v>828</v>
      </c>
      <c r="J833">
        <v>3180</v>
      </c>
      <c r="K833">
        <v>25201.316739821719</v>
      </c>
      <c r="L833">
        <v>55414.385166769309</v>
      </c>
    </row>
    <row r="834" spans="9:12">
      <c r="I834">
        <v>829</v>
      </c>
      <c r="J834">
        <v>4732.7</v>
      </c>
      <c r="K834">
        <v>26633.278722124553</v>
      </c>
      <c r="L834">
        <v>55082.108410462468</v>
      </c>
    </row>
    <row r="835" spans="9:12">
      <c r="I835">
        <v>830</v>
      </c>
      <c r="J835">
        <v>116.023</v>
      </c>
      <c r="K835">
        <v>967.1534334177735</v>
      </c>
      <c r="L835">
        <v>3966.8830806556407</v>
      </c>
    </row>
    <row r="836" spans="9:12">
      <c r="I836">
        <v>831</v>
      </c>
      <c r="J836">
        <v>103.383</v>
      </c>
      <c r="K836">
        <v>2034.2447656143318</v>
      </c>
      <c r="L836">
        <v>28372.707628884775</v>
      </c>
    </row>
    <row r="837" spans="9:12">
      <c r="I837">
        <v>832</v>
      </c>
      <c r="J837">
        <v>102.80200000000001</v>
      </c>
      <c r="K837">
        <v>856.94480630749035</v>
      </c>
      <c r="L837">
        <v>3514.8506283888642</v>
      </c>
    </row>
    <row r="838" spans="9:12">
      <c r="I838">
        <v>833</v>
      </c>
      <c r="J838">
        <v>107.041</v>
      </c>
      <c r="K838">
        <v>2370.2180524003575</v>
      </c>
      <c r="L838">
        <v>37828.580527808597</v>
      </c>
    </row>
    <row r="839" spans="9:12">
      <c r="I839">
        <v>834</v>
      </c>
      <c r="J839">
        <v>80.028999999999996</v>
      </c>
      <c r="K839">
        <v>1772.0890174376941</v>
      </c>
      <c r="L839">
        <v>28282.466261152218</v>
      </c>
    </row>
    <row r="840" spans="9:12">
      <c r="I840">
        <v>835</v>
      </c>
      <c r="J840">
        <v>580.05000000000007</v>
      </c>
      <c r="K840">
        <v>8516.7694995811235</v>
      </c>
      <c r="L840">
        <v>45433.718354169709</v>
      </c>
    </row>
    <row r="841" spans="9:12">
      <c r="I841">
        <v>836</v>
      </c>
      <c r="J841">
        <v>17844.960000000003</v>
      </c>
      <c r="K841">
        <v>67501.490628633605</v>
      </c>
      <c r="L841">
        <v>99256.015548616051</v>
      </c>
    </row>
    <row r="842" spans="9:12">
      <c r="I842">
        <v>837</v>
      </c>
      <c r="J842">
        <v>87.06</v>
      </c>
      <c r="K842">
        <v>725.72143379632803</v>
      </c>
      <c r="L842">
        <v>2976.6239538874197</v>
      </c>
    </row>
    <row r="843" spans="9:12">
      <c r="I843">
        <v>838</v>
      </c>
      <c r="J843">
        <v>2285.8200000000002</v>
      </c>
      <c r="K843">
        <v>17707.690744432439</v>
      </c>
      <c r="L843">
        <v>54265.591510980768</v>
      </c>
    </row>
    <row r="844" spans="9:12">
      <c r="I844">
        <v>839</v>
      </c>
      <c r="J844">
        <v>15700.580000000002</v>
      </c>
      <c r="K844">
        <v>59390.021257212808</v>
      </c>
      <c r="L844">
        <v>87328.691832444034</v>
      </c>
    </row>
    <row r="845" spans="9:12">
      <c r="I845">
        <v>840</v>
      </c>
      <c r="J845">
        <v>908.61</v>
      </c>
      <c r="K845">
        <v>6414.0246301892266</v>
      </c>
      <c r="L845">
        <v>19453.532821696459</v>
      </c>
    </row>
    <row r="846" spans="9:12">
      <c r="I846">
        <v>841</v>
      </c>
      <c r="J846">
        <v>88.777000000000001</v>
      </c>
      <c r="K846">
        <v>1746.845686011661</v>
      </c>
      <c r="L846">
        <v>24364.197838808162</v>
      </c>
    </row>
    <row r="847" spans="9:12">
      <c r="I847">
        <v>842</v>
      </c>
      <c r="J847">
        <v>14529.62</v>
      </c>
      <c r="K847">
        <v>54960.672832419208</v>
      </c>
      <c r="L847">
        <v>80815.65823826351</v>
      </c>
    </row>
    <row r="848" spans="9:12">
      <c r="I848">
        <v>843</v>
      </c>
      <c r="J848">
        <v>63.140999999999998</v>
      </c>
      <c r="K848">
        <v>1242.411699657144</v>
      </c>
      <c r="L848">
        <v>17328.585283803081</v>
      </c>
    </row>
    <row r="849" spans="9:12">
      <c r="I849">
        <v>844</v>
      </c>
      <c r="J849">
        <v>2582.6</v>
      </c>
      <c r="K849">
        <v>20006.773112743442</v>
      </c>
      <c r="L849">
        <v>61311.177886386031</v>
      </c>
    </row>
    <row r="850" spans="9:12">
      <c r="I850">
        <v>845</v>
      </c>
      <c r="J850">
        <v>5865.4500000000007</v>
      </c>
      <c r="K850">
        <v>46483.353230058907</v>
      </c>
      <c r="L850">
        <v>102210.78788566888</v>
      </c>
    </row>
    <row r="851" spans="9:12">
      <c r="I851">
        <v>846</v>
      </c>
      <c r="J851">
        <v>5449.44</v>
      </c>
      <c r="K851">
        <v>24167.9010695424</v>
      </c>
      <c r="L851">
        <v>41904.820877444836</v>
      </c>
    </row>
    <row r="852" spans="9:12">
      <c r="I852">
        <v>847</v>
      </c>
      <c r="J852">
        <v>1151.22</v>
      </c>
      <c r="K852">
        <v>8126.6477749160158</v>
      </c>
      <c r="L852">
        <v>24647.864380750158</v>
      </c>
    </row>
    <row r="853" spans="9:12">
      <c r="I853">
        <v>848</v>
      </c>
      <c r="J853">
        <v>69.352000000000004</v>
      </c>
      <c r="K853">
        <v>1364.6241933865836</v>
      </c>
      <c r="L853">
        <v>19033.148771833061</v>
      </c>
    </row>
    <row r="854" spans="9:12">
      <c r="I854">
        <v>849</v>
      </c>
      <c r="J854">
        <v>5892.5999999999995</v>
      </c>
      <c r="K854">
        <v>47848.634421054885</v>
      </c>
      <c r="L854">
        <v>92268.061029942124</v>
      </c>
    </row>
    <row r="855" spans="9:12">
      <c r="I855">
        <v>850</v>
      </c>
      <c r="J855">
        <v>6252.35</v>
      </c>
      <c r="K855">
        <v>49549.513433403874</v>
      </c>
      <c r="L855">
        <v>108952.87141429249</v>
      </c>
    </row>
    <row r="856" spans="9:12">
      <c r="I856">
        <v>851</v>
      </c>
      <c r="J856">
        <v>10802.26</v>
      </c>
      <c r="K856">
        <v>40861.321749001603</v>
      </c>
      <c r="L856">
        <v>60083.591474578439</v>
      </c>
    </row>
    <row r="857" spans="9:12">
      <c r="I857">
        <v>852</v>
      </c>
      <c r="J857">
        <v>5136.96</v>
      </c>
      <c r="K857">
        <v>41712.744981091892</v>
      </c>
      <c r="L857">
        <v>80436.02803318933</v>
      </c>
    </row>
    <row r="858" spans="9:12">
      <c r="I858">
        <v>853</v>
      </c>
      <c r="J858">
        <v>4802.5</v>
      </c>
      <c r="K858">
        <v>38059.535736790502</v>
      </c>
      <c r="L858">
        <v>83687.919736921263</v>
      </c>
    </row>
    <row r="859" spans="9:12">
      <c r="I859">
        <v>854</v>
      </c>
      <c r="J859">
        <v>122.45400000000001</v>
      </c>
      <c r="K859">
        <v>2711.5094345964008</v>
      </c>
      <c r="L859">
        <v>43275.576647754366</v>
      </c>
    </row>
    <row r="860" spans="9:12">
      <c r="I860">
        <v>855</v>
      </c>
      <c r="J860">
        <v>5134.05</v>
      </c>
      <c r="K860">
        <v>40687.050379899898</v>
      </c>
      <c r="L860">
        <v>89465.479297311933</v>
      </c>
    </row>
    <row r="861" spans="9:12">
      <c r="I861">
        <v>856</v>
      </c>
      <c r="J861">
        <v>1058.6300000000001</v>
      </c>
      <c r="K861">
        <v>15543.673295994424</v>
      </c>
      <c r="L861">
        <v>82919.571177096266</v>
      </c>
    </row>
    <row r="862" spans="9:12">
      <c r="I862">
        <v>857</v>
      </c>
      <c r="J862">
        <v>1071.49</v>
      </c>
      <c r="K862">
        <v>15732.494355842042</v>
      </c>
      <c r="L862">
        <v>83926.859545400046</v>
      </c>
    </row>
    <row r="863" spans="9:12">
      <c r="I863">
        <v>858</v>
      </c>
      <c r="J863">
        <v>920.81000000000006</v>
      </c>
      <c r="K863">
        <v>5799.0614938774424</v>
      </c>
      <c r="L863">
        <v>15308.841163270967</v>
      </c>
    </row>
    <row r="864" spans="9:12">
      <c r="I864">
        <v>859</v>
      </c>
      <c r="J864">
        <v>6059.04</v>
      </c>
      <c r="K864">
        <v>49200.14762626827</v>
      </c>
      <c r="L864">
        <v>94874.227421318355</v>
      </c>
    </row>
    <row r="865" spans="9:12">
      <c r="I865">
        <v>860</v>
      </c>
      <c r="J865">
        <v>6480.6</v>
      </c>
      <c r="K865">
        <v>51358.381529587619</v>
      </c>
      <c r="L865">
        <v>112930.33475212741</v>
      </c>
    </row>
    <row r="866" spans="9:12">
      <c r="I866">
        <v>861</v>
      </c>
      <c r="J866">
        <v>4574.45</v>
      </c>
      <c r="K866">
        <v>25742.726530399705</v>
      </c>
      <c r="L866">
        <v>53240.296409711169</v>
      </c>
    </row>
    <row r="867" spans="9:12">
      <c r="I867">
        <v>862</v>
      </c>
      <c r="J867">
        <v>84.864999999999995</v>
      </c>
      <c r="K867">
        <v>707.4241842307074</v>
      </c>
      <c r="L867">
        <v>2901.5758309976563</v>
      </c>
    </row>
    <row r="868" spans="9:12">
      <c r="I868">
        <v>863</v>
      </c>
      <c r="J868">
        <v>6617.9000000000005</v>
      </c>
      <c r="K868">
        <v>37242.245495203184</v>
      </c>
      <c r="L868">
        <v>77023.239429839115</v>
      </c>
    </row>
    <row r="869" spans="9:12">
      <c r="I869">
        <v>864</v>
      </c>
      <c r="J869">
        <v>103.575</v>
      </c>
      <c r="K869">
        <v>863.38843907023522</v>
      </c>
      <c r="L869">
        <v>3541.2798762220264</v>
      </c>
    </row>
    <row r="870" spans="9:12">
      <c r="I870">
        <v>865</v>
      </c>
      <c r="J870">
        <v>70.263000000000005</v>
      </c>
      <c r="K870">
        <v>1382.5497418952809</v>
      </c>
      <c r="L870">
        <v>19283.16605368708</v>
      </c>
    </row>
    <row r="871" spans="9:12">
      <c r="I871">
        <v>866</v>
      </c>
      <c r="J871">
        <v>6995.1</v>
      </c>
      <c r="K871">
        <v>26460.114065616002</v>
      </c>
      <c r="L871">
        <v>38907.666610859538</v>
      </c>
    </row>
    <row r="872" spans="9:12">
      <c r="I872">
        <v>867</v>
      </c>
      <c r="J872">
        <v>4274.8</v>
      </c>
      <c r="K872">
        <v>24056.445555673941</v>
      </c>
      <c r="L872">
        <v>49752.783196282238</v>
      </c>
    </row>
    <row r="873" spans="9:12">
      <c r="I873">
        <v>868</v>
      </c>
      <c r="J873">
        <v>131.578</v>
      </c>
      <c r="K873">
        <v>2589.0316374065615</v>
      </c>
      <c r="L873">
        <v>36110.619003060478</v>
      </c>
    </row>
    <row r="874" spans="9:12">
      <c r="I874">
        <v>869</v>
      </c>
      <c r="J874">
        <v>1749.3</v>
      </c>
      <c r="K874">
        <v>13551.400993619649</v>
      </c>
      <c r="L874">
        <v>41528.553967573411</v>
      </c>
    </row>
    <row r="875" spans="9:12">
      <c r="I875">
        <v>870</v>
      </c>
      <c r="J875">
        <v>1821.1200000000001</v>
      </c>
      <c r="K875">
        <v>14107.773039216037</v>
      </c>
      <c r="L875">
        <v>43233.567827946776</v>
      </c>
    </row>
    <row r="876" spans="9:12">
      <c r="I876">
        <v>871</v>
      </c>
      <c r="J876">
        <v>16491.02</v>
      </c>
      <c r="K876">
        <v>62379.990315843206</v>
      </c>
      <c r="L876">
        <v>91725.223118042195</v>
      </c>
    </row>
    <row r="877" spans="9:12">
      <c r="I877">
        <v>872</v>
      </c>
      <c r="J877">
        <v>5193.3500000000004</v>
      </c>
      <c r="K877">
        <v>41156.999462500979</v>
      </c>
      <c r="L877">
        <v>90498.835599321174</v>
      </c>
    </row>
    <row r="878" spans="9:12">
      <c r="I878">
        <v>873</v>
      </c>
      <c r="J878">
        <v>812.53</v>
      </c>
      <c r="K878">
        <v>5117.1375589103491</v>
      </c>
      <c r="L878">
        <v>13508.642076424625</v>
      </c>
    </row>
    <row r="879" spans="9:12">
      <c r="I879">
        <v>874</v>
      </c>
      <c r="J879">
        <v>96.900999999999996</v>
      </c>
      <c r="K879">
        <v>1906.6998639311528</v>
      </c>
      <c r="L879">
        <v>26593.770174463549</v>
      </c>
    </row>
    <row r="880" spans="9:12">
      <c r="I880">
        <v>875</v>
      </c>
      <c r="J880">
        <v>121.014</v>
      </c>
      <c r="K880">
        <v>2679.6233909733355</v>
      </c>
      <c r="L880">
        <v>42766.676731273343</v>
      </c>
    </row>
    <row r="881" spans="9:12">
      <c r="I881">
        <v>876</v>
      </c>
      <c r="J881">
        <v>1124.6300000000001</v>
      </c>
      <c r="K881">
        <v>7082.6756093650038</v>
      </c>
      <c r="L881">
        <v>18697.431649796843</v>
      </c>
    </row>
    <row r="882" spans="9:12">
      <c r="I882">
        <v>877</v>
      </c>
      <c r="J882">
        <v>1018.87</v>
      </c>
      <c r="K882">
        <v>14959.884389342675</v>
      </c>
      <c r="L882">
        <v>79805.279923304697</v>
      </c>
    </row>
    <row r="883" spans="9:12">
      <c r="I883">
        <v>878</v>
      </c>
      <c r="J883">
        <v>1170.44</v>
      </c>
      <c r="K883">
        <v>17185.3593536587</v>
      </c>
      <c r="L883">
        <v>91677.340419712782</v>
      </c>
    </row>
    <row r="884" spans="9:12">
      <c r="I884">
        <v>879</v>
      </c>
      <c r="J884">
        <v>8526.42</v>
      </c>
      <c r="K884">
        <v>69235.575722155045</v>
      </c>
      <c r="L884">
        <v>133509.18795216357</v>
      </c>
    </row>
    <row r="885" spans="9:12">
      <c r="I885">
        <v>880</v>
      </c>
      <c r="J885">
        <v>4785</v>
      </c>
      <c r="K885">
        <v>26927.597076798869</v>
      </c>
      <c r="L885">
        <v>55690.808363949312</v>
      </c>
    </row>
    <row r="886" spans="9:12">
      <c r="I886">
        <v>881</v>
      </c>
      <c r="J886">
        <v>111.886</v>
      </c>
      <c r="K886">
        <v>932.66791111573593</v>
      </c>
      <c r="L886">
        <v>3825.4370285394884</v>
      </c>
    </row>
    <row r="887" spans="9:12">
      <c r="I887">
        <v>882</v>
      </c>
      <c r="J887">
        <v>98.569000000000003</v>
      </c>
      <c r="K887">
        <v>2182.6218290846577</v>
      </c>
      <c r="L887">
        <v>34834.552685845294</v>
      </c>
    </row>
    <row r="888" spans="9:12">
      <c r="I888">
        <v>883</v>
      </c>
      <c r="J888">
        <v>6372.48</v>
      </c>
      <c r="K888">
        <v>51745.318853389646</v>
      </c>
      <c r="L888">
        <v>99782.162975950443</v>
      </c>
    </row>
    <row r="889" spans="9:12">
      <c r="I889">
        <v>884</v>
      </c>
      <c r="J889">
        <v>1121.02</v>
      </c>
      <c r="K889">
        <v>16459.734409827481</v>
      </c>
      <c r="L889">
        <v>87806.407981021155</v>
      </c>
    </row>
    <row r="890" spans="9:12">
      <c r="I890">
        <v>885</v>
      </c>
      <c r="J890">
        <v>1108.9100000000001</v>
      </c>
      <c r="K890">
        <v>16281.925464667707</v>
      </c>
      <c r="L890">
        <v>86857.865046327614</v>
      </c>
    </row>
    <row r="891" spans="9:12">
      <c r="I891">
        <v>886</v>
      </c>
      <c r="J891">
        <v>4395.05</v>
      </c>
      <c r="K891">
        <v>24733.1526713448</v>
      </c>
      <c r="L891">
        <v>51152.327544404485</v>
      </c>
    </row>
    <row r="892" spans="9:12">
      <c r="I892">
        <v>887</v>
      </c>
      <c r="J892">
        <v>1165.27</v>
      </c>
      <c r="K892">
        <v>8225.8289924396595</v>
      </c>
      <c r="L892">
        <v>24948.677860840435</v>
      </c>
    </row>
    <row r="893" spans="9:12">
      <c r="I893">
        <v>888</v>
      </c>
      <c r="J893">
        <v>1121.57</v>
      </c>
      <c r="K893">
        <v>7063.4043936187954</v>
      </c>
      <c r="L893">
        <v>18646.557903899629</v>
      </c>
    </row>
    <row r="894" spans="9:12">
      <c r="I894">
        <v>889</v>
      </c>
      <c r="J894">
        <v>1130.8</v>
      </c>
      <c r="K894">
        <v>16603.332385357011</v>
      </c>
      <c r="L894">
        <v>88572.44843529888</v>
      </c>
    </row>
    <row r="895" spans="9:12">
      <c r="I895">
        <v>890</v>
      </c>
      <c r="J895">
        <v>118.744</v>
      </c>
      <c r="K895">
        <v>989.83535417770713</v>
      </c>
      <c r="L895">
        <v>4059.9154006479184</v>
      </c>
    </row>
    <row r="896" spans="9:12">
      <c r="I896">
        <v>891</v>
      </c>
      <c r="J896">
        <v>97.457000000000008</v>
      </c>
      <c r="K896">
        <v>1917.6401547882722</v>
      </c>
      <c r="L896">
        <v>26746.36030477181</v>
      </c>
    </row>
    <row r="897" spans="9:12">
      <c r="I897">
        <v>892</v>
      </c>
      <c r="J897">
        <v>923.97</v>
      </c>
      <c r="K897">
        <v>6522.4533491332249</v>
      </c>
      <c r="L897">
        <v>19782.393679645698</v>
      </c>
    </row>
    <row r="898" spans="9:12">
      <c r="I898">
        <v>893</v>
      </c>
      <c r="J898">
        <v>5232.25</v>
      </c>
      <c r="K898">
        <v>41465.279720733393</v>
      </c>
      <c r="L898">
        <v>91176.703392713433</v>
      </c>
    </row>
    <row r="899" spans="9:12">
      <c r="I899">
        <v>894</v>
      </c>
      <c r="J899">
        <v>1076.47</v>
      </c>
      <c r="K899">
        <v>7598.975461044668</v>
      </c>
      <c r="L899">
        <v>23047.451025821403</v>
      </c>
    </row>
    <row r="900" spans="9:12">
      <c r="I900">
        <v>895</v>
      </c>
      <c r="J900">
        <v>2331.2200000000003</v>
      </c>
      <c r="K900">
        <v>18059.393485591951</v>
      </c>
      <c r="L900">
        <v>55343.391974096201</v>
      </c>
    </row>
    <row r="901" spans="9:12">
      <c r="I901">
        <v>896</v>
      </c>
      <c r="J901">
        <v>1076.1500000000001</v>
      </c>
      <c r="K901">
        <v>15800.916295102536</v>
      </c>
      <c r="L901">
        <v>84291.864506231766</v>
      </c>
    </row>
    <row r="902" spans="9:12">
      <c r="I902">
        <v>897</v>
      </c>
      <c r="J902">
        <v>917.83</v>
      </c>
      <c r="K902">
        <v>5780.2941007651225</v>
      </c>
      <c r="L902">
        <v>15259.297449946231</v>
      </c>
    </row>
    <row r="903" spans="9:12">
      <c r="I903">
        <v>898</v>
      </c>
      <c r="J903">
        <v>3190.15</v>
      </c>
      <c r="K903">
        <v>25281.754904887501</v>
      </c>
      <c r="L903">
        <v>55591.258125713546</v>
      </c>
    </row>
    <row r="904" spans="9:12">
      <c r="I904">
        <v>899</v>
      </c>
      <c r="J904">
        <v>5632.35</v>
      </c>
      <c r="K904">
        <v>44636.049163375741</v>
      </c>
      <c r="L904">
        <v>98148.808897500974</v>
      </c>
    </row>
    <row r="905" spans="9:12">
      <c r="I905">
        <v>900</v>
      </c>
      <c r="J905">
        <v>1048.3</v>
      </c>
      <c r="K905">
        <v>7400.1188847001085</v>
      </c>
      <c r="L905">
        <v>22444.325350793406</v>
      </c>
    </row>
    <row r="906" spans="9:12">
      <c r="I906">
        <v>901</v>
      </c>
      <c r="J906">
        <v>114.277</v>
      </c>
      <c r="K906">
        <v>952.59899253322976</v>
      </c>
      <c r="L906">
        <v>3907.1864872317105</v>
      </c>
    </row>
    <row r="907" spans="9:12">
      <c r="I907">
        <v>902</v>
      </c>
      <c r="J907">
        <v>6441.4000000000005</v>
      </c>
      <c r="K907">
        <v>36248.991391952397</v>
      </c>
      <c r="L907">
        <v>74969.022569601482</v>
      </c>
    </row>
    <row r="908" spans="9:12">
      <c r="I908">
        <v>903</v>
      </c>
      <c r="J908">
        <v>1715.1000000000001</v>
      </c>
      <c r="K908">
        <v>13286.461924288036</v>
      </c>
      <c r="L908">
        <v>40716.642605490866</v>
      </c>
    </row>
    <row r="909" spans="9:12">
      <c r="I909">
        <v>904</v>
      </c>
      <c r="J909">
        <v>91.25</v>
      </c>
      <c r="K909">
        <v>1795.5063681873014</v>
      </c>
      <c r="L909">
        <v>25042.894587463474</v>
      </c>
    </row>
    <row r="910" spans="9:12">
      <c r="I910">
        <v>905</v>
      </c>
      <c r="J910">
        <v>882.15</v>
      </c>
      <c r="K910">
        <v>12952.449295846029</v>
      </c>
      <c r="L910">
        <v>69096.379012379635</v>
      </c>
    </row>
    <row r="911" spans="9:12">
      <c r="I911">
        <v>906</v>
      </c>
      <c r="J911">
        <v>5967.9</v>
      </c>
      <c r="K911">
        <v>48460.079652685316</v>
      </c>
      <c r="L911">
        <v>93447.130540099723</v>
      </c>
    </row>
    <row r="912" spans="9:12">
      <c r="I912">
        <v>907</v>
      </c>
      <c r="J912">
        <v>5448.9500000000007</v>
      </c>
      <c r="K912">
        <v>30663.977030642258</v>
      </c>
      <c r="L912">
        <v>63418.271731398461</v>
      </c>
    </row>
    <row r="913" spans="9:12">
      <c r="I913">
        <v>908</v>
      </c>
      <c r="J913">
        <v>90.073999999999998</v>
      </c>
      <c r="K913">
        <v>1772.3664724175671</v>
      </c>
      <c r="L913">
        <v>24720.149995300664</v>
      </c>
    </row>
    <row r="914" spans="9:12">
      <c r="I914">
        <v>909</v>
      </c>
      <c r="J914">
        <v>12467.420000000002</v>
      </c>
      <c r="K914">
        <v>47160.062801667205</v>
      </c>
      <c r="L914">
        <v>69345.430495284207</v>
      </c>
    </row>
    <row r="915" spans="9:12">
      <c r="I915">
        <v>910</v>
      </c>
      <c r="J915">
        <v>123.407</v>
      </c>
      <c r="K915">
        <v>2428.2526507275647</v>
      </c>
      <c r="L915">
        <v>33868.147861425809</v>
      </c>
    </row>
    <row r="916" spans="9:12">
      <c r="I916">
        <v>911</v>
      </c>
      <c r="J916">
        <v>124.33200000000001</v>
      </c>
      <c r="K916">
        <v>2446.4536741859019</v>
      </c>
      <c r="L916">
        <v>34122.007340805576</v>
      </c>
    </row>
    <row r="917" spans="9:12">
      <c r="I917">
        <v>912</v>
      </c>
      <c r="J917">
        <v>1673.52</v>
      </c>
      <c r="K917">
        <v>12964.351792626971</v>
      </c>
      <c r="L917">
        <v>39729.529317906286</v>
      </c>
    </row>
    <row r="918" spans="9:12">
      <c r="I918">
        <v>913</v>
      </c>
      <c r="J918">
        <v>80.447000000000003</v>
      </c>
      <c r="K918">
        <v>670.59628054919824</v>
      </c>
      <c r="L918">
        <v>2750.5222515320615</v>
      </c>
    </row>
    <row r="919" spans="9:12">
      <c r="I919">
        <v>914</v>
      </c>
      <c r="J919">
        <v>2496.62</v>
      </c>
      <c r="K919">
        <v>19340.70699633607</v>
      </c>
      <c r="L919">
        <v>59270.004233992528</v>
      </c>
    </row>
    <row r="920" spans="9:12">
      <c r="I920">
        <v>915</v>
      </c>
      <c r="J920">
        <v>1156.6600000000001</v>
      </c>
      <c r="K920">
        <v>16983.030099793988</v>
      </c>
      <c r="L920">
        <v>90597.990986180404</v>
      </c>
    </row>
    <row r="921" spans="9:12">
      <c r="I921">
        <v>916</v>
      </c>
      <c r="J921">
        <v>18613.84</v>
      </c>
      <c r="K921">
        <v>70409.905447974408</v>
      </c>
      <c r="L921">
        <v>103532.62727736299</v>
      </c>
    </row>
    <row r="922" spans="9:12">
      <c r="I922">
        <v>917</v>
      </c>
      <c r="J922">
        <v>6500.82</v>
      </c>
      <c r="K922">
        <v>28830.7008850272</v>
      </c>
      <c r="L922">
        <v>49989.6682331599</v>
      </c>
    </row>
    <row r="923" spans="9:12">
      <c r="I923">
        <v>918</v>
      </c>
      <c r="J923">
        <v>5263.38</v>
      </c>
      <c r="K923">
        <v>42739.290879932771</v>
      </c>
      <c r="L923">
        <v>82415.549513589373</v>
      </c>
    </row>
    <row r="924" spans="9:12">
      <c r="I924">
        <v>919</v>
      </c>
      <c r="J924">
        <v>76.989999999999995</v>
      </c>
      <c r="K924">
        <v>641.77915446794509</v>
      </c>
      <c r="L924">
        <v>2632.325731791781</v>
      </c>
    </row>
    <row r="925" spans="9:12">
      <c r="I925">
        <v>920</v>
      </c>
      <c r="J925">
        <v>4621.1500000000005</v>
      </c>
      <c r="K925">
        <v>26005.530873866061</v>
      </c>
      <c r="L925">
        <v>53783.820077547425</v>
      </c>
    </row>
    <row r="926" spans="9:12">
      <c r="I926">
        <v>921</v>
      </c>
      <c r="J926">
        <v>5887.05</v>
      </c>
      <c r="K926">
        <v>33129.385657464736</v>
      </c>
      <c r="L926">
        <v>68517.152221314071</v>
      </c>
    </row>
    <row r="927" spans="9:12">
      <c r="I927">
        <v>922</v>
      </c>
      <c r="J927">
        <v>108.869</v>
      </c>
      <c r="K927">
        <v>907.5185708244021</v>
      </c>
      <c r="L927">
        <v>3722.2843238659493</v>
      </c>
    </row>
    <row r="928" spans="9:12">
      <c r="I928">
        <v>923</v>
      </c>
      <c r="J928">
        <v>4640.25</v>
      </c>
      <c r="K928">
        <v>36773.71383709363</v>
      </c>
      <c r="L928">
        <v>80860.566279906066</v>
      </c>
    </row>
    <row r="929" spans="9:12">
      <c r="I929">
        <v>924</v>
      </c>
      <c r="J929">
        <v>4902.75</v>
      </c>
      <c r="K929">
        <v>27590.235437466177</v>
      </c>
      <c r="L929">
        <v>57061.256155977542</v>
      </c>
    </row>
    <row r="930" spans="9:12">
      <c r="I930">
        <v>925</v>
      </c>
      <c r="J930">
        <v>20237.7</v>
      </c>
      <c r="K930">
        <v>76552.422470832011</v>
      </c>
      <c r="L930">
        <v>112564.75026384073</v>
      </c>
    </row>
    <row r="931" spans="9:12">
      <c r="I931">
        <v>926</v>
      </c>
      <c r="J931">
        <v>5935.8</v>
      </c>
      <c r="K931">
        <v>48199.423717289072</v>
      </c>
      <c r="L931">
        <v>92944.499314654051</v>
      </c>
    </row>
    <row r="932" spans="9:12">
      <c r="I932">
        <v>927</v>
      </c>
      <c r="J932">
        <v>791.03</v>
      </c>
      <c r="K932">
        <v>11614.550775370495</v>
      </c>
      <c r="L932">
        <v>61959.200464957961</v>
      </c>
    </row>
    <row r="933" spans="9:12">
      <c r="I933">
        <v>928</v>
      </c>
      <c r="J933">
        <v>16720.480000000003</v>
      </c>
      <c r="K933">
        <v>63247.960433996806</v>
      </c>
      <c r="L933">
        <v>93001.50983024473</v>
      </c>
    </row>
    <row r="934" spans="9:12">
      <c r="I934">
        <v>929</v>
      </c>
      <c r="J934">
        <v>5934.4500000000007</v>
      </c>
      <c r="K934">
        <v>33396.129252332088</v>
      </c>
      <c r="L934">
        <v>69068.822924856635</v>
      </c>
    </row>
    <row r="935" spans="9:12">
      <c r="I935">
        <v>930</v>
      </c>
      <c r="J935">
        <v>7158</v>
      </c>
      <c r="K935">
        <v>58123.837556581297</v>
      </c>
      <c r="L935">
        <v>112082.06578629564</v>
      </c>
    </row>
    <row r="936" spans="9:12">
      <c r="I936">
        <v>931</v>
      </c>
      <c r="J936">
        <v>5294.8</v>
      </c>
      <c r="K936">
        <v>41960.984866040264</v>
      </c>
      <c r="L936">
        <v>92266.69389339941</v>
      </c>
    </row>
    <row r="937" spans="9:12">
      <c r="I937">
        <v>932</v>
      </c>
      <c r="J937">
        <v>9389.6600000000017</v>
      </c>
      <c r="K937">
        <v>35517.930356585603</v>
      </c>
      <c r="L937">
        <v>52226.524405558666</v>
      </c>
    </row>
    <row r="938" spans="9:12">
      <c r="I938">
        <v>933</v>
      </c>
      <c r="J938">
        <v>140.57900000000001</v>
      </c>
      <c r="K938">
        <v>3112.8528656158842</v>
      </c>
      <c r="L938">
        <v>49681.000943739375</v>
      </c>
    </row>
    <row r="939" spans="9:12">
      <c r="I939">
        <v>934</v>
      </c>
      <c r="J939">
        <v>5596.0199999999995</v>
      </c>
      <c r="K939">
        <v>45440.368460936021</v>
      </c>
      <c r="L939">
        <v>87624.124305871213</v>
      </c>
    </row>
    <row r="940" spans="9:12">
      <c r="I940">
        <v>935</v>
      </c>
      <c r="J940">
        <v>1147.1600000000001</v>
      </c>
      <c r="K940">
        <v>8097.9875796743072</v>
      </c>
      <c r="L940">
        <v>24560.93891959951</v>
      </c>
    </row>
    <row r="941" spans="9:12">
      <c r="I941">
        <v>936</v>
      </c>
      <c r="J941">
        <v>6354.5999999999995</v>
      </c>
      <c r="K941">
        <v>28182.224987615999</v>
      </c>
      <c r="L941">
        <v>48865.273266209173</v>
      </c>
    </row>
    <row r="942" spans="9:12">
      <c r="I942">
        <v>937</v>
      </c>
      <c r="J942">
        <v>2267.08</v>
      </c>
      <c r="K942">
        <v>17562.516529248976</v>
      </c>
      <c r="L942">
        <v>53820.702068716826</v>
      </c>
    </row>
    <row r="943" spans="9:12">
      <c r="I943">
        <v>938</v>
      </c>
      <c r="J943">
        <v>110.211</v>
      </c>
      <c r="K943">
        <v>2440.4116345427988</v>
      </c>
      <c r="L943">
        <v>38948.86714950639</v>
      </c>
    </row>
    <row r="944" spans="9:12">
      <c r="I944">
        <v>939</v>
      </c>
      <c r="J944">
        <v>6234</v>
      </c>
      <c r="K944">
        <v>50620.844276016724</v>
      </c>
      <c r="L944">
        <v>97613.802474401644</v>
      </c>
    </row>
    <row r="945" spans="9:12">
      <c r="I945">
        <v>940</v>
      </c>
      <c r="J945">
        <v>4737.54</v>
      </c>
      <c r="K945">
        <v>21010.6722953184</v>
      </c>
      <c r="L945">
        <v>36430.489206180813</v>
      </c>
    </row>
    <row r="946" spans="9:12">
      <c r="I946">
        <v>941</v>
      </c>
      <c r="J946">
        <v>5588.6399999999994</v>
      </c>
      <c r="K946">
        <v>24785.243737574401</v>
      </c>
      <c r="L946">
        <v>42975.233812744664</v>
      </c>
    </row>
    <row r="947" spans="9:12">
      <c r="I947">
        <v>942</v>
      </c>
      <c r="J947">
        <v>9444.84</v>
      </c>
      <c r="K947">
        <v>76693.258718622688</v>
      </c>
      <c r="L947">
        <v>147890.07798561562</v>
      </c>
    </row>
    <row r="948" spans="9:12">
      <c r="I948">
        <v>943</v>
      </c>
      <c r="J948">
        <v>6235.1399999999994</v>
      </c>
      <c r="K948">
        <v>50630.101215778464</v>
      </c>
      <c r="L948">
        <v>97631.652929137112</v>
      </c>
    </row>
    <row r="949" spans="9:12">
      <c r="I949">
        <v>944</v>
      </c>
      <c r="J949">
        <v>2050.04</v>
      </c>
      <c r="K949">
        <v>15881.160517326945</v>
      </c>
      <c r="L949">
        <v>48668.15113227244</v>
      </c>
    </row>
    <row r="950" spans="9:12">
      <c r="I950">
        <v>945</v>
      </c>
      <c r="J950">
        <v>1129.48</v>
      </c>
      <c r="K950">
        <v>16583.9510635064</v>
      </c>
      <c r="L950">
        <v>88469.056472144832</v>
      </c>
    </row>
    <row r="951" spans="9:12">
      <c r="I951">
        <v>946</v>
      </c>
      <c r="J951">
        <v>1862.6000000000001</v>
      </c>
      <c r="K951">
        <v>14429.108495235787</v>
      </c>
      <c r="L951">
        <v>44218.307105700704</v>
      </c>
    </row>
    <row r="952" spans="9:12">
      <c r="I952">
        <v>947</v>
      </c>
      <c r="J952">
        <v>11888.52</v>
      </c>
      <c r="K952">
        <v>44970.278519443207</v>
      </c>
      <c r="L952">
        <v>66125.51252398621</v>
      </c>
    </row>
    <row r="953" spans="9:12">
      <c r="I953">
        <v>948</v>
      </c>
      <c r="J953">
        <v>14188.300000000001</v>
      </c>
      <c r="K953">
        <v>53669.573901328004</v>
      </c>
      <c r="L953">
        <v>78917.191487592529</v>
      </c>
    </row>
    <row r="954" spans="9:12">
      <c r="I954">
        <v>949</v>
      </c>
      <c r="J954">
        <v>1179.76</v>
      </c>
      <c r="K954">
        <v>7429.8723819429106</v>
      </c>
      <c r="L954">
        <v>19613.990346304403</v>
      </c>
    </row>
    <row r="955" spans="9:12">
      <c r="I955">
        <v>950</v>
      </c>
      <c r="J955">
        <v>1201.28</v>
      </c>
      <c r="K955">
        <v>9306.0235440550023</v>
      </c>
      <c r="L955">
        <v>28518.505293641225</v>
      </c>
    </row>
    <row r="956" spans="9:12">
      <c r="I956">
        <v>951</v>
      </c>
      <c r="J956">
        <v>782.51</v>
      </c>
      <c r="K956">
        <v>4928.0781155439645</v>
      </c>
      <c r="L956">
        <v>13009.547353602986</v>
      </c>
    </row>
    <row r="957" spans="9:12">
      <c r="I957">
        <v>952</v>
      </c>
      <c r="J957">
        <v>2526.46</v>
      </c>
      <c r="K957">
        <v>19571.87020770611</v>
      </c>
      <c r="L957">
        <v>59978.408767458706</v>
      </c>
    </row>
    <row r="958" spans="9:12">
      <c r="I958">
        <v>953</v>
      </c>
      <c r="J958">
        <v>6122.6500000000005</v>
      </c>
      <c r="K958">
        <v>34455.225128999504</v>
      </c>
      <c r="L958">
        <v>71259.211667614276</v>
      </c>
    </row>
    <row r="959" spans="9:12">
      <c r="I959">
        <v>954</v>
      </c>
      <c r="J959">
        <v>941.97</v>
      </c>
      <c r="K959">
        <v>5932.3225805407565</v>
      </c>
      <c r="L959">
        <v>15660.634778690881</v>
      </c>
    </row>
    <row r="960" spans="9:12">
      <c r="I960">
        <v>955</v>
      </c>
      <c r="J960">
        <v>4905.1000000000004</v>
      </c>
      <c r="K960">
        <v>38872.634824056448</v>
      </c>
      <c r="L960">
        <v>85475.817824377402</v>
      </c>
    </row>
    <row r="961" spans="9:12">
      <c r="I961">
        <v>956</v>
      </c>
      <c r="J961">
        <v>85.733000000000004</v>
      </c>
      <c r="K961">
        <v>714.65972528900306</v>
      </c>
      <c r="L961">
        <v>2931.2531752656819</v>
      </c>
    </row>
    <row r="962" spans="9:12">
      <c r="I962">
        <v>957</v>
      </c>
      <c r="J962">
        <v>1043.79</v>
      </c>
      <c r="K962">
        <v>6573.5628378214133</v>
      </c>
      <c r="L962">
        <v>17353.433735309787</v>
      </c>
    </row>
    <row r="963" spans="9:12">
      <c r="I963">
        <v>958</v>
      </c>
      <c r="J963">
        <v>6984.24</v>
      </c>
      <c r="K963">
        <v>56712.885053950449</v>
      </c>
      <c r="L963">
        <v>109361.28068556545</v>
      </c>
    </row>
    <row r="964" spans="9:12">
      <c r="I964">
        <v>959</v>
      </c>
      <c r="J964">
        <v>6931.1399999999994</v>
      </c>
      <c r="K964">
        <v>30739.141236374402</v>
      </c>
      <c r="L964">
        <v>53298.720634871279</v>
      </c>
    </row>
    <row r="965" spans="9:12">
      <c r="I965">
        <v>960</v>
      </c>
      <c r="J965">
        <v>7845.36</v>
      </c>
      <c r="K965">
        <v>34793.645647065598</v>
      </c>
      <c r="L965">
        <v>60328.842141407295</v>
      </c>
    </row>
    <row r="966" spans="9:12">
      <c r="I966">
        <v>961</v>
      </c>
      <c r="J966">
        <v>138.27500000000001</v>
      </c>
      <c r="K966">
        <v>1152.6433638661529</v>
      </c>
      <c r="L966">
        <v>4727.689837167276</v>
      </c>
    </row>
    <row r="967" spans="9:12">
      <c r="I967">
        <v>962</v>
      </c>
      <c r="J967">
        <v>11391.380000000001</v>
      </c>
      <c r="K967">
        <v>43089.764858940805</v>
      </c>
      <c r="L967">
        <v>63360.354430617612</v>
      </c>
    </row>
    <row r="968" spans="9:12">
      <c r="I968">
        <v>963</v>
      </c>
      <c r="J968">
        <v>5129.16</v>
      </c>
      <c r="K968">
        <v>41649.408024827389</v>
      </c>
      <c r="L968">
        <v>80313.893342894124</v>
      </c>
    </row>
    <row r="969" spans="9:12">
      <c r="I969">
        <v>964</v>
      </c>
      <c r="J969">
        <v>1798.26</v>
      </c>
      <c r="K969">
        <v>13930.682187610171</v>
      </c>
      <c r="L969">
        <v>42690.869180660011</v>
      </c>
    </row>
    <row r="970" spans="9:12">
      <c r="I970">
        <v>965</v>
      </c>
      <c r="J970">
        <v>15043.140000000001</v>
      </c>
      <c r="K970">
        <v>56903.146531862403</v>
      </c>
      <c r="L970">
        <v>83671.924046902219</v>
      </c>
    </row>
    <row r="971" spans="9:12">
      <c r="I971">
        <v>966</v>
      </c>
      <c r="J971">
        <v>6505.3</v>
      </c>
      <c r="K971">
        <v>51554.12760615164</v>
      </c>
      <c r="L971">
        <v>113360.75466207055</v>
      </c>
    </row>
    <row r="972" spans="9:12">
      <c r="I972">
        <v>967</v>
      </c>
      <c r="J972">
        <v>5999.9500000000007</v>
      </c>
      <c r="K972">
        <v>33764.730633425155</v>
      </c>
      <c r="L972">
        <v>69831.1526945199</v>
      </c>
    </row>
    <row r="973" spans="9:12">
      <c r="I973">
        <v>968</v>
      </c>
      <c r="J973">
        <v>76.978999999999999</v>
      </c>
      <c r="K973">
        <v>641.68745982319706</v>
      </c>
      <c r="L973">
        <v>2631.9496364151128</v>
      </c>
    </row>
    <row r="974" spans="9:12">
      <c r="I974">
        <v>969</v>
      </c>
      <c r="J974">
        <v>81.222000000000008</v>
      </c>
      <c r="K974">
        <v>1798.5057188559697</v>
      </c>
      <c r="L974">
        <v>28704.07570584795</v>
      </c>
    </row>
    <row r="975" spans="9:12">
      <c r="I975">
        <v>970</v>
      </c>
      <c r="J975">
        <v>5403</v>
      </c>
      <c r="K975">
        <v>23961.942782879996</v>
      </c>
      <c r="L975">
        <v>41547.708975754285</v>
      </c>
    </row>
    <row r="976" spans="9:12">
      <c r="I976">
        <v>971</v>
      </c>
      <c r="J976">
        <v>1011.8100000000001</v>
      </c>
      <c r="K976">
        <v>6372.1597399247785</v>
      </c>
      <c r="L976">
        <v>16821.753214462478</v>
      </c>
    </row>
    <row r="977" spans="9:12">
      <c r="I977">
        <v>972</v>
      </c>
      <c r="J977">
        <v>15372.28</v>
      </c>
      <c r="K977">
        <v>58148.172613484807</v>
      </c>
      <c r="L977">
        <v>85502.644034936457</v>
      </c>
    </row>
    <row r="978" spans="9:12">
      <c r="I978">
        <v>973</v>
      </c>
      <c r="J978">
        <v>95.835000000000008</v>
      </c>
      <c r="K978">
        <v>2122.0826323725319</v>
      </c>
      <c r="L978">
        <v>33868.349649970914</v>
      </c>
    </row>
    <row r="979" spans="9:12">
      <c r="I979">
        <v>974</v>
      </c>
      <c r="J979">
        <v>106.33500000000001</v>
      </c>
      <c r="K979">
        <v>2092.3306264240732</v>
      </c>
      <c r="L979">
        <v>29182.862421456746</v>
      </c>
    </row>
    <row r="980" spans="9:12">
      <c r="I980">
        <v>975</v>
      </c>
      <c r="J980">
        <v>1208.9100000000001</v>
      </c>
      <c r="K980">
        <v>8533.8907954810711</v>
      </c>
      <c r="L980">
        <v>25883.01951714934</v>
      </c>
    </row>
    <row r="981" spans="9:12">
      <c r="I981">
        <v>976</v>
      </c>
      <c r="J981">
        <v>88.25</v>
      </c>
      <c r="K981">
        <v>1736.4760218359379</v>
      </c>
      <c r="L981">
        <v>24219.566546231792</v>
      </c>
    </row>
    <row r="982" spans="9:12">
      <c r="I982">
        <v>977</v>
      </c>
      <c r="J982">
        <v>771.38</v>
      </c>
      <c r="K982">
        <v>4857.9837916043289</v>
      </c>
      <c r="L982">
        <v>12824.506571957254</v>
      </c>
    </row>
    <row r="983" spans="9:12">
      <c r="I983">
        <v>978</v>
      </c>
      <c r="J983">
        <v>16983.260000000002</v>
      </c>
      <c r="K983">
        <v>64241.968921961605</v>
      </c>
      <c r="L983">
        <v>94463.126766671878</v>
      </c>
    </row>
    <row r="984" spans="9:12">
      <c r="I984">
        <v>979</v>
      </c>
      <c r="J984">
        <v>1208.6600000000001</v>
      </c>
      <c r="K984">
        <v>17746.536718151401</v>
      </c>
      <c r="L984">
        <v>94671.00771649128</v>
      </c>
    </row>
    <row r="985" spans="9:12">
      <c r="I985">
        <v>980</v>
      </c>
      <c r="J985">
        <v>799.77</v>
      </c>
      <c r="K985">
        <v>11742.878618532875</v>
      </c>
      <c r="L985">
        <v>62643.780584629443</v>
      </c>
    </row>
    <row r="986" spans="9:12">
      <c r="I986">
        <v>981</v>
      </c>
      <c r="J986">
        <v>13419.420000000002</v>
      </c>
      <c r="K986">
        <v>50761.1590819872</v>
      </c>
      <c r="L986">
        <v>74640.57975884559</v>
      </c>
    </row>
    <row r="987" spans="9:12">
      <c r="I987">
        <v>982</v>
      </c>
      <c r="J987">
        <v>105.373</v>
      </c>
      <c r="K987">
        <v>2333.2833852036401</v>
      </c>
      <c r="L987">
        <v>37239.104791218095</v>
      </c>
    </row>
    <row r="988" spans="9:12">
      <c r="I988">
        <v>983</v>
      </c>
      <c r="J988">
        <v>6850.98</v>
      </c>
      <c r="K988">
        <v>55630.797516539154</v>
      </c>
      <c r="L988">
        <v>107274.65647675269</v>
      </c>
    </row>
    <row r="989" spans="9:12">
      <c r="I989">
        <v>984</v>
      </c>
      <c r="J989">
        <v>14138.320000000002</v>
      </c>
      <c r="K989">
        <v>53480.516346611206</v>
      </c>
      <c r="L989">
        <v>78639.196151255572</v>
      </c>
    </row>
    <row r="990" spans="9:12">
      <c r="I990">
        <v>985</v>
      </c>
      <c r="J990">
        <v>951.82</v>
      </c>
      <c r="K990">
        <v>5994.3557423381881</v>
      </c>
      <c r="L990">
        <v>15824.395039176998</v>
      </c>
    </row>
    <row r="991" spans="9:12">
      <c r="I991">
        <v>986</v>
      </c>
      <c r="J991">
        <v>1149.67</v>
      </c>
      <c r="K991">
        <v>8115.7060747621617</v>
      </c>
      <c r="L991">
        <v>24614.678551985744</v>
      </c>
    </row>
    <row r="992" spans="9:12">
      <c r="I992">
        <v>987</v>
      </c>
      <c r="J992">
        <v>1968.9</v>
      </c>
      <c r="K992">
        <v>15252.588701959485</v>
      </c>
      <c r="L992">
        <v>46741.879555682433</v>
      </c>
    </row>
    <row r="993" spans="9:12">
      <c r="I993">
        <v>988</v>
      </c>
      <c r="J993">
        <v>100.126</v>
      </c>
      <c r="K993">
        <v>2217.0986137520963</v>
      </c>
      <c r="L993">
        <v>35384.800720540385</v>
      </c>
    </row>
    <row r="994" spans="9:12">
      <c r="I994">
        <v>989</v>
      </c>
      <c r="J994">
        <v>837.83</v>
      </c>
      <c r="K994">
        <v>5276.4714668773549</v>
      </c>
      <c r="L994">
        <v>13929.264877470174</v>
      </c>
    </row>
    <row r="995" spans="9:12">
      <c r="I995">
        <v>990</v>
      </c>
      <c r="J995">
        <v>101.843</v>
      </c>
      <c r="K995">
        <v>848.95070046082526</v>
      </c>
      <c r="L995">
        <v>3482.0619496411282</v>
      </c>
    </row>
    <row r="996" spans="9:12">
      <c r="I996">
        <v>991</v>
      </c>
      <c r="J996">
        <v>5102.2000000000007</v>
      </c>
      <c r="K996">
        <v>28712.640711649572</v>
      </c>
      <c r="L996">
        <v>59382.57940115824</v>
      </c>
    </row>
    <row r="997" spans="9:12">
      <c r="I997">
        <v>992</v>
      </c>
      <c r="J997">
        <v>8431.44</v>
      </c>
      <c r="K997">
        <v>68464.326477795723</v>
      </c>
      <c r="L997">
        <v>132021.96322341499</v>
      </c>
    </row>
    <row r="998" spans="9:12">
      <c r="I998">
        <v>993</v>
      </c>
      <c r="J998">
        <v>123.24600000000001</v>
      </c>
      <c r="K998">
        <v>2729.046758589086</v>
      </c>
      <c r="L998">
        <v>43555.471601818914</v>
      </c>
    </row>
    <row r="999" spans="9:12">
      <c r="I999">
        <v>994</v>
      </c>
      <c r="J999">
        <v>4248.8</v>
      </c>
      <c r="K999">
        <v>23910.130503636996</v>
      </c>
      <c r="L999">
        <v>49450.179012904468</v>
      </c>
    </row>
    <row r="1000" spans="9:12">
      <c r="I1000">
        <v>995</v>
      </c>
      <c r="J1000">
        <v>12544.140000000001</v>
      </c>
      <c r="K1000">
        <v>47450.268796022407</v>
      </c>
      <c r="L1000">
        <v>69772.157230053577</v>
      </c>
    </row>
    <row r="1001" spans="9:12">
      <c r="I1001">
        <v>996</v>
      </c>
      <c r="J1001">
        <v>81.963000000000008</v>
      </c>
      <c r="K1001">
        <v>1814.9137454703382</v>
      </c>
      <c r="L1001">
        <v>28965.947121203812</v>
      </c>
    </row>
    <row r="1002" spans="9:12">
      <c r="I1002">
        <v>997</v>
      </c>
      <c r="J1002">
        <v>5697.9</v>
      </c>
      <c r="K1002">
        <v>25269.804512784001</v>
      </c>
      <c r="L1002">
        <v>43815.415689977846</v>
      </c>
    </row>
    <row r="1003" spans="9:12">
      <c r="I1003">
        <v>998</v>
      </c>
      <c r="J1003">
        <v>85.951000000000008</v>
      </c>
      <c r="K1003">
        <v>1903.2203718375492</v>
      </c>
      <c r="L1003">
        <v>30375.317167680398</v>
      </c>
    </row>
    <row r="1004" spans="9:12">
      <c r="I1004">
        <v>999</v>
      </c>
      <c r="J1004">
        <v>4993.2</v>
      </c>
      <c r="K1004">
        <v>22144.507255871998</v>
      </c>
      <c r="L1004">
        <v>38396.450205022447</v>
      </c>
    </row>
    <row r="1005" spans="9:12">
      <c r="I1005">
        <v>1000</v>
      </c>
      <c r="J1005">
        <v>111.337</v>
      </c>
      <c r="K1005">
        <v>2465.3447492091682</v>
      </c>
      <c r="L1005">
        <v>39346.798611976963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9" sqref="L9"/>
    </sheetView>
  </sheetViews>
  <sheetFormatPr baseColWidth="10" defaultRowHeight="16"/>
  <sheetData>
    <row r="1" spans="1:8">
      <c r="A1" t="s">
        <v>41</v>
      </c>
    </row>
    <row r="3" spans="1:8">
      <c r="A3" s="4" t="s">
        <v>0</v>
      </c>
      <c r="B3" s="4" t="s">
        <v>1</v>
      </c>
      <c r="C3" s="4" t="s">
        <v>2</v>
      </c>
      <c r="D3" s="4" t="s">
        <v>4</v>
      </c>
      <c r="E3" s="4" t="s">
        <v>8</v>
      </c>
      <c r="G3" t="s">
        <v>5</v>
      </c>
      <c r="H3" s="5">
        <v>1E-3</v>
      </c>
    </row>
    <row r="4" spans="1:8">
      <c r="A4">
        <v>0</v>
      </c>
      <c r="B4">
        <v>0</v>
      </c>
      <c r="C4">
        <v>0</v>
      </c>
      <c r="G4" t="s">
        <v>6</v>
      </c>
      <c r="H4" s="5">
        <v>2.0663055731718161E-2</v>
      </c>
    </row>
    <row r="5" spans="1:8">
      <c r="A5">
        <v>1</v>
      </c>
      <c r="B5">
        <f>C5-C4</f>
        <v>1.2</v>
      </c>
      <c r="C5">
        <v>1.2</v>
      </c>
      <c r="D5">
        <f>$H$3*($H$5-C4)+($H$4/$H$5)*C4*($H$5-C4)</f>
        <v>1.2359837498707471</v>
      </c>
      <c r="E5">
        <f>(B5-D5)^2</f>
        <v>1.2948302547604955E-3</v>
      </c>
      <c r="G5" t="s">
        <v>7</v>
      </c>
      <c r="H5" s="5">
        <v>1235.983749870747</v>
      </c>
    </row>
    <row r="6" spans="1:8">
      <c r="A6">
        <v>2</v>
      </c>
      <c r="B6">
        <f>C6-C5</f>
        <v>0.30000000000000004</v>
      </c>
      <c r="C6">
        <v>1.5</v>
      </c>
      <c r="D6">
        <f>$H$3*($H$5-C5)+($H$4/$H$5)*C5*($H$5-C5)</f>
        <v>1.2595553429693138</v>
      </c>
      <c r="E6">
        <f>(B6-D6)^2</f>
        <v>0.92074645622095741</v>
      </c>
    </row>
    <row r="7" spans="1:8">
      <c r="A7">
        <v>3</v>
      </c>
      <c r="B7">
        <f>C7-C6</f>
        <v>0.5</v>
      </c>
      <c r="C7">
        <v>2</v>
      </c>
      <c r="D7">
        <f>$H$3*($H$5-C6)+($H$4/$H$5)*C6*($H$5-C6)</f>
        <v>1.2654407181878635</v>
      </c>
      <c r="E7">
        <f>(B7-D7)^2</f>
        <v>0.58589949305995226</v>
      </c>
      <c r="G7" t="s">
        <v>9</v>
      </c>
      <c r="H7" s="4">
        <f>SUM(E5:E36)</f>
        <v>23.104586278327101</v>
      </c>
    </row>
    <row r="8" spans="1:8">
      <c r="A8">
        <v>4</v>
      </c>
      <c r="B8">
        <f>C8-C7</f>
        <v>0.60000000000000009</v>
      </c>
      <c r="C8">
        <v>2.6</v>
      </c>
      <c r="D8">
        <f>$H$3*($H$5-C7)+($H$4/$H$5)*C7*($H$5-C7)</f>
        <v>1.2752429897244753</v>
      </c>
      <c r="E8">
        <f>(B8-D8)^2</f>
        <v>0.45595309517204768</v>
      </c>
    </row>
    <row r="9" spans="1:8">
      <c r="A9">
        <v>5</v>
      </c>
      <c r="B9">
        <f>C9-C8</f>
        <v>0.39999999999999991</v>
      </c>
      <c r="C9">
        <v>3</v>
      </c>
      <c r="D9">
        <f>$H$3*($H$5-C8)+($H$4/$H$5)*C8*($H$5-C8)</f>
        <v>1.2869946817528077</v>
      </c>
      <c r="E9">
        <f>(B9-D9)^2</f>
        <v>0.78675956545776482</v>
      </c>
    </row>
    <row r="10" spans="1:8">
      <c r="A10">
        <v>6</v>
      </c>
      <c r="B10">
        <f>C10-C9</f>
        <v>0.20000000000000018</v>
      </c>
      <c r="C10">
        <v>3.2</v>
      </c>
      <c r="D10">
        <f>$H$3*($H$5-C9)+($H$4/$H$5)*C9*($H$5-C9)</f>
        <v>1.2948224559440584</v>
      </c>
      <c r="E10">
        <f>(B10-D10)^2</f>
        <v>1.1986362100393793</v>
      </c>
    </row>
    <row r="11" spans="1:8">
      <c r="A11">
        <v>7</v>
      </c>
      <c r="B11">
        <f>C11-C10</f>
        <v>0.29999999999999982</v>
      </c>
      <c r="C11">
        <v>3.5</v>
      </c>
      <c r="D11">
        <f>$H$3*($H$5-C10)+($H$4/$H$5)*C10*($H$5-C10)</f>
        <v>1.2987343368913924</v>
      </c>
      <c r="E11">
        <f>(B11-D11)^2</f>
        <v>0.99747027568588964</v>
      </c>
    </row>
    <row r="12" spans="1:8">
      <c r="A12">
        <v>8</v>
      </c>
      <c r="B12">
        <f>C12-C11</f>
        <v>0.5</v>
      </c>
      <c r="C12">
        <v>4</v>
      </c>
      <c r="D12">
        <f>$H$3*($H$5-C11)+($H$4/$H$5)*C11*($H$5-C11)</f>
        <v>1.3045996506270296</v>
      </c>
      <c r="E12">
        <f>(B12-D12)^2</f>
        <v>0.64738059778913815</v>
      </c>
    </row>
    <row r="13" spans="1:8">
      <c r="A13">
        <v>9</v>
      </c>
      <c r="B13">
        <f>C13-C12</f>
        <v>0.59999999999999964</v>
      </c>
      <c r="C13">
        <v>4.5999999999999996</v>
      </c>
      <c r="D13">
        <f>$H$3*($H$5-C12)+($H$4/$H$5)*C12*($H$5-C12)</f>
        <v>1.3143684863587874</v>
      </c>
      <c r="E13">
        <f>(B13-D13)^2</f>
        <v>0.51032233430254559</v>
      </c>
    </row>
    <row r="14" spans="1:8">
      <c r="A14">
        <v>10</v>
      </c>
      <c r="B14">
        <f>C14-C13</f>
        <v>0.60000000000000053</v>
      </c>
      <c r="C14">
        <v>5.2</v>
      </c>
      <c r="D14">
        <f>$H$3*($H$5-C13)+($H$4/$H$5)*C13*($H$5-C13)</f>
        <v>1.326080055421295</v>
      </c>
      <c r="E14">
        <f>(B14-D14)^2</f>
        <v>0.52719224688059008</v>
      </c>
    </row>
    <row r="15" spans="1:8">
      <c r="A15">
        <v>11</v>
      </c>
      <c r="B15">
        <f>C15-C14</f>
        <v>0.59999999999999964</v>
      </c>
      <c r="C15">
        <v>5.8</v>
      </c>
      <c r="D15">
        <f>$H$3*($H$5-C14)+($H$4/$H$5)*C14*($H$5-C14)</f>
        <v>1.337779587594055</v>
      </c>
      <c r="E15">
        <f>(B15-D15)^2</f>
        <v>0.54431871987045444</v>
      </c>
    </row>
    <row r="16" spans="1:8">
      <c r="A16">
        <v>12</v>
      </c>
      <c r="B16">
        <f>C16-C15</f>
        <v>0.5</v>
      </c>
      <c r="C16">
        <v>6.3</v>
      </c>
      <c r="D16">
        <f>$H$3*($H$5-C15)+($H$4/$H$5)*C15*($H$5-C15)</f>
        <v>1.3494670828770676</v>
      </c>
      <c r="E16">
        <f>(B16-D16)^2</f>
        <v>0.72159432489167485</v>
      </c>
    </row>
    <row r="17" spans="1:5">
      <c r="A17">
        <v>13</v>
      </c>
      <c r="B17">
        <f>C17-C16</f>
        <v>0.79999999999999982</v>
      </c>
      <c r="C17">
        <v>7.1</v>
      </c>
      <c r="D17">
        <f>$H$3*($H$5-C16)+($H$4/$H$5)*C16*($H$5-C16)</f>
        <v>1.3591974674332432</v>
      </c>
      <c r="E17">
        <f>(B17-D17)^2</f>
        <v>0.31270180758375332</v>
      </c>
    </row>
    <row r="18" spans="1:5">
      <c r="A18">
        <v>14</v>
      </c>
      <c r="B18">
        <f>C18-C17</f>
        <v>0.80000000000000071</v>
      </c>
      <c r="C18">
        <v>7.9</v>
      </c>
      <c r="D18">
        <f>$H$3*($H$5-C17)+($H$4/$H$5)*C17*($H$5-C17)</f>
        <v>1.3747486961046003</v>
      </c>
      <c r="E18">
        <f>(B18-D18)^2</f>
        <v>0.33033606367393731</v>
      </c>
    </row>
    <row r="19" spans="1:5">
      <c r="A19">
        <v>15</v>
      </c>
      <c r="B19">
        <f>C19-C18</f>
        <v>1</v>
      </c>
      <c r="C19">
        <v>8.9</v>
      </c>
      <c r="D19">
        <f>$H$3*($H$5-C18)+($H$4/$H$5)*C18*($H$5-C18)</f>
        <v>1.3902785258608501</v>
      </c>
      <c r="E19">
        <f>(B19-D19)^2</f>
        <v>0.15231732774811824</v>
      </c>
    </row>
    <row r="20" spans="1:5">
      <c r="A20">
        <v>16</v>
      </c>
      <c r="B20">
        <f>C20-C19</f>
        <v>9.9999999999999645E-2</v>
      </c>
      <c r="C20">
        <v>9</v>
      </c>
      <c r="D20">
        <f>$H$3*($H$5-C19)+($H$4/$H$5)*C19*($H$5-C19)</f>
        <v>1.4096607208317946</v>
      </c>
      <c r="E20">
        <f>(B20-D20)^2</f>
        <v>1.7152112036896567</v>
      </c>
    </row>
    <row r="21" spans="1:5">
      <c r="A21">
        <v>17</v>
      </c>
      <c r="B21">
        <f>C21-C20</f>
        <v>2.8000000000000007</v>
      </c>
      <c r="C21">
        <v>11.8</v>
      </c>
      <c r="D21">
        <f>$H$3*($H$5-C20)+($H$4/$H$5)*C20*($H$5-C20)</f>
        <v>1.411597101359622</v>
      </c>
      <c r="E21">
        <f>(B21-D21)^2</f>
        <v>1.9276626089530056</v>
      </c>
    </row>
    <row r="22" spans="1:5">
      <c r="A22">
        <v>18</v>
      </c>
      <c r="B22">
        <f>C22-C21</f>
        <v>1.6999999999999993</v>
      </c>
      <c r="C22">
        <v>13.5</v>
      </c>
      <c r="D22">
        <f>$H$3*($H$5-C21)+($H$4/$H$5)*C21*($H$5-C21)</f>
        <v>1.4656800067710836</v>
      </c>
      <c r="E22">
        <f>(B22-D22)^2</f>
        <v>5.4905859226799109E-2</v>
      </c>
    </row>
    <row r="23" spans="1:5">
      <c r="A23">
        <v>19</v>
      </c>
      <c r="B23">
        <f>C23-C22</f>
        <v>2.1999999999999993</v>
      </c>
      <c r="C23">
        <v>15.7</v>
      </c>
      <c r="D23">
        <f>$H$3*($H$5-C22)+($H$4/$H$5)*C22*($H$5-C22)</f>
        <v>1.4983881645316184</v>
      </c>
      <c r="E23">
        <f>(B23-D23)^2</f>
        <v>0.49225916766931038</v>
      </c>
    </row>
    <row r="24" spans="1:5">
      <c r="A24">
        <v>20</v>
      </c>
      <c r="B24">
        <f>C24-C23</f>
        <v>2.4000000000000021</v>
      </c>
      <c r="C24">
        <v>18.100000000000001</v>
      </c>
      <c r="D24">
        <f>$H$3*($H$5-C23)+($H$4/$H$5)*C23*($H$5-C23)</f>
        <v>1.5405729290894867</v>
      </c>
      <c r="E24">
        <f>(B24-D24)^2</f>
        <v>0.73861489021382809</v>
      </c>
    </row>
    <row r="25" spans="1:5">
      <c r="A25">
        <v>21</v>
      </c>
      <c r="B25">
        <f>C25-C24</f>
        <v>2.6999999999999993</v>
      </c>
      <c r="C25">
        <v>20.8</v>
      </c>
      <c r="D25">
        <f>$H$3*($H$5-C24)+($H$4/$H$5)*C24*($H$5-C24)</f>
        <v>1.5864081066007307</v>
      </c>
      <c r="E25">
        <f>(B25-D25)^2</f>
        <v>1.240086905044568</v>
      </c>
    </row>
    <row r="26" spans="1:5">
      <c r="A26">
        <v>22</v>
      </c>
      <c r="B26">
        <f>C26-C25</f>
        <v>2.8999999999999986</v>
      </c>
      <c r="C26">
        <v>23.7</v>
      </c>
      <c r="D26">
        <f>$H$3*($H$5-C25)+($H$4/$H$5)*C25*($H$5-C25)</f>
        <v>1.6377424757844601</v>
      </c>
      <c r="E26">
        <f>(B26-D26)^2</f>
        <v>1.5932940574387406</v>
      </c>
    </row>
    <row r="27" spans="1:5">
      <c r="A27" s="15">
        <v>23</v>
      </c>
      <c r="B27" s="15">
        <f>C27-C26</f>
        <v>2.8000000000000007</v>
      </c>
      <c r="C27" s="15">
        <v>26.5</v>
      </c>
      <c r="D27">
        <f>$H$3*($H$5-C26)+($H$4/$H$5)*C26*($H$5-C26)</f>
        <v>1.6926078920982361</v>
      </c>
      <c r="E27">
        <f>(B27-D27)^2</f>
        <v>1.2263172806431133</v>
      </c>
    </row>
    <row r="28" spans="1:5">
      <c r="A28" s="15">
        <v>24</v>
      </c>
      <c r="B28" s="15">
        <f>C28-C27</f>
        <v>3.1000000000000014</v>
      </c>
      <c r="C28" s="15">
        <v>29.6</v>
      </c>
      <c r="D28">
        <f>$H$3*($H$5-C27)+($H$4/$H$5)*C27*($H$5-C27)</f>
        <v>1.7453145797819056</v>
      </c>
      <c r="E28">
        <f>(B28-D28)^2</f>
        <v>1.8351725877514788</v>
      </c>
    </row>
    <row r="29" spans="1:5">
      <c r="A29" s="15">
        <v>25</v>
      </c>
      <c r="B29" s="15">
        <f>C29-C28</f>
        <v>2.3999999999999986</v>
      </c>
      <c r="C29" s="15">
        <v>32</v>
      </c>
      <c r="D29">
        <f>$H$3*($H$5-C28)+($H$4/$H$5)*C28*($H$5-C28)</f>
        <v>1.8033626421391493</v>
      </c>
      <c r="E29">
        <f>(B29-D29)^2</f>
        <v>0.35597613679517509</v>
      </c>
    </row>
    <row r="30" spans="1:5">
      <c r="A30" s="15">
        <v>26</v>
      </c>
      <c r="B30" s="15">
        <f>C30-C29</f>
        <v>2.2999999999999972</v>
      </c>
      <c r="C30" s="15">
        <v>34.299999999999997</v>
      </c>
      <c r="D30">
        <f>$H$3*($H$5-C29)+($H$4/$H$5)*C29*($H$5-C29)</f>
        <v>1.8480824012004624</v>
      </c>
      <c r="E30">
        <f>(B30-D30)^2</f>
        <v>0.20422951610473725</v>
      </c>
    </row>
    <row r="31" spans="1:5">
      <c r="A31" s="15">
        <v>27</v>
      </c>
      <c r="B31" s="15">
        <f>C31-C30</f>
        <v>2.3000000000000043</v>
      </c>
      <c r="C31" s="15">
        <v>36.6</v>
      </c>
      <c r="D31">
        <f>$H$3*($H$5-C30)+($H$4/$H$5)*C30*($H$5-C30)</f>
        <v>1.8907581164423184</v>
      </c>
      <c r="E31">
        <f>(B31-D31)^2</f>
        <v>0.16747891925784253</v>
      </c>
    </row>
    <row r="32" spans="1:5">
      <c r="A32" s="15">
        <v>28</v>
      </c>
      <c r="B32" s="15">
        <f>C32-C31</f>
        <v>1.6999999999999957</v>
      </c>
      <c r="C32" s="15">
        <v>38.299999999999997</v>
      </c>
      <c r="D32">
        <f>$H$3*($H$5-C31)+($H$4/$H$5)*C31*($H$5-C31)</f>
        <v>1.9332569562764967</v>
      </c>
      <c r="E32">
        <f>(B32-D32)^2</f>
        <v>5.4408807651377504E-2</v>
      </c>
    </row>
    <row r="33" spans="1:5">
      <c r="A33" s="15">
        <v>29</v>
      </c>
      <c r="B33" s="15">
        <f>C33-C32</f>
        <v>1.3000000000000043</v>
      </c>
      <c r="C33" s="15">
        <v>39.6</v>
      </c>
      <c r="D33">
        <f>$H$3*($H$5-C32)+($H$4/$H$5)*C32*($H$5-C32)</f>
        <v>1.9645554605043851</v>
      </c>
      <c r="E33">
        <f>(B33-D33)^2</f>
        <v>0.44163396008618971</v>
      </c>
    </row>
    <row r="34" spans="1:5">
      <c r="A34" s="15">
        <v>30</v>
      </c>
      <c r="B34" s="15">
        <f>C34-C33</f>
        <v>1.2999999999999972</v>
      </c>
      <c r="C34" s="15">
        <v>40.9</v>
      </c>
      <c r="D34">
        <f>$H$3*($H$5-C33)+($H$4/$H$5)*C33*($H$5-C33)</f>
        <v>1.988424410976835</v>
      </c>
      <c r="E34">
        <f>(B34-D34)^2</f>
        <v>0.47392816962880607</v>
      </c>
    </row>
    <row r="35" spans="1:5">
      <c r="A35" s="15">
        <v>31</v>
      </c>
      <c r="B35" s="15">
        <f>C35-C34</f>
        <v>1</v>
      </c>
      <c r="C35" s="15">
        <v>41.9</v>
      </c>
      <c r="D35">
        <f>$H$3*($H$5-C34)+($H$4/$H$5)*C34*($H$5-C34)</f>
        <v>2.012236854939081</v>
      </c>
      <c r="E35">
        <f>(B35-D35)^2</f>
        <v>1.024623450496962</v>
      </c>
    </row>
    <row r="36" spans="1:5">
      <c r="A36" s="15">
        <v>32</v>
      </c>
      <c r="B36" s="15">
        <f>C36-C35</f>
        <v>1.1000000000000014</v>
      </c>
      <c r="C36" s="15">
        <v>43</v>
      </c>
      <c r="D36">
        <f>$H$3*($H$5-C35)+($H$4/$H$5)*C35*($H$5-C35)</f>
        <v>2.030515668349842</v>
      </c>
      <c r="E36">
        <f>(B36-D36)^2</f>
        <v>0.8658594090445505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Bass Diffusion Model</vt:lpstr>
      <vt:lpstr>DirectTV Adoption</vt:lpstr>
      <vt:lpstr>Monte Carlo Simulation</vt:lpstr>
      <vt:lpstr>Problem 27.1</vt:lpstr>
      <vt:lpstr>Nbar</vt:lpstr>
      <vt:lpstr>Nbar1</vt:lpstr>
      <vt:lpstr>Nbarsim</vt:lpstr>
      <vt:lpstr>p</vt:lpstr>
      <vt:lpstr>p1_</vt:lpstr>
      <vt:lpstr>psim</vt:lpstr>
      <vt:lpstr>q</vt:lpstr>
      <vt:lpstr>q1_</vt:lpstr>
      <vt:lpstr>qsim</vt:lpstr>
      <vt:lpstr>ScenarioSelect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2018-03-02T17:45:26Z</dcterms:created>
  <dcterms:modified xsi:type="dcterms:W3CDTF">2018-03-02T21:47:33Z</dcterms:modified>
</cp:coreProperties>
</file>