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zsan/Desktop/Marketing Analytics Book/Ken's Practice Files/"/>
    </mc:Choice>
  </mc:AlternateContent>
  <bookViews>
    <workbookView xWindow="80" yWindow="460" windowWidth="25440" windowHeight="14280"/>
  </bookViews>
  <sheets>
    <sheet name="Problem 4.2" sheetId="1" r:id="rId1"/>
    <sheet name="Problem 4.3" sheetId="2" r:id="rId2"/>
    <sheet name="Problem 4.7" sheetId="3" r:id="rId3"/>
    <sheet name="Problem 4.8" sheetId="5" r:id="rId4"/>
    <sheet name="Problem 4.9" sheetId="6" r:id="rId5"/>
  </sheets>
  <definedNames>
    <definedName name="_xlchart.v1.0" hidden="1">'Problem 4.2'!$B$4:$B$5</definedName>
    <definedName name="_xlchart.v1.1" hidden="1">'Problem 4.2'!$C$4:$C$5</definedName>
    <definedName name="_xlchart.v1.2" hidden="1">'Problem 4.2'!$B$4:$B$5</definedName>
    <definedName name="_xlchart.v1.3" hidden="1">'Problem 4.2'!$C$4:$C$5</definedName>
    <definedName name="_xlchart.v1.4" hidden="1">'Problem 4.2'!$B$4:$B$5</definedName>
    <definedName name="_xlchart.v1.5" hidden="1">'Problem 4.2'!$C$4:$C$5</definedName>
    <definedName name="_xlchart.v1.6" hidden="1">'Problem 4.2'!$B$4:$B$5</definedName>
    <definedName name="_xlchart.v1.7" hidden="1">'Problem 4.2'!$C$4:$C$5</definedName>
    <definedName name="Cost" localSheetId="3">'Problem 4.8'!$C$27</definedName>
    <definedName name="Cost" localSheetId="4">'Problem 4.9'!$B$8</definedName>
    <definedName name="Cost">'Problem 4.7'!$C$27</definedName>
    <definedName name="Demand" localSheetId="3">'Problem 4.8'!$C$24</definedName>
    <definedName name="Demand">'Problem 4.9'!$B$9</definedName>
    <definedName name="Price" localSheetId="3">'Problem 4.8'!$C$25</definedName>
    <definedName name="Price">'Problem 4.9'!$B$7</definedName>
    <definedName name="Profit">'Problem 4.9'!$B$10</definedName>
    <definedName name="solver_adj" localSheetId="0" hidden="1">'Problem 4.2'!$D$15</definedName>
    <definedName name="solver_adj" localSheetId="1" hidden="1">'Problem 4.3'!$D$16</definedName>
    <definedName name="solver_adj" localSheetId="2" hidden="1">'Problem 4.7'!$C$25</definedName>
    <definedName name="solver_adj" localSheetId="3" hidden="1">'Problem 4.8'!$C$25</definedName>
    <definedName name="solver_adj" localSheetId="4" hidden="1">'Problem 4.9'!$B$7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0" hidden="1">'Problem 4.2'!$A$13</definedName>
    <definedName name="solver_lhs1" localSheetId="1" hidden="1">'Problem 4.3'!$A$2</definedName>
    <definedName name="solver_lhs1" localSheetId="2" hidden="1">'Problem 4.7'!$C$25</definedName>
    <definedName name="solver_lhs1" localSheetId="3" hidden="1">'Problem 4.8'!$C$25</definedName>
    <definedName name="solver_lhs1" localSheetId="4" hidden="1">'Problem 4.9'!$B$7</definedName>
    <definedName name="solver_lhs2" localSheetId="2" hidden="1">'Problem 4.7'!$C$25</definedName>
    <definedName name="solver_lhs2" localSheetId="3" hidden="1">'Problem 4.8'!$C$25</definedName>
    <definedName name="solver_lhs2" localSheetId="4" hidden="1">'Problem 4.9'!$B$7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 hidden="1">0</definedName>
    <definedName name="solver_num" localSheetId="1" hidden="1">0</definedName>
    <definedName name="solver_num" localSheetId="2" hidden="1">2</definedName>
    <definedName name="solver_num" localSheetId="3" hidden="1">2</definedName>
    <definedName name="solver_num" localSheetId="4" hidden="1">2</definedName>
    <definedName name="solver_opt" localSheetId="0" hidden="1">'Problem 4.2'!$B$15</definedName>
    <definedName name="solver_opt" localSheetId="1" hidden="1">'Problem 4.3'!$B$16</definedName>
    <definedName name="solver_opt" localSheetId="2" hidden="1">'Problem 4.7'!$C$26</definedName>
    <definedName name="solver_opt" localSheetId="3" hidden="1">'Problem 4.8'!$C$26</definedName>
    <definedName name="solver_opt" localSheetId="4" hidden="1">'Problem 4.9'!$B$10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el1" localSheetId="0" hidden="1">2</definedName>
    <definedName name="solver_rel1" localSheetId="1" hidden="1">3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hs1" localSheetId="0" hidden="1">150</definedName>
    <definedName name="solver_rhs1" localSheetId="1" hidden="1">'Problem 4.3'!$B$2</definedName>
    <definedName name="solver_rhs1" localSheetId="2" hidden="1">400</definedName>
    <definedName name="solver_rhs1" localSheetId="3" hidden="1">400</definedName>
    <definedName name="solver_rhs1" localSheetId="4" hidden="1">1.3</definedName>
    <definedName name="solver_rhs2" localSheetId="2" hidden="1">200</definedName>
    <definedName name="solver_rhs2" localSheetId="3" hidden="1">200</definedName>
    <definedName name="solver_rhs2" localSheetId="4" hidden="1">0.5</definedName>
    <definedName name="solver_rlx" localSheetId="0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4" hidden="1">2</definedName>
    <definedName name="Video_Game_Profit">'Problem 4.8'!$C$23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6" l="1"/>
  <c r="C24" i="5" l="1"/>
  <c r="C26" i="5" s="1"/>
  <c r="C24" i="3" l="1"/>
  <c r="C5" i="2"/>
  <c r="B5" i="2"/>
  <c r="D16" i="1"/>
  <c r="B7" i="1"/>
  <c r="B15" i="1" s="1"/>
  <c r="B10" i="1"/>
  <c r="B9" i="1"/>
  <c r="D11" i="1"/>
  <c r="C5" i="1"/>
  <c r="B5" i="1"/>
  <c r="C26" i="3" l="1"/>
  <c r="B10" i="6"/>
  <c r="B9" i="2"/>
  <c r="B10" i="2" s="1"/>
  <c r="B7" i="2" s="1"/>
  <c r="B16" i="2" s="1"/>
  <c r="D17" i="2" l="1"/>
</calcChain>
</file>

<file path=xl/sharedStrings.xml><?xml version="1.0" encoding="utf-8"?>
<sst xmlns="http://schemas.openxmlformats.org/spreadsheetml/2006/main" count="51" uniqueCount="21">
  <si>
    <t>Video Console</t>
  </si>
  <si>
    <t xml:space="preserve">Price </t>
  </si>
  <si>
    <t>Demand</t>
  </si>
  <si>
    <t>Elasticity</t>
  </si>
  <si>
    <t>Cost</t>
  </si>
  <si>
    <t>1% increase in price</t>
  </si>
  <si>
    <t>3% decrease in demand</t>
  </si>
  <si>
    <t>Demand Calculation</t>
  </si>
  <si>
    <t>slope=</t>
  </si>
  <si>
    <t>Y-intercept</t>
  </si>
  <si>
    <t>Demand = y + slope*price</t>
  </si>
  <si>
    <t xml:space="preserve">Profit = Demand*(Price-Cost) </t>
  </si>
  <si>
    <t>Optimum Price</t>
  </si>
  <si>
    <t>Optimum Demand</t>
  </si>
  <si>
    <t xml:space="preserve">Video Game Profit </t>
  </si>
  <si>
    <t>below cost!</t>
  </si>
  <si>
    <t>Profit = Demand*(Price-Cost+Video Game Profit)</t>
  </si>
  <si>
    <t>Price</t>
  </si>
  <si>
    <t>Need to assume Demand = polynomial</t>
  </si>
  <si>
    <t>Profit</t>
  </si>
  <si>
    <t>Video Game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</si>
</sst>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  <numFmt numFmtId="168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44" fontId="0" fillId="0" borderId="0" xfId="2" applyFont="1"/>
    <xf numFmtId="166" fontId="0" fillId="0" borderId="0" xfId="2" applyNumberFormat="1" applyFont="1"/>
    <xf numFmtId="0" fontId="0" fillId="3" borderId="0" xfId="0" applyFill="1"/>
    <xf numFmtId="44" fontId="0" fillId="0" borderId="0" xfId="0" applyNumberFormat="1"/>
    <xf numFmtId="168" fontId="0" fillId="0" borderId="0" xfId="1" applyNumberFormat="1" applyFont="1"/>
    <xf numFmtId="1" fontId="0" fillId="0" borderId="0" xfId="1" applyNumberFormat="1" applyFon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quotePrefix="1" applyFill="1"/>
    <xf numFmtId="166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wrapText="1"/>
    </xf>
    <xf numFmtId="166" fontId="0" fillId="0" borderId="0" xfId="2" applyNumberFormat="1" applyFont="1" applyAlignment="1">
      <alignment horizontal="left"/>
    </xf>
    <xf numFmtId="0" fontId="0" fillId="3" borderId="0" xfId="0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592935258092741"/>
                  <c:y val="-9.411818314377369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-33333x + 8E+06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4.2'!$B$4:$B$5</c:f>
              <c:numCache>
                <c:formatCode>_("$"* #,##0.00_);_("$"* \(#,##0.00\);_("$"* "-"??_);_(@_)</c:formatCode>
                <c:ptCount val="2"/>
                <c:pt idx="0">
                  <c:v>180</c:v>
                </c:pt>
                <c:pt idx="1">
                  <c:v>181.8</c:v>
                </c:pt>
              </c:numCache>
            </c:numRef>
          </c:xVal>
          <c:yVal>
            <c:numRef>
              <c:f>'Problem 4.2'!$C$4:$C$5</c:f>
              <c:numCache>
                <c:formatCode>General</c:formatCode>
                <c:ptCount val="2"/>
                <c:pt idx="0">
                  <c:v>2000000</c:v>
                </c:pt>
                <c:pt idx="1">
                  <c:v>1940000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8-AF4A-B57D-7892F63F5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706175"/>
        <c:axId val="1716707871"/>
      </c:scatterChart>
      <c:valAx>
        <c:axId val="171670617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707871"/>
        <c:crosses val="autoZero"/>
        <c:crossBetween val="midCat"/>
      </c:valAx>
      <c:valAx>
        <c:axId val="171670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706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'Problem 4.2'!$B$4:$B$5</c:f>
              <c:numCache>
                <c:formatCode>_("$"* #,##0.00_);_("$"* \(#,##0.00\);_("$"* "-"??_);_(@_)</c:formatCode>
                <c:ptCount val="2"/>
                <c:pt idx="0">
                  <c:v>180</c:v>
                </c:pt>
                <c:pt idx="1">
                  <c:v>181.8</c:v>
                </c:pt>
              </c:numCache>
            </c:numRef>
          </c:cat>
          <c:val>
            <c:numRef>
              <c:f>'Problem 4.2'!$C$4:$C$5</c:f>
              <c:numCache>
                <c:formatCode>General</c:formatCode>
                <c:ptCount val="2"/>
                <c:pt idx="0">
                  <c:v>2000000</c:v>
                </c:pt>
                <c:pt idx="1">
                  <c:v>1940000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8-DA48-9AFA-B35994ADC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6706175"/>
        <c:axId val="1716707871"/>
      </c:lineChart>
      <c:catAx>
        <c:axId val="171670617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707871"/>
        <c:crosses val="autoZero"/>
        <c:auto val="1"/>
        <c:lblAlgn val="ctr"/>
        <c:lblOffset val="100"/>
        <c:noMultiLvlLbl val="0"/>
      </c:catAx>
      <c:valAx>
        <c:axId val="171670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70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Curve </a:t>
            </a:r>
            <a:r>
              <a:rPr lang="en-US" baseline="0"/>
              <a:t> - Not Linear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'Problem 4.7'!$A$3:$A$5</c:f>
              <c:numCache>
                <c:formatCode>_("$"* #,##0_);_("$"* \(#,##0\);_("$"* "-"??_);_(@_)</c:formatCode>
                <c:ptCount val="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</c:numCache>
            </c:numRef>
          </c:cat>
          <c:val>
            <c:numRef>
              <c:f>'Problem 4.7'!$B$3:$B$5</c:f>
              <c:numCache>
                <c:formatCode>General</c:formatCode>
                <c:ptCount val="3"/>
                <c:pt idx="0">
                  <c:v>50000</c:v>
                </c:pt>
                <c:pt idx="1">
                  <c:v>25000</c:v>
                </c:pt>
                <c:pt idx="2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3-7246-9EC7-62D6E833F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363871"/>
        <c:axId val="1714725887"/>
      </c:lineChart>
      <c:catAx>
        <c:axId val="169836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Price</a:t>
                </a:r>
              </a:p>
            </c:rich>
          </c:tx>
          <c:layout>
            <c:manualLayout>
              <c:xMode val="edge"/>
              <c:yMode val="edge"/>
              <c:x val="0.42079046369203849"/>
              <c:y val="0.882472885032537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725887"/>
        <c:crosses val="autoZero"/>
        <c:auto val="1"/>
        <c:lblAlgn val="ctr"/>
        <c:lblOffset val="100"/>
        <c:noMultiLvlLbl val="0"/>
      </c:catAx>
      <c:valAx>
        <c:axId val="17147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36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</a:t>
            </a:r>
            <a:r>
              <a:rPr lang="en-US" baseline="0"/>
              <a:t> Curve - Polynomial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5061089238845147"/>
                  <c:y val="-5.864282589676290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0.6x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- 550x + 136000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4.7'!$A$3:$A$5</c:f>
              <c:numCache>
                <c:formatCode>_("$"* #,##0_);_("$"* \(#,##0\);_("$"* "-"??_);_(@_)</c:formatCode>
                <c:ptCount val="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</c:numCache>
            </c:numRef>
          </c:xVal>
          <c:yVal>
            <c:numRef>
              <c:f>'Problem 4.7'!$B$3:$B$5</c:f>
              <c:numCache>
                <c:formatCode>General</c:formatCode>
                <c:ptCount val="3"/>
                <c:pt idx="0">
                  <c:v>50000</c:v>
                </c:pt>
                <c:pt idx="1">
                  <c:v>25000</c:v>
                </c:pt>
                <c:pt idx="2">
                  <c:v>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5-0645-BA5B-311390488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256767"/>
        <c:axId val="1717089855"/>
      </c:scatterChart>
      <c:valAx>
        <c:axId val="170125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89855"/>
        <c:crosses val="autoZero"/>
        <c:crossBetween val="midCat"/>
      </c:valAx>
      <c:valAx>
        <c:axId val="171708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25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Curve </a:t>
            </a:r>
            <a:r>
              <a:rPr lang="en-US" baseline="0"/>
              <a:t> - Not Linear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'Problem 4.8'!$A$3:$A$5</c:f>
              <c:numCache>
                <c:formatCode>_("$"* #,##0_);_("$"* \(#,##0\);_("$"* "-"??_);_(@_)</c:formatCode>
                <c:ptCount val="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</c:numCache>
            </c:numRef>
          </c:cat>
          <c:val>
            <c:numRef>
              <c:f>'Problem 4.8'!$B$3:$B$5</c:f>
              <c:numCache>
                <c:formatCode>General</c:formatCode>
                <c:ptCount val="3"/>
                <c:pt idx="0">
                  <c:v>50000</c:v>
                </c:pt>
                <c:pt idx="1">
                  <c:v>25000</c:v>
                </c:pt>
                <c:pt idx="2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D-6C42-BD98-B008FE0A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363871"/>
        <c:axId val="1714725887"/>
      </c:lineChart>
      <c:catAx>
        <c:axId val="169836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Price</a:t>
                </a:r>
              </a:p>
            </c:rich>
          </c:tx>
          <c:layout>
            <c:manualLayout>
              <c:xMode val="edge"/>
              <c:yMode val="edge"/>
              <c:x val="0.42079046369203849"/>
              <c:y val="0.882472885032537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725887"/>
        <c:crosses val="autoZero"/>
        <c:auto val="1"/>
        <c:lblAlgn val="ctr"/>
        <c:lblOffset val="100"/>
        <c:noMultiLvlLbl val="0"/>
      </c:catAx>
      <c:valAx>
        <c:axId val="17147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36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</a:t>
            </a:r>
            <a:r>
              <a:rPr lang="en-US" baseline="0"/>
              <a:t> Curve - Polynomial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5061089238845147"/>
                  <c:y val="-5.864282589676290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0.6x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- 550x + 136000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4.8'!$A$3:$A$5</c:f>
              <c:numCache>
                <c:formatCode>_("$"* #,##0_);_("$"* \(#,##0\);_("$"* "-"??_);_(@_)</c:formatCode>
                <c:ptCount val="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</c:numCache>
            </c:numRef>
          </c:xVal>
          <c:yVal>
            <c:numRef>
              <c:f>'Problem 4.8'!$B$3:$B$5</c:f>
              <c:numCache>
                <c:formatCode>General</c:formatCode>
                <c:ptCount val="3"/>
                <c:pt idx="0">
                  <c:v>50000</c:v>
                </c:pt>
                <c:pt idx="1">
                  <c:v>25000</c:v>
                </c:pt>
                <c:pt idx="2">
                  <c:v>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F-8245-96BE-0F4CFF5BA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256767"/>
        <c:axId val="1717089855"/>
      </c:scatterChart>
      <c:valAx>
        <c:axId val="170125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89855"/>
        <c:crosses val="autoZero"/>
        <c:crossBetween val="midCat"/>
      </c:valAx>
      <c:valAx>
        <c:axId val="171708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Quantity</a:t>
                </a:r>
                <a:r>
                  <a:rPr lang="en-US" sz="1400" baseline="0"/>
                  <a:t> Demanded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25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2181233595800526"/>
                  <c:y val="-9.779527559055117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-0.3125x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- 1.5625x + 2.8594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4.9'!$A$3:$A$5</c:f>
              <c:numCache>
                <c:formatCode>General</c:formatCode>
                <c:ptCount val="3"/>
                <c:pt idx="0">
                  <c:v>0.5</c:v>
                </c:pt>
                <c:pt idx="1">
                  <c:v>0.9</c:v>
                </c:pt>
                <c:pt idx="2">
                  <c:v>1.3</c:v>
                </c:pt>
              </c:numCache>
            </c:numRef>
          </c:xVal>
          <c:yVal>
            <c:numRef>
              <c:f>'Problem 4.9'!$B$3:$B$5</c:f>
              <c:numCache>
                <c:formatCode>General</c:formatCode>
                <c:ptCount val="3"/>
                <c:pt idx="0">
                  <c:v>2</c:v>
                </c:pt>
                <c:pt idx="1">
                  <c:v>1.2</c:v>
                </c:pt>
                <c:pt idx="2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2-7644-BD55-46C209460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999167"/>
        <c:axId val="1718627071"/>
      </c:scatterChart>
      <c:valAx>
        <c:axId val="17189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627071"/>
        <c:crosses val="autoZero"/>
        <c:crossBetween val="midCat"/>
      </c:valAx>
      <c:valAx>
        <c:axId val="17186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9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0</xdr:row>
      <xdr:rowOff>184150</xdr:rowOff>
    </xdr:from>
    <xdr:to>
      <xdr:col>11</xdr:col>
      <xdr:colOff>368300</xdr:colOff>
      <xdr:row>14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E7408C-3520-CE44-BB49-E993CFBB1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0</xdr:row>
      <xdr:rowOff>184150</xdr:rowOff>
    </xdr:from>
    <xdr:to>
      <xdr:col>11</xdr:col>
      <xdr:colOff>368300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4A226-191F-2B47-86F9-663071720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6</xdr:row>
      <xdr:rowOff>133350</xdr:rowOff>
    </xdr:from>
    <xdr:to>
      <xdr:col>5</xdr:col>
      <xdr:colOff>577850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BEE72A-B147-5546-9CAF-5696367FE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704850</xdr:colOff>
      <xdr:row>6</xdr:row>
      <xdr:rowOff>133350</xdr:rowOff>
    </xdr:from>
    <xdr:to>
      <xdr:col>12</xdr:col>
      <xdr:colOff>323850</xdr:colOff>
      <xdr:row>20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C264B-C388-E449-8380-4386DEA17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6</xdr:row>
      <xdr:rowOff>133350</xdr:rowOff>
    </xdr:from>
    <xdr:to>
      <xdr:col>5</xdr:col>
      <xdr:colOff>577850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E1B7E-8A0F-CB4B-B961-47A5AEAC4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704850</xdr:colOff>
      <xdr:row>6</xdr:row>
      <xdr:rowOff>133350</xdr:rowOff>
    </xdr:from>
    <xdr:to>
      <xdr:col>16</xdr:col>
      <xdr:colOff>419100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EC52D-5478-384A-A0B6-17F46EAAB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6350</xdr:rowOff>
    </xdr:from>
    <xdr:to>
      <xdr:col>8</xdr:col>
      <xdr:colOff>615950</xdr:colOff>
      <xdr:row>14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860842-BE26-6442-BB94-689A023A8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0" sqref="B10"/>
    </sheetView>
  </sheetViews>
  <sheetFormatPr baseColWidth="10" defaultRowHeight="16"/>
  <cols>
    <col min="1" max="1" width="25.1640625" customWidth="1"/>
    <col min="2" max="2" width="18.5" customWidth="1"/>
    <col min="3" max="3" width="16.5" bestFit="1" customWidth="1"/>
    <col min="4" max="4" width="23" customWidth="1"/>
    <col min="6" max="6" width="1.6640625" customWidth="1"/>
    <col min="7" max="7" width="15.5" bestFit="1" customWidth="1"/>
  </cols>
  <sheetData>
    <row r="1" spans="1:7" ht="21">
      <c r="A1" s="2" t="s">
        <v>0</v>
      </c>
      <c r="D1" t="s">
        <v>10</v>
      </c>
    </row>
    <row r="3" spans="1:7">
      <c r="B3" s="5" t="s">
        <v>1</v>
      </c>
      <c r="C3" s="5" t="s">
        <v>2</v>
      </c>
    </row>
    <row r="4" spans="1:7">
      <c r="B4" s="3">
        <v>180</v>
      </c>
      <c r="C4" s="13">
        <v>2000000</v>
      </c>
    </row>
    <row r="5" spans="1:7">
      <c r="A5" s="11" t="s">
        <v>5</v>
      </c>
      <c r="B5" s="6">
        <f>B4*1.01</f>
        <v>181.8</v>
      </c>
      <c r="C5" s="13">
        <f>C4*0.97</f>
        <v>1940000</v>
      </c>
      <c r="D5" s="11" t="s">
        <v>6</v>
      </c>
    </row>
    <row r="7" spans="1:7">
      <c r="A7" t="s">
        <v>7</v>
      </c>
      <c r="B7" s="7">
        <f>B10+B9*D15</f>
        <v>1499999.9999999972</v>
      </c>
      <c r="G7" s="4"/>
    </row>
    <row r="9" spans="1:7">
      <c r="A9" t="s">
        <v>8</v>
      </c>
      <c r="B9" s="8">
        <f>(C5-C4)/(B5-B4)</f>
        <v>-33333.333333333125</v>
      </c>
    </row>
    <row r="10" spans="1:7">
      <c r="A10" t="s">
        <v>9</v>
      </c>
      <c r="B10" s="7">
        <f>C4-(B9*B4)</f>
        <v>7999999.9999999627</v>
      </c>
    </row>
    <row r="11" spans="1:7">
      <c r="D11">
        <f>2000000/60000</f>
        <v>33.333333333333336</v>
      </c>
    </row>
    <row r="12" spans="1:7">
      <c r="A12" s="9" t="s">
        <v>4</v>
      </c>
      <c r="B12" s="9" t="s">
        <v>3</v>
      </c>
    </row>
    <row r="13" spans="1:7">
      <c r="A13" s="15">
        <v>150</v>
      </c>
      <c r="B13" s="10">
        <v>3</v>
      </c>
    </row>
    <row r="15" spans="1:7">
      <c r="A15" s="5" t="s">
        <v>11</v>
      </c>
      <c r="B15" s="12">
        <f>B7*(D15-A13)</f>
        <v>67500000.000000179</v>
      </c>
      <c r="C15" s="5" t="s">
        <v>12</v>
      </c>
      <c r="D15" s="4">
        <v>195.0000000000002</v>
      </c>
    </row>
    <row r="16" spans="1:7">
      <c r="C16" s="5" t="s">
        <v>13</v>
      </c>
      <c r="D16" s="7">
        <f>B7</f>
        <v>1499999.9999999972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3" sqref="B22:B23"/>
    </sheetView>
  </sheetViews>
  <sheetFormatPr baseColWidth="10" defaultRowHeight="16"/>
  <cols>
    <col min="1" max="1" width="28.1640625" customWidth="1"/>
    <col min="2" max="2" width="13.5" bestFit="1" customWidth="1"/>
    <col min="3" max="3" width="16.5" bestFit="1" customWidth="1"/>
    <col min="4" max="4" width="22.5" bestFit="1" customWidth="1"/>
    <col min="5" max="5" width="11.83203125" customWidth="1"/>
    <col min="6" max="6" width="2.33203125" customWidth="1"/>
    <col min="7" max="7" width="15.5" bestFit="1" customWidth="1"/>
  </cols>
  <sheetData>
    <row r="1" spans="1:7" ht="21">
      <c r="A1" s="2" t="s">
        <v>0</v>
      </c>
      <c r="D1" t="s">
        <v>10</v>
      </c>
    </row>
    <row r="3" spans="1:7">
      <c r="B3" s="5" t="s">
        <v>1</v>
      </c>
      <c r="C3" s="5" t="s">
        <v>2</v>
      </c>
    </row>
    <row r="4" spans="1:7">
      <c r="B4" s="3">
        <v>180</v>
      </c>
      <c r="C4" s="13">
        <v>2000000</v>
      </c>
    </row>
    <row r="5" spans="1:7">
      <c r="A5" s="11" t="s">
        <v>5</v>
      </c>
      <c r="B5" s="6">
        <f>B4*1.01</f>
        <v>181.8</v>
      </c>
      <c r="C5" s="13">
        <f>C4*0.97</f>
        <v>1940000</v>
      </c>
      <c r="D5" s="11" t="s">
        <v>6</v>
      </c>
    </row>
    <row r="7" spans="1:7">
      <c r="A7" t="s">
        <v>7</v>
      </c>
      <c r="B7" s="7">
        <f>B10+B9*D16</f>
        <v>3166666.6825357955</v>
      </c>
      <c r="G7" s="4"/>
    </row>
    <row r="9" spans="1:7">
      <c r="A9" t="s">
        <v>8</v>
      </c>
      <c r="B9" s="8">
        <f>(C5-C4)/(B5-B4)</f>
        <v>-33333.333333333125</v>
      </c>
    </row>
    <row r="10" spans="1:7">
      <c r="A10" t="s">
        <v>9</v>
      </c>
      <c r="B10" s="7">
        <f>C4-(B9*B4)</f>
        <v>7999999.9999999627</v>
      </c>
    </row>
    <row r="11" spans="1:7">
      <c r="A11" t="s">
        <v>14</v>
      </c>
      <c r="B11" s="3">
        <v>100</v>
      </c>
    </row>
    <row r="13" spans="1:7">
      <c r="A13" s="9" t="s">
        <v>4</v>
      </c>
      <c r="B13" s="9" t="s">
        <v>3</v>
      </c>
    </row>
    <row r="14" spans="1:7">
      <c r="A14" s="10">
        <v>150</v>
      </c>
      <c r="B14" s="10">
        <v>3</v>
      </c>
    </row>
    <row r="16" spans="1:7" ht="32">
      <c r="A16" s="14" t="s">
        <v>16</v>
      </c>
      <c r="B16" s="12">
        <f>B7*(D16-A14+B11)</f>
        <v>300833333.33333272</v>
      </c>
      <c r="C16" s="5" t="s">
        <v>12</v>
      </c>
      <c r="D16" s="4">
        <v>144.99999952392594</v>
      </c>
      <c r="E16" s="5" t="s">
        <v>15</v>
      </c>
    </row>
    <row r="17" spans="3:4">
      <c r="C17" s="5" t="s">
        <v>13</v>
      </c>
      <c r="D17" s="7">
        <f>B7</f>
        <v>3166666.6825357955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/>
  </sheetViews>
  <sheetFormatPr baseColWidth="10" defaultRowHeight="16"/>
  <cols>
    <col min="3" max="3" width="14" bestFit="1" customWidth="1"/>
  </cols>
  <sheetData>
    <row r="2" spans="1:5">
      <c r="A2" t="s">
        <v>17</v>
      </c>
      <c r="B2" t="s">
        <v>2</v>
      </c>
      <c r="E2" t="s">
        <v>18</v>
      </c>
    </row>
    <row r="3" spans="1:5">
      <c r="A3" s="4">
        <v>200</v>
      </c>
      <c r="B3">
        <v>50000</v>
      </c>
    </row>
    <row r="4" spans="1:5">
      <c r="A4" s="4">
        <v>300</v>
      </c>
      <c r="B4">
        <v>25000</v>
      </c>
    </row>
    <row r="5" spans="1:5">
      <c r="A5" s="4">
        <v>400</v>
      </c>
      <c r="B5">
        <v>12000</v>
      </c>
    </row>
    <row r="24" spans="2:3">
      <c r="B24" s="1" t="s">
        <v>2</v>
      </c>
      <c r="C24">
        <f>136000-550*Price+0.6*Price^2</f>
        <v>135463.46313661433</v>
      </c>
    </row>
    <row r="25" spans="2:3">
      <c r="B25" s="1" t="s">
        <v>17</v>
      </c>
      <c r="C25" s="4">
        <v>400</v>
      </c>
    </row>
    <row r="26" spans="2:3">
      <c r="B26" s="1" t="s">
        <v>19</v>
      </c>
      <c r="C26" s="4">
        <f>Demand*(Price-Cost)</f>
        <v>-257.86354235513465</v>
      </c>
    </row>
    <row r="27" spans="2:3">
      <c r="B27" s="1" t="s">
        <v>4</v>
      </c>
      <c r="C27" s="4">
        <v>250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G22" sqref="G22"/>
    </sheetView>
  </sheetViews>
  <sheetFormatPr baseColWidth="10" defaultRowHeight="16"/>
  <cols>
    <col min="2" max="2" width="16.5" bestFit="1" customWidth="1"/>
    <col min="3" max="3" width="14" bestFit="1" customWidth="1"/>
  </cols>
  <sheetData>
    <row r="2" spans="1:5">
      <c r="A2" t="s">
        <v>17</v>
      </c>
      <c r="B2" t="s">
        <v>2</v>
      </c>
      <c r="E2" t="s">
        <v>18</v>
      </c>
    </row>
    <row r="3" spans="1:5">
      <c r="A3" s="4">
        <v>200</v>
      </c>
      <c r="B3">
        <v>50000</v>
      </c>
    </row>
    <row r="4" spans="1:5">
      <c r="A4" s="4">
        <v>300</v>
      </c>
      <c r="B4">
        <v>25000</v>
      </c>
    </row>
    <row r="5" spans="1:5">
      <c r="A5" s="4">
        <v>400</v>
      </c>
      <c r="B5">
        <v>12000</v>
      </c>
    </row>
    <row r="23" spans="2:3">
      <c r="B23" s="1" t="s">
        <v>20</v>
      </c>
      <c r="C23" s="4">
        <v>100</v>
      </c>
    </row>
    <row r="24" spans="2:3">
      <c r="B24" s="1" t="s">
        <v>2</v>
      </c>
      <c r="C24">
        <f>136000-550*Price+0.6*Price^2</f>
        <v>28062.673996557052</v>
      </c>
    </row>
    <row r="25" spans="2:3">
      <c r="B25" s="1" t="s">
        <v>17</v>
      </c>
      <c r="C25" s="4">
        <v>284.62696872520263</v>
      </c>
    </row>
    <row r="26" spans="2:3">
      <c r="B26" s="1" t="s">
        <v>19</v>
      </c>
      <c r="C26" s="4">
        <f>Demand*(Price-Cost+Video_Game_Profit)</f>
        <v>3777992.7344800434</v>
      </c>
    </row>
    <row r="27" spans="2:3">
      <c r="B27" s="1" t="s">
        <v>4</v>
      </c>
      <c r="C27" s="4">
        <v>250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18" sqref="B18"/>
    </sheetView>
  </sheetViews>
  <sheetFormatPr baseColWidth="10" defaultRowHeight="16"/>
  <sheetData>
    <row r="2" spans="1:2">
      <c r="A2" s="16" t="s">
        <v>17</v>
      </c>
      <c r="B2" s="16" t="s">
        <v>2</v>
      </c>
    </row>
    <row r="3" spans="1:2">
      <c r="A3" s="13">
        <v>0.5</v>
      </c>
      <c r="B3" s="13">
        <v>2</v>
      </c>
    </row>
    <row r="4" spans="1:2">
      <c r="A4" s="13">
        <v>0.9</v>
      </c>
      <c r="B4" s="13">
        <v>1.2</v>
      </c>
    </row>
    <row r="5" spans="1:2">
      <c r="A5" s="13">
        <v>1.3</v>
      </c>
      <c r="B5" s="13">
        <v>0.3</v>
      </c>
    </row>
    <row r="7" spans="1:2">
      <c r="A7" s="5" t="s">
        <v>17</v>
      </c>
      <c r="B7" s="13">
        <v>0.97656194058173673</v>
      </c>
    </row>
    <row r="8" spans="1:2">
      <c r="A8" s="5" t="s">
        <v>4</v>
      </c>
      <c r="B8" s="13">
        <v>0.5</v>
      </c>
    </row>
    <row r="9" spans="1:2">
      <c r="A9" s="5" t="s">
        <v>2</v>
      </c>
      <c r="B9">
        <f>2.8594-1.5625*Price-0.3125*(Price)^2</f>
        <v>1.0354990854057966</v>
      </c>
    </row>
    <row r="10" spans="1:2">
      <c r="A10" s="5" t="s">
        <v>19</v>
      </c>
      <c r="B10">
        <f>Demand*(Price-Cost)</f>
        <v>0.49347945361159995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Problem 4.2</vt:lpstr>
      <vt:lpstr>Problem 4.3</vt:lpstr>
      <vt:lpstr>Problem 4.7</vt:lpstr>
      <vt:lpstr>Problem 4.8</vt:lpstr>
      <vt:lpstr>Problem 4.9</vt:lpstr>
      <vt:lpstr>'Problem 4.8'!Cost</vt:lpstr>
      <vt:lpstr>'Problem 4.9'!Cost</vt:lpstr>
      <vt:lpstr>Cost</vt:lpstr>
      <vt:lpstr>'Problem 4.8'!Demand</vt:lpstr>
      <vt:lpstr>Demand</vt:lpstr>
      <vt:lpstr>'Problem 4.8'!Price</vt:lpstr>
      <vt:lpstr>Price</vt:lpstr>
      <vt:lpstr>Profit</vt:lpstr>
      <vt:lpstr>Video_Game_Profit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2018-01-25T19:39:18Z</dcterms:created>
  <dcterms:modified xsi:type="dcterms:W3CDTF">2018-01-25T23:01:54Z</dcterms:modified>
</cp:coreProperties>
</file>