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80" activeTab="3"/>
  </bookViews>
  <sheets>
    <sheet name="Forecast With Special Events" sheetId="1" r:id="rId1"/>
    <sheet name="Add Effect of Other Holidays" sheetId="4" r:id="rId2"/>
    <sheet name="First 3 Days of Month + SB" sheetId="2" r:id="rId3"/>
    <sheet name="Problem 11.3" sheetId="5" r:id="rId4"/>
    <sheet name="Problem 11.4" sheetId="6" r:id="rId5"/>
  </sheets>
  <definedNames>
    <definedName name="_xlnm._FilterDatabase" localSheetId="3" hidden="1">'Problem 11.3'!$A$5:$O$1564</definedName>
    <definedName name="Constant">'Problem 11.4'!$M$5</definedName>
    <definedName name="MonthArray">'Problem 11.4'!$O$5:$P$16</definedName>
    <definedName name="PromotionNo">'Problem 11.4'!$M$7</definedName>
    <definedName name="PromotionYes">'Problem 11.4'!$M$6</definedName>
    <definedName name="solver_adj" localSheetId="1" hidden="1">'Add Effect of Other Holidays'!$P$4:$P$13,'Add Effect of Other Holidays'!$P$16:$P$28,'Add Effect of Other Holidays'!$P$31:$P$33,'Add Effect of Other Holidays'!$P$36:$P$37,'Add Effect of Other Holidays'!$P$40:$P$46</definedName>
    <definedName name="solver_adj" localSheetId="2" hidden="1">'First 3 Days of Month + SB'!$O$4:$O$12,'First 3 Days of Month + SB'!$O$14:$O$26,'First 3 Days of Month + SB'!$O$29:$O$31,'First 3 Days of Month + SB'!$O$34:$O$35</definedName>
    <definedName name="solver_adj" localSheetId="0" hidden="1">'Forecast With Special Events'!$O$4:$O$12,'Forecast With Special Events'!$O$14:$O$26</definedName>
    <definedName name="solver_adj" localSheetId="3" hidden="1">'Problem 11.3'!$T$5,'Problem 11.3'!$T$8:$T$14,'Problem 11.3'!$T$17:$T$69,'Problem 11.3'!$T$73:$T$79</definedName>
    <definedName name="solver_adj" localSheetId="4" hidden="1">'Problem 11.4'!$M$5:$M$8,'Problem 11.4'!$M$11:$M$22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lhs1" localSheetId="1" hidden="1">'Add Effect of Other Holidays'!$S$4</definedName>
    <definedName name="solver_lhs1" localSheetId="2" hidden="1">'First 3 Days of Month + SB'!$R$4</definedName>
    <definedName name="solver_lhs1" localSheetId="0" hidden="1">'Forecast With Special Events'!$R$4</definedName>
    <definedName name="solver_lhs1" localSheetId="3" hidden="1">'Problem 11.3'!$V$16</definedName>
    <definedName name="solver_lhs1" localSheetId="4" hidden="1">'Problem 11.4'!$M$23</definedName>
    <definedName name="solver_lhs2" localSheetId="1" hidden="1">'Add Effect of Other Holidays'!$S$5</definedName>
    <definedName name="solver_lhs2" localSheetId="2" hidden="1">'First 3 Days of Month + SB'!$R$5</definedName>
    <definedName name="solver_lhs2" localSheetId="0" hidden="1">'Forecast With Special Events'!$R$5</definedName>
    <definedName name="solver_lhs2" localSheetId="3" hidden="1">'Problem 11.3'!$V$7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um" localSheetId="1" hidden="1">2</definedName>
    <definedName name="solver_num" localSheetId="2" hidden="1">2</definedName>
    <definedName name="solver_num" localSheetId="0" hidden="1">2</definedName>
    <definedName name="solver_num" localSheetId="3" hidden="1">2</definedName>
    <definedName name="solver_num" localSheetId="4" hidden="1">1</definedName>
    <definedName name="solver_opt" localSheetId="1" hidden="1">'Add Effect of Other Holidays'!$M$1</definedName>
    <definedName name="solver_opt" localSheetId="2" hidden="1">'First 3 Days of Month + SB'!$L$1</definedName>
    <definedName name="solver_opt" localSheetId="0" hidden="1">'Forecast With Special Events'!$L$1</definedName>
    <definedName name="solver_opt" localSheetId="3" hidden="1">'Problem 11.3'!$Q$1</definedName>
    <definedName name="solver_opt" localSheetId="4" hidden="1">'Problem 11.4'!$J$1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el1" localSheetId="1" hidden="1">2</definedName>
    <definedName name="solver_rel1" localSheetId="2" hidden="1">2</definedName>
    <definedName name="solver_rel1" localSheetId="0" hidden="1">2</definedName>
    <definedName name="solver_rel1" localSheetId="3" hidden="1">2</definedName>
    <definedName name="solver_rel1" localSheetId="4" hidden="1">2</definedName>
    <definedName name="solver_rel2" localSheetId="1" hidden="1">2</definedName>
    <definedName name="solver_rel2" localSheetId="2" hidden="1">2</definedName>
    <definedName name="solver_rel2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rhs1" localSheetId="3" hidden="1">0</definedName>
    <definedName name="solver_rhs1" localSheetId="4" hidden="1">0</definedName>
    <definedName name="solver_rhs2" localSheetId="1" hidden="1">0</definedName>
    <definedName name="solver_rhs2" localSheetId="2" hidden="1">0</definedName>
    <definedName name="solver_rhs2" localSheetId="0" hidden="1">0</definedName>
    <definedName name="solver_rhs2" localSheetId="3" hidden="1">0</definedName>
    <definedName name="solver_rlx" localSheetId="1" hidden="1">1</definedName>
    <definedName name="solver_rlx" localSheetId="2" hidden="1">1</definedName>
    <definedName name="solver_rlx" localSheetId="0" hidden="1">1</definedName>
    <definedName name="solver_rlx" localSheetId="3" hidden="1">1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0" hidden="1">2</definedName>
    <definedName name="solver_ver" localSheetId="3" hidden="1">2</definedName>
    <definedName name="solver_ver" localSheetId="4" hidden="1">2</definedName>
    <definedName name="TrendFactor">'Problem 11.4'!$M$8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5" l="1"/>
  <c r="V7" i="5"/>
  <c r="M23" i="6"/>
  <c r="F5" i="6" l="1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G4" i="6" s="1"/>
  <c r="N2" i="5"/>
  <c r="H15" i="6" l="1"/>
  <c r="H19" i="6"/>
  <c r="J19" i="6" s="1"/>
  <c r="H24" i="6"/>
  <c r="J24" i="6" s="1"/>
  <c r="H16" i="6"/>
  <c r="J16" i="6" s="1"/>
  <c r="H12" i="6"/>
  <c r="J12" i="6" s="1"/>
  <c r="H8" i="6"/>
  <c r="H7" i="6"/>
  <c r="J7" i="6" s="1"/>
  <c r="H27" i="6"/>
  <c r="J27" i="6" s="1"/>
  <c r="H32" i="6"/>
  <c r="J32" i="6" s="1"/>
  <c r="H23" i="6"/>
  <c r="H36" i="6"/>
  <c r="J36" i="6" s="1"/>
  <c r="H28" i="6"/>
  <c r="J28" i="6" s="1"/>
  <c r="H31" i="6"/>
  <c r="I31" i="6" s="1"/>
  <c r="H4" i="6"/>
  <c r="J4" i="6" s="1"/>
  <c r="M26" i="6"/>
  <c r="H20" i="6"/>
  <c r="I19" i="6" s="1"/>
  <c r="H35" i="6"/>
  <c r="H11" i="6"/>
  <c r="H38" i="6"/>
  <c r="H34" i="6"/>
  <c r="H30" i="6"/>
  <c r="H26" i="6"/>
  <c r="H22" i="6"/>
  <c r="H18" i="6"/>
  <c r="H14" i="6"/>
  <c r="H10" i="6"/>
  <c r="H6" i="6"/>
  <c r="J15" i="6"/>
  <c r="H39" i="6"/>
  <c r="H37" i="6"/>
  <c r="H33" i="6"/>
  <c r="H29" i="6"/>
  <c r="H25" i="6"/>
  <c r="H21" i="6"/>
  <c r="H17" i="6"/>
  <c r="H13" i="6"/>
  <c r="H9" i="6"/>
  <c r="H5" i="6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6" i="5"/>
  <c r="I24" i="6" l="1"/>
  <c r="I23" i="6"/>
  <c r="I7" i="6"/>
  <c r="I11" i="6"/>
  <c r="I15" i="6"/>
  <c r="J8" i="6"/>
  <c r="I8" i="6"/>
  <c r="J23" i="6"/>
  <c r="I26" i="6"/>
  <c r="I27" i="6"/>
  <c r="J31" i="6"/>
  <c r="I10" i="6"/>
  <c r="J25" i="6"/>
  <c r="J13" i="6"/>
  <c r="I13" i="6"/>
  <c r="J29" i="6"/>
  <c r="I29" i="6"/>
  <c r="J10" i="6"/>
  <c r="J17" i="6"/>
  <c r="I17" i="6"/>
  <c r="J33" i="6"/>
  <c r="I33" i="6"/>
  <c r="J39" i="6"/>
  <c r="I39" i="6"/>
  <c r="J14" i="6"/>
  <c r="I14" i="6"/>
  <c r="J30" i="6"/>
  <c r="I30" i="6"/>
  <c r="J26" i="6"/>
  <c r="J35" i="6"/>
  <c r="I35" i="6"/>
  <c r="J20" i="6"/>
  <c r="I20" i="6"/>
  <c r="I12" i="6"/>
  <c r="I16" i="6"/>
  <c r="J5" i="6"/>
  <c r="I5" i="6"/>
  <c r="J21" i="6"/>
  <c r="I21" i="6"/>
  <c r="J37" i="6"/>
  <c r="I37" i="6"/>
  <c r="J18" i="6"/>
  <c r="I18" i="6"/>
  <c r="J34" i="6"/>
  <c r="I34" i="6"/>
  <c r="J11" i="6"/>
  <c r="I28" i="6"/>
  <c r="I9" i="6"/>
  <c r="I25" i="6"/>
  <c r="J9" i="6"/>
  <c r="J6" i="6"/>
  <c r="I6" i="6"/>
  <c r="J22" i="6"/>
  <c r="I22" i="6"/>
  <c r="J38" i="6"/>
  <c r="I38" i="6"/>
  <c r="I4" i="6"/>
  <c r="I36" i="6"/>
  <c r="I32" i="6"/>
  <c r="M25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6" i="5"/>
  <c r="J1" i="6" l="1"/>
  <c r="D7" i="5"/>
  <c r="O7" i="5" s="1"/>
  <c r="D8" i="5"/>
  <c r="O8" i="5" s="1"/>
  <c r="D9" i="5"/>
  <c r="O9" i="5" s="1"/>
  <c r="D10" i="5"/>
  <c r="O10" i="5" s="1"/>
  <c r="D11" i="5"/>
  <c r="O11" i="5" s="1"/>
  <c r="D12" i="5"/>
  <c r="O12" i="5" s="1"/>
  <c r="D13" i="5"/>
  <c r="O13" i="5" s="1"/>
  <c r="D14" i="5"/>
  <c r="O14" i="5" s="1"/>
  <c r="D15" i="5"/>
  <c r="O15" i="5" s="1"/>
  <c r="D16" i="5"/>
  <c r="O16" i="5" s="1"/>
  <c r="D17" i="5"/>
  <c r="O17" i="5" s="1"/>
  <c r="D18" i="5"/>
  <c r="O18" i="5" s="1"/>
  <c r="D19" i="5"/>
  <c r="O19" i="5" s="1"/>
  <c r="D20" i="5"/>
  <c r="O20" i="5" s="1"/>
  <c r="D21" i="5"/>
  <c r="O21" i="5" s="1"/>
  <c r="D22" i="5"/>
  <c r="O22" i="5" s="1"/>
  <c r="D23" i="5"/>
  <c r="O23" i="5" s="1"/>
  <c r="D24" i="5"/>
  <c r="O24" i="5" s="1"/>
  <c r="D25" i="5"/>
  <c r="O25" i="5" s="1"/>
  <c r="D26" i="5"/>
  <c r="O26" i="5" s="1"/>
  <c r="D27" i="5"/>
  <c r="O27" i="5" s="1"/>
  <c r="D28" i="5"/>
  <c r="O28" i="5" s="1"/>
  <c r="D29" i="5"/>
  <c r="O29" i="5" s="1"/>
  <c r="D30" i="5"/>
  <c r="O30" i="5" s="1"/>
  <c r="D31" i="5"/>
  <c r="O31" i="5" s="1"/>
  <c r="D32" i="5"/>
  <c r="O32" i="5" s="1"/>
  <c r="D33" i="5"/>
  <c r="O33" i="5" s="1"/>
  <c r="D34" i="5"/>
  <c r="O34" i="5" s="1"/>
  <c r="D35" i="5"/>
  <c r="O35" i="5" s="1"/>
  <c r="D36" i="5"/>
  <c r="O36" i="5" s="1"/>
  <c r="D37" i="5"/>
  <c r="O37" i="5" s="1"/>
  <c r="D38" i="5"/>
  <c r="O38" i="5" s="1"/>
  <c r="D39" i="5"/>
  <c r="O39" i="5" s="1"/>
  <c r="D40" i="5"/>
  <c r="O40" i="5" s="1"/>
  <c r="D41" i="5"/>
  <c r="O41" i="5" s="1"/>
  <c r="D42" i="5"/>
  <c r="O42" i="5" s="1"/>
  <c r="D43" i="5"/>
  <c r="O43" i="5" s="1"/>
  <c r="D44" i="5"/>
  <c r="O44" i="5" s="1"/>
  <c r="D45" i="5"/>
  <c r="O45" i="5" s="1"/>
  <c r="D46" i="5"/>
  <c r="O46" i="5" s="1"/>
  <c r="D47" i="5"/>
  <c r="O47" i="5" s="1"/>
  <c r="D48" i="5"/>
  <c r="O48" i="5" s="1"/>
  <c r="D49" i="5"/>
  <c r="O49" i="5" s="1"/>
  <c r="D50" i="5"/>
  <c r="O50" i="5" s="1"/>
  <c r="D51" i="5"/>
  <c r="O51" i="5" s="1"/>
  <c r="D52" i="5"/>
  <c r="O52" i="5" s="1"/>
  <c r="D53" i="5"/>
  <c r="O53" i="5" s="1"/>
  <c r="D54" i="5"/>
  <c r="O54" i="5" s="1"/>
  <c r="D55" i="5"/>
  <c r="O55" i="5" s="1"/>
  <c r="D56" i="5"/>
  <c r="O56" i="5" s="1"/>
  <c r="D57" i="5"/>
  <c r="O57" i="5" s="1"/>
  <c r="D58" i="5"/>
  <c r="O58" i="5" s="1"/>
  <c r="D59" i="5"/>
  <c r="O59" i="5" s="1"/>
  <c r="D60" i="5"/>
  <c r="O60" i="5" s="1"/>
  <c r="D61" i="5"/>
  <c r="O61" i="5" s="1"/>
  <c r="D62" i="5"/>
  <c r="O62" i="5" s="1"/>
  <c r="D63" i="5"/>
  <c r="O63" i="5" s="1"/>
  <c r="D64" i="5"/>
  <c r="O64" i="5" s="1"/>
  <c r="D65" i="5"/>
  <c r="O65" i="5" s="1"/>
  <c r="D66" i="5"/>
  <c r="O66" i="5" s="1"/>
  <c r="D67" i="5"/>
  <c r="O67" i="5" s="1"/>
  <c r="D68" i="5"/>
  <c r="O68" i="5" s="1"/>
  <c r="D69" i="5"/>
  <c r="O69" i="5" s="1"/>
  <c r="D70" i="5"/>
  <c r="O70" i="5" s="1"/>
  <c r="D71" i="5"/>
  <c r="O71" i="5" s="1"/>
  <c r="D72" i="5"/>
  <c r="O72" i="5" s="1"/>
  <c r="D73" i="5"/>
  <c r="O73" i="5" s="1"/>
  <c r="D74" i="5"/>
  <c r="O74" i="5" s="1"/>
  <c r="D75" i="5"/>
  <c r="O75" i="5" s="1"/>
  <c r="D76" i="5"/>
  <c r="O76" i="5" s="1"/>
  <c r="D77" i="5"/>
  <c r="O77" i="5" s="1"/>
  <c r="D78" i="5"/>
  <c r="O78" i="5" s="1"/>
  <c r="D79" i="5"/>
  <c r="O79" i="5" s="1"/>
  <c r="D80" i="5"/>
  <c r="O80" i="5" s="1"/>
  <c r="D81" i="5"/>
  <c r="O81" i="5" s="1"/>
  <c r="D82" i="5"/>
  <c r="O82" i="5" s="1"/>
  <c r="D83" i="5"/>
  <c r="O83" i="5" s="1"/>
  <c r="D84" i="5"/>
  <c r="O84" i="5" s="1"/>
  <c r="D85" i="5"/>
  <c r="O85" i="5" s="1"/>
  <c r="D86" i="5"/>
  <c r="O86" i="5" s="1"/>
  <c r="D87" i="5"/>
  <c r="O87" i="5" s="1"/>
  <c r="D88" i="5"/>
  <c r="O88" i="5" s="1"/>
  <c r="D89" i="5"/>
  <c r="O89" i="5" s="1"/>
  <c r="D90" i="5"/>
  <c r="O90" i="5" s="1"/>
  <c r="D91" i="5"/>
  <c r="O91" i="5" s="1"/>
  <c r="D92" i="5"/>
  <c r="O92" i="5" s="1"/>
  <c r="D93" i="5"/>
  <c r="O93" i="5" s="1"/>
  <c r="D94" i="5"/>
  <c r="O94" i="5" s="1"/>
  <c r="D95" i="5"/>
  <c r="O95" i="5" s="1"/>
  <c r="D96" i="5"/>
  <c r="O96" i="5" s="1"/>
  <c r="D97" i="5"/>
  <c r="O97" i="5" s="1"/>
  <c r="D98" i="5"/>
  <c r="O98" i="5" s="1"/>
  <c r="D99" i="5"/>
  <c r="O99" i="5" s="1"/>
  <c r="D100" i="5"/>
  <c r="O100" i="5" s="1"/>
  <c r="D101" i="5"/>
  <c r="O101" i="5" s="1"/>
  <c r="D102" i="5"/>
  <c r="O102" i="5" s="1"/>
  <c r="D103" i="5"/>
  <c r="O103" i="5" s="1"/>
  <c r="D104" i="5"/>
  <c r="O104" i="5" s="1"/>
  <c r="D105" i="5"/>
  <c r="O105" i="5" s="1"/>
  <c r="D106" i="5"/>
  <c r="O106" i="5" s="1"/>
  <c r="D107" i="5"/>
  <c r="O107" i="5" s="1"/>
  <c r="D108" i="5"/>
  <c r="O108" i="5" s="1"/>
  <c r="D109" i="5"/>
  <c r="O109" i="5" s="1"/>
  <c r="D110" i="5"/>
  <c r="O110" i="5" s="1"/>
  <c r="D111" i="5"/>
  <c r="O111" i="5" s="1"/>
  <c r="D112" i="5"/>
  <c r="O112" i="5" s="1"/>
  <c r="D113" i="5"/>
  <c r="O113" i="5" s="1"/>
  <c r="D114" i="5"/>
  <c r="O114" i="5" s="1"/>
  <c r="D115" i="5"/>
  <c r="O115" i="5" s="1"/>
  <c r="D116" i="5"/>
  <c r="O116" i="5" s="1"/>
  <c r="D117" i="5"/>
  <c r="O117" i="5" s="1"/>
  <c r="D118" i="5"/>
  <c r="O118" i="5" s="1"/>
  <c r="D119" i="5"/>
  <c r="O119" i="5" s="1"/>
  <c r="D120" i="5"/>
  <c r="O120" i="5" s="1"/>
  <c r="D121" i="5"/>
  <c r="O121" i="5" s="1"/>
  <c r="D122" i="5"/>
  <c r="O122" i="5" s="1"/>
  <c r="D123" i="5"/>
  <c r="O123" i="5" s="1"/>
  <c r="D124" i="5"/>
  <c r="O124" i="5" s="1"/>
  <c r="D125" i="5"/>
  <c r="O125" i="5" s="1"/>
  <c r="D126" i="5"/>
  <c r="O126" i="5" s="1"/>
  <c r="D127" i="5"/>
  <c r="O127" i="5" s="1"/>
  <c r="D128" i="5"/>
  <c r="O128" i="5" s="1"/>
  <c r="D129" i="5"/>
  <c r="O129" i="5" s="1"/>
  <c r="D130" i="5"/>
  <c r="O130" i="5" s="1"/>
  <c r="D131" i="5"/>
  <c r="O131" i="5" s="1"/>
  <c r="D132" i="5"/>
  <c r="O132" i="5" s="1"/>
  <c r="D133" i="5"/>
  <c r="O133" i="5" s="1"/>
  <c r="D134" i="5"/>
  <c r="O134" i="5" s="1"/>
  <c r="D135" i="5"/>
  <c r="O135" i="5" s="1"/>
  <c r="D136" i="5"/>
  <c r="O136" i="5" s="1"/>
  <c r="D137" i="5"/>
  <c r="O137" i="5" s="1"/>
  <c r="D138" i="5"/>
  <c r="O138" i="5" s="1"/>
  <c r="D139" i="5"/>
  <c r="O139" i="5" s="1"/>
  <c r="D140" i="5"/>
  <c r="O140" i="5" s="1"/>
  <c r="D141" i="5"/>
  <c r="O141" i="5" s="1"/>
  <c r="D142" i="5"/>
  <c r="O142" i="5" s="1"/>
  <c r="D143" i="5"/>
  <c r="O143" i="5" s="1"/>
  <c r="D144" i="5"/>
  <c r="O144" i="5" s="1"/>
  <c r="D145" i="5"/>
  <c r="O145" i="5" s="1"/>
  <c r="D146" i="5"/>
  <c r="O146" i="5" s="1"/>
  <c r="D147" i="5"/>
  <c r="O147" i="5" s="1"/>
  <c r="D148" i="5"/>
  <c r="O148" i="5" s="1"/>
  <c r="D149" i="5"/>
  <c r="O149" i="5" s="1"/>
  <c r="D150" i="5"/>
  <c r="O150" i="5" s="1"/>
  <c r="D151" i="5"/>
  <c r="O151" i="5" s="1"/>
  <c r="D152" i="5"/>
  <c r="O152" i="5" s="1"/>
  <c r="D153" i="5"/>
  <c r="O153" i="5" s="1"/>
  <c r="D154" i="5"/>
  <c r="O154" i="5" s="1"/>
  <c r="D155" i="5"/>
  <c r="O155" i="5" s="1"/>
  <c r="D156" i="5"/>
  <c r="O156" i="5" s="1"/>
  <c r="D157" i="5"/>
  <c r="O157" i="5" s="1"/>
  <c r="D158" i="5"/>
  <c r="O158" i="5" s="1"/>
  <c r="D159" i="5"/>
  <c r="O159" i="5" s="1"/>
  <c r="D160" i="5"/>
  <c r="O160" i="5" s="1"/>
  <c r="D161" i="5"/>
  <c r="O161" i="5" s="1"/>
  <c r="D162" i="5"/>
  <c r="O162" i="5" s="1"/>
  <c r="D163" i="5"/>
  <c r="O163" i="5" s="1"/>
  <c r="D164" i="5"/>
  <c r="O164" i="5" s="1"/>
  <c r="D165" i="5"/>
  <c r="O165" i="5" s="1"/>
  <c r="D166" i="5"/>
  <c r="O166" i="5" s="1"/>
  <c r="D167" i="5"/>
  <c r="O167" i="5" s="1"/>
  <c r="D168" i="5"/>
  <c r="O168" i="5" s="1"/>
  <c r="D169" i="5"/>
  <c r="O169" i="5" s="1"/>
  <c r="D170" i="5"/>
  <c r="O170" i="5" s="1"/>
  <c r="D171" i="5"/>
  <c r="O171" i="5" s="1"/>
  <c r="D172" i="5"/>
  <c r="O172" i="5" s="1"/>
  <c r="D173" i="5"/>
  <c r="O173" i="5" s="1"/>
  <c r="D174" i="5"/>
  <c r="O174" i="5" s="1"/>
  <c r="D175" i="5"/>
  <c r="O175" i="5" s="1"/>
  <c r="D176" i="5"/>
  <c r="O176" i="5" s="1"/>
  <c r="D177" i="5"/>
  <c r="O177" i="5" s="1"/>
  <c r="D178" i="5"/>
  <c r="O178" i="5" s="1"/>
  <c r="D179" i="5"/>
  <c r="O179" i="5" s="1"/>
  <c r="D180" i="5"/>
  <c r="O180" i="5" s="1"/>
  <c r="D181" i="5"/>
  <c r="O181" i="5" s="1"/>
  <c r="D182" i="5"/>
  <c r="O182" i="5" s="1"/>
  <c r="D183" i="5"/>
  <c r="O183" i="5" s="1"/>
  <c r="D184" i="5"/>
  <c r="O184" i="5" s="1"/>
  <c r="D185" i="5"/>
  <c r="O185" i="5" s="1"/>
  <c r="D186" i="5"/>
  <c r="O186" i="5" s="1"/>
  <c r="D187" i="5"/>
  <c r="O187" i="5" s="1"/>
  <c r="D188" i="5"/>
  <c r="O188" i="5" s="1"/>
  <c r="D189" i="5"/>
  <c r="O189" i="5" s="1"/>
  <c r="D190" i="5"/>
  <c r="O190" i="5" s="1"/>
  <c r="D191" i="5"/>
  <c r="O191" i="5" s="1"/>
  <c r="D192" i="5"/>
  <c r="O192" i="5" s="1"/>
  <c r="D193" i="5"/>
  <c r="O193" i="5" s="1"/>
  <c r="D194" i="5"/>
  <c r="O194" i="5" s="1"/>
  <c r="D195" i="5"/>
  <c r="O195" i="5" s="1"/>
  <c r="D196" i="5"/>
  <c r="O196" i="5" s="1"/>
  <c r="D197" i="5"/>
  <c r="O197" i="5" s="1"/>
  <c r="D198" i="5"/>
  <c r="O198" i="5" s="1"/>
  <c r="D199" i="5"/>
  <c r="O199" i="5" s="1"/>
  <c r="D200" i="5"/>
  <c r="O200" i="5" s="1"/>
  <c r="D201" i="5"/>
  <c r="O201" i="5" s="1"/>
  <c r="D202" i="5"/>
  <c r="O202" i="5" s="1"/>
  <c r="D203" i="5"/>
  <c r="O203" i="5" s="1"/>
  <c r="D204" i="5"/>
  <c r="O204" i="5" s="1"/>
  <c r="D205" i="5"/>
  <c r="O205" i="5" s="1"/>
  <c r="D206" i="5"/>
  <c r="O206" i="5" s="1"/>
  <c r="D207" i="5"/>
  <c r="O207" i="5" s="1"/>
  <c r="D208" i="5"/>
  <c r="O208" i="5" s="1"/>
  <c r="D209" i="5"/>
  <c r="O209" i="5" s="1"/>
  <c r="D210" i="5"/>
  <c r="O210" i="5" s="1"/>
  <c r="D211" i="5"/>
  <c r="O211" i="5" s="1"/>
  <c r="D212" i="5"/>
  <c r="O212" i="5" s="1"/>
  <c r="D213" i="5"/>
  <c r="O213" i="5" s="1"/>
  <c r="D214" i="5"/>
  <c r="O214" i="5" s="1"/>
  <c r="D215" i="5"/>
  <c r="O215" i="5" s="1"/>
  <c r="D216" i="5"/>
  <c r="O216" i="5" s="1"/>
  <c r="D217" i="5"/>
  <c r="O217" i="5" s="1"/>
  <c r="D218" i="5"/>
  <c r="O218" i="5" s="1"/>
  <c r="D219" i="5"/>
  <c r="O219" i="5" s="1"/>
  <c r="D220" i="5"/>
  <c r="O220" i="5" s="1"/>
  <c r="D221" i="5"/>
  <c r="O221" i="5" s="1"/>
  <c r="D222" i="5"/>
  <c r="O222" i="5" s="1"/>
  <c r="D223" i="5"/>
  <c r="O223" i="5" s="1"/>
  <c r="D224" i="5"/>
  <c r="O224" i="5" s="1"/>
  <c r="D225" i="5"/>
  <c r="O225" i="5" s="1"/>
  <c r="D226" i="5"/>
  <c r="O226" i="5" s="1"/>
  <c r="D227" i="5"/>
  <c r="O227" i="5" s="1"/>
  <c r="D228" i="5"/>
  <c r="O228" i="5" s="1"/>
  <c r="D229" i="5"/>
  <c r="O229" i="5" s="1"/>
  <c r="D230" i="5"/>
  <c r="O230" i="5" s="1"/>
  <c r="D231" i="5"/>
  <c r="O231" i="5" s="1"/>
  <c r="D232" i="5"/>
  <c r="O232" i="5" s="1"/>
  <c r="D233" i="5"/>
  <c r="O233" i="5" s="1"/>
  <c r="D234" i="5"/>
  <c r="O234" i="5" s="1"/>
  <c r="D235" i="5"/>
  <c r="O235" i="5" s="1"/>
  <c r="D236" i="5"/>
  <c r="O236" i="5" s="1"/>
  <c r="D237" i="5"/>
  <c r="O237" i="5" s="1"/>
  <c r="D238" i="5"/>
  <c r="O238" i="5" s="1"/>
  <c r="D239" i="5"/>
  <c r="O239" i="5" s="1"/>
  <c r="D240" i="5"/>
  <c r="O240" i="5" s="1"/>
  <c r="D241" i="5"/>
  <c r="O241" i="5" s="1"/>
  <c r="D242" i="5"/>
  <c r="O242" i="5" s="1"/>
  <c r="D243" i="5"/>
  <c r="O243" i="5" s="1"/>
  <c r="D244" i="5"/>
  <c r="O244" i="5" s="1"/>
  <c r="D245" i="5"/>
  <c r="O245" i="5" s="1"/>
  <c r="D246" i="5"/>
  <c r="O246" i="5" s="1"/>
  <c r="D247" i="5"/>
  <c r="O247" i="5" s="1"/>
  <c r="D248" i="5"/>
  <c r="O248" i="5" s="1"/>
  <c r="D249" i="5"/>
  <c r="O249" i="5" s="1"/>
  <c r="D250" i="5"/>
  <c r="O250" i="5" s="1"/>
  <c r="D251" i="5"/>
  <c r="O251" i="5" s="1"/>
  <c r="D252" i="5"/>
  <c r="O252" i="5" s="1"/>
  <c r="D253" i="5"/>
  <c r="O253" i="5" s="1"/>
  <c r="D254" i="5"/>
  <c r="O254" i="5" s="1"/>
  <c r="D255" i="5"/>
  <c r="O255" i="5" s="1"/>
  <c r="D256" i="5"/>
  <c r="O256" i="5" s="1"/>
  <c r="D257" i="5"/>
  <c r="O257" i="5" s="1"/>
  <c r="D258" i="5"/>
  <c r="O258" i="5" s="1"/>
  <c r="D259" i="5"/>
  <c r="O259" i="5" s="1"/>
  <c r="D260" i="5"/>
  <c r="O260" i="5" s="1"/>
  <c r="D261" i="5"/>
  <c r="O261" i="5" s="1"/>
  <c r="D262" i="5"/>
  <c r="O262" i="5" s="1"/>
  <c r="D263" i="5"/>
  <c r="O263" i="5" s="1"/>
  <c r="D264" i="5"/>
  <c r="O264" i="5" s="1"/>
  <c r="D265" i="5"/>
  <c r="O265" i="5" s="1"/>
  <c r="D266" i="5"/>
  <c r="O266" i="5" s="1"/>
  <c r="D267" i="5"/>
  <c r="O267" i="5" s="1"/>
  <c r="D268" i="5"/>
  <c r="O268" i="5" s="1"/>
  <c r="D269" i="5"/>
  <c r="O269" i="5" s="1"/>
  <c r="D270" i="5"/>
  <c r="O270" i="5" s="1"/>
  <c r="D271" i="5"/>
  <c r="O271" i="5" s="1"/>
  <c r="D272" i="5"/>
  <c r="O272" i="5" s="1"/>
  <c r="D273" i="5"/>
  <c r="O273" i="5" s="1"/>
  <c r="D274" i="5"/>
  <c r="O274" i="5" s="1"/>
  <c r="D275" i="5"/>
  <c r="O275" i="5" s="1"/>
  <c r="D276" i="5"/>
  <c r="O276" i="5" s="1"/>
  <c r="D277" i="5"/>
  <c r="O277" i="5" s="1"/>
  <c r="D278" i="5"/>
  <c r="O278" i="5" s="1"/>
  <c r="D279" i="5"/>
  <c r="O279" i="5" s="1"/>
  <c r="D280" i="5"/>
  <c r="O280" i="5" s="1"/>
  <c r="D281" i="5"/>
  <c r="O281" i="5" s="1"/>
  <c r="D282" i="5"/>
  <c r="O282" i="5" s="1"/>
  <c r="D283" i="5"/>
  <c r="O283" i="5" s="1"/>
  <c r="D284" i="5"/>
  <c r="O284" i="5" s="1"/>
  <c r="D285" i="5"/>
  <c r="O285" i="5" s="1"/>
  <c r="D286" i="5"/>
  <c r="O286" i="5" s="1"/>
  <c r="D287" i="5"/>
  <c r="O287" i="5" s="1"/>
  <c r="D288" i="5"/>
  <c r="O288" i="5" s="1"/>
  <c r="D289" i="5"/>
  <c r="O289" i="5" s="1"/>
  <c r="D290" i="5"/>
  <c r="O290" i="5" s="1"/>
  <c r="D291" i="5"/>
  <c r="O291" i="5" s="1"/>
  <c r="D292" i="5"/>
  <c r="O292" i="5" s="1"/>
  <c r="D293" i="5"/>
  <c r="O293" i="5" s="1"/>
  <c r="D294" i="5"/>
  <c r="O294" i="5" s="1"/>
  <c r="D295" i="5"/>
  <c r="O295" i="5" s="1"/>
  <c r="D296" i="5"/>
  <c r="O296" i="5" s="1"/>
  <c r="D297" i="5"/>
  <c r="O297" i="5" s="1"/>
  <c r="D298" i="5"/>
  <c r="O298" i="5" s="1"/>
  <c r="D299" i="5"/>
  <c r="O299" i="5" s="1"/>
  <c r="D300" i="5"/>
  <c r="O300" i="5" s="1"/>
  <c r="D301" i="5"/>
  <c r="O301" i="5" s="1"/>
  <c r="D302" i="5"/>
  <c r="O302" i="5" s="1"/>
  <c r="D303" i="5"/>
  <c r="O303" i="5" s="1"/>
  <c r="D304" i="5"/>
  <c r="O304" i="5" s="1"/>
  <c r="D305" i="5"/>
  <c r="O305" i="5" s="1"/>
  <c r="D306" i="5"/>
  <c r="O306" i="5" s="1"/>
  <c r="D307" i="5"/>
  <c r="O307" i="5" s="1"/>
  <c r="D308" i="5"/>
  <c r="O308" i="5" s="1"/>
  <c r="D309" i="5"/>
  <c r="O309" i="5" s="1"/>
  <c r="D310" i="5"/>
  <c r="O310" i="5" s="1"/>
  <c r="D311" i="5"/>
  <c r="O311" i="5" s="1"/>
  <c r="D312" i="5"/>
  <c r="O312" i="5" s="1"/>
  <c r="D313" i="5"/>
  <c r="O313" i="5" s="1"/>
  <c r="D314" i="5"/>
  <c r="O314" i="5" s="1"/>
  <c r="D315" i="5"/>
  <c r="O315" i="5" s="1"/>
  <c r="D316" i="5"/>
  <c r="O316" i="5" s="1"/>
  <c r="D317" i="5"/>
  <c r="O317" i="5" s="1"/>
  <c r="D318" i="5"/>
  <c r="O318" i="5" s="1"/>
  <c r="D319" i="5"/>
  <c r="O319" i="5" s="1"/>
  <c r="D320" i="5"/>
  <c r="O320" i="5" s="1"/>
  <c r="D321" i="5"/>
  <c r="O321" i="5" s="1"/>
  <c r="D322" i="5"/>
  <c r="O322" i="5" s="1"/>
  <c r="D323" i="5"/>
  <c r="O323" i="5" s="1"/>
  <c r="D324" i="5"/>
  <c r="O324" i="5" s="1"/>
  <c r="D325" i="5"/>
  <c r="O325" i="5" s="1"/>
  <c r="D326" i="5"/>
  <c r="O326" i="5" s="1"/>
  <c r="D327" i="5"/>
  <c r="O327" i="5" s="1"/>
  <c r="D328" i="5"/>
  <c r="O328" i="5" s="1"/>
  <c r="D329" i="5"/>
  <c r="O329" i="5" s="1"/>
  <c r="D330" i="5"/>
  <c r="O330" i="5" s="1"/>
  <c r="D331" i="5"/>
  <c r="O331" i="5" s="1"/>
  <c r="D332" i="5"/>
  <c r="O332" i="5" s="1"/>
  <c r="D333" i="5"/>
  <c r="O333" i="5" s="1"/>
  <c r="D334" i="5"/>
  <c r="O334" i="5" s="1"/>
  <c r="D335" i="5"/>
  <c r="O335" i="5" s="1"/>
  <c r="D336" i="5"/>
  <c r="O336" i="5" s="1"/>
  <c r="D337" i="5"/>
  <c r="O337" i="5" s="1"/>
  <c r="D338" i="5"/>
  <c r="O338" i="5" s="1"/>
  <c r="D339" i="5"/>
  <c r="O339" i="5" s="1"/>
  <c r="D340" i="5"/>
  <c r="O340" i="5" s="1"/>
  <c r="D341" i="5"/>
  <c r="O341" i="5" s="1"/>
  <c r="D342" i="5"/>
  <c r="O342" i="5" s="1"/>
  <c r="D343" i="5"/>
  <c r="O343" i="5" s="1"/>
  <c r="D344" i="5"/>
  <c r="O344" i="5" s="1"/>
  <c r="D345" i="5"/>
  <c r="O345" i="5" s="1"/>
  <c r="D346" i="5"/>
  <c r="O346" i="5" s="1"/>
  <c r="D347" i="5"/>
  <c r="O347" i="5" s="1"/>
  <c r="D348" i="5"/>
  <c r="O348" i="5" s="1"/>
  <c r="D349" i="5"/>
  <c r="O349" i="5" s="1"/>
  <c r="D350" i="5"/>
  <c r="O350" i="5" s="1"/>
  <c r="D351" i="5"/>
  <c r="O351" i="5" s="1"/>
  <c r="D352" i="5"/>
  <c r="O352" i="5" s="1"/>
  <c r="D353" i="5"/>
  <c r="O353" i="5" s="1"/>
  <c r="D354" i="5"/>
  <c r="O354" i="5" s="1"/>
  <c r="D355" i="5"/>
  <c r="O355" i="5" s="1"/>
  <c r="D356" i="5"/>
  <c r="O356" i="5" s="1"/>
  <c r="D357" i="5"/>
  <c r="O357" i="5" s="1"/>
  <c r="D358" i="5"/>
  <c r="O358" i="5" s="1"/>
  <c r="D359" i="5"/>
  <c r="O359" i="5" s="1"/>
  <c r="D360" i="5"/>
  <c r="O360" i="5" s="1"/>
  <c r="D361" i="5"/>
  <c r="O361" i="5" s="1"/>
  <c r="D362" i="5"/>
  <c r="O362" i="5" s="1"/>
  <c r="D363" i="5"/>
  <c r="O363" i="5" s="1"/>
  <c r="D364" i="5"/>
  <c r="O364" i="5" s="1"/>
  <c r="D365" i="5"/>
  <c r="O365" i="5" s="1"/>
  <c r="D366" i="5"/>
  <c r="O366" i="5" s="1"/>
  <c r="D367" i="5"/>
  <c r="O367" i="5" s="1"/>
  <c r="D368" i="5"/>
  <c r="O368" i="5" s="1"/>
  <c r="D369" i="5"/>
  <c r="O369" i="5" s="1"/>
  <c r="D370" i="5"/>
  <c r="O370" i="5" s="1"/>
  <c r="D371" i="5"/>
  <c r="O371" i="5" s="1"/>
  <c r="D372" i="5"/>
  <c r="O372" i="5" s="1"/>
  <c r="D373" i="5"/>
  <c r="O373" i="5" s="1"/>
  <c r="D374" i="5"/>
  <c r="O374" i="5" s="1"/>
  <c r="D375" i="5"/>
  <c r="O375" i="5" s="1"/>
  <c r="D376" i="5"/>
  <c r="O376" i="5" s="1"/>
  <c r="D377" i="5"/>
  <c r="O377" i="5" s="1"/>
  <c r="D378" i="5"/>
  <c r="O378" i="5" s="1"/>
  <c r="D379" i="5"/>
  <c r="O379" i="5" s="1"/>
  <c r="D380" i="5"/>
  <c r="O380" i="5" s="1"/>
  <c r="D381" i="5"/>
  <c r="O381" i="5" s="1"/>
  <c r="D382" i="5"/>
  <c r="O382" i="5" s="1"/>
  <c r="D383" i="5"/>
  <c r="O383" i="5" s="1"/>
  <c r="D384" i="5"/>
  <c r="O384" i="5" s="1"/>
  <c r="D385" i="5"/>
  <c r="O385" i="5" s="1"/>
  <c r="D386" i="5"/>
  <c r="O386" i="5" s="1"/>
  <c r="D387" i="5"/>
  <c r="O387" i="5" s="1"/>
  <c r="D388" i="5"/>
  <c r="O388" i="5" s="1"/>
  <c r="D389" i="5"/>
  <c r="O389" i="5" s="1"/>
  <c r="D390" i="5"/>
  <c r="O390" i="5" s="1"/>
  <c r="D391" i="5"/>
  <c r="O391" i="5" s="1"/>
  <c r="D392" i="5"/>
  <c r="O392" i="5" s="1"/>
  <c r="D393" i="5"/>
  <c r="O393" i="5" s="1"/>
  <c r="D394" i="5"/>
  <c r="O394" i="5" s="1"/>
  <c r="D395" i="5"/>
  <c r="O395" i="5" s="1"/>
  <c r="D396" i="5"/>
  <c r="O396" i="5" s="1"/>
  <c r="D397" i="5"/>
  <c r="O397" i="5" s="1"/>
  <c r="D398" i="5"/>
  <c r="O398" i="5" s="1"/>
  <c r="D399" i="5"/>
  <c r="O399" i="5" s="1"/>
  <c r="D400" i="5"/>
  <c r="O400" i="5" s="1"/>
  <c r="D401" i="5"/>
  <c r="O401" i="5" s="1"/>
  <c r="D402" i="5"/>
  <c r="O402" i="5" s="1"/>
  <c r="D403" i="5"/>
  <c r="O403" i="5" s="1"/>
  <c r="D404" i="5"/>
  <c r="O404" i="5" s="1"/>
  <c r="D405" i="5"/>
  <c r="O405" i="5" s="1"/>
  <c r="D406" i="5"/>
  <c r="O406" i="5" s="1"/>
  <c r="D407" i="5"/>
  <c r="O407" i="5" s="1"/>
  <c r="D408" i="5"/>
  <c r="O408" i="5" s="1"/>
  <c r="D409" i="5"/>
  <c r="O409" i="5" s="1"/>
  <c r="D410" i="5"/>
  <c r="O410" i="5" s="1"/>
  <c r="D411" i="5"/>
  <c r="O411" i="5" s="1"/>
  <c r="D412" i="5"/>
  <c r="O412" i="5" s="1"/>
  <c r="D413" i="5"/>
  <c r="O413" i="5" s="1"/>
  <c r="D414" i="5"/>
  <c r="O414" i="5" s="1"/>
  <c r="D415" i="5"/>
  <c r="O415" i="5" s="1"/>
  <c r="D416" i="5"/>
  <c r="O416" i="5" s="1"/>
  <c r="D417" i="5"/>
  <c r="O417" i="5" s="1"/>
  <c r="D418" i="5"/>
  <c r="O418" i="5" s="1"/>
  <c r="D419" i="5"/>
  <c r="O419" i="5" s="1"/>
  <c r="D420" i="5"/>
  <c r="O420" i="5" s="1"/>
  <c r="D421" i="5"/>
  <c r="O421" i="5" s="1"/>
  <c r="D422" i="5"/>
  <c r="O422" i="5" s="1"/>
  <c r="D423" i="5"/>
  <c r="O423" i="5" s="1"/>
  <c r="D424" i="5"/>
  <c r="O424" i="5" s="1"/>
  <c r="D425" i="5"/>
  <c r="O425" i="5" s="1"/>
  <c r="D426" i="5"/>
  <c r="O426" i="5" s="1"/>
  <c r="D427" i="5"/>
  <c r="O427" i="5" s="1"/>
  <c r="D428" i="5"/>
  <c r="O428" i="5" s="1"/>
  <c r="D429" i="5"/>
  <c r="O429" i="5" s="1"/>
  <c r="D430" i="5"/>
  <c r="O430" i="5" s="1"/>
  <c r="D431" i="5"/>
  <c r="O431" i="5" s="1"/>
  <c r="D432" i="5"/>
  <c r="O432" i="5" s="1"/>
  <c r="D433" i="5"/>
  <c r="O433" i="5" s="1"/>
  <c r="D434" i="5"/>
  <c r="O434" i="5" s="1"/>
  <c r="D435" i="5"/>
  <c r="O435" i="5" s="1"/>
  <c r="D436" i="5"/>
  <c r="O436" i="5" s="1"/>
  <c r="D437" i="5"/>
  <c r="O437" i="5" s="1"/>
  <c r="D438" i="5"/>
  <c r="O438" i="5" s="1"/>
  <c r="D439" i="5"/>
  <c r="O439" i="5" s="1"/>
  <c r="D440" i="5"/>
  <c r="O440" i="5" s="1"/>
  <c r="D441" i="5"/>
  <c r="O441" i="5" s="1"/>
  <c r="D442" i="5"/>
  <c r="O442" i="5" s="1"/>
  <c r="D443" i="5"/>
  <c r="O443" i="5" s="1"/>
  <c r="D444" i="5"/>
  <c r="O444" i="5" s="1"/>
  <c r="D445" i="5"/>
  <c r="O445" i="5" s="1"/>
  <c r="D446" i="5"/>
  <c r="O446" i="5" s="1"/>
  <c r="D447" i="5"/>
  <c r="O447" i="5" s="1"/>
  <c r="D448" i="5"/>
  <c r="O448" i="5" s="1"/>
  <c r="D449" i="5"/>
  <c r="O449" i="5" s="1"/>
  <c r="D450" i="5"/>
  <c r="O450" i="5" s="1"/>
  <c r="D451" i="5"/>
  <c r="O451" i="5" s="1"/>
  <c r="D452" i="5"/>
  <c r="O452" i="5" s="1"/>
  <c r="D453" i="5"/>
  <c r="O453" i="5" s="1"/>
  <c r="D454" i="5"/>
  <c r="O454" i="5" s="1"/>
  <c r="D455" i="5"/>
  <c r="O455" i="5" s="1"/>
  <c r="D456" i="5"/>
  <c r="O456" i="5" s="1"/>
  <c r="D457" i="5"/>
  <c r="O457" i="5" s="1"/>
  <c r="D458" i="5"/>
  <c r="O458" i="5" s="1"/>
  <c r="D459" i="5"/>
  <c r="O459" i="5" s="1"/>
  <c r="D460" i="5"/>
  <c r="O460" i="5" s="1"/>
  <c r="D461" i="5"/>
  <c r="O461" i="5" s="1"/>
  <c r="D462" i="5"/>
  <c r="O462" i="5" s="1"/>
  <c r="D463" i="5"/>
  <c r="O463" i="5" s="1"/>
  <c r="D464" i="5"/>
  <c r="O464" i="5" s="1"/>
  <c r="D465" i="5"/>
  <c r="O465" i="5" s="1"/>
  <c r="D466" i="5"/>
  <c r="O466" i="5" s="1"/>
  <c r="D467" i="5"/>
  <c r="O467" i="5" s="1"/>
  <c r="D468" i="5"/>
  <c r="O468" i="5" s="1"/>
  <c r="D469" i="5"/>
  <c r="O469" i="5" s="1"/>
  <c r="D470" i="5"/>
  <c r="O470" i="5" s="1"/>
  <c r="D471" i="5"/>
  <c r="O471" i="5" s="1"/>
  <c r="D472" i="5"/>
  <c r="O472" i="5" s="1"/>
  <c r="D473" i="5"/>
  <c r="O473" i="5" s="1"/>
  <c r="D474" i="5"/>
  <c r="O474" i="5" s="1"/>
  <c r="D475" i="5"/>
  <c r="O475" i="5" s="1"/>
  <c r="D476" i="5"/>
  <c r="O476" i="5" s="1"/>
  <c r="D477" i="5"/>
  <c r="O477" i="5" s="1"/>
  <c r="D478" i="5"/>
  <c r="O478" i="5" s="1"/>
  <c r="D479" i="5"/>
  <c r="O479" i="5" s="1"/>
  <c r="D480" i="5"/>
  <c r="O480" i="5" s="1"/>
  <c r="D481" i="5"/>
  <c r="O481" i="5" s="1"/>
  <c r="D482" i="5"/>
  <c r="O482" i="5" s="1"/>
  <c r="D483" i="5"/>
  <c r="O483" i="5" s="1"/>
  <c r="D484" i="5"/>
  <c r="O484" i="5" s="1"/>
  <c r="D485" i="5"/>
  <c r="O485" i="5" s="1"/>
  <c r="D486" i="5"/>
  <c r="O486" i="5" s="1"/>
  <c r="D487" i="5"/>
  <c r="O487" i="5" s="1"/>
  <c r="D488" i="5"/>
  <c r="O488" i="5" s="1"/>
  <c r="D489" i="5"/>
  <c r="O489" i="5" s="1"/>
  <c r="D490" i="5"/>
  <c r="O490" i="5" s="1"/>
  <c r="D491" i="5"/>
  <c r="O491" i="5" s="1"/>
  <c r="D492" i="5"/>
  <c r="O492" i="5" s="1"/>
  <c r="D493" i="5"/>
  <c r="O493" i="5" s="1"/>
  <c r="D494" i="5"/>
  <c r="O494" i="5" s="1"/>
  <c r="D495" i="5"/>
  <c r="O495" i="5" s="1"/>
  <c r="D496" i="5"/>
  <c r="O496" i="5" s="1"/>
  <c r="D497" i="5"/>
  <c r="O497" i="5" s="1"/>
  <c r="D498" i="5"/>
  <c r="O498" i="5" s="1"/>
  <c r="D499" i="5"/>
  <c r="O499" i="5" s="1"/>
  <c r="D500" i="5"/>
  <c r="O500" i="5" s="1"/>
  <c r="D501" i="5"/>
  <c r="O501" i="5" s="1"/>
  <c r="D502" i="5"/>
  <c r="O502" i="5" s="1"/>
  <c r="D503" i="5"/>
  <c r="O503" i="5" s="1"/>
  <c r="D504" i="5"/>
  <c r="O504" i="5" s="1"/>
  <c r="D505" i="5"/>
  <c r="O505" i="5" s="1"/>
  <c r="D506" i="5"/>
  <c r="O506" i="5" s="1"/>
  <c r="D507" i="5"/>
  <c r="O507" i="5" s="1"/>
  <c r="D508" i="5"/>
  <c r="O508" i="5" s="1"/>
  <c r="D509" i="5"/>
  <c r="O509" i="5" s="1"/>
  <c r="D510" i="5"/>
  <c r="O510" i="5" s="1"/>
  <c r="D511" i="5"/>
  <c r="O511" i="5" s="1"/>
  <c r="D512" i="5"/>
  <c r="O512" i="5" s="1"/>
  <c r="D513" i="5"/>
  <c r="O513" i="5" s="1"/>
  <c r="D514" i="5"/>
  <c r="O514" i="5" s="1"/>
  <c r="D515" i="5"/>
  <c r="O515" i="5" s="1"/>
  <c r="D516" i="5"/>
  <c r="O516" i="5" s="1"/>
  <c r="D517" i="5"/>
  <c r="O517" i="5" s="1"/>
  <c r="D518" i="5"/>
  <c r="O518" i="5" s="1"/>
  <c r="D519" i="5"/>
  <c r="O519" i="5" s="1"/>
  <c r="D520" i="5"/>
  <c r="O520" i="5" s="1"/>
  <c r="D521" i="5"/>
  <c r="O521" i="5" s="1"/>
  <c r="D522" i="5"/>
  <c r="O522" i="5" s="1"/>
  <c r="D523" i="5"/>
  <c r="O523" i="5" s="1"/>
  <c r="D524" i="5"/>
  <c r="O524" i="5" s="1"/>
  <c r="D525" i="5"/>
  <c r="O525" i="5" s="1"/>
  <c r="D526" i="5"/>
  <c r="O526" i="5" s="1"/>
  <c r="D527" i="5"/>
  <c r="O527" i="5" s="1"/>
  <c r="D528" i="5"/>
  <c r="O528" i="5" s="1"/>
  <c r="D529" i="5"/>
  <c r="O529" i="5" s="1"/>
  <c r="D530" i="5"/>
  <c r="O530" i="5" s="1"/>
  <c r="D531" i="5"/>
  <c r="O531" i="5" s="1"/>
  <c r="D532" i="5"/>
  <c r="O532" i="5" s="1"/>
  <c r="D533" i="5"/>
  <c r="O533" i="5" s="1"/>
  <c r="D534" i="5"/>
  <c r="O534" i="5" s="1"/>
  <c r="D535" i="5"/>
  <c r="O535" i="5" s="1"/>
  <c r="D536" i="5"/>
  <c r="O536" i="5" s="1"/>
  <c r="D537" i="5"/>
  <c r="O537" i="5" s="1"/>
  <c r="D538" i="5"/>
  <c r="O538" i="5" s="1"/>
  <c r="D539" i="5"/>
  <c r="O539" i="5" s="1"/>
  <c r="D540" i="5"/>
  <c r="O540" i="5" s="1"/>
  <c r="D541" i="5"/>
  <c r="O541" i="5" s="1"/>
  <c r="D542" i="5"/>
  <c r="O542" i="5" s="1"/>
  <c r="D543" i="5"/>
  <c r="O543" i="5" s="1"/>
  <c r="D544" i="5"/>
  <c r="O544" i="5" s="1"/>
  <c r="D545" i="5"/>
  <c r="O545" i="5" s="1"/>
  <c r="D546" i="5"/>
  <c r="O546" i="5" s="1"/>
  <c r="D547" i="5"/>
  <c r="O547" i="5" s="1"/>
  <c r="D548" i="5"/>
  <c r="O548" i="5" s="1"/>
  <c r="D549" i="5"/>
  <c r="O549" i="5" s="1"/>
  <c r="D550" i="5"/>
  <c r="O550" i="5" s="1"/>
  <c r="D551" i="5"/>
  <c r="O551" i="5" s="1"/>
  <c r="D552" i="5"/>
  <c r="O552" i="5" s="1"/>
  <c r="D553" i="5"/>
  <c r="O553" i="5" s="1"/>
  <c r="D554" i="5"/>
  <c r="O554" i="5" s="1"/>
  <c r="D555" i="5"/>
  <c r="O555" i="5" s="1"/>
  <c r="D556" i="5"/>
  <c r="O556" i="5" s="1"/>
  <c r="D557" i="5"/>
  <c r="O557" i="5" s="1"/>
  <c r="D558" i="5"/>
  <c r="O558" i="5" s="1"/>
  <c r="D559" i="5"/>
  <c r="O559" i="5" s="1"/>
  <c r="D560" i="5"/>
  <c r="O560" i="5" s="1"/>
  <c r="D561" i="5"/>
  <c r="O561" i="5" s="1"/>
  <c r="D562" i="5"/>
  <c r="O562" i="5" s="1"/>
  <c r="D563" i="5"/>
  <c r="O563" i="5" s="1"/>
  <c r="D564" i="5"/>
  <c r="O564" i="5" s="1"/>
  <c r="D565" i="5"/>
  <c r="O565" i="5" s="1"/>
  <c r="D566" i="5"/>
  <c r="O566" i="5" s="1"/>
  <c r="D567" i="5"/>
  <c r="O567" i="5" s="1"/>
  <c r="D568" i="5"/>
  <c r="O568" i="5" s="1"/>
  <c r="D569" i="5"/>
  <c r="O569" i="5" s="1"/>
  <c r="D570" i="5"/>
  <c r="O570" i="5" s="1"/>
  <c r="D571" i="5"/>
  <c r="O571" i="5" s="1"/>
  <c r="D572" i="5"/>
  <c r="O572" i="5" s="1"/>
  <c r="D573" i="5"/>
  <c r="O573" i="5" s="1"/>
  <c r="D574" i="5"/>
  <c r="O574" i="5" s="1"/>
  <c r="D575" i="5"/>
  <c r="O575" i="5" s="1"/>
  <c r="D576" i="5"/>
  <c r="O576" i="5" s="1"/>
  <c r="D577" i="5"/>
  <c r="O577" i="5" s="1"/>
  <c r="D578" i="5"/>
  <c r="O578" i="5" s="1"/>
  <c r="D579" i="5"/>
  <c r="O579" i="5" s="1"/>
  <c r="D580" i="5"/>
  <c r="O580" i="5" s="1"/>
  <c r="D581" i="5"/>
  <c r="O581" i="5" s="1"/>
  <c r="D582" i="5"/>
  <c r="O582" i="5" s="1"/>
  <c r="D583" i="5"/>
  <c r="O583" i="5" s="1"/>
  <c r="D584" i="5"/>
  <c r="O584" i="5" s="1"/>
  <c r="D585" i="5"/>
  <c r="O585" i="5" s="1"/>
  <c r="D586" i="5"/>
  <c r="O586" i="5" s="1"/>
  <c r="D587" i="5"/>
  <c r="O587" i="5" s="1"/>
  <c r="D588" i="5"/>
  <c r="O588" i="5" s="1"/>
  <c r="D589" i="5"/>
  <c r="O589" i="5" s="1"/>
  <c r="D590" i="5"/>
  <c r="O590" i="5" s="1"/>
  <c r="D591" i="5"/>
  <c r="O591" i="5" s="1"/>
  <c r="D592" i="5"/>
  <c r="O592" i="5" s="1"/>
  <c r="D593" i="5"/>
  <c r="O593" i="5" s="1"/>
  <c r="D594" i="5"/>
  <c r="O594" i="5" s="1"/>
  <c r="D595" i="5"/>
  <c r="O595" i="5" s="1"/>
  <c r="D596" i="5"/>
  <c r="O596" i="5" s="1"/>
  <c r="D597" i="5"/>
  <c r="O597" i="5" s="1"/>
  <c r="D598" i="5"/>
  <c r="O598" i="5" s="1"/>
  <c r="D599" i="5"/>
  <c r="O599" i="5" s="1"/>
  <c r="D600" i="5"/>
  <c r="O600" i="5" s="1"/>
  <c r="D601" i="5"/>
  <c r="O601" i="5" s="1"/>
  <c r="D602" i="5"/>
  <c r="O602" i="5" s="1"/>
  <c r="D603" i="5"/>
  <c r="O603" i="5" s="1"/>
  <c r="D604" i="5"/>
  <c r="O604" i="5" s="1"/>
  <c r="D605" i="5"/>
  <c r="O605" i="5" s="1"/>
  <c r="D606" i="5"/>
  <c r="O606" i="5" s="1"/>
  <c r="D607" i="5"/>
  <c r="O607" i="5" s="1"/>
  <c r="D608" i="5"/>
  <c r="O608" i="5" s="1"/>
  <c r="D609" i="5"/>
  <c r="O609" i="5" s="1"/>
  <c r="D610" i="5"/>
  <c r="O610" i="5" s="1"/>
  <c r="D611" i="5"/>
  <c r="O611" i="5" s="1"/>
  <c r="D612" i="5"/>
  <c r="O612" i="5" s="1"/>
  <c r="D613" i="5"/>
  <c r="O613" i="5" s="1"/>
  <c r="D614" i="5"/>
  <c r="O614" i="5" s="1"/>
  <c r="D615" i="5"/>
  <c r="O615" i="5" s="1"/>
  <c r="D616" i="5"/>
  <c r="O616" i="5" s="1"/>
  <c r="D617" i="5"/>
  <c r="O617" i="5" s="1"/>
  <c r="D618" i="5"/>
  <c r="O618" i="5" s="1"/>
  <c r="D619" i="5"/>
  <c r="O619" i="5" s="1"/>
  <c r="D620" i="5"/>
  <c r="O620" i="5" s="1"/>
  <c r="D621" i="5"/>
  <c r="O621" i="5" s="1"/>
  <c r="D622" i="5"/>
  <c r="O622" i="5" s="1"/>
  <c r="D623" i="5"/>
  <c r="O623" i="5" s="1"/>
  <c r="D624" i="5"/>
  <c r="O624" i="5" s="1"/>
  <c r="D625" i="5"/>
  <c r="O625" i="5" s="1"/>
  <c r="D626" i="5"/>
  <c r="O626" i="5" s="1"/>
  <c r="D627" i="5"/>
  <c r="O627" i="5" s="1"/>
  <c r="D628" i="5"/>
  <c r="O628" i="5" s="1"/>
  <c r="D629" i="5"/>
  <c r="O629" i="5" s="1"/>
  <c r="D630" i="5"/>
  <c r="O630" i="5" s="1"/>
  <c r="D631" i="5"/>
  <c r="O631" i="5" s="1"/>
  <c r="D632" i="5"/>
  <c r="O632" i="5" s="1"/>
  <c r="D633" i="5"/>
  <c r="O633" i="5" s="1"/>
  <c r="D634" i="5"/>
  <c r="O634" i="5" s="1"/>
  <c r="D635" i="5"/>
  <c r="O635" i="5" s="1"/>
  <c r="D636" i="5"/>
  <c r="O636" i="5" s="1"/>
  <c r="D637" i="5"/>
  <c r="O637" i="5" s="1"/>
  <c r="D638" i="5"/>
  <c r="O638" i="5" s="1"/>
  <c r="D639" i="5"/>
  <c r="O639" i="5" s="1"/>
  <c r="D640" i="5"/>
  <c r="O640" i="5" s="1"/>
  <c r="D641" i="5"/>
  <c r="O641" i="5" s="1"/>
  <c r="D642" i="5"/>
  <c r="O642" i="5" s="1"/>
  <c r="D643" i="5"/>
  <c r="O643" i="5" s="1"/>
  <c r="D644" i="5"/>
  <c r="O644" i="5" s="1"/>
  <c r="D645" i="5"/>
  <c r="O645" i="5" s="1"/>
  <c r="D646" i="5"/>
  <c r="O646" i="5" s="1"/>
  <c r="D647" i="5"/>
  <c r="O647" i="5" s="1"/>
  <c r="D648" i="5"/>
  <c r="O648" i="5" s="1"/>
  <c r="D649" i="5"/>
  <c r="O649" i="5" s="1"/>
  <c r="D650" i="5"/>
  <c r="O650" i="5" s="1"/>
  <c r="D651" i="5"/>
  <c r="O651" i="5" s="1"/>
  <c r="D652" i="5"/>
  <c r="O652" i="5" s="1"/>
  <c r="D653" i="5"/>
  <c r="O653" i="5" s="1"/>
  <c r="D654" i="5"/>
  <c r="O654" i="5" s="1"/>
  <c r="D655" i="5"/>
  <c r="O655" i="5" s="1"/>
  <c r="D656" i="5"/>
  <c r="O656" i="5" s="1"/>
  <c r="D657" i="5"/>
  <c r="O657" i="5" s="1"/>
  <c r="D658" i="5"/>
  <c r="O658" i="5" s="1"/>
  <c r="D659" i="5"/>
  <c r="O659" i="5" s="1"/>
  <c r="D660" i="5"/>
  <c r="O660" i="5" s="1"/>
  <c r="D661" i="5"/>
  <c r="O661" i="5" s="1"/>
  <c r="D662" i="5"/>
  <c r="O662" i="5" s="1"/>
  <c r="D663" i="5"/>
  <c r="O663" i="5" s="1"/>
  <c r="D664" i="5"/>
  <c r="O664" i="5" s="1"/>
  <c r="D665" i="5"/>
  <c r="O665" i="5" s="1"/>
  <c r="D666" i="5"/>
  <c r="O666" i="5" s="1"/>
  <c r="D667" i="5"/>
  <c r="O667" i="5" s="1"/>
  <c r="D668" i="5"/>
  <c r="O668" i="5" s="1"/>
  <c r="D669" i="5"/>
  <c r="O669" i="5" s="1"/>
  <c r="D670" i="5"/>
  <c r="O670" i="5" s="1"/>
  <c r="D671" i="5"/>
  <c r="O671" i="5" s="1"/>
  <c r="D672" i="5"/>
  <c r="O672" i="5" s="1"/>
  <c r="D673" i="5"/>
  <c r="O673" i="5" s="1"/>
  <c r="D674" i="5"/>
  <c r="O674" i="5" s="1"/>
  <c r="D675" i="5"/>
  <c r="O675" i="5" s="1"/>
  <c r="D676" i="5"/>
  <c r="O676" i="5" s="1"/>
  <c r="D677" i="5"/>
  <c r="O677" i="5" s="1"/>
  <c r="D678" i="5"/>
  <c r="O678" i="5" s="1"/>
  <c r="D679" i="5"/>
  <c r="O679" i="5" s="1"/>
  <c r="D680" i="5"/>
  <c r="O680" i="5" s="1"/>
  <c r="D681" i="5"/>
  <c r="O681" i="5" s="1"/>
  <c r="D682" i="5"/>
  <c r="O682" i="5" s="1"/>
  <c r="D683" i="5"/>
  <c r="O683" i="5" s="1"/>
  <c r="D684" i="5"/>
  <c r="O684" i="5" s="1"/>
  <c r="D685" i="5"/>
  <c r="O685" i="5" s="1"/>
  <c r="D686" i="5"/>
  <c r="O686" i="5" s="1"/>
  <c r="D687" i="5"/>
  <c r="O687" i="5" s="1"/>
  <c r="D688" i="5"/>
  <c r="O688" i="5" s="1"/>
  <c r="D689" i="5"/>
  <c r="O689" i="5" s="1"/>
  <c r="D690" i="5"/>
  <c r="O690" i="5" s="1"/>
  <c r="D691" i="5"/>
  <c r="O691" i="5" s="1"/>
  <c r="D692" i="5"/>
  <c r="O692" i="5" s="1"/>
  <c r="D693" i="5"/>
  <c r="O693" i="5" s="1"/>
  <c r="D694" i="5"/>
  <c r="O694" i="5" s="1"/>
  <c r="D695" i="5"/>
  <c r="O695" i="5" s="1"/>
  <c r="D696" i="5"/>
  <c r="O696" i="5" s="1"/>
  <c r="D697" i="5"/>
  <c r="O697" i="5" s="1"/>
  <c r="D698" i="5"/>
  <c r="O698" i="5" s="1"/>
  <c r="D699" i="5"/>
  <c r="O699" i="5" s="1"/>
  <c r="D700" i="5"/>
  <c r="O700" i="5" s="1"/>
  <c r="D701" i="5"/>
  <c r="O701" i="5" s="1"/>
  <c r="D702" i="5"/>
  <c r="O702" i="5" s="1"/>
  <c r="D703" i="5"/>
  <c r="O703" i="5" s="1"/>
  <c r="D704" i="5"/>
  <c r="O704" i="5" s="1"/>
  <c r="D705" i="5"/>
  <c r="O705" i="5" s="1"/>
  <c r="D706" i="5"/>
  <c r="O706" i="5" s="1"/>
  <c r="D707" i="5"/>
  <c r="O707" i="5" s="1"/>
  <c r="D708" i="5"/>
  <c r="O708" i="5" s="1"/>
  <c r="D709" i="5"/>
  <c r="O709" i="5" s="1"/>
  <c r="D710" i="5"/>
  <c r="O710" i="5" s="1"/>
  <c r="D711" i="5"/>
  <c r="O711" i="5" s="1"/>
  <c r="D712" i="5"/>
  <c r="O712" i="5" s="1"/>
  <c r="D713" i="5"/>
  <c r="O713" i="5" s="1"/>
  <c r="D714" i="5"/>
  <c r="O714" i="5" s="1"/>
  <c r="D715" i="5"/>
  <c r="O715" i="5" s="1"/>
  <c r="D716" i="5"/>
  <c r="O716" i="5" s="1"/>
  <c r="D717" i="5"/>
  <c r="O717" i="5" s="1"/>
  <c r="D718" i="5"/>
  <c r="O718" i="5" s="1"/>
  <c r="D719" i="5"/>
  <c r="O719" i="5" s="1"/>
  <c r="D720" i="5"/>
  <c r="O720" i="5" s="1"/>
  <c r="D721" i="5"/>
  <c r="O721" i="5" s="1"/>
  <c r="D722" i="5"/>
  <c r="O722" i="5" s="1"/>
  <c r="D723" i="5"/>
  <c r="O723" i="5" s="1"/>
  <c r="D724" i="5"/>
  <c r="O724" i="5" s="1"/>
  <c r="D725" i="5"/>
  <c r="O725" i="5" s="1"/>
  <c r="D726" i="5"/>
  <c r="O726" i="5" s="1"/>
  <c r="D727" i="5"/>
  <c r="O727" i="5" s="1"/>
  <c r="D728" i="5"/>
  <c r="O728" i="5" s="1"/>
  <c r="D729" i="5"/>
  <c r="O729" i="5" s="1"/>
  <c r="D730" i="5"/>
  <c r="O730" i="5" s="1"/>
  <c r="D731" i="5"/>
  <c r="O731" i="5" s="1"/>
  <c r="D732" i="5"/>
  <c r="O732" i="5" s="1"/>
  <c r="D733" i="5"/>
  <c r="O733" i="5" s="1"/>
  <c r="D734" i="5"/>
  <c r="O734" i="5" s="1"/>
  <c r="D735" i="5"/>
  <c r="O735" i="5" s="1"/>
  <c r="D736" i="5"/>
  <c r="O736" i="5" s="1"/>
  <c r="D737" i="5"/>
  <c r="O737" i="5" s="1"/>
  <c r="D738" i="5"/>
  <c r="O738" i="5" s="1"/>
  <c r="D739" i="5"/>
  <c r="O739" i="5" s="1"/>
  <c r="D740" i="5"/>
  <c r="O740" i="5" s="1"/>
  <c r="D741" i="5"/>
  <c r="O741" i="5" s="1"/>
  <c r="D742" i="5"/>
  <c r="O742" i="5" s="1"/>
  <c r="D743" i="5"/>
  <c r="O743" i="5" s="1"/>
  <c r="D744" i="5"/>
  <c r="O744" i="5" s="1"/>
  <c r="D745" i="5"/>
  <c r="O745" i="5" s="1"/>
  <c r="D746" i="5"/>
  <c r="O746" i="5" s="1"/>
  <c r="D747" i="5"/>
  <c r="O747" i="5" s="1"/>
  <c r="D748" i="5"/>
  <c r="O748" i="5" s="1"/>
  <c r="D749" i="5"/>
  <c r="O749" i="5" s="1"/>
  <c r="D750" i="5"/>
  <c r="O750" i="5" s="1"/>
  <c r="D751" i="5"/>
  <c r="O751" i="5" s="1"/>
  <c r="D752" i="5"/>
  <c r="O752" i="5" s="1"/>
  <c r="D753" i="5"/>
  <c r="O753" i="5" s="1"/>
  <c r="D754" i="5"/>
  <c r="O754" i="5" s="1"/>
  <c r="D755" i="5"/>
  <c r="O755" i="5" s="1"/>
  <c r="D756" i="5"/>
  <c r="O756" i="5" s="1"/>
  <c r="D757" i="5"/>
  <c r="O757" i="5" s="1"/>
  <c r="D758" i="5"/>
  <c r="O758" i="5" s="1"/>
  <c r="D759" i="5"/>
  <c r="O759" i="5" s="1"/>
  <c r="D760" i="5"/>
  <c r="O760" i="5" s="1"/>
  <c r="D761" i="5"/>
  <c r="O761" i="5" s="1"/>
  <c r="D762" i="5"/>
  <c r="O762" i="5" s="1"/>
  <c r="D763" i="5"/>
  <c r="O763" i="5" s="1"/>
  <c r="D764" i="5"/>
  <c r="O764" i="5" s="1"/>
  <c r="D765" i="5"/>
  <c r="O765" i="5" s="1"/>
  <c r="D766" i="5"/>
  <c r="O766" i="5" s="1"/>
  <c r="D767" i="5"/>
  <c r="O767" i="5" s="1"/>
  <c r="D768" i="5"/>
  <c r="O768" i="5" s="1"/>
  <c r="D769" i="5"/>
  <c r="O769" i="5" s="1"/>
  <c r="D770" i="5"/>
  <c r="O770" i="5" s="1"/>
  <c r="D771" i="5"/>
  <c r="O771" i="5" s="1"/>
  <c r="D772" i="5"/>
  <c r="O772" i="5" s="1"/>
  <c r="D773" i="5"/>
  <c r="O773" i="5" s="1"/>
  <c r="D774" i="5"/>
  <c r="O774" i="5" s="1"/>
  <c r="D775" i="5"/>
  <c r="O775" i="5" s="1"/>
  <c r="D776" i="5"/>
  <c r="O776" i="5" s="1"/>
  <c r="D777" i="5"/>
  <c r="O777" i="5" s="1"/>
  <c r="D778" i="5"/>
  <c r="O778" i="5" s="1"/>
  <c r="D779" i="5"/>
  <c r="O779" i="5" s="1"/>
  <c r="D780" i="5"/>
  <c r="O780" i="5" s="1"/>
  <c r="D781" i="5"/>
  <c r="O781" i="5" s="1"/>
  <c r="D782" i="5"/>
  <c r="O782" i="5" s="1"/>
  <c r="D783" i="5"/>
  <c r="O783" i="5" s="1"/>
  <c r="D784" i="5"/>
  <c r="O784" i="5" s="1"/>
  <c r="D785" i="5"/>
  <c r="O785" i="5" s="1"/>
  <c r="D786" i="5"/>
  <c r="O786" i="5" s="1"/>
  <c r="D787" i="5"/>
  <c r="O787" i="5" s="1"/>
  <c r="D788" i="5"/>
  <c r="O788" i="5" s="1"/>
  <c r="D789" i="5"/>
  <c r="O789" i="5" s="1"/>
  <c r="D790" i="5"/>
  <c r="O790" i="5" s="1"/>
  <c r="D791" i="5"/>
  <c r="O791" i="5" s="1"/>
  <c r="D792" i="5"/>
  <c r="O792" i="5" s="1"/>
  <c r="D793" i="5"/>
  <c r="O793" i="5" s="1"/>
  <c r="D794" i="5"/>
  <c r="O794" i="5" s="1"/>
  <c r="D795" i="5"/>
  <c r="O795" i="5" s="1"/>
  <c r="D796" i="5"/>
  <c r="O796" i="5" s="1"/>
  <c r="D797" i="5"/>
  <c r="O797" i="5" s="1"/>
  <c r="D798" i="5"/>
  <c r="O798" i="5" s="1"/>
  <c r="D799" i="5"/>
  <c r="O799" i="5" s="1"/>
  <c r="D800" i="5"/>
  <c r="O800" i="5" s="1"/>
  <c r="D801" i="5"/>
  <c r="O801" i="5" s="1"/>
  <c r="D802" i="5"/>
  <c r="O802" i="5" s="1"/>
  <c r="D803" i="5"/>
  <c r="O803" i="5" s="1"/>
  <c r="D804" i="5"/>
  <c r="O804" i="5" s="1"/>
  <c r="D805" i="5"/>
  <c r="O805" i="5" s="1"/>
  <c r="D806" i="5"/>
  <c r="O806" i="5" s="1"/>
  <c r="D807" i="5"/>
  <c r="O807" i="5" s="1"/>
  <c r="D808" i="5"/>
  <c r="O808" i="5" s="1"/>
  <c r="D809" i="5"/>
  <c r="O809" i="5" s="1"/>
  <c r="D810" i="5"/>
  <c r="O810" i="5" s="1"/>
  <c r="D811" i="5"/>
  <c r="O811" i="5" s="1"/>
  <c r="D812" i="5"/>
  <c r="O812" i="5" s="1"/>
  <c r="D813" i="5"/>
  <c r="O813" i="5" s="1"/>
  <c r="D814" i="5"/>
  <c r="O814" i="5" s="1"/>
  <c r="D815" i="5"/>
  <c r="O815" i="5" s="1"/>
  <c r="D816" i="5"/>
  <c r="O816" i="5" s="1"/>
  <c r="D817" i="5"/>
  <c r="O817" i="5" s="1"/>
  <c r="D818" i="5"/>
  <c r="O818" i="5" s="1"/>
  <c r="D819" i="5"/>
  <c r="O819" i="5" s="1"/>
  <c r="D820" i="5"/>
  <c r="O820" i="5" s="1"/>
  <c r="D821" i="5"/>
  <c r="O821" i="5" s="1"/>
  <c r="D822" i="5"/>
  <c r="O822" i="5" s="1"/>
  <c r="D823" i="5"/>
  <c r="O823" i="5" s="1"/>
  <c r="D824" i="5"/>
  <c r="O824" i="5" s="1"/>
  <c r="D825" i="5"/>
  <c r="O825" i="5" s="1"/>
  <c r="D826" i="5"/>
  <c r="O826" i="5" s="1"/>
  <c r="D827" i="5"/>
  <c r="O827" i="5" s="1"/>
  <c r="D828" i="5"/>
  <c r="O828" i="5" s="1"/>
  <c r="D829" i="5"/>
  <c r="O829" i="5" s="1"/>
  <c r="D830" i="5"/>
  <c r="O830" i="5" s="1"/>
  <c r="D831" i="5"/>
  <c r="O831" i="5" s="1"/>
  <c r="D832" i="5"/>
  <c r="O832" i="5" s="1"/>
  <c r="D833" i="5"/>
  <c r="O833" i="5" s="1"/>
  <c r="D834" i="5"/>
  <c r="O834" i="5" s="1"/>
  <c r="D835" i="5"/>
  <c r="O835" i="5" s="1"/>
  <c r="D836" i="5"/>
  <c r="O836" i="5" s="1"/>
  <c r="D837" i="5"/>
  <c r="O837" i="5" s="1"/>
  <c r="D838" i="5"/>
  <c r="O838" i="5" s="1"/>
  <c r="D839" i="5"/>
  <c r="O839" i="5" s="1"/>
  <c r="D840" i="5"/>
  <c r="O840" i="5" s="1"/>
  <c r="D841" i="5"/>
  <c r="O841" i="5" s="1"/>
  <c r="D842" i="5"/>
  <c r="O842" i="5" s="1"/>
  <c r="D843" i="5"/>
  <c r="O843" i="5" s="1"/>
  <c r="D844" i="5"/>
  <c r="O844" i="5" s="1"/>
  <c r="D845" i="5"/>
  <c r="O845" i="5" s="1"/>
  <c r="D846" i="5"/>
  <c r="O846" i="5" s="1"/>
  <c r="D847" i="5"/>
  <c r="O847" i="5" s="1"/>
  <c r="D848" i="5"/>
  <c r="O848" i="5" s="1"/>
  <c r="D849" i="5"/>
  <c r="O849" i="5" s="1"/>
  <c r="D850" i="5"/>
  <c r="O850" i="5" s="1"/>
  <c r="D851" i="5"/>
  <c r="O851" i="5" s="1"/>
  <c r="D852" i="5"/>
  <c r="O852" i="5" s="1"/>
  <c r="D853" i="5"/>
  <c r="O853" i="5" s="1"/>
  <c r="D854" i="5"/>
  <c r="O854" i="5" s="1"/>
  <c r="D855" i="5"/>
  <c r="O855" i="5" s="1"/>
  <c r="D856" i="5"/>
  <c r="O856" i="5" s="1"/>
  <c r="D857" i="5"/>
  <c r="O857" i="5" s="1"/>
  <c r="D858" i="5"/>
  <c r="O858" i="5" s="1"/>
  <c r="D859" i="5"/>
  <c r="O859" i="5" s="1"/>
  <c r="D860" i="5"/>
  <c r="O860" i="5" s="1"/>
  <c r="D861" i="5"/>
  <c r="O861" i="5" s="1"/>
  <c r="D862" i="5"/>
  <c r="O862" i="5" s="1"/>
  <c r="D863" i="5"/>
  <c r="O863" i="5" s="1"/>
  <c r="D864" i="5"/>
  <c r="O864" i="5" s="1"/>
  <c r="D865" i="5"/>
  <c r="O865" i="5" s="1"/>
  <c r="D866" i="5"/>
  <c r="O866" i="5" s="1"/>
  <c r="D867" i="5"/>
  <c r="O867" i="5" s="1"/>
  <c r="D868" i="5"/>
  <c r="O868" i="5" s="1"/>
  <c r="D869" i="5"/>
  <c r="O869" i="5" s="1"/>
  <c r="D870" i="5"/>
  <c r="O870" i="5" s="1"/>
  <c r="D871" i="5"/>
  <c r="O871" i="5" s="1"/>
  <c r="D872" i="5"/>
  <c r="O872" i="5" s="1"/>
  <c r="D873" i="5"/>
  <c r="O873" i="5" s="1"/>
  <c r="D874" i="5"/>
  <c r="O874" i="5" s="1"/>
  <c r="D875" i="5"/>
  <c r="O875" i="5" s="1"/>
  <c r="D876" i="5"/>
  <c r="O876" i="5" s="1"/>
  <c r="D877" i="5"/>
  <c r="O877" i="5" s="1"/>
  <c r="D878" i="5"/>
  <c r="O878" i="5" s="1"/>
  <c r="D879" i="5"/>
  <c r="O879" i="5" s="1"/>
  <c r="D880" i="5"/>
  <c r="O880" i="5" s="1"/>
  <c r="D881" i="5"/>
  <c r="O881" i="5" s="1"/>
  <c r="D882" i="5"/>
  <c r="O882" i="5" s="1"/>
  <c r="D883" i="5"/>
  <c r="O883" i="5" s="1"/>
  <c r="D884" i="5"/>
  <c r="O884" i="5" s="1"/>
  <c r="D885" i="5"/>
  <c r="O885" i="5" s="1"/>
  <c r="D886" i="5"/>
  <c r="O886" i="5" s="1"/>
  <c r="D887" i="5"/>
  <c r="O887" i="5" s="1"/>
  <c r="D888" i="5"/>
  <c r="O888" i="5" s="1"/>
  <c r="D889" i="5"/>
  <c r="O889" i="5" s="1"/>
  <c r="D890" i="5"/>
  <c r="O890" i="5" s="1"/>
  <c r="D891" i="5"/>
  <c r="O891" i="5" s="1"/>
  <c r="D892" i="5"/>
  <c r="O892" i="5" s="1"/>
  <c r="D893" i="5"/>
  <c r="O893" i="5" s="1"/>
  <c r="D894" i="5"/>
  <c r="O894" i="5" s="1"/>
  <c r="D895" i="5"/>
  <c r="O895" i="5" s="1"/>
  <c r="D896" i="5"/>
  <c r="O896" i="5" s="1"/>
  <c r="D897" i="5"/>
  <c r="O897" i="5" s="1"/>
  <c r="D898" i="5"/>
  <c r="O898" i="5" s="1"/>
  <c r="D899" i="5"/>
  <c r="O899" i="5" s="1"/>
  <c r="D900" i="5"/>
  <c r="O900" i="5" s="1"/>
  <c r="D901" i="5"/>
  <c r="O901" i="5" s="1"/>
  <c r="D902" i="5"/>
  <c r="O902" i="5" s="1"/>
  <c r="D903" i="5"/>
  <c r="O903" i="5" s="1"/>
  <c r="D904" i="5"/>
  <c r="O904" i="5" s="1"/>
  <c r="D905" i="5"/>
  <c r="O905" i="5" s="1"/>
  <c r="D906" i="5"/>
  <c r="O906" i="5" s="1"/>
  <c r="D907" i="5"/>
  <c r="O907" i="5" s="1"/>
  <c r="D908" i="5"/>
  <c r="O908" i="5" s="1"/>
  <c r="D909" i="5"/>
  <c r="O909" i="5" s="1"/>
  <c r="D910" i="5"/>
  <c r="O910" i="5" s="1"/>
  <c r="D911" i="5"/>
  <c r="O911" i="5" s="1"/>
  <c r="D912" i="5"/>
  <c r="O912" i="5" s="1"/>
  <c r="D913" i="5"/>
  <c r="O913" i="5" s="1"/>
  <c r="D914" i="5"/>
  <c r="O914" i="5" s="1"/>
  <c r="D915" i="5"/>
  <c r="O915" i="5" s="1"/>
  <c r="D916" i="5"/>
  <c r="O916" i="5" s="1"/>
  <c r="D917" i="5"/>
  <c r="O917" i="5" s="1"/>
  <c r="D918" i="5"/>
  <c r="O918" i="5" s="1"/>
  <c r="D919" i="5"/>
  <c r="O919" i="5" s="1"/>
  <c r="D920" i="5"/>
  <c r="O920" i="5" s="1"/>
  <c r="D921" i="5"/>
  <c r="O921" i="5" s="1"/>
  <c r="D922" i="5"/>
  <c r="O922" i="5" s="1"/>
  <c r="D923" i="5"/>
  <c r="O923" i="5" s="1"/>
  <c r="D924" i="5"/>
  <c r="O924" i="5" s="1"/>
  <c r="D925" i="5"/>
  <c r="O925" i="5" s="1"/>
  <c r="D926" i="5"/>
  <c r="O926" i="5" s="1"/>
  <c r="D927" i="5"/>
  <c r="O927" i="5" s="1"/>
  <c r="D928" i="5"/>
  <c r="O928" i="5" s="1"/>
  <c r="D929" i="5"/>
  <c r="O929" i="5" s="1"/>
  <c r="D930" i="5"/>
  <c r="O930" i="5" s="1"/>
  <c r="D931" i="5"/>
  <c r="O931" i="5" s="1"/>
  <c r="D932" i="5"/>
  <c r="O932" i="5" s="1"/>
  <c r="D933" i="5"/>
  <c r="O933" i="5" s="1"/>
  <c r="D934" i="5"/>
  <c r="O934" i="5" s="1"/>
  <c r="D935" i="5"/>
  <c r="O935" i="5" s="1"/>
  <c r="D936" i="5"/>
  <c r="O936" i="5" s="1"/>
  <c r="D937" i="5"/>
  <c r="O937" i="5" s="1"/>
  <c r="D938" i="5"/>
  <c r="O938" i="5" s="1"/>
  <c r="D939" i="5"/>
  <c r="O939" i="5" s="1"/>
  <c r="D940" i="5"/>
  <c r="O940" i="5" s="1"/>
  <c r="D941" i="5"/>
  <c r="O941" i="5" s="1"/>
  <c r="D942" i="5"/>
  <c r="O942" i="5" s="1"/>
  <c r="D943" i="5"/>
  <c r="O943" i="5" s="1"/>
  <c r="D944" i="5"/>
  <c r="O944" i="5" s="1"/>
  <c r="D945" i="5"/>
  <c r="O945" i="5" s="1"/>
  <c r="D946" i="5"/>
  <c r="O946" i="5" s="1"/>
  <c r="D947" i="5"/>
  <c r="O947" i="5" s="1"/>
  <c r="D948" i="5"/>
  <c r="O948" i="5" s="1"/>
  <c r="D949" i="5"/>
  <c r="O949" i="5" s="1"/>
  <c r="D950" i="5"/>
  <c r="O950" i="5" s="1"/>
  <c r="D951" i="5"/>
  <c r="O951" i="5" s="1"/>
  <c r="D952" i="5"/>
  <c r="O952" i="5" s="1"/>
  <c r="D953" i="5"/>
  <c r="O953" i="5" s="1"/>
  <c r="D954" i="5"/>
  <c r="O954" i="5" s="1"/>
  <c r="D955" i="5"/>
  <c r="O955" i="5" s="1"/>
  <c r="D956" i="5"/>
  <c r="O956" i="5" s="1"/>
  <c r="D957" i="5"/>
  <c r="O957" i="5" s="1"/>
  <c r="D958" i="5"/>
  <c r="O958" i="5" s="1"/>
  <c r="D959" i="5"/>
  <c r="O959" i="5" s="1"/>
  <c r="D960" i="5"/>
  <c r="O960" i="5" s="1"/>
  <c r="D961" i="5"/>
  <c r="O961" i="5" s="1"/>
  <c r="D962" i="5"/>
  <c r="O962" i="5" s="1"/>
  <c r="D963" i="5"/>
  <c r="O963" i="5" s="1"/>
  <c r="D964" i="5"/>
  <c r="O964" i="5" s="1"/>
  <c r="D965" i="5"/>
  <c r="O965" i="5" s="1"/>
  <c r="D966" i="5"/>
  <c r="O966" i="5" s="1"/>
  <c r="D967" i="5"/>
  <c r="O967" i="5" s="1"/>
  <c r="D968" i="5"/>
  <c r="O968" i="5" s="1"/>
  <c r="D969" i="5"/>
  <c r="O969" i="5" s="1"/>
  <c r="D970" i="5"/>
  <c r="O970" i="5" s="1"/>
  <c r="D971" i="5"/>
  <c r="O971" i="5" s="1"/>
  <c r="D972" i="5"/>
  <c r="O972" i="5" s="1"/>
  <c r="D973" i="5"/>
  <c r="O973" i="5" s="1"/>
  <c r="D974" i="5"/>
  <c r="O974" i="5" s="1"/>
  <c r="D975" i="5"/>
  <c r="O975" i="5" s="1"/>
  <c r="D976" i="5"/>
  <c r="O976" i="5" s="1"/>
  <c r="D977" i="5"/>
  <c r="O977" i="5" s="1"/>
  <c r="D978" i="5"/>
  <c r="O978" i="5" s="1"/>
  <c r="D979" i="5"/>
  <c r="O979" i="5" s="1"/>
  <c r="D980" i="5"/>
  <c r="O980" i="5" s="1"/>
  <c r="D981" i="5"/>
  <c r="O981" i="5" s="1"/>
  <c r="D982" i="5"/>
  <c r="O982" i="5" s="1"/>
  <c r="D983" i="5"/>
  <c r="O983" i="5" s="1"/>
  <c r="D984" i="5"/>
  <c r="O984" i="5" s="1"/>
  <c r="D985" i="5"/>
  <c r="O985" i="5" s="1"/>
  <c r="D986" i="5"/>
  <c r="O986" i="5" s="1"/>
  <c r="D987" i="5"/>
  <c r="O987" i="5" s="1"/>
  <c r="D988" i="5"/>
  <c r="O988" i="5" s="1"/>
  <c r="D989" i="5"/>
  <c r="O989" i="5" s="1"/>
  <c r="D990" i="5"/>
  <c r="O990" i="5" s="1"/>
  <c r="D991" i="5"/>
  <c r="O991" i="5" s="1"/>
  <c r="D992" i="5"/>
  <c r="O992" i="5" s="1"/>
  <c r="D993" i="5"/>
  <c r="O993" i="5" s="1"/>
  <c r="D994" i="5"/>
  <c r="O994" i="5" s="1"/>
  <c r="D995" i="5"/>
  <c r="O995" i="5" s="1"/>
  <c r="D996" i="5"/>
  <c r="O996" i="5" s="1"/>
  <c r="D997" i="5"/>
  <c r="O997" i="5" s="1"/>
  <c r="D998" i="5"/>
  <c r="O998" i="5" s="1"/>
  <c r="D999" i="5"/>
  <c r="O999" i="5" s="1"/>
  <c r="D1000" i="5"/>
  <c r="O1000" i="5" s="1"/>
  <c r="D1001" i="5"/>
  <c r="O1001" i="5" s="1"/>
  <c r="D1002" i="5"/>
  <c r="O1002" i="5" s="1"/>
  <c r="D1003" i="5"/>
  <c r="O1003" i="5" s="1"/>
  <c r="D1004" i="5"/>
  <c r="O1004" i="5" s="1"/>
  <c r="D1005" i="5"/>
  <c r="O1005" i="5" s="1"/>
  <c r="D1006" i="5"/>
  <c r="O1006" i="5" s="1"/>
  <c r="D1007" i="5"/>
  <c r="O1007" i="5" s="1"/>
  <c r="D1008" i="5"/>
  <c r="O1008" i="5" s="1"/>
  <c r="D1009" i="5"/>
  <c r="O1009" i="5" s="1"/>
  <c r="D1010" i="5"/>
  <c r="O1010" i="5" s="1"/>
  <c r="D1011" i="5"/>
  <c r="O1011" i="5" s="1"/>
  <c r="D1012" i="5"/>
  <c r="O1012" i="5" s="1"/>
  <c r="D1013" i="5"/>
  <c r="O1013" i="5" s="1"/>
  <c r="D1014" i="5"/>
  <c r="O1014" i="5" s="1"/>
  <c r="D1015" i="5"/>
  <c r="O1015" i="5" s="1"/>
  <c r="D1016" i="5"/>
  <c r="O1016" i="5" s="1"/>
  <c r="D1017" i="5"/>
  <c r="O1017" i="5" s="1"/>
  <c r="D1018" i="5"/>
  <c r="O1018" i="5" s="1"/>
  <c r="D1019" i="5"/>
  <c r="O1019" i="5" s="1"/>
  <c r="D1020" i="5"/>
  <c r="O1020" i="5" s="1"/>
  <c r="D1021" i="5"/>
  <c r="O1021" i="5" s="1"/>
  <c r="D1022" i="5"/>
  <c r="O1022" i="5" s="1"/>
  <c r="D1023" i="5"/>
  <c r="O1023" i="5" s="1"/>
  <c r="D1024" i="5"/>
  <c r="O1024" i="5" s="1"/>
  <c r="D1025" i="5"/>
  <c r="O1025" i="5" s="1"/>
  <c r="D1026" i="5"/>
  <c r="O1026" i="5" s="1"/>
  <c r="D1027" i="5"/>
  <c r="O1027" i="5" s="1"/>
  <c r="D1028" i="5"/>
  <c r="O1028" i="5" s="1"/>
  <c r="D1029" i="5"/>
  <c r="O1029" i="5" s="1"/>
  <c r="D1030" i="5"/>
  <c r="O1030" i="5" s="1"/>
  <c r="D1031" i="5"/>
  <c r="O1031" i="5" s="1"/>
  <c r="D1032" i="5"/>
  <c r="O1032" i="5" s="1"/>
  <c r="D1033" i="5"/>
  <c r="O1033" i="5" s="1"/>
  <c r="D1034" i="5"/>
  <c r="O1034" i="5" s="1"/>
  <c r="D1035" i="5"/>
  <c r="O1035" i="5" s="1"/>
  <c r="D1036" i="5"/>
  <c r="O1036" i="5" s="1"/>
  <c r="D1037" i="5"/>
  <c r="O1037" i="5" s="1"/>
  <c r="D1038" i="5"/>
  <c r="O1038" i="5" s="1"/>
  <c r="D1039" i="5"/>
  <c r="O1039" i="5" s="1"/>
  <c r="D1040" i="5"/>
  <c r="O1040" i="5" s="1"/>
  <c r="D1041" i="5"/>
  <c r="O1041" i="5" s="1"/>
  <c r="D1042" i="5"/>
  <c r="O1042" i="5" s="1"/>
  <c r="D1043" i="5"/>
  <c r="O1043" i="5" s="1"/>
  <c r="D1044" i="5"/>
  <c r="O1044" i="5" s="1"/>
  <c r="D1045" i="5"/>
  <c r="O1045" i="5" s="1"/>
  <c r="D1046" i="5"/>
  <c r="O1046" i="5" s="1"/>
  <c r="D1047" i="5"/>
  <c r="O1047" i="5" s="1"/>
  <c r="D1048" i="5"/>
  <c r="O1048" i="5" s="1"/>
  <c r="D1049" i="5"/>
  <c r="O1049" i="5" s="1"/>
  <c r="D1050" i="5"/>
  <c r="O1050" i="5" s="1"/>
  <c r="D1051" i="5"/>
  <c r="O1051" i="5" s="1"/>
  <c r="D1052" i="5"/>
  <c r="O1052" i="5" s="1"/>
  <c r="D1053" i="5"/>
  <c r="O1053" i="5" s="1"/>
  <c r="D1054" i="5"/>
  <c r="O1054" i="5" s="1"/>
  <c r="D1055" i="5"/>
  <c r="O1055" i="5" s="1"/>
  <c r="D1056" i="5"/>
  <c r="O1056" i="5" s="1"/>
  <c r="D1057" i="5"/>
  <c r="O1057" i="5" s="1"/>
  <c r="D1058" i="5"/>
  <c r="O1058" i="5" s="1"/>
  <c r="D1059" i="5"/>
  <c r="O1059" i="5" s="1"/>
  <c r="D1060" i="5"/>
  <c r="O1060" i="5" s="1"/>
  <c r="D1061" i="5"/>
  <c r="O1061" i="5" s="1"/>
  <c r="D1062" i="5"/>
  <c r="O1062" i="5" s="1"/>
  <c r="D1063" i="5"/>
  <c r="O1063" i="5" s="1"/>
  <c r="D1064" i="5"/>
  <c r="O1064" i="5" s="1"/>
  <c r="D1065" i="5"/>
  <c r="O1065" i="5" s="1"/>
  <c r="D1066" i="5"/>
  <c r="O1066" i="5" s="1"/>
  <c r="D1067" i="5"/>
  <c r="O1067" i="5" s="1"/>
  <c r="D1068" i="5"/>
  <c r="O1068" i="5" s="1"/>
  <c r="D1069" i="5"/>
  <c r="O1069" i="5" s="1"/>
  <c r="D1070" i="5"/>
  <c r="O1070" i="5" s="1"/>
  <c r="D1071" i="5"/>
  <c r="O1071" i="5" s="1"/>
  <c r="D1072" i="5"/>
  <c r="O1072" i="5" s="1"/>
  <c r="D1073" i="5"/>
  <c r="O1073" i="5" s="1"/>
  <c r="D1074" i="5"/>
  <c r="O1074" i="5" s="1"/>
  <c r="D1075" i="5"/>
  <c r="O1075" i="5" s="1"/>
  <c r="D1076" i="5"/>
  <c r="O1076" i="5" s="1"/>
  <c r="D1077" i="5"/>
  <c r="O1077" i="5" s="1"/>
  <c r="D1078" i="5"/>
  <c r="O1078" i="5" s="1"/>
  <c r="D1079" i="5"/>
  <c r="O1079" i="5" s="1"/>
  <c r="D1080" i="5"/>
  <c r="O1080" i="5" s="1"/>
  <c r="D1081" i="5"/>
  <c r="O1081" i="5" s="1"/>
  <c r="D1082" i="5"/>
  <c r="O1082" i="5" s="1"/>
  <c r="D1083" i="5"/>
  <c r="O1083" i="5" s="1"/>
  <c r="D1084" i="5"/>
  <c r="O1084" i="5" s="1"/>
  <c r="D1085" i="5"/>
  <c r="O1085" i="5" s="1"/>
  <c r="D1086" i="5"/>
  <c r="O1086" i="5" s="1"/>
  <c r="D1087" i="5"/>
  <c r="O1087" i="5" s="1"/>
  <c r="D1088" i="5"/>
  <c r="O1088" i="5" s="1"/>
  <c r="D1089" i="5"/>
  <c r="O1089" i="5" s="1"/>
  <c r="D1090" i="5"/>
  <c r="O1090" i="5" s="1"/>
  <c r="D1091" i="5"/>
  <c r="O1091" i="5" s="1"/>
  <c r="D1092" i="5"/>
  <c r="O1092" i="5" s="1"/>
  <c r="D1093" i="5"/>
  <c r="O1093" i="5" s="1"/>
  <c r="D1094" i="5"/>
  <c r="O1094" i="5" s="1"/>
  <c r="D1095" i="5"/>
  <c r="O1095" i="5" s="1"/>
  <c r="D1096" i="5"/>
  <c r="O1096" i="5" s="1"/>
  <c r="D1097" i="5"/>
  <c r="O1097" i="5" s="1"/>
  <c r="D1098" i="5"/>
  <c r="O1098" i="5" s="1"/>
  <c r="D1099" i="5"/>
  <c r="O1099" i="5" s="1"/>
  <c r="D1100" i="5"/>
  <c r="O1100" i="5" s="1"/>
  <c r="D1101" i="5"/>
  <c r="O1101" i="5" s="1"/>
  <c r="D1102" i="5"/>
  <c r="O1102" i="5" s="1"/>
  <c r="D1103" i="5"/>
  <c r="O1103" i="5" s="1"/>
  <c r="D1104" i="5"/>
  <c r="O1104" i="5" s="1"/>
  <c r="D1105" i="5"/>
  <c r="O1105" i="5" s="1"/>
  <c r="D1106" i="5"/>
  <c r="O1106" i="5" s="1"/>
  <c r="D1107" i="5"/>
  <c r="O1107" i="5" s="1"/>
  <c r="D1108" i="5"/>
  <c r="O1108" i="5" s="1"/>
  <c r="D1109" i="5"/>
  <c r="O1109" i="5" s="1"/>
  <c r="D1110" i="5"/>
  <c r="O1110" i="5" s="1"/>
  <c r="D1111" i="5"/>
  <c r="O1111" i="5" s="1"/>
  <c r="D1112" i="5"/>
  <c r="O1112" i="5" s="1"/>
  <c r="D1113" i="5"/>
  <c r="O1113" i="5" s="1"/>
  <c r="D1114" i="5"/>
  <c r="O1114" i="5" s="1"/>
  <c r="D1115" i="5"/>
  <c r="O1115" i="5" s="1"/>
  <c r="D1116" i="5"/>
  <c r="O1116" i="5" s="1"/>
  <c r="D1117" i="5"/>
  <c r="O1117" i="5" s="1"/>
  <c r="D1118" i="5"/>
  <c r="O1118" i="5" s="1"/>
  <c r="D1119" i="5"/>
  <c r="O1119" i="5" s="1"/>
  <c r="D1120" i="5"/>
  <c r="O1120" i="5" s="1"/>
  <c r="D1121" i="5"/>
  <c r="O1121" i="5" s="1"/>
  <c r="D1122" i="5"/>
  <c r="O1122" i="5" s="1"/>
  <c r="D1123" i="5"/>
  <c r="O1123" i="5" s="1"/>
  <c r="D1124" i="5"/>
  <c r="O1124" i="5" s="1"/>
  <c r="D1125" i="5"/>
  <c r="O1125" i="5" s="1"/>
  <c r="D1126" i="5"/>
  <c r="O1126" i="5" s="1"/>
  <c r="D1127" i="5"/>
  <c r="O1127" i="5" s="1"/>
  <c r="D1128" i="5"/>
  <c r="O1128" i="5" s="1"/>
  <c r="D1129" i="5"/>
  <c r="O1129" i="5" s="1"/>
  <c r="D1130" i="5"/>
  <c r="O1130" i="5" s="1"/>
  <c r="D1131" i="5"/>
  <c r="O1131" i="5" s="1"/>
  <c r="D1132" i="5"/>
  <c r="O1132" i="5" s="1"/>
  <c r="D1133" i="5"/>
  <c r="O1133" i="5" s="1"/>
  <c r="D1134" i="5"/>
  <c r="O1134" i="5" s="1"/>
  <c r="D1135" i="5"/>
  <c r="O1135" i="5" s="1"/>
  <c r="D1136" i="5"/>
  <c r="O1136" i="5" s="1"/>
  <c r="D1137" i="5"/>
  <c r="O1137" i="5" s="1"/>
  <c r="D1138" i="5"/>
  <c r="O1138" i="5" s="1"/>
  <c r="D1139" i="5"/>
  <c r="O1139" i="5" s="1"/>
  <c r="D1140" i="5"/>
  <c r="O1140" i="5" s="1"/>
  <c r="D1141" i="5"/>
  <c r="O1141" i="5" s="1"/>
  <c r="D1142" i="5"/>
  <c r="O1142" i="5" s="1"/>
  <c r="D1143" i="5"/>
  <c r="O1143" i="5" s="1"/>
  <c r="D1144" i="5"/>
  <c r="O1144" i="5" s="1"/>
  <c r="D1145" i="5"/>
  <c r="O1145" i="5" s="1"/>
  <c r="D1146" i="5"/>
  <c r="O1146" i="5" s="1"/>
  <c r="D1147" i="5"/>
  <c r="O1147" i="5" s="1"/>
  <c r="D1148" i="5"/>
  <c r="O1148" i="5" s="1"/>
  <c r="D1149" i="5"/>
  <c r="O1149" i="5" s="1"/>
  <c r="D1150" i="5"/>
  <c r="O1150" i="5" s="1"/>
  <c r="D1151" i="5"/>
  <c r="O1151" i="5" s="1"/>
  <c r="D1152" i="5"/>
  <c r="O1152" i="5" s="1"/>
  <c r="D1153" i="5"/>
  <c r="O1153" i="5" s="1"/>
  <c r="D1154" i="5"/>
  <c r="O1154" i="5" s="1"/>
  <c r="D1155" i="5"/>
  <c r="O1155" i="5" s="1"/>
  <c r="D1156" i="5"/>
  <c r="O1156" i="5" s="1"/>
  <c r="D1157" i="5"/>
  <c r="O1157" i="5" s="1"/>
  <c r="D1158" i="5"/>
  <c r="O1158" i="5" s="1"/>
  <c r="D1159" i="5"/>
  <c r="O1159" i="5" s="1"/>
  <c r="D1160" i="5"/>
  <c r="O1160" i="5" s="1"/>
  <c r="D1161" i="5"/>
  <c r="O1161" i="5" s="1"/>
  <c r="D1162" i="5"/>
  <c r="O1162" i="5" s="1"/>
  <c r="D1163" i="5"/>
  <c r="O1163" i="5" s="1"/>
  <c r="D1164" i="5"/>
  <c r="O1164" i="5" s="1"/>
  <c r="D1165" i="5"/>
  <c r="O1165" i="5" s="1"/>
  <c r="D1166" i="5"/>
  <c r="O1166" i="5" s="1"/>
  <c r="D1167" i="5"/>
  <c r="O1167" i="5" s="1"/>
  <c r="D1168" i="5"/>
  <c r="O1168" i="5" s="1"/>
  <c r="D1169" i="5"/>
  <c r="O1169" i="5" s="1"/>
  <c r="D1170" i="5"/>
  <c r="O1170" i="5" s="1"/>
  <c r="D1171" i="5"/>
  <c r="O1171" i="5" s="1"/>
  <c r="D1172" i="5"/>
  <c r="O1172" i="5" s="1"/>
  <c r="D1173" i="5"/>
  <c r="O1173" i="5" s="1"/>
  <c r="D1174" i="5"/>
  <c r="O1174" i="5" s="1"/>
  <c r="D1175" i="5"/>
  <c r="O1175" i="5" s="1"/>
  <c r="D1176" i="5"/>
  <c r="O1176" i="5" s="1"/>
  <c r="D1177" i="5"/>
  <c r="O1177" i="5" s="1"/>
  <c r="D1178" i="5"/>
  <c r="O1178" i="5" s="1"/>
  <c r="D1179" i="5"/>
  <c r="O1179" i="5" s="1"/>
  <c r="D1180" i="5"/>
  <c r="O1180" i="5" s="1"/>
  <c r="D1181" i="5"/>
  <c r="O1181" i="5" s="1"/>
  <c r="D1182" i="5"/>
  <c r="O1182" i="5" s="1"/>
  <c r="D1183" i="5"/>
  <c r="O1183" i="5" s="1"/>
  <c r="D1184" i="5"/>
  <c r="O1184" i="5" s="1"/>
  <c r="D1185" i="5"/>
  <c r="O1185" i="5" s="1"/>
  <c r="D1186" i="5"/>
  <c r="O1186" i="5" s="1"/>
  <c r="D1187" i="5"/>
  <c r="O1187" i="5" s="1"/>
  <c r="D1188" i="5"/>
  <c r="O1188" i="5" s="1"/>
  <c r="D1189" i="5"/>
  <c r="O1189" i="5" s="1"/>
  <c r="D1190" i="5"/>
  <c r="O1190" i="5" s="1"/>
  <c r="D1191" i="5"/>
  <c r="O1191" i="5" s="1"/>
  <c r="D1192" i="5"/>
  <c r="O1192" i="5" s="1"/>
  <c r="D1193" i="5"/>
  <c r="O1193" i="5" s="1"/>
  <c r="D1194" i="5"/>
  <c r="O1194" i="5" s="1"/>
  <c r="D1195" i="5"/>
  <c r="O1195" i="5" s="1"/>
  <c r="D1196" i="5"/>
  <c r="O1196" i="5" s="1"/>
  <c r="D1197" i="5"/>
  <c r="O1197" i="5" s="1"/>
  <c r="D1198" i="5"/>
  <c r="O1198" i="5" s="1"/>
  <c r="D1199" i="5"/>
  <c r="O1199" i="5" s="1"/>
  <c r="D1200" i="5"/>
  <c r="O1200" i="5" s="1"/>
  <c r="D1201" i="5"/>
  <c r="O1201" i="5" s="1"/>
  <c r="D1202" i="5"/>
  <c r="O1202" i="5" s="1"/>
  <c r="D1203" i="5"/>
  <c r="O1203" i="5" s="1"/>
  <c r="D1204" i="5"/>
  <c r="O1204" i="5" s="1"/>
  <c r="D1205" i="5"/>
  <c r="O1205" i="5" s="1"/>
  <c r="D1206" i="5"/>
  <c r="O1206" i="5" s="1"/>
  <c r="D1207" i="5"/>
  <c r="O1207" i="5" s="1"/>
  <c r="D1208" i="5"/>
  <c r="O1208" i="5" s="1"/>
  <c r="D1209" i="5"/>
  <c r="O1209" i="5" s="1"/>
  <c r="D1210" i="5"/>
  <c r="O1210" i="5" s="1"/>
  <c r="D1211" i="5"/>
  <c r="O1211" i="5" s="1"/>
  <c r="D1212" i="5"/>
  <c r="O1212" i="5" s="1"/>
  <c r="D1213" i="5"/>
  <c r="O1213" i="5" s="1"/>
  <c r="D1214" i="5"/>
  <c r="O1214" i="5" s="1"/>
  <c r="D1215" i="5"/>
  <c r="O1215" i="5" s="1"/>
  <c r="D1216" i="5"/>
  <c r="O1216" i="5" s="1"/>
  <c r="D1217" i="5"/>
  <c r="O1217" i="5" s="1"/>
  <c r="D1218" i="5"/>
  <c r="O1218" i="5" s="1"/>
  <c r="D1219" i="5"/>
  <c r="O1219" i="5" s="1"/>
  <c r="D1220" i="5"/>
  <c r="O1220" i="5" s="1"/>
  <c r="D1221" i="5"/>
  <c r="O1221" i="5" s="1"/>
  <c r="D1222" i="5"/>
  <c r="O1222" i="5" s="1"/>
  <c r="D1223" i="5"/>
  <c r="O1223" i="5" s="1"/>
  <c r="D1224" i="5"/>
  <c r="O1224" i="5" s="1"/>
  <c r="D1225" i="5"/>
  <c r="O1225" i="5" s="1"/>
  <c r="D1226" i="5"/>
  <c r="O1226" i="5" s="1"/>
  <c r="D1227" i="5"/>
  <c r="O1227" i="5" s="1"/>
  <c r="D1228" i="5"/>
  <c r="O1228" i="5" s="1"/>
  <c r="D1229" i="5"/>
  <c r="O1229" i="5" s="1"/>
  <c r="D1230" i="5"/>
  <c r="O1230" i="5" s="1"/>
  <c r="D1231" i="5"/>
  <c r="O1231" i="5" s="1"/>
  <c r="D1232" i="5"/>
  <c r="O1232" i="5" s="1"/>
  <c r="D1233" i="5"/>
  <c r="O1233" i="5" s="1"/>
  <c r="D1234" i="5"/>
  <c r="O1234" i="5" s="1"/>
  <c r="D1235" i="5"/>
  <c r="O1235" i="5" s="1"/>
  <c r="D1236" i="5"/>
  <c r="O1236" i="5" s="1"/>
  <c r="D1237" i="5"/>
  <c r="O1237" i="5" s="1"/>
  <c r="D1238" i="5"/>
  <c r="O1238" i="5" s="1"/>
  <c r="D1239" i="5"/>
  <c r="O1239" i="5" s="1"/>
  <c r="D1240" i="5"/>
  <c r="O1240" i="5" s="1"/>
  <c r="D1241" i="5"/>
  <c r="O1241" i="5" s="1"/>
  <c r="D1242" i="5"/>
  <c r="O1242" i="5" s="1"/>
  <c r="D1243" i="5"/>
  <c r="O1243" i="5" s="1"/>
  <c r="D1244" i="5"/>
  <c r="O1244" i="5" s="1"/>
  <c r="D1245" i="5"/>
  <c r="O1245" i="5" s="1"/>
  <c r="D1246" i="5"/>
  <c r="O1246" i="5" s="1"/>
  <c r="D1247" i="5"/>
  <c r="O1247" i="5" s="1"/>
  <c r="D1248" i="5"/>
  <c r="O1248" i="5" s="1"/>
  <c r="D1249" i="5"/>
  <c r="O1249" i="5" s="1"/>
  <c r="D1250" i="5"/>
  <c r="O1250" i="5" s="1"/>
  <c r="D1251" i="5"/>
  <c r="O1251" i="5" s="1"/>
  <c r="D1252" i="5"/>
  <c r="O1252" i="5" s="1"/>
  <c r="D1253" i="5"/>
  <c r="O1253" i="5" s="1"/>
  <c r="D1254" i="5"/>
  <c r="O1254" i="5" s="1"/>
  <c r="D1255" i="5"/>
  <c r="O1255" i="5" s="1"/>
  <c r="D1256" i="5"/>
  <c r="O1256" i="5" s="1"/>
  <c r="D1257" i="5"/>
  <c r="O1257" i="5" s="1"/>
  <c r="D1258" i="5"/>
  <c r="O1258" i="5" s="1"/>
  <c r="D1259" i="5"/>
  <c r="O1259" i="5" s="1"/>
  <c r="D1260" i="5"/>
  <c r="O1260" i="5" s="1"/>
  <c r="D1261" i="5"/>
  <c r="O1261" i="5" s="1"/>
  <c r="D1262" i="5"/>
  <c r="O1262" i="5" s="1"/>
  <c r="D1263" i="5"/>
  <c r="O1263" i="5" s="1"/>
  <c r="D1264" i="5"/>
  <c r="O1264" i="5" s="1"/>
  <c r="D1265" i="5"/>
  <c r="O1265" i="5" s="1"/>
  <c r="D1266" i="5"/>
  <c r="O1266" i="5" s="1"/>
  <c r="D1267" i="5"/>
  <c r="O1267" i="5" s="1"/>
  <c r="D1268" i="5"/>
  <c r="O1268" i="5" s="1"/>
  <c r="D1269" i="5"/>
  <c r="O1269" i="5" s="1"/>
  <c r="D1270" i="5"/>
  <c r="O1270" i="5" s="1"/>
  <c r="D1271" i="5"/>
  <c r="O1271" i="5" s="1"/>
  <c r="D1272" i="5"/>
  <c r="O1272" i="5" s="1"/>
  <c r="D1273" i="5"/>
  <c r="O1273" i="5" s="1"/>
  <c r="D1274" i="5"/>
  <c r="O1274" i="5" s="1"/>
  <c r="D1275" i="5"/>
  <c r="O1275" i="5" s="1"/>
  <c r="D1276" i="5"/>
  <c r="O1276" i="5" s="1"/>
  <c r="D1277" i="5"/>
  <c r="O1277" i="5" s="1"/>
  <c r="D1278" i="5"/>
  <c r="O1278" i="5" s="1"/>
  <c r="D1279" i="5"/>
  <c r="O1279" i="5" s="1"/>
  <c r="D1280" i="5"/>
  <c r="O1280" i="5" s="1"/>
  <c r="D1281" i="5"/>
  <c r="O1281" i="5" s="1"/>
  <c r="D1282" i="5"/>
  <c r="O1282" i="5" s="1"/>
  <c r="D1283" i="5"/>
  <c r="O1283" i="5" s="1"/>
  <c r="D1284" i="5"/>
  <c r="O1284" i="5" s="1"/>
  <c r="D1285" i="5"/>
  <c r="O1285" i="5" s="1"/>
  <c r="D1286" i="5"/>
  <c r="O1286" i="5" s="1"/>
  <c r="D1287" i="5"/>
  <c r="O1287" i="5" s="1"/>
  <c r="D1288" i="5"/>
  <c r="O1288" i="5" s="1"/>
  <c r="D1289" i="5"/>
  <c r="O1289" i="5" s="1"/>
  <c r="D1290" i="5"/>
  <c r="O1290" i="5" s="1"/>
  <c r="D1291" i="5"/>
  <c r="O1291" i="5" s="1"/>
  <c r="D1292" i="5"/>
  <c r="O1292" i="5" s="1"/>
  <c r="D1293" i="5"/>
  <c r="O1293" i="5" s="1"/>
  <c r="D1294" i="5"/>
  <c r="O1294" i="5" s="1"/>
  <c r="D1295" i="5"/>
  <c r="O1295" i="5" s="1"/>
  <c r="D1296" i="5"/>
  <c r="O1296" i="5" s="1"/>
  <c r="D1297" i="5"/>
  <c r="O1297" i="5" s="1"/>
  <c r="D1298" i="5"/>
  <c r="O1298" i="5" s="1"/>
  <c r="D1299" i="5"/>
  <c r="O1299" i="5" s="1"/>
  <c r="D1300" i="5"/>
  <c r="O1300" i="5" s="1"/>
  <c r="D1301" i="5"/>
  <c r="O1301" i="5" s="1"/>
  <c r="D1302" i="5"/>
  <c r="O1302" i="5" s="1"/>
  <c r="D1303" i="5"/>
  <c r="O1303" i="5" s="1"/>
  <c r="D1304" i="5"/>
  <c r="O1304" i="5" s="1"/>
  <c r="D1305" i="5"/>
  <c r="O1305" i="5" s="1"/>
  <c r="D1306" i="5"/>
  <c r="O1306" i="5" s="1"/>
  <c r="D1307" i="5"/>
  <c r="O1307" i="5" s="1"/>
  <c r="D1308" i="5"/>
  <c r="O1308" i="5" s="1"/>
  <c r="D1309" i="5"/>
  <c r="O1309" i="5" s="1"/>
  <c r="D1310" i="5"/>
  <c r="O1310" i="5" s="1"/>
  <c r="D1311" i="5"/>
  <c r="O1311" i="5" s="1"/>
  <c r="D1312" i="5"/>
  <c r="O1312" i="5" s="1"/>
  <c r="D1313" i="5"/>
  <c r="O1313" i="5" s="1"/>
  <c r="D1314" i="5"/>
  <c r="O1314" i="5" s="1"/>
  <c r="D1315" i="5"/>
  <c r="O1315" i="5" s="1"/>
  <c r="D1316" i="5"/>
  <c r="O1316" i="5" s="1"/>
  <c r="D1317" i="5"/>
  <c r="O1317" i="5" s="1"/>
  <c r="D1318" i="5"/>
  <c r="O1318" i="5" s="1"/>
  <c r="D1319" i="5"/>
  <c r="O1319" i="5" s="1"/>
  <c r="D1320" i="5"/>
  <c r="O1320" i="5" s="1"/>
  <c r="D1321" i="5"/>
  <c r="O1321" i="5" s="1"/>
  <c r="D1322" i="5"/>
  <c r="O1322" i="5" s="1"/>
  <c r="D1323" i="5"/>
  <c r="O1323" i="5" s="1"/>
  <c r="D1324" i="5"/>
  <c r="O1324" i="5" s="1"/>
  <c r="D1325" i="5"/>
  <c r="O1325" i="5" s="1"/>
  <c r="D1326" i="5"/>
  <c r="O1326" i="5" s="1"/>
  <c r="D1327" i="5"/>
  <c r="O1327" i="5" s="1"/>
  <c r="D1328" i="5"/>
  <c r="O1328" i="5" s="1"/>
  <c r="D1329" i="5"/>
  <c r="O1329" i="5" s="1"/>
  <c r="D1330" i="5"/>
  <c r="O1330" i="5" s="1"/>
  <c r="D1331" i="5"/>
  <c r="O1331" i="5" s="1"/>
  <c r="D1332" i="5"/>
  <c r="O1332" i="5" s="1"/>
  <c r="D1333" i="5"/>
  <c r="O1333" i="5" s="1"/>
  <c r="D1334" i="5"/>
  <c r="O1334" i="5" s="1"/>
  <c r="D1335" i="5"/>
  <c r="O1335" i="5" s="1"/>
  <c r="D1336" i="5"/>
  <c r="O1336" i="5" s="1"/>
  <c r="D1337" i="5"/>
  <c r="O1337" i="5" s="1"/>
  <c r="D1338" i="5"/>
  <c r="O1338" i="5" s="1"/>
  <c r="D1339" i="5"/>
  <c r="O1339" i="5" s="1"/>
  <c r="D1340" i="5"/>
  <c r="O1340" i="5" s="1"/>
  <c r="D1341" i="5"/>
  <c r="O1341" i="5" s="1"/>
  <c r="D1342" i="5"/>
  <c r="O1342" i="5" s="1"/>
  <c r="D1343" i="5"/>
  <c r="O1343" i="5" s="1"/>
  <c r="D1344" i="5"/>
  <c r="O1344" i="5" s="1"/>
  <c r="D1345" i="5"/>
  <c r="O1345" i="5" s="1"/>
  <c r="D1346" i="5"/>
  <c r="O1346" i="5" s="1"/>
  <c r="D1347" i="5"/>
  <c r="O1347" i="5" s="1"/>
  <c r="D1348" i="5"/>
  <c r="O1348" i="5" s="1"/>
  <c r="D1349" i="5"/>
  <c r="O1349" i="5" s="1"/>
  <c r="D1350" i="5"/>
  <c r="O1350" i="5" s="1"/>
  <c r="D1351" i="5"/>
  <c r="O1351" i="5" s="1"/>
  <c r="D1352" i="5"/>
  <c r="O1352" i="5" s="1"/>
  <c r="D1353" i="5"/>
  <c r="O1353" i="5" s="1"/>
  <c r="D1354" i="5"/>
  <c r="O1354" i="5" s="1"/>
  <c r="D1355" i="5"/>
  <c r="O1355" i="5" s="1"/>
  <c r="D1356" i="5"/>
  <c r="O1356" i="5" s="1"/>
  <c r="D1357" i="5"/>
  <c r="O1357" i="5" s="1"/>
  <c r="D1358" i="5"/>
  <c r="O1358" i="5" s="1"/>
  <c r="D1359" i="5"/>
  <c r="O1359" i="5" s="1"/>
  <c r="D1360" i="5"/>
  <c r="O1360" i="5" s="1"/>
  <c r="D1361" i="5"/>
  <c r="O1361" i="5" s="1"/>
  <c r="D1362" i="5"/>
  <c r="O1362" i="5" s="1"/>
  <c r="D1363" i="5"/>
  <c r="O1363" i="5" s="1"/>
  <c r="D1364" i="5"/>
  <c r="O1364" i="5" s="1"/>
  <c r="D1365" i="5"/>
  <c r="O1365" i="5" s="1"/>
  <c r="D1366" i="5"/>
  <c r="O1366" i="5" s="1"/>
  <c r="D1367" i="5"/>
  <c r="O1367" i="5" s="1"/>
  <c r="D1368" i="5"/>
  <c r="O1368" i="5" s="1"/>
  <c r="D1369" i="5"/>
  <c r="O1369" i="5" s="1"/>
  <c r="D1370" i="5"/>
  <c r="O1370" i="5" s="1"/>
  <c r="D1371" i="5"/>
  <c r="O1371" i="5" s="1"/>
  <c r="D1372" i="5"/>
  <c r="O1372" i="5" s="1"/>
  <c r="D1373" i="5"/>
  <c r="O1373" i="5" s="1"/>
  <c r="D1374" i="5"/>
  <c r="O1374" i="5" s="1"/>
  <c r="D1375" i="5"/>
  <c r="O1375" i="5" s="1"/>
  <c r="D1376" i="5"/>
  <c r="O1376" i="5" s="1"/>
  <c r="D1377" i="5"/>
  <c r="O1377" i="5" s="1"/>
  <c r="D1378" i="5"/>
  <c r="O1378" i="5" s="1"/>
  <c r="D1379" i="5"/>
  <c r="O1379" i="5" s="1"/>
  <c r="D1380" i="5"/>
  <c r="O1380" i="5" s="1"/>
  <c r="D1381" i="5"/>
  <c r="O1381" i="5" s="1"/>
  <c r="D1382" i="5"/>
  <c r="O1382" i="5" s="1"/>
  <c r="D1383" i="5"/>
  <c r="O1383" i="5" s="1"/>
  <c r="D1384" i="5"/>
  <c r="O1384" i="5" s="1"/>
  <c r="D1385" i="5"/>
  <c r="O1385" i="5" s="1"/>
  <c r="D1386" i="5"/>
  <c r="O1386" i="5" s="1"/>
  <c r="D1387" i="5"/>
  <c r="O1387" i="5" s="1"/>
  <c r="D1388" i="5"/>
  <c r="O1388" i="5" s="1"/>
  <c r="D1389" i="5"/>
  <c r="O1389" i="5" s="1"/>
  <c r="D1390" i="5"/>
  <c r="O1390" i="5" s="1"/>
  <c r="D1391" i="5"/>
  <c r="O1391" i="5" s="1"/>
  <c r="D1392" i="5"/>
  <c r="O1392" i="5" s="1"/>
  <c r="D1393" i="5"/>
  <c r="O1393" i="5" s="1"/>
  <c r="D1394" i="5"/>
  <c r="O1394" i="5" s="1"/>
  <c r="D1395" i="5"/>
  <c r="O1395" i="5" s="1"/>
  <c r="D1396" i="5"/>
  <c r="O1396" i="5" s="1"/>
  <c r="D1397" i="5"/>
  <c r="O1397" i="5" s="1"/>
  <c r="D1398" i="5"/>
  <c r="O1398" i="5" s="1"/>
  <c r="D1399" i="5"/>
  <c r="O1399" i="5" s="1"/>
  <c r="D1400" i="5"/>
  <c r="O1400" i="5" s="1"/>
  <c r="D1401" i="5"/>
  <c r="O1401" i="5" s="1"/>
  <c r="D1402" i="5"/>
  <c r="O1402" i="5" s="1"/>
  <c r="D1403" i="5"/>
  <c r="O1403" i="5" s="1"/>
  <c r="D1404" i="5"/>
  <c r="O1404" i="5" s="1"/>
  <c r="D1405" i="5"/>
  <c r="O1405" i="5" s="1"/>
  <c r="D1406" i="5"/>
  <c r="O1406" i="5" s="1"/>
  <c r="D1407" i="5"/>
  <c r="O1407" i="5" s="1"/>
  <c r="D1408" i="5"/>
  <c r="O1408" i="5" s="1"/>
  <c r="D1409" i="5"/>
  <c r="O1409" i="5" s="1"/>
  <c r="D1410" i="5"/>
  <c r="O1410" i="5" s="1"/>
  <c r="D1411" i="5"/>
  <c r="O1411" i="5" s="1"/>
  <c r="D1412" i="5"/>
  <c r="O1412" i="5" s="1"/>
  <c r="D1413" i="5"/>
  <c r="O1413" i="5" s="1"/>
  <c r="D1414" i="5"/>
  <c r="O1414" i="5" s="1"/>
  <c r="D1415" i="5"/>
  <c r="O1415" i="5" s="1"/>
  <c r="D1416" i="5"/>
  <c r="O1416" i="5" s="1"/>
  <c r="D1417" i="5"/>
  <c r="O1417" i="5" s="1"/>
  <c r="D1418" i="5"/>
  <c r="O1418" i="5" s="1"/>
  <c r="D1419" i="5"/>
  <c r="O1419" i="5" s="1"/>
  <c r="D1420" i="5"/>
  <c r="O1420" i="5" s="1"/>
  <c r="D1421" i="5"/>
  <c r="O1421" i="5" s="1"/>
  <c r="D1422" i="5"/>
  <c r="O1422" i="5" s="1"/>
  <c r="D1423" i="5"/>
  <c r="O1423" i="5" s="1"/>
  <c r="D1424" i="5"/>
  <c r="O1424" i="5" s="1"/>
  <c r="D1425" i="5"/>
  <c r="O1425" i="5" s="1"/>
  <c r="D1426" i="5"/>
  <c r="O1426" i="5" s="1"/>
  <c r="D1427" i="5"/>
  <c r="O1427" i="5" s="1"/>
  <c r="D1428" i="5"/>
  <c r="O1428" i="5" s="1"/>
  <c r="D1429" i="5"/>
  <c r="O1429" i="5" s="1"/>
  <c r="D1430" i="5"/>
  <c r="O1430" i="5" s="1"/>
  <c r="D1431" i="5"/>
  <c r="O1431" i="5" s="1"/>
  <c r="D1432" i="5"/>
  <c r="O1432" i="5" s="1"/>
  <c r="D1433" i="5"/>
  <c r="O1433" i="5" s="1"/>
  <c r="D1434" i="5"/>
  <c r="O1434" i="5" s="1"/>
  <c r="D1435" i="5"/>
  <c r="O1435" i="5" s="1"/>
  <c r="D1436" i="5"/>
  <c r="O1436" i="5" s="1"/>
  <c r="D1437" i="5"/>
  <c r="O1437" i="5" s="1"/>
  <c r="D1438" i="5"/>
  <c r="O1438" i="5" s="1"/>
  <c r="D1439" i="5"/>
  <c r="O1439" i="5" s="1"/>
  <c r="D1440" i="5"/>
  <c r="O1440" i="5" s="1"/>
  <c r="D1441" i="5"/>
  <c r="O1441" i="5" s="1"/>
  <c r="D1442" i="5"/>
  <c r="O1442" i="5" s="1"/>
  <c r="D1443" i="5"/>
  <c r="O1443" i="5" s="1"/>
  <c r="D1444" i="5"/>
  <c r="O1444" i="5" s="1"/>
  <c r="D1445" i="5"/>
  <c r="O1445" i="5" s="1"/>
  <c r="D1446" i="5"/>
  <c r="O1446" i="5" s="1"/>
  <c r="D1447" i="5"/>
  <c r="O1447" i="5" s="1"/>
  <c r="D1448" i="5"/>
  <c r="O1448" i="5" s="1"/>
  <c r="D1449" i="5"/>
  <c r="O1449" i="5" s="1"/>
  <c r="D1450" i="5"/>
  <c r="O1450" i="5" s="1"/>
  <c r="D1451" i="5"/>
  <c r="O1451" i="5" s="1"/>
  <c r="D1452" i="5"/>
  <c r="O1452" i="5" s="1"/>
  <c r="D1453" i="5"/>
  <c r="O1453" i="5" s="1"/>
  <c r="D1454" i="5"/>
  <c r="O1454" i="5" s="1"/>
  <c r="D1455" i="5"/>
  <c r="O1455" i="5" s="1"/>
  <c r="D1456" i="5"/>
  <c r="O1456" i="5" s="1"/>
  <c r="D1457" i="5"/>
  <c r="O1457" i="5" s="1"/>
  <c r="D1458" i="5"/>
  <c r="O1458" i="5" s="1"/>
  <c r="D1459" i="5"/>
  <c r="O1459" i="5" s="1"/>
  <c r="D1460" i="5"/>
  <c r="O1460" i="5" s="1"/>
  <c r="D1461" i="5"/>
  <c r="O1461" i="5" s="1"/>
  <c r="D1462" i="5"/>
  <c r="O1462" i="5" s="1"/>
  <c r="D1463" i="5"/>
  <c r="O1463" i="5" s="1"/>
  <c r="D1464" i="5"/>
  <c r="O1464" i="5" s="1"/>
  <c r="D1465" i="5"/>
  <c r="O1465" i="5" s="1"/>
  <c r="D1466" i="5"/>
  <c r="O1466" i="5" s="1"/>
  <c r="D1467" i="5"/>
  <c r="O1467" i="5" s="1"/>
  <c r="D1468" i="5"/>
  <c r="O1468" i="5" s="1"/>
  <c r="D1469" i="5"/>
  <c r="O1469" i="5" s="1"/>
  <c r="D1470" i="5"/>
  <c r="O1470" i="5" s="1"/>
  <c r="D1471" i="5"/>
  <c r="O1471" i="5" s="1"/>
  <c r="D1472" i="5"/>
  <c r="O1472" i="5" s="1"/>
  <c r="D1473" i="5"/>
  <c r="O1473" i="5" s="1"/>
  <c r="D1474" i="5"/>
  <c r="O1474" i="5" s="1"/>
  <c r="D1475" i="5"/>
  <c r="O1475" i="5" s="1"/>
  <c r="D1476" i="5"/>
  <c r="O1476" i="5" s="1"/>
  <c r="D1477" i="5"/>
  <c r="O1477" i="5" s="1"/>
  <c r="D1478" i="5"/>
  <c r="O1478" i="5" s="1"/>
  <c r="D1479" i="5"/>
  <c r="O1479" i="5" s="1"/>
  <c r="D1480" i="5"/>
  <c r="O1480" i="5" s="1"/>
  <c r="D1481" i="5"/>
  <c r="O1481" i="5" s="1"/>
  <c r="D1482" i="5"/>
  <c r="O1482" i="5" s="1"/>
  <c r="D1483" i="5"/>
  <c r="O1483" i="5" s="1"/>
  <c r="D1484" i="5"/>
  <c r="O1484" i="5" s="1"/>
  <c r="D1485" i="5"/>
  <c r="O1485" i="5" s="1"/>
  <c r="D1486" i="5"/>
  <c r="O1486" i="5" s="1"/>
  <c r="D1487" i="5"/>
  <c r="O1487" i="5" s="1"/>
  <c r="D1488" i="5"/>
  <c r="O1488" i="5" s="1"/>
  <c r="D1489" i="5"/>
  <c r="O1489" i="5" s="1"/>
  <c r="D1490" i="5"/>
  <c r="O1490" i="5" s="1"/>
  <c r="D1491" i="5"/>
  <c r="O1491" i="5" s="1"/>
  <c r="D1492" i="5"/>
  <c r="O1492" i="5" s="1"/>
  <c r="D1493" i="5"/>
  <c r="O1493" i="5" s="1"/>
  <c r="D1494" i="5"/>
  <c r="O1494" i="5" s="1"/>
  <c r="D1495" i="5"/>
  <c r="O1495" i="5" s="1"/>
  <c r="D1496" i="5"/>
  <c r="O1496" i="5" s="1"/>
  <c r="D1497" i="5"/>
  <c r="O1497" i="5" s="1"/>
  <c r="D1498" i="5"/>
  <c r="O1498" i="5" s="1"/>
  <c r="D1499" i="5"/>
  <c r="O1499" i="5" s="1"/>
  <c r="D1500" i="5"/>
  <c r="O1500" i="5" s="1"/>
  <c r="D1501" i="5"/>
  <c r="O1501" i="5" s="1"/>
  <c r="D1502" i="5"/>
  <c r="O1502" i="5" s="1"/>
  <c r="D1503" i="5"/>
  <c r="O1503" i="5" s="1"/>
  <c r="D1504" i="5"/>
  <c r="O1504" i="5" s="1"/>
  <c r="D1505" i="5"/>
  <c r="O1505" i="5" s="1"/>
  <c r="D1506" i="5"/>
  <c r="O1506" i="5" s="1"/>
  <c r="D1507" i="5"/>
  <c r="O1507" i="5" s="1"/>
  <c r="D1508" i="5"/>
  <c r="O1508" i="5" s="1"/>
  <c r="D1509" i="5"/>
  <c r="O1509" i="5" s="1"/>
  <c r="D1510" i="5"/>
  <c r="O1510" i="5" s="1"/>
  <c r="D1511" i="5"/>
  <c r="O1511" i="5" s="1"/>
  <c r="D1512" i="5"/>
  <c r="O1512" i="5" s="1"/>
  <c r="D1513" i="5"/>
  <c r="O1513" i="5" s="1"/>
  <c r="D1514" i="5"/>
  <c r="O1514" i="5" s="1"/>
  <c r="D1515" i="5"/>
  <c r="O1515" i="5" s="1"/>
  <c r="D1516" i="5"/>
  <c r="O1516" i="5" s="1"/>
  <c r="D1517" i="5"/>
  <c r="O1517" i="5" s="1"/>
  <c r="D1518" i="5"/>
  <c r="O1518" i="5" s="1"/>
  <c r="D1519" i="5"/>
  <c r="O1519" i="5" s="1"/>
  <c r="D1520" i="5"/>
  <c r="O1520" i="5" s="1"/>
  <c r="D1521" i="5"/>
  <c r="O1521" i="5" s="1"/>
  <c r="D1522" i="5"/>
  <c r="O1522" i="5" s="1"/>
  <c r="D1523" i="5"/>
  <c r="O1523" i="5" s="1"/>
  <c r="D1524" i="5"/>
  <c r="O1524" i="5" s="1"/>
  <c r="D1525" i="5"/>
  <c r="O1525" i="5" s="1"/>
  <c r="D1526" i="5"/>
  <c r="O1526" i="5" s="1"/>
  <c r="D1527" i="5"/>
  <c r="O1527" i="5" s="1"/>
  <c r="D1528" i="5"/>
  <c r="O1528" i="5" s="1"/>
  <c r="D1529" i="5"/>
  <c r="O1529" i="5" s="1"/>
  <c r="D1530" i="5"/>
  <c r="O1530" i="5" s="1"/>
  <c r="D1531" i="5"/>
  <c r="O1531" i="5" s="1"/>
  <c r="D1532" i="5"/>
  <c r="O1532" i="5" s="1"/>
  <c r="D1533" i="5"/>
  <c r="O1533" i="5" s="1"/>
  <c r="D1534" i="5"/>
  <c r="O1534" i="5" s="1"/>
  <c r="D1535" i="5"/>
  <c r="O1535" i="5" s="1"/>
  <c r="D1536" i="5"/>
  <c r="O1536" i="5" s="1"/>
  <c r="D1537" i="5"/>
  <c r="O1537" i="5" s="1"/>
  <c r="D1538" i="5"/>
  <c r="O1538" i="5" s="1"/>
  <c r="D1539" i="5"/>
  <c r="O1539" i="5" s="1"/>
  <c r="D1540" i="5"/>
  <c r="O1540" i="5" s="1"/>
  <c r="D1541" i="5"/>
  <c r="O1541" i="5" s="1"/>
  <c r="D1542" i="5"/>
  <c r="O1542" i="5" s="1"/>
  <c r="D1543" i="5"/>
  <c r="O1543" i="5" s="1"/>
  <c r="D1544" i="5"/>
  <c r="O1544" i="5" s="1"/>
  <c r="D1545" i="5"/>
  <c r="O1545" i="5" s="1"/>
  <c r="D1546" i="5"/>
  <c r="O1546" i="5" s="1"/>
  <c r="D1547" i="5"/>
  <c r="O1547" i="5" s="1"/>
  <c r="D1548" i="5"/>
  <c r="O1548" i="5" s="1"/>
  <c r="D1549" i="5"/>
  <c r="O1549" i="5" s="1"/>
  <c r="D1550" i="5"/>
  <c r="O1550" i="5" s="1"/>
  <c r="D1551" i="5"/>
  <c r="O1551" i="5" s="1"/>
  <c r="D1552" i="5"/>
  <c r="O1552" i="5" s="1"/>
  <c r="D1553" i="5"/>
  <c r="O1553" i="5" s="1"/>
  <c r="D1554" i="5"/>
  <c r="O1554" i="5" s="1"/>
  <c r="D1555" i="5"/>
  <c r="O1555" i="5" s="1"/>
  <c r="D1556" i="5"/>
  <c r="O1556" i="5" s="1"/>
  <c r="D1557" i="5"/>
  <c r="O1557" i="5" s="1"/>
  <c r="D1558" i="5"/>
  <c r="O1558" i="5" s="1"/>
  <c r="D1559" i="5"/>
  <c r="O1559" i="5" s="1"/>
  <c r="D1560" i="5"/>
  <c r="O1560" i="5" s="1"/>
  <c r="D1561" i="5"/>
  <c r="O1561" i="5" s="1"/>
  <c r="D1562" i="5"/>
  <c r="O1562" i="5" s="1"/>
  <c r="D1563" i="5"/>
  <c r="O1563" i="5" s="1"/>
  <c r="D1564" i="5"/>
  <c r="O1564" i="5" s="1"/>
  <c r="P1564" i="5" s="1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6" i="5"/>
  <c r="L1" i="4"/>
  <c r="L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4" i="4"/>
  <c r="P1174" i="5" l="1"/>
  <c r="P1170" i="5"/>
  <c r="P1166" i="5"/>
  <c r="P1162" i="5"/>
  <c r="P1158" i="5"/>
  <c r="P1154" i="5"/>
  <c r="P1150" i="5"/>
  <c r="P1146" i="5"/>
  <c r="P1142" i="5"/>
  <c r="P1138" i="5"/>
  <c r="P1134" i="5"/>
  <c r="P1130" i="5"/>
  <c r="P1126" i="5"/>
  <c r="P1122" i="5"/>
  <c r="P1118" i="5"/>
  <c r="P1114" i="5"/>
  <c r="P1110" i="5"/>
  <c r="P1106" i="5"/>
  <c r="P1102" i="5"/>
  <c r="P1098" i="5"/>
  <c r="P1094" i="5"/>
  <c r="P1090" i="5"/>
  <c r="P1086" i="5"/>
  <c r="P1082" i="5"/>
  <c r="P1078" i="5"/>
  <c r="P1074" i="5"/>
  <c r="P1070" i="5"/>
  <c r="P1066" i="5"/>
  <c r="P1062" i="5"/>
  <c r="P1058" i="5"/>
  <c r="P1054" i="5"/>
  <c r="P1050" i="5"/>
  <c r="P1046" i="5"/>
  <c r="P1042" i="5"/>
  <c r="P1038" i="5"/>
  <c r="P1034" i="5"/>
  <c r="P1030" i="5"/>
  <c r="P1026" i="5"/>
  <c r="P1022" i="5"/>
  <c r="P1018" i="5"/>
  <c r="P1014" i="5"/>
  <c r="P1010" i="5"/>
  <c r="P1006" i="5"/>
  <c r="P1002" i="5"/>
  <c r="P998" i="5"/>
  <c r="P994" i="5"/>
  <c r="P990" i="5"/>
  <c r="P986" i="5"/>
  <c r="P982" i="5"/>
  <c r="P978" i="5"/>
  <c r="P974" i="5"/>
  <c r="P970" i="5"/>
  <c r="P966" i="5"/>
  <c r="P962" i="5"/>
  <c r="P958" i="5"/>
  <c r="P954" i="5"/>
  <c r="P950" i="5"/>
  <c r="P946" i="5"/>
  <c r="P942" i="5"/>
  <c r="P938" i="5"/>
  <c r="P934" i="5"/>
  <c r="P930" i="5"/>
  <c r="P926" i="5"/>
  <c r="P922" i="5"/>
  <c r="P918" i="5"/>
  <c r="P914" i="5"/>
  <c r="P910" i="5"/>
  <c r="P906" i="5"/>
  <c r="P902" i="5"/>
  <c r="P898" i="5"/>
  <c r="P894" i="5"/>
  <c r="P890" i="5"/>
  <c r="P886" i="5"/>
  <c r="P882" i="5"/>
  <c r="P878" i="5"/>
  <c r="P874" i="5"/>
  <c r="P870" i="5"/>
  <c r="P866" i="5"/>
  <c r="P862" i="5"/>
  <c r="P858" i="5"/>
  <c r="P854" i="5"/>
  <c r="P850" i="5"/>
  <c r="P846" i="5"/>
  <c r="P842" i="5"/>
  <c r="P838" i="5"/>
  <c r="P834" i="5"/>
  <c r="P830" i="5"/>
  <c r="P826" i="5"/>
  <c r="P822" i="5"/>
  <c r="P818" i="5"/>
  <c r="P814" i="5"/>
  <c r="P810" i="5"/>
  <c r="P806" i="5"/>
  <c r="P802" i="5"/>
  <c r="P798" i="5"/>
  <c r="P794" i="5"/>
  <c r="P790" i="5"/>
  <c r="P786" i="5"/>
  <c r="P782" i="5"/>
  <c r="P778" i="5"/>
  <c r="P774" i="5"/>
  <c r="P770" i="5"/>
  <c r="P766" i="5"/>
  <c r="P762" i="5"/>
  <c r="P758" i="5"/>
  <c r="P754" i="5"/>
  <c r="P750" i="5"/>
  <c r="P746" i="5"/>
  <c r="P742" i="5"/>
  <c r="P738" i="5"/>
  <c r="P734" i="5"/>
  <c r="P730" i="5"/>
  <c r="P726" i="5"/>
  <c r="P722" i="5"/>
  <c r="P718" i="5"/>
  <c r="P714" i="5"/>
  <c r="P710" i="5"/>
  <c r="P706" i="5"/>
  <c r="P702" i="5"/>
  <c r="P698" i="5"/>
  <c r="P694" i="5"/>
  <c r="P690" i="5"/>
  <c r="P686" i="5"/>
  <c r="P682" i="5"/>
  <c r="P678" i="5"/>
  <c r="P674" i="5"/>
  <c r="P670" i="5"/>
  <c r="P666" i="5"/>
  <c r="P662" i="5"/>
  <c r="P658" i="5"/>
  <c r="P654" i="5"/>
  <c r="P650" i="5"/>
  <c r="P646" i="5"/>
  <c r="P642" i="5"/>
  <c r="P638" i="5"/>
  <c r="P634" i="5"/>
  <c r="P630" i="5"/>
  <c r="P626" i="5"/>
  <c r="P622" i="5"/>
  <c r="P618" i="5"/>
  <c r="P614" i="5"/>
  <c r="P610" i="5"/>
  <c r="P606" i="5"/>
  <c r="P602" i="5"/>
  <c r="P598" i="5"/>
  <c r="P594" i="5"/>
  <c r="P590" i="5"/>
  <c r="P586" i="5"/>
  <c r="P582" i="5"/>
  <c r="P578" i="5"/>
  <c r="P574" i="5"/>
  <c r="P570" i="5"/>
  <c r="P566" i="5"/>
  <c r="P562" i="5"/>
  <c r="P558" i="5"/>
  <c r="P554" i="5"/>
  <c r="P550" i="5"/>
  <c r="P546" i="5"/>
  <c r="P542" i="5"/>
  <c r="P538" i="5"/>
  <c r="P534" i="5"/>
  <c r="P530" i="5"/>
  <c r="P526" i="5"/>
  <c r="P522" i="5"/>
  <c r="P518" i="5"/>
  <c r="P514" i="5"/>
  <c r="P510" i="5"/>
  <c r="P506" i="5"/>
  <c r="P502" i="5"/>
  <c r="P498" i="5"/>
  <c r="P494" i="5"/>
  <c r="P490" i="5"/>
  <c r="P486" i="5"/>
  <c r="P482" i="5"/>
  <c r="P478" i="5"/>
  <c r="P474" i="5"/>
  <c r="P470" i="5"/>
  <c r="P466" i="5"/>
  <c r="P462" i="5"/>
  <c r="P458" i="5"/>
  <c r="P454" i="5"/>
  <c r="P450" i="5"/>
  <c r="P446" i="5"/>
  <c r="P442" i="5"/>
  <c r="P438" i="5"/>
  <c r="P434" i="5"/>
  <c r="P430" i="5"/>
  <c r="P426" i="5"/>
  <c r="P422" i="5"/>
  <c r="P418" i="5"/>
  <c r="P414" i="5"/>
  <c r="P410" i="5"/>
  <c r="P406" i="5"/>
  <c r="P402" i="5"/>
  <c r="P398" i="5"/>
  <c r="P394" i="5"/>
  <c r="P390" i="5"/>
  <c r="P386" i="5"/>
  <c r="P382" i="5"/>
  <c r="P378" i="5"/>
  <c r="P374" i="5"/>
  <c r="P370" i="5"/>
  <c r="P366" i="5"/>
  <c r="P362" i="5"/>
  <c r="P358" i="5"/>
  <c r="P354" i="5"/>
  <c r="P350" i="5"/>
  <c r="P346" i="5"/>
  <c r="P342" i="5"/>
  <c r="P338" i="5"/>
  <c r="P334" i="5"/>
  <c r="P330" i="5"/>
  <c r="P326" i="5"/>
  <c r="P322" i="5"/>
  <c r="P318" i="5"/>
  <c r="P314" i="5"/>
  <c r="P310" i="5"/>
  <c r="P306" i="5"/>
  <c r="P302" i="5"/>
  <c r="P298" i="5"/>
  <c r="P294" i="5"/>
  <c r="P290" i="5"/>
  <c r="P286" i="5"/>
  <c r="P282" i="5"/>
  <c r="P278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26" i="5"/>
  <c r="P22" i="5"/>
  <c r="P18" i="5"/>
  <c r="P14" i="5"/>
  <c r="P10" i="5"/>
  <c r="P1250" i="5"/>
  <c r="P1242" i="5"/>
  <c r="P1218" i="5"/>
  <c r="P1214" i="5"/>
  <c r="P1210" i="5"/>
  <c r="P1206" i="5"/>
  <c r="P1202" i="5"/>
  <c r="P1198" i="5"/>
  <c r="P1194" i="5"/>
  <c r="P1190" i="5"/>
  <c r="P1186" i="5"/>
  <c r="P1182" i="5"/>
  <c r="P1178" i="5"/>
  <c r="P1222" i="5"/>
  <c r="P1226" i="5"/>
  <c r="P1314" i="5"/>
  <c r="P1310" i="5"/>
  <c r="P1306" i="5"/>
  <c r="P1302" i="5"/>
  <c r="P1298" i="5"/>
  <c r="P1294" i="5"/>
  <c r="P1290" i="5"/>
  <c r="P1286" i="5"/>
  <c r="P1282" i="5"/>
  <c r="P1278" i="5"/>
  <c r="P1274" i="5"/>
  <c r="P1270" i="5"/>
  <c r="P1266" i="5"/>
  <c r="P1262" i="5"/>
  <c r="P1258" i="5"/>
  <c r="P1254" i="5"/>
  <c r="P1246" i="5"/>
  <c r="P1238" i="5"/>
  <c r="P1234" i="5"/>
  <c r="P1230" i="5"/>
  <c r="P1554" i="5"/>
  <c r="P1542" i="5"/>
  <c r="P1530" i="5"/>
  <c r="P1522" i="5"/>
  <c r="P1510" i="5"/>
  <c r="P1498" i="5"/>
  <c r="P1486" i="5"/>
  <c r="P1474" i="5"/>
  <c r="P1462" i="5"/>
  <c r="P1450" i="5"/>
  <c r="P1438" i="5"/>
  <c r="P1426" i="5"/>
  <c r="P1410" i="5"/>
  <c r="P1398" i="5"/>
  <c r="P1390" i="5"/>
  <c r="P1382" i="5"/>
  <c r="P1374" i="5"/>
  <c r="P1358" i="5"/>
  <c r="P1346" i="5"/>
  <c r="P1338" i="5"/>
  <c r="P1326" i="5"/>
  <c r="P1558" i="5"/>
  <c r="P1550" i="5"/>
  <c r="P1538" i="5"/>
  <c r="P1526" i="5"/>
  <c r="P1518" i="5"/>
  <c r="P1506" i="5"/>
  <c r="P1494" i="5"/>
  <c r="P1482" i="5"/>
  <c r="P1470" i="5"/>
  <c r="P1458" i="5"/>
  <c r="P1446" i="5"/>
  <c r="P1434" i="5"/>
  <c r="P1422" i="5"/>
  <c r="P1414" i="5"/>
  <c r="P1406" i="5"/>
  <c r="P1394" i="5"/>
  <c r="P1378" i="5"/>
  <c r="P1366" i="5"/>
  <c r="P1362" i="5"/>
  <c r="P1350" i="5"/>
  <c r="P1334" i="5"/>
  <c r="P1322" i="5"/>
  <c r="P1562" i="5"/>
  <c r="P1546" i="5"/>
  <c r="P1534" i="5"/>
  <c r="P1514" i="5"/>
  <c r="P1502" i="5"/>
  <c r="P1490" i="5"/>
  <c r="P1478" i="5"/>
  <c r="P1466" i="5"/>
  <c r="P1454" i="5"/>
  <c r="P1442" i="5"/>
  <c r="P1430" i="5"/>
  <c r="P1418" i="5"/>
  <c r="P1402" i="5"/>
  <c r="P1386" i="5"/>
  <c r="P1370" i="5"/>
  <c r="P1354" i="5"/>
  <c r="P1342" i="5"/>
  <c r="P1330" i="5"/>
  <c r="P1318" i="5"/>
  <c r="P1561" i="5"/>
  <c r="P1557" i="5"/>
  <c r="P1553" i="5"/>
  <c r="P1549" i="5"/>
  <c r="P1545" i="5"/>
  <c r="P1541" i="5"/>
  <c r="P1537" i="5"/>
  <c r="P1533" i="5"/>
  <c r="P1529" i="5"/>
  <c r="P1525" i="5"/>
  <c r="P1521" i="5"/>
  <c r="P1517" i="5"/>
  <c r="P1513" i="5"/>
  <c r="P1509" i="5"/>
  <c r="P1505" i="5"/>
  <c r="P1501" i="5"/>
  <c r="P1497" i="5"/>
  <c r="P1493" i="5"/>
  <c r="P1489" i="5"/>
  <c r="P1485" i="5"/>
  <c r="P1481" i="5"/>
  <c r="P1477" i="5"/>
  <c r="P1473" i="5"/>
  <c r="P1469" i="5"/>
  <c r="P1465" i="5"/>
  <c r="P1461" i="5"/>
  <c r="P1457" i="5"/>
  <c r="P1453" i="5"/>
  <c r="P1449" i="5"/>
  <c r="P1445" i="5"/>
  <c r="P1441" i="5"/>
  <c r="P1437" i="5"/>
  <c r="P1433" i="5"/>
  <c r="P1429" i="5"/>
  <c r="P1425" i="5"/>
  <c r="P1421" i="5"/>
  <c r="P1417" i="5"/>
  <c r="P1413" i="5"/>
  <c r="P1409" i="5"/>
  <c r="P1405" i="5"/>
  <c r="P1401" i="5"/>
  <c r="P1397" i="5"/>
  <c r="P1393" i="5"/>
  <c r="P1389" i="5"/>
  <c r="P1385" i="5"/>
  <c r="P1381" i="5"/>
  <c r="P1377" i="5"/>
  <c r="P1373" i="5"/>
  <c r="P1369" i="5"/>
  <c r="P1365" i="5"/>
  <c r="P1361" i="5"/>
  <c r="P1357" i="5"/>
  <c r="P1353" i="5"/>
  <c r="P1349" i="5"/>
  <c r="P1345" i="5"/>
  <c r="P1341" i="5"/>
  <c r="P1337" i="5"/>
  <c r="P1560" i="5"/>
  <c r="P1556" i="5"/>
  <c r="P1552" i="5"/>
  <c r="P1548" i="5"/>
  <c r="P1544" i="5"/>
  <c r="P1540" i="5"/>
  <c r="P1536" i="5"/>
  <c r="P1532" i="5"/>
  <c r="P1528" i="5"/>
  <c r="P1524" i="5"/>
  <c r="P1520" i="5"/>
  <c r="P1516" i="5"/>
  <c r="P1512" i="5"/>
  <c r="P1508" i="5"/>
  <c r="P1504" i="5"/>
  <c r="P1500" i="5"/>
  <c r="P1496" i="5"/>
  <c r="P1492" i="5"/>
  <c r="P1488" i="5"/>
  <c r="P1484" i="5"/>
  <c r="P1480" i="5"/>
  <c r="P1476" i="5"/>
  <c r="P1472" i="5"/>
  <c r="P1468" i="5"/>
  <c r="P1464" i="5"/>
  <c r="P1460" i="5"/>
  <c r="P1456" i="5"/>
  <c r="P1452" i="5"/>
  <c r="P1448" i="5"/>
  <c r="P1444" i="5"/>
  <c r="P1440" i="5"/>
  <c r="P1436" i="5"/>
  <c r="P1432" i="5"/>
  <c r="P1428" i="5"/>
  <c r="P1424" i="5"/>
  <c r="P1420" i="5"/>
  <c r="P1416" i="5"/>
  <c r="P1412" i="5"/>
  <c r="P1408" i="5"/>
  <c r="P1404" i="5"/>
  <c r="P1400" i="5"/>
  <c r="P1396" i="5"/>
  <c r="P1392" i="5"/>
  <c r="P1388" i="5"/>
  <c r="P1384" i="5"/>
  <c r="P1380" i="5"/>
  <c r="P1376" i="5"/>
  <c r="P1372" i="5"/>
  <c r="P1368" i="5"/>
  <c r="P1364" i="5"/>
  <c r="P1360" i="5"/>
  <c r="P1563" i="5"/>
  <c r="P1559" i="5"/>
  <c r="P1555" i="5"/>
  <c r="P1551" i="5"/>
  <c r="P1547" i="5"/>
  <c r="P1543" i="5"/>
  <c r="P1539" i="5"/>
  <c r="P1535" i="5"/>
  <c r="P1531" i="5"/>
  <c r="P1527" i="5"/>
  <c r="P1523" i="5"/>
  <c r="P1519" i="5"/>
  <c r="P1515" i="5"/>
  <c r="P1511" i="5"/>
  <c r="P1507" i="5"/>
  <c r="P1503" i="5"/>
  <c r="P1499" i="5"/>
  <c r="P1495" i="5"/>
  <c r="P1491" i="5"/>
  <c r="P1487" i="5"/>
  <c r="P1483" i="5"/>
  <c r="P1479" i="5"/>
  <c r="P1475" i="5"/>
  <c r="P1471" i="5"/>
  <c r="P1467" i="5"/>
  <c r="P1463" i="5"/>
  <c r="P1459" i="5"/>
  <c r="P1455" i="5"/>
  <c r="P1451" i="5"/>
  <c r="P1447" i="5"/>
  <c r="P1443" i="5"/>
  <c r="P1439" i="5"/>
  <c r="P1435" i="5"/>
  <c r="P1431" i="5"/>
  <c r="P1427" i="5"/>
  <c r="P1423" i="5"/>
  <c r="P1419" i="5"/>
  <c r="P1415" i="5"/>
  <c r="P1411" i="5"/>
  <c r="P1407" i="5"/>
  <c r="P1403" i="5"/>
  <c r="P1399" i="5"/>
  <c r="P1395" i="5"/>
  <c r="P1391" i="5"/>
  <c r="P1387" i="5"/>
  <c r="P1383" i="5"/>
  <c r="P1379" i="5"/>
  <c r="P1375" i="5"/>
  <c r="P1371" i="5"/>
  <c r="P1333" i="5"/>
  <c r="P1329" i="5"/>
  <c r="P1325" i="5"/>
  <c r="P1321" i="5"/>
  <c r="P1317" i="5"/>
  <c r="P1313" i="5"/>
  <c r="P1309" i="5"/>
  <c r="P1305" i="5"/>
  <c r="P1301" i="5"/>
  <c r="P1297" i="5"/>
  <c r="P1293" i="5"/>
  <c r="P1289" i="5"/>
  <c r="P1285" i="5"/>
  <c r="P1281" i="5"/>
  <c r="P1277" i="5"/>
  <c r="P1273" i="5"/>
  <c r="P1269" i="5"/>
  <c r="P1265" i="5"/>
  <c r="P1261" i="5"/>
  <c r="P1257" i="5"/>
  <c r="P1253" i="5"/>
  <c r="P1249" i="5"/>
  <c r="P1245" i="5"/>
  <c r="P1241" i="5"/>
  <c r="P1237" i="5"/>
  <c r="P1233" i="5"/>
  <c r="P1229" i="5"/>
  <c r="P1225" i="5"/>
  <c r="P1221" i="5"/>
  <c r="P1217" i="5"/>
  <c r="P1213" i="5"/>
  <c r="P1209" i="5"/>
  <c r="P1205" i="5"/>
  <c r="P1201" i="5"/>
  <c r="P1197" i="5"/>
  <c r="P1193" i="5"/>
  <c r="P1189" i="5"/>
  <c r="P1185" i="5"/>
  <c r="P1181" i="5"/>
  <c r="P1177" i="5"/>
  <c r="P1173" i="5"/>
  <c r="P1169" i="5"/>
  <c r="P1165" i="5"/>
  <c r="P1161" i="5"/>
  <c r="P1157" i="5"/>
  <c r="P1153" i="5"/>
  <c r="P1149" i="5"/>
  <c r="P1145" i="5"/>
  <c r="P1141" i="5"/>
  <c r="P1137" i="5"/>
  <c r="P1133" i="5"/>
  <c r="P1129" i="5"/>
  <c r="P1125" i="5"/>
  <c r="P1121" i="5"/>
  <c r="P1117" i="5"/>
  <c r="P1113" i="5"/>
  <c r="P1109" i="5"/>
  <c r="P1105" i="5"/>
  <c r="P1101" i="5"/>
  <c r="P1097" i="5"/>
  <c r="P1093" i="5"/>
  <c r="P1089" i="5"/>
  <c r="P1085" i="5"/>
  <c r="P1081" i="5"/>
  <c r="P1077" i="5"/>
  <c r="P1073" i="5"/>
  <c r="P1069" i="5"/>
  <c r="P1065" i="5"/>
  <c r="P1061" i="5"/>
  <c r="P1057" i="5"/>
  <c r="P1053" i="5"/>
  <c r="P1049" i="5"/>
  <c r="P1045" i="5"/>
  <c r="P1041" i="5"/>
  <c r="P1037" i="5"/>
  <c r="P1033" i="5"/>
  <c r="P1029" i="5"/>
  <c r="P1025" i="5"/>
  <c r="P1021" i="5"/>
  <c r="P1017" i="5"/>
  <c r="P1013" i="5"/>
  <c r="P1009" i="5"/>
  <c r="P1005" i="5"/>
  <c r="P1001" i="5"/>
  <c r="P997" i="5"/>
  <c r="P993" i="5"/>
  <c r="P989" i="5"/>
  <c r="P985" i="5"/>
  <c r="P981" i="5"/>
  <c r="P977" i="5"/>
  <c r="P973" i="5"/>
  <c r="P969" i="5"/>
  <c r="P965" i="5"/>
  <c r="P961" i="5"/>
  <c r="P957" i="5"/>
  <c r="P953" i="5"/>
  <c r="P949" i="5"/>
  <c r="P945" i="5"/>
  <c r="P941" i="5"/>
  <c r="P937" i="5"/>
  <c r="P933" i="5"/>
  <c r="P929" i="5"/>
  <c r="P925" i="5"/>
  <c r="P921" i="5"/>
  <c r="P917" i="5"/>
  <c r="P913" i="5"/>
  <c r="P909" i="5"/>
  <c r="P905" i="5"/>
  <c r="P901" i="5"/>
  <c r="P897" i="5"/>
  <c r="P893" i="5"/>
  <c r="P889" i="5"/>
  <c r="P885" i="5"/>
  <c r="P881" i="5"/>
  <c r="P877" i="5"/>
  <c r="P873" i="5"/>
  <c r="P869" i="5"/>
  <c r="P865" i="5"/>
  <c r="P861" i="5"/>
  <c r="P857" i="5"/>
  <c r="P853" i="5"/>
  <c r="P849" i="5"/>
  <c r="P845" i="5"/>
  <c r="P841" i="5"/>
  <c r="P837" i="5"/>
  <c r="P833" i="5"/>
  <c r="P829" i="5"/>
  <c r="P825" i="5"/>
  <c r="P821" i="5"/>
  <c r="P817" i="5"/>
  <c r="P813" i="5"/>
  <c r="P809" i="5"/>
  <c r="P805" i="5"/>
  <c r="P801" i="5"/>
  <c r="P797" i="5"/>
  <c r="P793" i="5"/>
  <c r="P789" i="5"/>
  <c r="P785" i="5"/>
  <c r="P781" i="5"/>
  <c r="P777" i="5"/>
  <c r="P773" i="5"/>
  <c r="P769" i="5"/>
  <c r="P765" i="5"/>
  <c r="P761" i="5"/>
  <c r="P757" i="5"/>
  <c r="P753" i="5"/>
  <c r="P749" i="5"/>
  <c r="P745" i="5"/>
  <c r="P741" i="5"/>
  <c r="P737" i="5"/>
  <c r="P733" i="5"/>
  <c r="P729" i="5"/>
  <c r="P725" i="5"/>
  <c r="P721" i="5"/>
  <c r="P717" i="5"/>
  <c r="P713" i="5"/>
  <c r="P709" i="5"/>
  <c r="P705" i="5"/>
  <c r="P701" i="5"/>
  <c r="P697" i="5"/>
  <c r="P693" i="5"/>
  <c r="P689" i="5"/>
  <c r="P685" i="5"/>
  <c r="P681" i="5"/>
  <c r="P677" i="5"/>
  <c r="P673" i="5"/>
  <c r="P669" i="5"/>
  <c r="P665" i="5"/>
  <c r="P661" i="5"/>
  <c r="P657" i="5"/>
  <c r="P653" i="5"/>
  <c r="P649" i="5"/>
  <c r="P645" i="5"/>
  <c r="P641" i="5"/>
  <c r="P637" i="5"/>
  <c r="P633" i="5"/>
  <c r="P629" i="5"/>
  <c r="P625" i="5"/>
  <c r="P621" i="5"/>
  <c r="P617" i="5"/>
  <c r="P613" i="5"/>
  <c r="P609" i="5"/>
  <c r="P605" i="5"/>
  <c r="P601" i="5"/>
  <c r="P597" i="5"/>
  <c r="P593" i="5"/>
  <c r="P589" i="5"/>
  <c r="P585" i="5"/>
  <c r="P581" i="5"/>
  <c r="P577" i="5"/>
  <c r="P573" i="5"/>
  <c r="P569" i="5"/>
  <c r="P565" i="5"/>
  <c r="P561" i="5"/>
  <c r="P557" i="5"/>
  <c r="P553" i="5"/>
  <c r="P549" i="5"/>
  <c r="P545" i="5"/>
  <c r="P541" i="5"/>
  <c r="P537" i="5"/>
  <c r="P533" i="5"/>
  <c r="P529" i="5"/>
  <c r="P525" i="5"/>
  <c r="P521" i="5"/>
  <c r="P517" i="5"/>
  <c r="P513" i="5"/>
  <c r="P509" i="5"/>
  <c r="P505" i="5"/>
  <c r="P501" i="5"/>
  <c r="P497" i="5"/>
  <c r="P493" i="5"/>
  <c r="P489" i="5"/>
  <c r="P485" i="5"/>
  <c r="P481" i="5"/>
  <c r="P477" i="5"/>
  <c r="P473" i="5"/>
  <c r="P469" i="5"/>
  <c r="P465" i="5"/>
  <c r="P461" i="5"/>
  <c r="P457" i="5"/>
  <c r="P453" i="5"/>
  <c r="P449" i="5"/>
  <c r="P445" i="5"/>
  <c r="P441" i="5"/>
  <c r="P437" i="5"/>
  <c r="P433" i="5"/>
  <c r="P429" i="5"/>
  <c r="P425" i="5"/>
  <c r="P421" i="5"/>
  <c r="P417" i="5"/>
  <c r="P413" i="5"/>
  <c r="P409" i="5"/>
  <c r="P405" i="5"/>
  <c r="P401" i="5"/>
  <c r="P397" i="5"/>
  <c r="P393" i="5"/>
  <c r="P389" i="5"/>
  <c r="P385" i="5"/>
  <c r="P381" i="5"/>
  <c r="P377" i="5"/>
  <c r="P373" i="5"/>
  <c r="P369" i="5"/>
  <c r="P365" i="5"/>
  <c r="P361" i="5"/>
  <c r="P357" i="5"/>
  <c r="P353" i="5"/>
  <c r="P349" i="5"/>
  <c r="P345" i="5"/>
  <c r="P341" i="5"/>
  <c r="P337" i="5"/>
  <c r="P333" i="5"/>
  <c r="P329" i="5"/>
  <c r="P325" i="5"/>
  <c r="P321" i="5"/>
  <c r="P317" i="5"/>
  <c r="P313" i="5"/>
  <c r="P309" i="5"/>
  <c r="P305" i="5"/>
  <c r="P301" i="5"/>
  <c r="P297" i="5"/>
  <c r="P293" i="5"/>
  <c r="P289" i="5"/>
  <c r="P285" i="5"/>
  <c r="P281" i="5"/>
  <c r="P277" i="5"/>
  <c r="P273" i="5"/>
  <c r="P269" i="5"/>
  <c r="P265" i="5"/>
  <c r="P261" i="5"/>
  <c r="P257" i="5"/>
  <c r="P253" i="5"/>
  <c r="P249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P165" i="5"/>
  <c r="P161" i="5"/>
  <c r="P157" i="5"/>
  <c r="P153" i="5"/>
  <c r="P149" i="5"/>
  <c r="P145" i="5"/>
  <c r="P141" i="5"/>
  <c r="P137" i="5"/>
  <c r="P133" i="5"/>
  <c r="P129" i="5"/>
  <c r="P125" i="5"/>
  <c r="P121" i="5"/>
  <c r="P117" i="5"/>
  <c r="P113" i="5"/>
  <c r="P109" i="5"/>
  <c r="P105" i="5"/>
  <c r="P101" i="5"/>
  <c r="P97" i="5"/>
  <c r="P93" i="5"/>
  <c r="P89" i="5"/>
  <c r="P85" i="5"/>
  <c r="P81" i="5"/>
  <c r="P77" i="5"/>
  <c r="P73" i="5"/>
  <c r="P69" i="5"/>
  <c r="P65" i="5"/>
  <c r="P61" i="5"/>
  <c r="P57" i="5"/>
  <c r="P53" i="5"/>
  <c r="P49" i="5"/>
  <c r="P45" i="5"/>
  <c r="P41" i="5"/>
  <c r="P37" i="5"/>
  <c r="P33" i="5"/>
  <c r="P29" i="5"/>
  <c r="P25" i="5"/>
  <c r="P21" i="5"/>
  <c r="P17" i="5"/>
  <c r="P13" i="5"/>
  <c r="P9" i="5"/>
  <c r="P1356" i="5"/>
  <c r="P1352" i="5"/>
  <c r="P1348" i="5"/>
  <c r="P1344" i="5"/>
  <c r="P1340" i="5"/>
  <c r="P1336" i="5"/>
  <c r="P1332" i="5"/>
  <c r="P1328" i="5"/>
  <c r="P1324" i="5"/>
  <c r="P1320" i="5"/>
  <c r="P1316" i="5"/>
  <c r="P1312" i="5"/>
  <c r="P1308" i="5"/>
  <c r="P1304" i="5"/>
  <c r="P1300" i="5"/>
  <c r="P1296" i="5"/>
  <c r="P1292" i="5"/>
  <c r="P1288" i="5"/>
  <c r="P1284" i="5"/>
  <c r="P1280" i="5"/>
  <c r="P1276" i="5"/>
  <c r="P1272" i="5"/>
  <c r="P1268" i="5"/>
  <c r="P1264" i="5"/>
  <c r="P1260" i="5"/>
  <c r="P1256" i="5"/>
  <c r="P1252" i="5"/>
  <c r="P1248" i="5"/>
  <c r="P1244" i="5"/>
  <c r="P1240" i="5"/>
  <c r="P1236" i="5"/>
  <c r="P1232" i="5"/>
  <c r="P1228" i="5"/>
  <c r="P1224" i="5"/>
  <c r="P1220" i="5"/>
  <c r="P1216" i="5"/>
  <c r="P1212" i="5"/>
  <c r="P1208" i="5"/>
  <c r="P1204" i="5"/>
  <c r="P1200" i="5"/>
  <c r="P1196" i="5"/>
  <c r="P1192" i="5"/>
  <c r="P1188" i="5"/>
  <c r="P1184" i="5"/>
  <c r="P1180" i="5"/>
  <c r="P1176" i="5"/>
  <c r="P1172" i="5"/>
  <c r="P1168" i="5"/>
  <c r="P1164" i="5"/>
  <c r="P1160" i="5"/>
  <c r="P1156" i="5"/>
  <c r="P1152" i="5"/>
  <c r="P1148" i="5"/>
  <c r="P1144" i="5"/>
  <c r="P1140" i="5"/>
  <c r="P1136" i="5"/>
  <c r="P1132" i="5"/>
  <c r="P1128" i="5"/>
  <c r="P1124" i="5"/>
  <c r="P1120" i="5"/>
  <c r="P1116" i="5"/>
  <c r="P1112" i="5"/>
  <c r="P1108" i="5"/>
  <c r="P1104" i="5"/>
  <c r="P1100" i="5"/>
  <c r="P1096" i="5"/>
  <c r="P1092" i="5"/>
  <c r="P1088" i="5"/>
  <c r="P1084" i="5"/>
  <c r="P1080" i="5"/>
  <c r="P1076" i="5"/>
  <c r="P1072" i="5"/>
  <c r="P1068" i="5"/>
  <c r="P1064" i="5"/>
  <c r="P1060" i="5"/>
  <c r="P1056" i="5"/>
  <c r="P1052" i="5"/>
  <c r="P1048" i="5"/>
  <c r="P1044" i="5"/>
  <c r="P1040" i="5"/>
  <c r="P1036" i="5"/>
  <c r="P1032" i="5"/>
  <c r="P1028" i="5"/>
  <c r="P1024" i="5"/>
  <c r="P1020" i="5"/>
  <c r="P1016" i="5"/>
  <c r="P1012" i="5"/>
  <c r="P1008" i="5"/>
  <c r="P1004" i="5"/>
  <c r="P1000" i="5"/>
  <c r="P996" i="5"/>
  <c r="P992" i="5"/>
  <c r="P988" i="5"/>
  <c r="P984" i="5"/>
  <c r="P980" i="5"/>
  <c r="P976" i="5"/>
  <c r="P972" i="5"/>
  <c r="P968" i="5"/>
  <c r="P964" i="5"/>
  <c r="P960" i="5"/>
  <c r="P956" i="5"/>
  <c r="P952" i="5"/>
  <c r="P948" i="5"/>
  <c r="P944" i="5"/>
  <c r="P940" i="5"/>
  <c r="P936" i="5"/>
  <c r="P932" i="5"/>
  <c r="P928" i="5"/>
  <c r="P924" i="5"/>
  <c r="P920" i="5"/>
  <c r="P916" i="5"/>
  <c r="P912" i="5"/>
  <c r="P908" i="5"/>
  <c r="P904" i="5"/>
  <c r="P900" i="5"/>
  <c r="P896" i="5"/>
  <c r="P892" i="5"/>
  <c r="P888" i="5"/>
  <c r="P884" i="5"/>
  <c r="P880" i="5"/>
  <c r="P876" i="5"/>
  <c r="P872" i="5"/>
  <c r="P868" i="5"/>
  <c r="P864" i="5"/>
  <c r="P860" i="5"/>
  <c r="P856" i="5"/>
  <c r="P852" i="5"/>
  <c r="P848" i="5"/>
  <c r="P844" i="5"/>
  <c r="P840" i="5"/>
  <c r="P836" i="5"/>
  <c r="P832" i="5"/>
  <c r="P828" i="5"/>
  <c r="P824" i="5"/>
  <c r="P820" i="5"/>
  <c r="P816" i="5"/>
  <c r="P812" i="5"/>
  <c r="P808" i="5"/>
  <c r="P804" i="5"/>
  <c r="P800" i="5"/>
  <c r="P796" i="5"/>
  <c r="P792" i="5"/>
  <c r="P788" i="5"/>
  <c r="P784" i="5"/>
  <c r="P780" i="5"/>
  <c r="P776" i="5"/>
  <c r="P772" i="5"/>
  <c r="P768" i="5"/>
  <c r="P764" i="5"/>
  <c r="P760" i="5"/>
  <c r="P756" i="5"/>
  <c r="P752" i="5"/>
  <c r="P748" i="5"/>
  <c r="P744" i="5"/>
  <c r="P740" i="5"/>
  <c r="P736" i="5"/>
  <c r="P732" i="5"/>
  <c r="P728" i="5"/>
  <c r="P724" i="5"/>
  <c r="P720" i="5"/>
  <c r="P716" i="5"/>
  <c r="P712" i="5"/>
  <c r="P708" i="5"/>
  <c r="P704" i="5"/>
  <c r="P700" i="5"/>
  <c r="P696" i="5"/>
  <c r="P692" i="5"/>
  <c r="P688" i="5"/>
  <c r="P684" i="5"/>
  <c r="P680" i="5"/>
  <c r="P676" i="5"/>
  <c r="P672" i="5"/>
  <c r="P668" i="5"/>
  <c r="P664" i="5"/>
  <c r="P660" i="5"/>
  <c r="P656" i="5"/>
  <c r="P652" i="5"/>
  <c r="P648" i="5"/>
  <c r="P644" i="5"/>
  <c r="P640" i="5"/>
  <c r="P636" i="5"/>
  <c r="P632" i="5"/>
  <c r="P628" i="5"/>
  <c r="P624" i="5"/>
  <c r="P620" i="5"/>
  <c r="P616" i="5"/>
  <c r="P612" i="5"/>
  <c r="P608" i="5"/>
  <c r="P604" i="5"/>
  <c r="P600" i="5"/>
  <c r="P596" i="5"/>
  <c r="P592" i="5"/>
  <c r="P588" i="5"/>
  <c r="P584" i="5"/>
  <c r="P580" i="5"/>
  <c r="P576" i="5"/>
  <c r="P572" i="5"/>
  <c r="P568" i="5"/>
  <c r="P564" i="5"/>
  <c r="P560" i="5"/>
  <c r="P556" i="5"/>
  <c r="P552" i="5"/>
  <c r="P548" i="5"/>
  <c r="P544" i="5"/>
  <c r="P540" i="5"/>
  <c r="P536" i="5"/>
  <c r="P532" i="5"/>
  <c r="P528" i="5"/>
  <c r="P524" i="5"/>
  <c r="P520" i="5"/>
  <c r="P516" i="5"/>
  <c r="P512" i="5"/>
  <c r="P508" i="5"/>
  <c r="P504" i="5"/>
  <c r="P500" i="5"/>
  <c r="P496" i="5"/>
  <c r="P492" i="5"/>
  <c r="P488" i="5"/>
  <c r="P484" i="5"/>
  <c r="P480" i="5"/>
  <c r="P476" i="5"/>
  <c r="P472" i="5"/>
  <c r="P468" i="5"/>
  <c r="P464" i="5"/>
  <c r="P460" i="5"/>
  <c r="P456" i="5"/>
  <c r="P452" i="5"/>
  <c r="P448" i="5"/>
  <c r="P444" i="5"/>
  <c r="P440" i="5"/>
  <c r="P436" i="5"/>
  <c r="P432" i="5"/>
  <c r="P428" i="5"/>
  <c r="P424" i="5"/>
  <c r="P420" i="5"/>
  <c r="P416" i="5"/>
  <c r="P412" i="5"/>
  <c r="P408" i="5"/>
  <c r="P404" i="5"/>
  <c r="P400" i="5"/>
  <c r="P396" i="5"/>
  <c r="P392" i="5"/>
  <c r="P388" i="5"/>
  <c r="P384" i="5"/>
  <c r="P380" i="5"/>
  <c r="P376" i="5"/>
  <c r="P372" i="5"/>
  <c r="P368" i="5"/>
  <c r="P364" i="5"/>
  <c r="P360" i="5"/>
  <c r="P356" i="5"/>
  <c r="P352" i="5"/>
  <c r="P348" i="5"/>
  <c r="P344" i="5"/>
  <c r="P340" i="5"/>
  <c r="P336" i="5"/>
  <c r="P332" i="5"/>
  <c r="P328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6" i="5"/>
  <c r="P272" i="5"/>
  <c r="P268" i="5"/>
  <c r="P264" i="5"/>
  <c r="P260" i="5"/>
  <c r="P256" i="5"/>
  <c r="P252" i="5"/>
  <c r="P248" i="5"/>
  <c r="P244" i="5"/>
  <c r="P240" i="5"/>
  <c r="P236" i="5"/>
  <c r="P232" i="5"/>
  <c r="P228" i="5"/>
  <c r="P224" i="5"/>
  <c r="P220" i="5"/>
  <c r="P216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164" i="5"/>
  <c r="P160" i="5"/>
  <c r="P156" i="5"/>
  <c r="P152" i="5"/>
  <c r="P148" i="5"/>
  <c r="P144" i="5"/>
  <c r="P140" i="5"/>
  <c r="P136" i="5"/>
  <c r="P132" i="5"/>
  <c r="P128" i="5"/>
  <c r="P124" i="5"/>
  <c r="P120" i="5"/>
  <c r="P116" i="5"/>
  <c r="P112" i="5"/>
  <c r="P108" i="5"/>
  <c r="P104" i="5"/>
  <c r="P100" i="5"/>
  <c r="P96" i="5"/>
  <c r="P92" i="5"/>
  <c r="P88" i="5"/>
  <c r="P84" i="5"/>
  <c r="P80" i="5"/>
  <c r="P76" i="5"/>
  <c r="P72" i="5"/>
  <c r="P68" i="5"/>
  <c r="P64" i="5"/>
  <c r="P60" i="5"/>
  <c r="P56" i="5"/>
  <c r="P52" i="5"/>
  <c r="P48" i="5"/>
  <c r="P44" i="5"/>
  <c r="P40" i="5"/>
  <c r="P36" i="5"/>
  <c r="P32" i="5"/>
  <c r="P28" i="5"/>
  <c r="P24" i="5"/>
  <c r="P20" i="5"/>
  <c r="P16" i="5"/>
  <c r="P12" i="5"/>
  <c r="P8" i="5"/>
  <c r="P1367" i="5"/>
  <c r="P1363" i="5"/>
  <c r="P1359" i="5"/>
  <c r="P1355" i="5"/>
  <c r="P1351" i="5"/>
  <c r="P1347" i="5"/>
  <c r="P1343" i="5"/>
  <c r="P1339" i="5"/>
  <c r="P1335" i="5"/>
  <c r="P1331" i="5"/>
  <c r="P1327" i="5"/>
  <c r="P1323" i="5"/>
  <c r="P1319" i="5"/>
  <c r="P1315" i="5"/>
  <c r="P1311" i="5"/>
  <c r="P1307" i="5"/>
  <c r="P1303" i="5"/>
  <c r="P1299" i="5"/>
  <c r="P1295" i="5"/>
  <c r="P1291" i="5"/>
  <c r="P1287" i="5"/>
  <c r="P1283" i="5"/>
  <c r="P1279" i="5"/>
  <c r="P1275" i="5"/>
  <c r="P1271" i="5"/>
  <c r="P1267" i="5"/>
  <c r="P1263" i="5"/>
  <c r="P1259" i="5"/>
  <c r="P1255" i="5"/>
  <c r="P1251" i="5"/>
  <c r="P1247" i="5"/>
  <c r="P1243" i="5"/>
  <c r="P1239" i="5"/>
  <c r="P1235" i="5"/>
  <c r="P1231" i="5"/>
  <c r="P1227" i="5"/>
  <c r="P1223" i="5"/>
  <c r="P1219" i="5"/>
  <c r="P1215" i="5"/>
  <c r="P1211" i="5"/>
  <c r="P1207" i="5"/>
  <c r="P1203" i="5"/>
  <c r="P1199" i="5"/>
  <c r="P1195" i="5"/>
  <c r="P1191" i="5"/>
  <c r="P1187" i="5"/>
  <c r="P1183" i="5"/>
  <c r="P1179" i="5"/>
  <c r="P1175" i="5"/>
  <c r="P1171" i="5"/>
  <c r="P1167" i="5"/>
  <c r="P1163" i="5"/>
  <c r="P1159" i="5"/>
  <c r="P1155" i="5"/>
  <c r="P1151" i="5"/>
  <c r="P1147" i="5"/>
  <c r="P1143" i="5"/>
  <c r="P1139" i="5"/>
  <c r="P1135" i="5"/>
  <c r="P1131" i="5"/>
  <c r="P1127" i="5"/>
  <c r="P1123" i="5"/>
  <c r="P1119" i="5"/>
  <c r="P1115" i="5"/>
  <c r="P1111" i="5"/>
  <c r="P1107" i="5"/>
  <c r="P1103" i="5"/>
  <c r="P1099" i="5"/>
  <c r="P1095" i="5"/>
  <c r="P1091" i="5"/>
  <c r="P1087" i="5"/>
  <c r="P1083" i="5"/>
  <c r="P1079" i="5"/>
  <c r="P1075" i="5"/>
  <c r="P1071" i="5"/>
  <c r="P1067" i="5"/>
  <c r="P1063" i="5"/>
  <c r="P1059" i="5"/>
  <c r="P1055" i="5"/>
  <c r="P1051" i="5"/>
  <c r="P1047" i="5"/>
  <c r="P1043" i="5"/>
  <c r="P1039" i="5"/>
  <c r="P1035" i="5"/>
  <c r="P1031" i="5"/>
  <c r="P1027" i="5"/>
  <c r="P1023" i="5"/>
  <c r="P1019" i="5"/>
  <c r="P1015" i="5"/>
  <c r="P1011" i="5"/>
  <c r="P1007" i="5"/>
  <c r="P1003" i="5"/>
  <c r="P999" i="5"/>
  <c r="P995" i="5"/>
  <c r="P991" i="5"/>
  <c r="P987" i="5"/>
  <c r="P983" i="5"/>
  <c r="P979" i="5"/>
  <c r="P975" i="5"/>
  <c r="P971" i="5"/>
  <c r="P967" i="5"/>
  <c r="P963" i="5"/>
  <c r="P959" i="5"/>
  <c r="P955" i="5"/>
  <c r="P951" i="5"/>
  <c r="P947" i="5"/>
  <c r="P943" i="5"/>
  <c r="P939" i="5"/>
  <c r="P935" i="5"/>
  <c r="P931" i="5"/>
  <c r="P927" i="5"/>
  <c r="P923" i="5"/>
  <c r="P919" i="5"/>
  <c r="P915" i="5"/>
  <c r="P911" i="5"/>
  <c r="P907" i="5"/>
  <c r="P903" i="5"/>
  <c r="P899" i="5"/>
  <c r="P895" i="5"/>
  <c r="P891" i="5"/>
  <c r="P887" i="5"/>
  <c r="P883" i="5"/>
  <c r="P879" i="5"/>
  <c r="P875" i="5"/>
  <c r="P871" i="5"/>
  <c r="P867" i="5"/>
  <c r="P863" i="5"/>
  <c r="P859" i="5"/>
  <c r="P855" i="5"/>
  <c r="P851" i="5"/>
  <c r="P847" i="5"/>
  <c r="P843" i="5"/>
  <c r="P839" i="5"/>
  <c r="P835" i="5"/>
  <c r="P831" i="5"/>
  <c r="P827" i="5"/>
  <c r="P823" i="5"/>
  <c r="P819" i="5"/>
  <c r="P815" i="5"/>
  <c r="P811" i="5"/>
  <c r="P807" i="5"/>
  <c r="P803" i="5"/>
  <c r="P799" i="5"/>
  <c r="P795" i="5"/>
  <c r="P791" i="5"/>
  <c r="P787" i="5"/>
  <c r="P783" i="5"/>
  <c r="P779" i="5"/>
  <c r="P775" i="5"/>
  <c r="P771" i="5"/>
  <c r="P767" i="5"/>
  <c r="P763" i="5"/>
  <c r="P759" i="5"/>
  <c r="P755" i="5"/>
  <c r="P751" i="5"/>
  <c r="P747" i="5"/>
  <c r="P743" i="5"/>
  <c r="P739" i="5"/>
  <c r="P735" i="5"/>
  <c r="P731" i="5"/>
  <c r="P727" i="5"/>
  <c r="P723" i="5"/>
  <c r="P719" i="5"/>
  <c r="P715" i="5"/>
  <c r="P711" i="5"/>
  <c r="P707" i="5"/>
  <c r="P703" i="5"/>
  <c r="P699" i="5"/>
  <c r="P695" i="5"/>
  <c r="P691" i="5"/>
  <c r="P687" i="5"/>
  <c r="P683" i="5"/>
  <c r="P679" i="5"/>
  <c r="P675" i="5"/>
  <c r="P671" i="5"/>
  <c r="P667" i="5"/>
  <c r="P663" i="5"/>
  <c r="P659" i="5"/>
  <c r="P655" i="5"/>
  <c r="P651" i="5"/>
  <c r="P647" i="5"/>
  <c r="P643" i="5"/>
  <c r="P639" i="5"/>
  <c r="P635" i="5"/>
  <c r="P631" i="5"/>
  <c r="P627" i="5"/>
  <c r="P623" i="5"/>
  <c r="P619" i="5"/>
  <c r="P615" i="5"/>
  <c r="P611" i="5"/>
  <c r="P607" i="5"/>
  <c r="P603" i="5"/>
  <c r="P599" i="5"/>
  <c r="P595" i="5"/>
  <c r="P591" i="5"/>
  <c r="P587" i="5"/>
  <c r="P583" i="5"/>
  <c r="P579" i="5"/>
  <c r="P575" i="5"/>
  <c r="P571" i="5"/>
  <c r="P567" i="5"/>
  <c r="P563" i="5"/>
  <c r="P559" i="5"/>
  <c r="P555" i="5"/>
  <c r="P551" i="5"/>
  <c r="P547" i="5"/>
  <c r="P543" i="5"/>
  <c r="P539" i="5"/>
  <c r="P535" i="5"/>
  <c r="P531" i="5"/>
  <c r="P527" i="5"/>
  <c r="P523" i="5"/>
  <c r="P519" i="5"/>
  <c r="P515" i="5"/>
  <c r="P511" i="5"/>
  <c r="P507" i="5"/>
  <c r="P503" i="5"/>
  <c r="P499" i="5"/>
  <c r="P495" i="5"/>
  <c r="P491" i="5"/>
  <c r="P487" i="5"/>
  <c r="P483" i="5"/>
  <c r="P479" i="5"/>
  <c r="P475" i="5"/>
  <c r="P471" i="5"/>
  <c r="P467" i="5"/>
  <c r="P463" i="5"/>
  <c r="P459" i="5"/>
  <c r="P455" i="5"/>
  <c r="P451" i="5"/>
  <c r="P447" i="5"/>
  <c r="P443" i="5"/>
  <c r="P439" i="5"/>
  <c r="P435" i="5"/>
  <c r="P431" i="5"/>
  <c r="P427" i="5"/>
  <c r="P423" i="5"/>
  <c r="P419" i="5"/>
  <c r="P415" i="5"/>
  <c r="P411" i="5"/>
  <c r="P407" i="5"/>
  <c r="P403" i="5"/>
  <c r="P399" i="5"/>
  <c r="P395" i="5"/>
  <c r="P391" i="5"/>
  <c r="P387" i="5"/>
  <c r="P383" i="5"/>
  <c r="P379" i="5"/>
  <c r="P375" i="5"/>
  <c r="P371" i="5"/>
  <c r="P367" i="5"/>
  <c r="P363" i="5"/>
  <c r="P359" i="5"/>
  <c r="P355" i="5"/>
  <c r="P351" i="5"/>
  <c r="P347" i="5"/>
  <c r="P343" i="5"/>
  <c r="P339" i="5"/>
  <c r="P335" i="5"/>
  <c r="P331" i="5"/>
  <c r="P327" i="5"/>
  <c r="P323" i="5"/>
  <c r="P319" i="5"/>
  <c r="P315" i="5"/>
  <c r="P311" i="5"/>
  <c r="P307" i="5"/>
  <c r="P303" i="5"/>
  <c r="P299" i="5"/>
  <c r="P295" i="5"/>
  <c r="P291" i="5"/>
  <c r="P287" i="5"/>
  <c r="P283" i="5"/>
  <c r="P279" i="5"/>
  <c r="P275" i="5"/>
  <c r="P271" i="5"/>
  <c r="P267" i="5"/>
  <c r="P263" i="5"/>
  <c r="P259" i="5"/>
  <c r="P255" i="5"/>
  <c r="P251" i="5"/>
  <c r="P247" i="5"/>
  <c r="P243" i="5"/>
  <c r="P239" i="5"/>
  <c r="P235" i="5"/>
  <c r="P231" i="5"/>
  <c r="P227" i="5"/>
  <c r="P223" i="5"/>
  <c r="P219" i="5"/>
  <c r="P215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K2" i="5"/>
  <c r="O6" i="5"/>
  <c r="I257" i="4"/>
  <c r="H257" i="4"/>
  <c r="G257" i="4"/>
  <c r="F257" i="4"/>
  <c r="J257" i="4" s="1"/>
  <c r="I256" i="4"/>
  <c r="H256" i="4"/>
  <c r="G256" i="4"/>
  <c r="F256" i="4"/>
  <c r="J256" i="4" s="1"/>
  <c r="I255" i="4"/>
  <c r="H255" i="4"/>
  <c r="G255" i="4"/>
  <c r="F255" i="4"/>
  <c r="J255" i="4" s="1"/>
  <c r="I254" i="4"/>
  <c r="H254" i="4"/>
  <c r="G254" i="4"/>
  <c r="F254" i="4"/>
  <c r="J254" i="4" s="1"/>
  <c r="I253" i="4"/>
  <c r="H253" i="4"/>
  <c r="G253" i="4"/>
  <c r="F253" i="4"/>
  <c r="J253" i="4" s="1"/>
  <c r="I252" i="4"/>
  <c r="H252" i="4"/>
  <c r="G252" i="4"/>
  <c r="F252" i="4"/>
  <c r="J252" i="4" s="1"/>
  <c r="I251" i="4"/>
  <c r="H251" i="4"/>
  <c r="G251" i="4"/>
  <c r="F251" i="4"/>
  <c r="J251" i="4" s="1"/>
  <c r="I250" i="4"/>
  <c r="H250" i="4"/>
  <c r="G250" i="4"/>
  <c r="F250" i="4"/>
  <c r="J250" i="4" s="1"/>
  <c r="I249" i="4"/>
  <c r="H249" i="4"/>
  <c r="G249" i="4"/>
  <c r="F249" i="4"/>
  <c r="J249" i="4" s="1"/>
  <c r="I248" i="4"/>
  <c r="H248" i="4"/>
  <c r="G248" i="4"/>
  <c r="F248" i="4"/>
  <c r="J248" i="4" s="1"/>
  <c r="I247" i="4"/>
  <c r="H247" i="4"/>
  <c r="G247" i="4"/>
  <c r="F247" i="4"/>
  <c r="J247" i="4" s="1"/>
  <c r="I246" i="4"/>
  <c r="H246" i="4"/>
  <c r="G246" i="4"/>
  <c r="F246" i="4"/>
  <c r="J246" i="4" s="1"/>
  <c r="I245" i="4"/>
  <c r="H245" i="4"/>
  <c r="G245" i="4"/>
  <c r="F245" i="4"/>
  <c r="J245" i="4" s="1"/>
  <c r="I244" i="4"/>
  <c r="H244" i="4"/>
  <c r="G244" i="4"/>
  <c r="F244" i="4"/>
  <c r="J244" i="4" s="1"/>
  <c r="I243" i="4"/>
  <c r="H243" i="4"/>
  <c r="G243" i="4"/>
  <c r="F243" i="4"/>
  <c r="J243" i="4" s="1"/>
  <c r="I242" i="4"/>
  <c r="H242" i="4"/>
  <c r="G242" i="4"/>
  <c r="F242" i="4"/>
  <c r="J242" i="4" s="1"/>
  <c r="I241" i="4"/>
  <c r="H241" i="4"/>
  <c r="G241" i="4"/>
  <c r="F241" i="4"/>
  <c r="J241" i="4" s="1"/>
  <c r="I240" i="4"/>
  <c r="H240" i="4"/>
  <c r="G240" i="4"/>
  <c r="F240" i="4"/>
  <c r="J240" i="4" s="1"/>
  <c r="I239" i="4"/>
  <c r="H239" i="4"/>
  <c r="G239" i="4"/>
  <c r="F239" i="4"/>
  <c r="J239" i="4" s="1"/>
  <c r="I238" i="4"/>
  <c r="H238" i="4"/>
  <c r="G238" i="4"/>
  <c r="F238" i="4"/>
  <c r="J238" i="4" s="1"/>
  <c r="I237" i="4"/>
  <c r="H237" i="4"/>
  <c r="G237" i="4"/>
  <c r="F237" i="4"/>
  <c r="J237" i="4" s="1"/>
  <c r="I236" i="4"/>
  <c r="H236" i="4"/>
  <c r="G236" i="4"/>
  <c r="F236" i="4"/>
  <c r="J236" i="4" s="1"/>
  <c r="I235" i="4"/>
  <c r="H235" i="4"/>
  <c r="G235" i="4"/>
  <c r="F235" i="4"/>
  <c r="J235" i="4" s="1"/>
  <c r="I234" i="4"/>
  <c r="H234" i="4"/>
  <c r="G234" i="4"/>
  <c r="F234" i="4"/>
  <c r="J234" i="4" s="1"/>
  <c r="I233" i="4"/>
  <c r="H233" i="4"/>
  <c r="G233" i="4"/>
  <c r="F233" i="4"/>
  <c r="J233" i="4" s="1"/>
  <c r="I232" i="4"/>
  <c r="H232" i="4"/>
  <c r="G232" i="4"/>
  <c r="F232" i="4"/>
  <c r="J232" i="4" s="1"/>
  <c r="I231" i="4"/>
  <c r="H231" i="4"/>
  <c r="G231" i="4"/>
  <c r="F231" i="4"/>
  <c r="J231" i="4" s="1"/>
  <c r="I230" i="4"/>
  <c r="H230" i="4"/>
  <c r="G230" i="4"/>
  <c r="F230" i="4"/>
  <c r="J230" i="4" s="1"/>
  <c r="I229" i="4"/>
  <c r="H229" i="4"/>
  <c r="G229" i="4"/>
  <c r="F229" i="4"/>
  <c r="J229" i="4" s="1"/>
  <c r="I228" i="4"/>
  <c r="H228" i="4"/>
  <c r="G228" i="4"/>
  <c r="F228" i="4"/>
  <c r="J228" i="4" s="1"/>
  <c r="I227" i="4"/>
  <c r="H227" i="4"/>
  <c r="G227" i="4"/>
  <c r="F227" i="4"/>
  <c r="J227" i="4" s="1"/>
  <c r="I226" i="4"/>
  <c r="H226" i="4"/>
  <c r="G226" i="4"/>
  <c r="F226" i="4"/>
  <c r="J226" i="4" s="1"/>
  <c r="I225" i="4"/>
  <c r="H225" i="4"/>
  <c r="G225" i="4"/>
  <c r="F225" i="4"/>
  <c r="J225" i="4" s="1"/>
  <c r="I224" i="4"/>
  <c r="H224" i="4"/>
  <c r="G224" i="4"/>
  <c r="F224" i="4"/>
  <c r="J224" i="4" s="1"/>
  <c r="I223" i="4"/>
  <c r="H223" i="4"/>
  <c r="G223" i="4"/>
  <c r="F223" i="4"/>
  <c r="J223" i="4" s="1"/>
  <c r="I222" i="4"/>
  <c r="H222" i="4"/>
  <c r="G222" i="4"/>
  <c r="F222" i="4"/>
  <c r="J222" i="4" s="1"/>
  <c r="I221" i="4"/>
  <c r="H221" i="4"/>
  <c r="G221" i="4"/>
  <c r="F221" i="4"/>
  <c r="J221" i="4" s="1"/>
  <c r="I220" i="4"/>
  <c r="H220" i="4"/>
  <c r="G220" i="4"/>
  <c r="F220" i="4"/>
  <c r="J220" i="4" s="1"/>
  <c r="I219" i="4"/>
  <c r="H219" i="4"/>
  <c r="G219" i="4"/>
  <c r="F219" i="4"/>
  <c r="J219" i="4" s="1"/>
  <c r="I218" i="4"/>
  <c r="H218" i="4"/>
  <c r="G218" i="4"/>
  <c r="F218" i="4"/>
  <c r="J218" i="4" s="1"/>
  <c r="I217" i="4"/>
  <c r="H217" i="4"/>
  <c r="G217" i="4"/>
  <c r="F217" i="4"/>
  <c r="J217" i="4" s="1"/>
  <c r="I216" i="4"/>
  <c r="H216" i="4"/>
  <c r="G216" i="4"/>
  <c r="F216" i="4"/>
  <c r="J216" i="4" s="1"/>
  <c r="I215" i="4"/>
  <c r="H215" i="4"/>
  <c r="G215" i="4"/>
  <c r="F215" i="4"/>
  <c r="J215" i="4" s="1"/>
  <c r="I214" i="4"/>
  <c r="H214" i="4"/>
  <c r="G214" i="4"/>
  <c r="F214" i="4"/>
  <c r="J214" i="4" s="1"/>
  <c r="I213" i="4"/>
  <c r="H213" i="4"/>
  <c r="G213" i="4"/>
  <c r="F213" i="4"/>
  <c r="J213" i="4" s="1"/>
  <c r="I212" i="4"/>
  <c r="H212" i="4"/>
  <c r="G212" i="4"/>
  <c r="F212" i="4"/>
  <c r="J212" i="4" s="1"/>
  <c r="I211" i="4"/>
  <c r="H211" i="4"/>
  <c r="G211" i="4"/>
  <c r="F211" i="4"/>
  <c r="J211" i="4" s="1"/>
  <c r="I210" i="4"/>
  <c r="H210" i="4"/>
  <c r="G210" i="4"/>
  <c r="F210" i="4"/>
  <c r="J210" i="4" s="1"/>
  <c r="I209" i="4"/>
  <c r="H209" i="4"/>
  <c r="G209" i="4"/>
  <c r="F209" i="4"/>
  <c r="J209" i="4" s="1"/>
  <c r="I208" i="4"/>
  <c r="H208" i="4"/>
  <c r="G208" i="4"/>
  <c r="F208" i="4"/>
  <c r="J208" i="4" s="1"/>
  <c r="I207" i="4"/>
  <c r="H207" i="4"/>
  <c r="G207" i="4"/>
  <c r="F207" i="4"/>
  <c r="J207" i="4" s="1"/>
  <c r="I206" i="4"/>
  <c r="H206" i="4"/>
  <c r="G206" i="4"/>
  <c r="F206" i="4"/>
  <c r="J206" i="4" s="1"/>
  <c r="I205" i="4"/>
  <c r="H205" i="4"/>
  <c r="G205" i="4"/>
  <c r="F205" i="4"/>
  <c r="J205" i="4" s="1"/>
  <c r="I204" i="4"/>
  <c r="H204" i="4"/>
  <c r="G204" i="4"/>
  <c r="F204" i="4"/>
  <c r="J204" i="4" s="1"/>
  <c r="I203" i="4"/>
  <c r="H203" i="4"/>
  <c r="G203" i="4"/>
  <c r="F203" i="4"/>
  <c r="J203" i="4" s="1"/>
  <c r="I202" i="4"/>
  <c r="H202" i="4"/>
  <c r="G202" i="4"/>
  <c r="F202" i="4"/>
  <c r="J202" i="4" s="1"/>
  <c r="I201" i="4"/>
  <c r="H201" i="4"/>
  <c r="G201" i="4"/>
  <c r="F201" i="4"/>
  <c r="J201" i="4" s="1"/>
  <c r="I200" i="4"/>
  <c r="H200" i="4"/>
  <c r="G200" i="4"/>
  <c r="F200" i="4"/>
  <c r="J200" i="4" s="1"/>
  <c r="I199" i="4"/>
  <c r="H199" i="4"/>
  <c r="G199" i="4"/>
  <c r="F199" i="4"/>
  <c r="J199" i="4" s="1"/>
  <c r="I198" i="4"/>
  <c r="H198" i="4"/>
  <c r="G198" i="4"/>
  <c r="F198" i="4"/>
  <c r="J198" i="4" s="1"/>
  <c r="I197" i="4"/>
  <c r="H197" i="4"/>
  <c r="G197" i="4"/>
  <c r="F197" i="4"/>
  <c r="J197" i="4" s="1"/>
  <c r="I196" i="4"/>
  <c r="H196" i="4"/>
  <c r="G196" i="4"/>
  <c r="F196" i="4"/>
  <c r="J196" i="4" s="1"/>
  <c r="I195" i="4"/>
  <c r="H195" i="4"/>
  <c r="G195" i="4"/>
  <c r="F195" i="4"/>
  <c r="J195" i="4" s="1"/>
  <c r="I194" i="4"/>
  <c r="H194" i="4"/>
  <c r="G194" i="4"/>
  <c r="F194" i="4"/>
  <c r="J194" i="4" s="1"/>
  <c r="I193" i="4"/>
  <c r="H193" i="4"/>
  <c r="G193" i="4"/>
  <c r="F193" i="4"/>
  <c r="J193" i="4" s="1"/>
  <c r="I192" i="4"/>
  <c r="H192" i="4"/>
  <c r="G192" i="4"/>
  <c r="F192" i="4"/>
  <c r="J192" i="4" s="1"/>
  <c r="I191" i="4"/>
  <c r="H191" i="4"/>
  <c r="G191" i="4"/>
  <c r="F191" i="4"/>
  <c r="J191" i="4" s="1"/>
  <c r="I190" i="4"/>
  <c r="H190" i="4"/>
  <c r="G190" i="4"/>
  <c r="F190" i="4"/>
  <c r="J190" i="4" s="1"/>
  <c r="I189" i="4"/>
  <c r="H189" i="4"/>
  <c r="G189" i="4"/>
  <c r="F189" i="4"/>
  <c r="J189" i="4" s="1"/>
  <c r="I188" i="4"/>
  <c r="H188" i="4"/>
  <c r="G188" i="4"/>
  <c r="F188" i="4"/>
  <c r="J188" i="4" s="1"/>
  <c r="I187" i="4"/>
  <c r="H187" i="4"/>
  <c r="G187" i="4"/>
  <c r="F187" i="4"/>
  <c r="J187" i="4" s="1"/>
  <c r="I186" i="4"/>
  <c r="H186" i="4"/>
  <c r="G186" i="4"/>
  <c r="F186" i="4"/>
  <c r="J186" i="4" s="1"/>
  <c r="I185" i="4"/>
  <c r="H185" i="4"/>
  <c r="G185" i="4"/>
  <c r="F185" i="4"/>
  <c r="J185" i="4" s="1"/>
  <c r="I184" i="4"/>
  <c r="H184" i="4"/>
  <c r="G184" i="4"/>
  <c r="F184" i="4"/>
  <c r="J184" i="4" s="1"/>
  <c r="I183" i="4"/>
  <c r="H183" i="4"/>
  <c r="G183" i="4"/>
  <c r="F183" i="4"/>
  <c r="J183" i="4" s="1"/>
  <c r="I182" i="4"/>
  <c r="H182" i="4"/>
  <c r="G182" i="4"/>
  <c r="F182" i="4"/>
  <c r="J182" i="4" s="1"/>
  <c r="I181" i="4"/>
  <c r="H181" i="4"/>
  <c r="G181" i="4"/>
  <c r="F181" i="4"/>
  <c r="J181" i="4" s="1"/>
  <c r="I180" i="4"/>
  <c r="H180" i="4"/>
  <c r="G180" i="4"/>
  <c r="F180" i="4"/>
  <c r="J180" i="4" s="1"/>
  <c r="I179" i="4"/>
  <c r="H179" i="4"/>
  <c r="G179" i="4"/>
  <c r="F179" i="4"/>
  <c r="J179" i="4" s="1"/>
  <c r="I178" i="4"/>
  <c r="H178" i="4"/>
  <c r="G178" i="4"/>
  <c r="F178" i="4"/>
  <c r="J178" i="4" s="1"/>
  <c r="I177" i="4"/>
  <c r="H177" i="4"/>
  <c r="G177" i="4"/>
  <c r="F177" i="4"/>
  <c r="J177" i="4" s="1"/>
  <c r="I176" i="4"/>
  <c r="H176" i="4"/>
  <c r="G176" i="4"/>
  <c r="F176" i="4"/>
  <c r="J176" i="4" s="1"/>
  <c r="I175" i="4"/>
  <c r="H175" i="4"/>
  <c r="G175" i="4"/>
  <c r="F175" i="4"/>
  <c r="J175" i="4" s="1"/>
  <c r="I174" i="4"/>
  <c r="H174" i="4"/>
  <c r="G174" i="4"/>
  <c r="F174" i="4"/>
  <c r="J174" i="4" s="1"/>
  <c r="I173" i="4"/>
  <c r="H173" i="4"/>
  <c r="G173" i="4"/>
  <c r="F173" i="4"/>
  <c r="J173" i="4" s="1"/>
  <c r="I172" i="4"/>
  <c r="H172" i="4"/>
  <c r="G172" i="4"/>
  <c r="F172" i="4"/>
  <c r="J172" i="4" s="1"/>
  <c r="I171" i="4"/>
  <c r="H171" i="4"/>
  <c r="G171" i="4"/>
  <c r="F171" i="4"/>
  <c r="J171" i="4" s="1"/>
  <c r="I170" i="4"/>
  <c r="H170" i="4"/>
  <c r="G170" i="4"/>
  <c r="F170" i="4"/>
  <c r="J170" i="4" s="1"/>
  <c r="I169" i="4"/>
  <c r="H169" i="4"/>
  <c r="G169" i="4"/>
  <c r="F169" i="4"/>
  <c r="J169" i="4" s="1"/>
  <c r="I168" i="4"/>
  <c r="H168" i="4"/>
  <c r="G168" i="4"/>
  <c r="F168" i="4"/>
  <c r="J168" i="4" s="1"/>
  <c r="I167" i="4"/>
  <c r="H167" i="4"/>
  <c r="G167" i="4"/>
  <c r="F167" i="4"/>
  <c r="J167" i="4" s="1"/>
  <c r="I166" i="4"/>
  <c r="H166" i="4"/>
  <c r="G166" i="4"/>
  <c r="F166" i="4"/>
  <c r="J166" i="4" s="1"/>
  <c r="I165" i="4"/>
  <c r="H165" i="4"/>
  <c r="G165" i="4"/>
  <c r="F165" i="4"/>
  <c r="J165" i="4" s="1"/>
  <c r="I164" i="4"/>
  <c r="H164" i="4"/>
  <c r="G164" i="4"/>
  <c r="F164" i="4"/>
  <c r="J164" i="4" s="1"/>
  <c r="I163" i="4"/>
  <c r="H163" i="4"/>
  <c r="G163" i="4"/>
  <c r="F163" i="4"/>
  <c r="J163" i="4" s="1"/>
  <c r="I162" i="4"/>
  <c r="H162" i="4"/>
  <c r="G162" i="4"/>
  <c r="F162" i="4"/>
  <c r="J162" i="4" s="1"/>
  <c r="I161" i="4"/>
  <c r="H161" i="4"/>
  <c r="G161" i="4"/>
  <c r="F161" i="4"/>
  <c r="J161" i="4" s="1"/>
  <c r="I160" i="4"/>
  <c r="H160" i="4"/>
  <c r="G160" i="4"/>
  <c r="F160" i="4"/>
  <c r="I159" i="4"/>
  <c r="H159" i="4"/>
  <c r="G159" i="4"/>
  <c r="F159" i="4"/>
  <c r="J159" i="4" s="1"/>
  <c r="M159" i="4" s="1"/>
  <c r="I158" i="4"/>
  <c r="H158" i="4"/>
  <c r="G158" i="4"/>
  <c r="F158" i="4"/>
  <c r="J158" i="4" s="1"/>
  <c r="I157" i="4"/>
  <c r="H157" i="4"/>
  <c r="G157" i="4"/>
  <c r="F157" i="4"/>
  <c r="J157" i="4" s="1"/>
  <c r="I156" i="4"/>
  <c r="H156" i="4"/>
  <c r="G156" i="4"/>
  <c r="F156" i="4"/>
  <c r="I155" i="4"/>
  <c r="H155" i="4"/>
  <c r="G155" i="4"/>
  <c r="F155" i="4"/>
  <c r="J155" i="4" s="1"/>
  <c r="M155" i="4" s="1"/>
  <c r="I154" i="4"/>
  <c r="H154" i="4"/>
  <c r="G154" i="4"/>
  <c r="F154" i="4"/>
  <c r="J154" i="4" s="1"/>
  <c r="M154" i="4" s="1"/>
  <c r="I153" i="4"/>
  <c r="H153" i="4"/>
  <c r="G153" i="4"/>
  <c r="F153" i="4"/>
  <c r="J153" i="4" s="1"/>
  <c r="I152" i="4"/>
  <c r="H152" i="4"/>
  <c r="G152" i="4"/>
  <c r="F152" i="4"/>
  <c r="I151" i="4"/>
  <c r="H151" i="4"/>
  <c r="G151" i="4"/>
  <c r="F151" i="4"/>
  <c r="I150" i="4"/>
  <c r="H150" i="4"/>
  <c r="G150" i="4"/>
  <c r="F150" i="4"/>
  <c r="J150" i="4" s="1"/>
  <c r="I149" i="4"/>
  <c r="H149" i="4"/>
  <c r="G149" i="4"/>
  <c r="F149" i="4"/>
  <c r="J149" i="4" s="1"/>
  <c r="I148" i="4"/>
  <c r="H148" i="4"/>
  <c r="G148" i="4"/>
  <c r="F148" i="4"/>
  <c r="I147" i="4"/>
  <c r="H147" i="4"/>
  <c r="G147" i="4"/>
  <c r="F147" i="4"/>
  <c r="J147" i="4" s="1"/>
  <c r="M147" i="4" s="1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J143" i="4" s="1"/>
  <c r="M143" i="4" s="1"/>
  <c r="I142" i="4"/>
  <c r="H142" i="4"/>
  <c r="G142" i="4"/>
  <c r="F142" i="4"/>
  <c r="J142" i="4" s="1"/>
  <c r="I141" i="4"/>
  <c r="H141" i="4"/>
  <c r="G141" i="4"/>
  <c r="F141" i="4"/>
  <c r="J141" i="4" s="1"/>
  <c r="I140" i="4"/>
  <c r="H140" i="4"/>
  <c r="G140" i="4"/>
  <c r="F140" i="4"/>
  <c r="I139" i="4"/>
  <c r="H139" i="4"/>
  <c r="G139" i="4"/>
  <c r="F139" i="4"/>
  <c r="J139" i="4" s="1"/>
  <c r="M139" i="4" s="1"/>
  <c r="I138" i="4"/>
  <c r="H138" i="4"/>
  <c r="G138" i="4"/>
  <c r="F138" i="4"/>
  <c r="J138" i="4" s="1"/>
  <c r="I137" i="4"/>
  <c r="H137" i="4"/>
  <c r="G137" i="4"/>
  <c r="F137" i="4"/>
  <c r="I136" i="4"/>
  <c r="H136" i="4"/>
  <c r="G136" i="4"/>
  <c r="F136" i="4"/>
  <c r="J136" i="4" s="1"/>
  <c r="K136" i="4" s="1"/>
  <c r="I135" i="4"/>
  <c r="H135" i="4"/>
  <c r="G135" i="4"/>
  <c r="F135" i="4"/>
  <c r="I134" i="4"/>
  <c r="H134" i="4"/>
  <c r="G134" i="4"/>
  <c r="F134" i="4"/>
  <c r="J134" i="4" s="1"/>
  <c r="I133" i="4"/>
  <c r="H133" i="4"/>
  <c r="G133" i="4"/>
  <c r="F133" i="4"/>
  <c r="I132" i="4"/>
  <c r="H132" i="4"/>
  <c r="G132" i="4"/>
  <c r="F132" i="4"/>
  <c r="J132" i="4" s="1"/>
  <c r="K132" i="4" s="1"/>
  <c r="I131" i="4"/>
  <c r="H131" i="4"/>
  <c r="G131" i="4"/>
  <c r="F131" i="4"/>
  <c r="J131" i="4" s="1"/>
  <c r="M131" i="4" s="1"/>
  <c r="I130" i="4"/>
  <c r="H130" i="4"/>
  <c r="G130" i="4"/>
  <c r="F130" i="4"/>
  <c r="J130" i="4" s="1"/>
  <c r="I129" i="4"/>
  <c r="H129" i="4"/>
  <c r="G129" i="4"/>
  <c r="F129" i="4"/>
  <c r="I128" i="4"/>
  <c r="H128" i="4"/>
  <c r="G128" i="4"/>
  <c r="F128" i="4"/>
  <c r="I127" i="4"/>
  <c r="H127" i="4"/>
  <c r="G127" i="4"/>
  <c r="F127" i="4"/>
  <c r="J127" i="4" s="1"/>
  <c r="M127" i="4" s="1"/>
  <c r="I126" i="4"/>
  <c r="H126" i="4"/>
  <c r="G126" i="4"/>
  <c r="F126" i="4"/>
  <c r="J126" i="4" s="1"/>
  <c r="I125" i="4"/>
  <c r="H125" i="4"/>
  <c r="G125" i="4"/>
  <c r="F125" i="4"/>
  <c r="J125" i="4" s="1"/>
  <c r="I124" i="4"/>
  <c r="H124" i="4"/>
  <c r="G124" i="4"/>
  <c r="F124" i="4"/>
  <c r="I123" i="4"/>
  <c r="H123" i="4"/>
  <c r="G123" i="4"/>
  <c r="F123" i="4"/>
  <c r="J123" i="4" s="1"/>
  <c r="M123" i="4" s="1"/>
  <c r="I122" i="4"/>
  <c r="H122" i="4"/>
  <c r="G122" i="4"/>
  <c r="F122" i="4"/>
  <c r="J122" i="4" s="1"/>
  <c r="I121" i="4"/>
  <c r="H121" i="4"/>
  <c r="G121" i="4"/>
  <c r="F121" i="4"/>
  <c r="I120" i="4"/>
  <c r="H120" i="4"/>
  <c r="G120" i="4"/>
  <c r="F120" i="4"/>
  <c r="J120" i="4" s="1"/>
  <c r="K120" i="4" s="1"/>
  <c r="I119" i="4"/>
  <c r="H119" i="4"/>
  <c r="G119" i="4"/>
  <c r="F119" i="4"/>
  <c r="I118" i="4"/>
  <c r="H118" i="4"/>
  <c r="G118" i="4"/>
  <c r="F118" i="4"/>
  <c r="J118" i="4" s="1"/>
  <c r="I117" i="4"/>
  <c r="H117" i="4"/>
  <c r="G117" i="4"/>
  <c r="F117" i="4"/>
  <c r="I116" i="4"/>
  <c r="H116" i="4"/>
  <c r="G116" i="4"/>
  <c r="F116" i="4"/>
  <c r="J116" i="4" s="1"/>
  <c r="K116" i="4" s="1"/>
  <c r="I115" i="4"/>
  <c r="H115" i="4"/>
  <c r="G115" i="4"/>
  <c r="F115" i="4"/>
  <c r="J115" i="4" s="1"/>
  <c r="M115" i="4" s="1"/>
  <c r="I114" i="4"/>
  <c r="H114" i="4"/>
  <c r="G114" i="4"/>
  <c r="F114" i="4"/>
  <c r="J114" i="4" s="1"/>
  <c r="I113" i="4"/>
  <c r="H113" i="4"/>
  <c r="G113" i="4"/>
  <c r="F113" i="4"/>
  <c r="I112" i="4"/>
  <c r="H112" i="4"/>
  <c r="G112" i="4"/>
  <c r="F112" i="4"/>
  <c r="I111" i="4"/>
  <c r="H111" i="4"/>
  <c r="G111" i="4"/>
  <c r="F111" i="4"/>
  <c r="J111" i="4" s="1"/>
  <c r="M111" i="4" s="1"/>
  <c r="I110" i="4"/>
  <c r="H110" i="4"/>
  <c r="G110" i="4"/>
  <c r="F110" i="4"/>
  <c r="J110" i="4" s="1"/>
  <c r="I109" i="4"/>
  <c r="H109" i="4"/>
  <c r="G109" i="4"/>
  <c r="F109" i="4"/>
  <c r="J109" i="4" s="1"/>
  <c r="I108" i="4"/>
  <c r="H108" i="4"/>
  <c r="G108" i="4"/>
  <c r="F108" i="4"/>
  <c r="I107" i="4"/>
  <c r="H107" i="4"/>
  <c r="G107" i="4"/>
  <c r="F107" i="4"/>
  <c r="J107" i="4" s="1"/>
  <c r="M107" i="4" s="1"/>
  <c r="I106" i="4"/>
  <c r="H106" i="4"/>
  <c r="G106" i="4"/>
  <c r="F106" i="4"/>
  <c r="J106" i="4" s="1"/>
  <c r="I105" i="4"/>
  <c r="H105" i="4"/>
  <c r="G105" i="4"/>
  <c r="F105" i="4"/>
  <c r="I104" i="4"/>
  <c r="H104" i="4"/>
  <c r="G104" i="4"/>
  <c r="F104" i="4"/>
  <c r="J104" i="4" s="1"/>
  <c r="K104" i="4" s="1"/>
  <c r="I103" i="4"/>
  <c r="H103" i="4"/>
  <c r="G103" i="4"/>
  <c r="F103" i="4"/>
  <c r="I102" i="4"/>
  <c r="H102" i="4"/>
  <c r="G102" i="4"/>
  <c r="F102" i="4"/>
  <c r="J102" i="4" s="1"/>
  <c r="I101" i="4"/>
  <c r="H101" i="4"/>
  <c r="G101" i="4"/>
  <c r="F101" i="4"/>
  <c r="I100" i="4"/>
  <c r="H100" i="4"/>
  <c r="G100" i="4"/>
  <c r="F100" i="4"/>
  <c r="J100" i="4" s="1"/>
  <c r="K100" i="4" s="1"/>
  <c r="I99" i="4"/>
  <c r="H99" i="4"/>
  <c r="G99" i="4"/>
  <c r="F99" i="4"/>
  <c r="J99" i="4" s="1"/>
  <c r="M99" i="4" s="1"/>
  <c r="I98" i="4"/>
  <c r="H98" i="4"/>
  <c r="G98" i="4"/>
  <c r="F98" i="4"/>
  <c r="J98" i="4" s="1"/>
  <c r="I97" i="4"/>
  <c r="H97" i="4"/>
  <c r="G97" i="4"/>
  <c r="F97" i="4"/>
  <c r="I96" i="4"/>
  <c r="H96" i="4"/>
  <c r="G96" i="4"/>
  <c r="F96" i="4"/>
  <c r="I95" i="4"/>
  <c r="H95" i="4"/>
  <c r="G95" i="4"/>
  <c r="F95" i="4"/>
  <c r="J95" i="4" s="1"/>
  <c r="M95" i="4" s="1"/>
  <c r="I94" i="4"/>
  <c r="H94" i="4"/>
  <c r="G94" i="4"/>
  <c r="F94" i="4"/>
  <c r="J94" i="4" s="1"/>
  <c r="I93" i="4"/>
  <c r="H93" i="4"/>
  <c r="G93" i="4"/>
  <c r="F93" i="4"/>
  <c r="J93" i="4" s="1"/>
  <c r="I92" i="4"/>
  <c r="H92" i="4"/>
  <c r="G92" i="4"/>
  <c r="F92" i="4"/>
  <c r="I91" i="4"/>
  <c r="H91" i="4"/>
  <c r="G91" i="4"/>
  <c r="F91" i="4"/>
  <c r="J91" i="4" s="1"/>
  <c r="M91" i="4" s="1"/>
  <c r="I90" i="4"/>
  <c r="H90" i="4"/>
  <c r="G90" i="4"/>
  <c r="F90" i="4"/>
  <c r="J90" i="4" s="1"/>
  <c r="I89" i="4"/>
  <c r="H89" i="4"/>
  <c r="G89" i="4"/>
  <c r="F89" i="4"/>
  <c r="I88" i="4"/>
  <c r="H88" i="4"/>
  <c r="G88" i="4"/>
  <c r="F88" i="4"/>
  <c r="J88" i="4" s="1"/>
  <c r="K88" i="4" s="1"/>
  <c r="I87" i="4"/>
  <c r="H87" i="4"/>
  <c r="G87" i="4"/>
  <c r="F87" i="4"/>
  <c r="I86" i="4"/>
  <c r="H86" i="4"/>
  <c r="G86" i="4"/>
  <c r="F86" i="4"/>
  <c r="J86" i="4" s="1"/>
  <c r="I85" i="4"/>
  <c r="H85" i="4"/>
  <c r="G85" i="4"/>
  <c r="F85" i="4"/>
  <c r="I84" i="4"/>
  <c r="H84" i="4"/>
  <c r="G84" i="4"/>
  <c r="F84" i="4"/>
  <c r="J84" i="4" s="1"/>
  <c r="K84" i="4" s="1"/>
  <c r="I83" i="4"/>
  <c r="H83" i="4"/>
  <c r="G83" i="4"/>
  <c r="F83" i="4"/>
  <c r="J83" i="4" s="1"/>
  <c r="M83" i="4" s="1"/>
  <c r="I82" i="4"/>
  <c r="H82" i="4"/>
  <c r="G82" i="4"/>
  <c r="F82" i="4"/>
  <c r="J82" i="4" s="1"/>
  <c r="I81" i="4"/>
  <c r="H81" i="4"/>
  <c r="G81" i="4"/>
  <c r="F81" i="4"/>
  <c r="I80" i="4"/>
  <c r="H80" i="4"/>
  <c r="G80" i="4"/>
  <c r="F80" i="4"/>
  <c r="I79" i="4"/>
  <c r="H79" i="4"/>
  <c r="G79" i="4"/>
  <c r="F79" i="4"/>
  <c r="J79" i="4" s="1"/>
  <c r="M79" i="4" s="1"/>
  <c r="I78" i="4"/>
  <c r="H78" i="4"/>
  <c r="G78" i="4"/>
  <c r="F78" i="4"/>
  <c r="J78" i="4" s="1"/>
  <c r="I77" i="4"/>
  <c r="H77" i="4"/>
  <c r="G77" i="4"/>
  <c r="F77" i="4"/>
  <c r="J77" i="4" s="1"/>
  <c r="I76" i="4"/>
  <c r="H76" i="4"/>
  <c r="G76" i="4"/>
  <c r="F76" i="4"/>
  <c r="J76" i="4" s="1"/>
  <c r="I75" i="4"/>
  <c r="H75" i="4"/>
  <c r="G75" i="4"/>
  <c r="F75" i="4"/>
  <c r="J75" i="4" s="1"/>
  <c r="M75" i="4" s="1"/>
  <c r="I74" i="4"/>
  <c r="H74" i="4"/>
  <c r="G74" i="4"/>
  <c r="F74" i="4"/>
  <c r="J74" i="4" s="1"/>
  <c r="I73" i="4"/>
  <c r="H73" i="4"/>
  <c r="G73" i="4"/>
  <c r="F73" i="4"/>
  <c r="I72" i="4"/>
  <c r="H72" i="4"/>
  <c r="G72" i="4"/>
  <c r="F72" i="4"/>
  <c r="J72" i="4" s="1"/>
  <c r="K72" i="4" s="1"/>
  <c r="I71" i="4"/>
  <c r="H71" i="4"/>
  <c r="G71" i="4"/>
  <c r="F71" i="4"/>
  <c r="I70" i="4"/>
  <c r="H70" i="4"/>
  <c r="G70" i="4"/>
  <c r="F70" i="4"/>
  <c r="J70" i="4" s="1"/>
  <c r="I69" i="4"/>
  <c r="H69" i="4"/>
  <c r="G69" i="4"/>
  <c r="F69" i="4"/>
  <c r="J69" i="4" s="1"/>
  <c r="I68" i="4"/>
  <c r="H68" i="4"/>
  <c r="G68" i="4"/>
  <c r="F68" i="4"/>
  <c r="J68" i="4" s="1"/>
  <c r="K68" i="4" s="1"/>
  <c r="I67" i="4"/>
  <c r="H67" i="4"/>
  <c r="G67" i="4"/>
  <c r="F67" i="4"/>
  <c r="I66" i="4"/>
  <c r="H66" i="4"/>
  <c r="G66" i="4"/>
  <c r="F66" i="4"/>
  <c r="J66" i="4" s="1"/>
  <c r="I65" i="4"/>
  <c r="H65" i="4"/>
  <c r="G65" i="4"/>
  <c r="F65" i="4"/>
  <c r="J65" i="4" s="1"/>
  <c r="I64" i="4"/>
  <c r="H64" i="4"/>
  <c r="G64" i="4"/>
  <c r="F64" i="4"/>
  <c r="I63" i="4"/>
  <c r="H63" i="4"/>
  <c r="G63" i="4"/>
  <c r="F63" i="4"/>
  <c r="J63" i="4" s="1"/>
  <c r="M63" i="4" s="1"/>
  <c r="I62" i="4"/>
  <c r="H62" i="4"/>
  <c r="G62" i="4"/>
  <c r="F62" i="4"/>
  <c r="J62" i="4" s="1"/>
  <c r="I61" i="4"/>
  <c r="H61" i="4"/>
  <c r="G61" i="4"/>
  <c r="F61" i="4"/>
  <c r="J61" i="4" s="1"/>
  <c r="I60" i="4"/>
  <c r="H60" i="4"/>
  <c r="G60" i="4"/>
  <c r="F60" i="4"/>
  <c r="J60" i="4" s="1"/>
  <c r="K60" i="4" s="1"/>
  <c r="I59" i="4"/>
  <c r="H59" i="4"/>
  <c r="G59" i="4"/>
  <c r="F59" i="4"/>
  <c r="I58" i="4"/>
  <c r="H58" i="4"/>
  <c r="G58" i="4"/>
  <c r="F58" i="4"/>
  <c r="J58" i="4" s="1"/>
  <c r="I57" i="4"/>
  <c r="H57" i="4"/>
  <c r="G57" i="4"/>
  <c r="F57" i="4"/>
  <c r="J57" i="4" s="1"/>
  <c r="I56" i="4"/>
  <c r="H56" i="4"/>
  <c r="G56" i="4"/>
  <c r="F56" i="4"/>
  <c r="I55" i="4"/>
  <c r="H55" i="4"/>
  <c r="G55" i="4"/>
  <c r="F55" i="4"/>
  <c r="J55" i="4" s="1"/>
  <c r="M55" i="4" s="1"/>
  <c r="I54" i="4"/>
  <c r="H54" i="4"/>
  <c r="G54" i="4"/>
  <c r="F54" i="4"/>
  <c r="J54" i="4" s="1"/>
  <c r="I53" i="4"/>
  <c r="H53" i="4"/>
  <c r="G53" i="4"/>
  <c r="F53" i="4"/>
  <c r="J53" i="4" s="1"/>
  <c r="I52" i="4"/>
  <c r="H52" i="4"/>
  <c r="G52" i="4"/>
  <c r="F52" i="4"/>
  <c r="I51" i="4"/>
  <c r="H51" i="4"/>
  <c r="G51" i="4"/>
  <c r="F51" i="4"/>
  <c r="J51" i="4" s="1"/>
  <c r="I50" i="4"/>
  <c r="H50" i="4"/>
  <c r="G50" i="4"/>
  <c r="F50" i="4"/>
  <c r="J50" i="4" s="1"/>
  <c r="I49" i="4"/>
  <c r="H49" i="4"/>
  <c r="G49" i="4"/>
  <c r="F49" i="4"/>
  <c r="J49" i="4" s="1"/>
  <c r="I48" i="4"/>
  <c r="H48" i="4"/>
  <c r="G48" i="4"/>
  <c r="F48" i="4"/>
  <c r="I47" i="4"/>
  <c r="H47" i="4"/>
  <c r="G47" i="4"/>
  <c r="F47" i="4"/>
  <c r="J47" i="4" s="1"/>
  <c r="I46" i="4"/>
  <c r="H46" i="4"/>
  <c r="G46" i="4"/>
  <c r="F46" i="4"/>
  <c r="J46" i="4" s="1"/>
  <c r="I45" i="4"/>
  <c r="H45" i="4"/>
  <c r="G45" i="4"/>
  <c r="F45" i="4"/>
  <c r="J45" i="4" s="1"/>
  <c r="I44" i="4"/>
  <c r="H44" i="4"/>
  <c r="G44" i="4"/>
  <c r="F44" i="4"/>
  <c r="J44" i="4" s="1"/>
  <c r="M44" i="4" s="1"/>
  <c r="I43" i="4"/>
  <c r="H43" i="4"/>
  <c r="G43" i="4"/>
  <c r="F43" i="4"/>
  <c r="J43" i="4" s="1"/>
  <c r="I42" i="4"/>
  <c r="H42" i="4"/>
  <c r="G42" i="4"/>
  <c r="F42" i="4"/>
  <c r="J42" i="4" s="1"/>
  <c r="I41" i="4"/>
  <c r="H41" i="4"/>
  <c r="G41" i="4"/>
  <c r="F41" i="4"/>
  <c r="J41" i="4" s="1"/>
  <c r="I40" i="4"/>
  <c r="H40" i="4"/>
  <c r="G40" i="4"/>
  <c r="F40" i="4"/>
  <c r="J40" i="4" s="1"/>
  <c r="I39" i="4"/>
  <c r="H39" i="4"/>
  <c r="G39" i="4"/>
  <c r="F39" i="4"/>
  <c r="J39" i="4" s="1"/>
  <c r="I38" i="4"/>
  <c r="H38" i="4"/>
  <c r="G38" i="4"/>
  <c r="F38" i="4"/>
  <c r="J38" i="4" s="1"/>
  <c r="I37" i="4"/>
  <c r="H37" i="4"/>
  <c r="G37" i="4"/>
  <c r="F37" i="4"/>
  <c r="J37" i="4" s="1"/>
  <c r="I36" i="4"/>
  <c r="H36" i="4"/>
  <c r="G36" i="4"/>
  <c r="F36" i="4"/>
  <c r="J36" i="4" s="1"/>
  <c r="I35" i="4"/>
  <c r="H35" i="4"/>
  <c r="G35" i="4"/>
  <c r="F35" i="4"/>
  <c r="J35" i="4" s="1"/>
  <c r="I34" i="4"/>
  <c r="H34" i="4"/>
  <c r="G34" i="4"/>
  <c r="F34" i="4"/>
  <c r="J34" i="4" s="1"/>
  <c r="I33" i="4"/>
  <c r="H33" i="4"/>
  <c r="G33" i="4"/>
  <c r="F33" i="4"/>
  <c r="I32" i="4"/>
  <c r="H32" i="4"/>
  <c r="G32" i="4"/>
  <c r="F32" i="4"/>
  <c r="I31" i="4"/>
  <c r="H31" i="4"/>
  <c r="G31" i="4"/>
  <c r="F31" i="4"/>
  <c r="J31" i="4" s="1"/>
  <c r="M31" i="4" s="1"/>
  <c r="I30" i="4"/>
  <c r="H30" i="4"/>
  <c r="G30" i="4"/>
  <c r="F30" i="4"/>
  <c r="J30" i="4" s="1"/>
  <c r="I29" i="4"/>
  <c r="H29" i="4"/>
  <c r="G29" i="4"/>
  <c r="F29" i="4"/>
  <c r="J29" i="4" s="1"/>
  <c r="I28" i="4"/>
  <c r="H28" i="4"/>
  <c r="G28" i="4"/>
  <c r="F28" i="4"/>
  <c r="I27" i="4"/>
  <c r="H27" i="4"/>
  <c r="G27" i="4"/>
  <c r="F27" i="4"/>
  <c r="J27" i="4" s="1"/>
  <c r="M27" i="4" s="1"/>
  <c r="I26" i="4"/>
  <c r="H26" i="4"/>
  <c r="G26" i="4"/>
  <c r="F26" i="4"/>
  <c r="J26" i="4" s="1"/>
  <c r="I25" i="4"/>
  <c r="H25" i="4"/>
  <c r="G25" i="4"/>
  <c r="F25" i="4"/>
  <c r="I24" i="4"/>
  <c r="H24" i="4"/>
  <c r="G24" i="4"/>
  <c r="F24" i="4"/>
  <c r="J24" i="4" s="1"/>
  <c r="K24" i="4" s="1"/>
  <c r="I23" i="4"/>
  <c r="H23" i="4"/>
  <c r="G23" i="4"/>
  <c r="F23" i="4"/>
  <c r="I22" i="4"/>
  <c r="H22" i="4"/>
  <c r="G22" i="4"/>
  <c r="F22" i="4"/>
  <c r="J22" i="4" s="1"/>
  <c r="I21" i="4"/>
  <c r="H21" i="4"/>
  <c r="G21" i="4"/>
  <c r="F21" i="4"/>
  <c r="I20" i="4"/>
  <c r="H20" i="4"/>
  <c r="G20" i="4"/>
  <c r="F20" i="4"/>
  <c r="J20" i="4" s="1"/>
  <c r="K20" i="4" s="1"/>
  <c r="I19" i="4"/>
  <c r="H19" i="4"/>
  <c r="G19" i="4"/>
  <c r="F19" i="4"/>
  <c r="J19" i="4" s="1"/>
  <c r="M19" i="4" s="1"/>
  <c r="I18" i="4"/>
  <c r="H18" i="4"/>
  <c r="G18" i="4"/>
  <c r="F18" i="4"/>
  <c r="J18" i="4" s="1"/>
  <c r="I17" i="4"/>
  <c r="H17" i="4"/>
  <c r="G17" i="4"/>
  <c r="F17" i="4"/>
  <c r="I16" i="4"/>
  <c r="H16" i="4"/>
  <c r="G16" i="4"/>
  <c r="F16" i="4"/>
  <c r="I15" i="4"/>
  <c r="H15" i="4"/>
  <c r="G15" i="4"/>
  <c r="F15" i="4"/>
  <c r="J15" i="4" s="1"/>
  <c r="M15" i="4" s="1"/>
  <c r="I14" i="4"/>
  <c r="H14" i="4"/>
  <c r="G14" i="4"/>
  <c r="F14" i="4"/>
  <c r="J14" i="4" s="1"/>
  <c r="I13" i="4"/>
  <c r="H13" i="4"/>
  <c r="G13" i="4"/>
  <c r="F13" i="4"/>
  <c r="J13" i="4" s="1"/>
  <c r="I12" i="4"/>
  <c r="H12" i="4"/>
  <c r="G12" i="4"/>
  <c r="F12" i="4"/>
  <c r="I11" i="4"/>
  <c r="H11" i="4"/>
  <c r="G11" i="4"/>
  <c r="F11" i="4"/>
  <c r="I10" i="4"/>
  <c r="H10" i="4"/>
  <c r="G10" i="4"/>
  <c r="F10" i="4"/>
  <c r="J10" i="4" s="1"/>
  <c r="M10" i="4" s="1"/>
  <c r="I9" i="4"/>
  <c r="H9" i="4"/>
  <c r="G9" i="4"/>
  <c r="F9" i="4"/>
  <c r="J9" i="4" s="1"/>
  <c r="M9" i="4" s="1"/>
  <c r="I8" i="4"/>
  <c r="H8" i="4"/>
  <c r="G8" i="4"/>
  <c r="F8" i="4"/>
  <c r="J8" i="4" s="1"/>
  <c r="I7" i="4"/>
  <c r="H7" i="4"/>
  <c r="G7" i="4"/>
  <c r="F7" i="4"/>
  <c r="I6" i="4"/>
  <c r="H6" i="4"/>
  <c r="G6" i="4"/>
  <c r="F6" i="4"/>
  <c r="S5" i="4"/>
  <c r="I5" i="4"/>
  <c r="H5" i="4"/>
  <c r="G5" i="4"/>
  <c r="F5" i="4"/>
  <c r="S4" i="4"/>
  <c r="I4" i="4"/>
  <c r="H4" i="4"/>
  <c r="G4" i="4"/>
  <c r="F4" i="4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4" i="1"/>
  <c r="I257" i="2"/>
  <c r="H257" i="2"/>
  <c r="G257" i="2"/>
  <c r="F257" i="2"/>
  <c r="J257" i="2" s="1"/>
  <c r="I256" i="2"/>
  <c r="H256" i="2"/>
  <c r="G256" i="2"/>
  <c r="F256" i="2"/>
  <c r="J256" i="2" s="1"/>
  <c r="I255" i="2"/>
  <c r="H255" i="2"/>
  <c r="G255" i="2"/>
  <c r="F255" i="2"/>
  <c r="J255" i="2" s="1"/>
  <c r="I254" i="2"/>
  <c r="H254" i="2"/>
  <c r="G254" i="2"/>
  <c r="F254" i="2"/>
  <c r="J254" i="2" s="1"/>
  <c r="I253" i="2"/>
  <c r="H253" i="2"/>
  <c r="G253" i="2"/>
  <c r="F253" i="2"/>
  <c r="J253" i="2" s="1"/>
  <c r="I252" i="2"/>
  <c r="H252" i="2"/>
  <c r="G252" i="2"/>
  <c r="F252" i="2"/>
  <c r="J252" i="2" s="1"/>
  <c r="I251" i="2"/>
  <c r="H251" i="2"/>
  <c r="G251" i="2"/>
  <c r="F251" i="2"/>
  <c r="J251" i="2" s="1"/>
  <c r="I250" i="2"/>
  <c r="H250" i="2"/>
  <c r="G250" i="2"/>
  <c r="F250" i="2"/>
  <c r="J250" i="2" s="1"/>
  <c r="I249" i="2"/>
  <c r="H249" i="2"/>
  <c r="G249" i="2"/>
  <c r="F249" i="2"/>
  <c r="J249" i="2" s="1"/>
  <c r="I248" i="2"/>
  <c r="H248" i="2"/>
  <c r="G248" i="2"/>
  <c r="F248" i="2"/>
  <c r="J248" i="2" s="1"/>
  <c r="I247" i="2"/>
  <c r="H247" i="2"/>
  <c r="G247" i="2"/>
  <c r="F247" i="2"/>
  <c r="J247" i="2" s="1"/>
  <c r="I246" i="2"/>
  <c r="H246" i="2"/>
  <c r="G246" i="2"/>
  <c r="F246" i="2"/>
  <c r="J246" i="2" s="1"/>
  <c r="I245" i="2"/>
  <c r="H245" i="2"/>
  <c r="G245" i="2"/>
  <c r="F245" i="2"/>
  <c r="J245" i="2" s="1"/>
  <c r="I244" i="2"/>
  <c r="H244" i="2"/>
  <c r="G244" i="2"/>
  <c r="F244" i="2"/>
  <c r="J244" i="2" s="1"/>
  <c r="I243" i="2"/>
  <c r="H243" i="2"/>
  <c r="G243" i="2"/>
  <c r="F243" i="2"/>
  <c r="J243" i="2" s="1"/>
  <c r="I242" i="2"/>
  <c r="H242" i="2"/>
  <c r="G242" i="2"/>
  <c r="F242" i="2"/>
  <c r="J242" i="2" s="1"/>
  <c r="I241" i="2"/>
  <c r="H241" i="2"/>
  <c r="G241" i="2"/>
  <c r="F241" i="2"/>
  <c r="J241" i="2" s="1"/>
  <c r="I240" i="2"/>
  <c r="H240" i="2"/>
  <c r="G240" i="2"/>
  <c r="F240" i="2"/>
  <c r="J240" i="2" s="1"/>
  <c r="I239" i="2"/>
  <c r="H239" i="2"/>
  <c r="G239" i="2"/>
  <c r="F239" i="2"/>
  <c r="J239" i="2" s="1"/>
  <c r="I238" i="2"/>
  <c r="H238" i="2"/>
  <c r="G238" i="2"/>
  <c r="F238" i="2"/>
  <c r="J238" i="2" s="1"/>
  <c r="I237" i="2"/>
  <c r="H237" i="2"/>
  <c r="G237" i="2"/>
  <c r="F237" i="2"/>
  <c r="J237" i="2" s="1"/>
  <c r="I236" i="2"/>
  <c r="H236" i="2"/>
  <c r="G236" i="2"/>
  <c r="F236" i="2"/>
  <c r="J236" i="2" s="1"/>
  <c r="I235" i="2"/>
  <c r="H235" i="2"/>
  <c r="G235" i="2"/>
  <c r="F235" i="2"/>
  <c r="J235" i="2" s="1"/>
  <c r="I234" i="2"/>
  <c r="H234" i="2"/>
  <c r="G234" i="2"/>
  <c r="F234" i="2"/>
  <c r="J234" i="2" s="1"/>
  <c r="I233" i="2"/>
  <c r="H233" i="2"/>
  <c r="G233" i="2"/>
  <c r="F233" i="2"/>
  <c r="J233" i="2" s="1"/>
  <c r="I232" i="2"/>
  <c r="H232" i="2"/>
  <c r="G232" i="2"/>
  <c r="F232" i="2"/>
  <c r="J232" i="2" s="1"/>
  <c r="I231" i="2"/>
  <c r="H231" i="2"/>
  <c r="G231" i="2"/>
  <c r="F231" i="2"/>
  <c r="J231" i="2" s="1"/>
  <c r="I230" i="2"/>
  <c r="H230" i="2"/>
  <c r="G230" i="2"/>
  <c r="F230" i="2"/>
  <c r="J230" i="2" s="1"/>
  <c r="I229" i="2"/>
  <c r="H229" i="2"/>
  <c r="G229" i="2"/>
  <c r="F229" i="2"/>
  <c r="J229" i="2" s="1"/>
  <c r="I228" i="2"/>
  <c r="H228" i="2"/>
  <c r="G228" i="2"/>
  <c r="F228" i="2"/>
  <c r="J228" i="2" s="1"/>
  <c r="I227" i="2"/>
  <c r="H227" i="2"/>
  <c r="G227" i="2"/>
  <c r="F227" i="2"/>
  <c r="J227" i="2" s="1"/>
  <c r="I226" i="2"/>
  <c r="H226" i="2"/>
  <c r="G226" i="2"/>
  <c r="F226" i="2"/>
  <c r="J226" i="2" s="1"/>
  <c r="I225" i="2"/>
  <c r="H225" i="2"/>
  <c r="G225" i="2"/>
  <c r="F225" i="2"/>
  <c r="J225" i="2" s="1"/>
  <c r="I224" i="2"/>
  <c r="H224" i="2"/>
  <c r="G224" i="2"/>
  <c r="F224" i="2"/>
  <c r="J224" i="2" s="1"/>
  <c r="I223" i="2"/>
  <c r="H223" i="2"/>
  <c r="G223" i="2"/>
  <c r="F223" i="2"/>
  <c r="J223" i="2" s="1"/>
  <c r="I222" i="2"/>
  <c r="H222" i="2"/>
  <c r="G222" i="2"/>
  <c r="F222" i="2"/>
  <c r="J222" i="2" s="1"/>
  <c r="I221" i="2"/>
  <c r="H221" i="2"/>
  <c r="G221" i="2"/>
  <c r="F221" i="2"/>
  <c r="J221" i="2" s="1"/>
  <c r="I220" i="2"/>
  <c r="H220" i="2"/>
  <c r="G220" i="2"/>
  <c r="F220" i="2"/>
  <c r="J220" i="2" s="1"/>
  <c r="I219" i="2"/>
  <c r="H219" i="2"/>
  <c r="G219" i="2"/>
  <c r="F219" i="2"/>
  <c r="J219" i="2" s="1"/>
  <c r="I218" i="2"/>
  <c r="H218" i="2"/>
  <c r="G218" i="2"/>
  <c r="F218" i="2"/>
  <c r="J218" i="2" s="1"/>
  <c r="I217" i="2"/>
  <c r="H217" i="2"/>
  <c r="G217" i="2"/>
  <c r="F217" i="2"/>
  <c r="J217" i="2" s="1"/>
  <c r="I216" i="2"/>
  <c r="H216" i="2"/>
  <c r="G216" i="2"/>
  <c r="F216" i="2"/>
  <c r="J216" i="2" s="1"/>
  <c r="I215" i="2"/>
  <c r="H215" i="2"/>
  <c r="G215" i="2"/>
  <c r="F215" i="2"/>
  <c r="J215" i="2" s="1"/>
  <c r="I214" i="2"/>
  <c r="H214" i="2"/>
  <c r="G214" i="2"/>
  <c r="F214" i="2"/>
  <c r="J214" i="2" s="1"/>
  <c r="I213" i="2"/>
  <c r="H213" i="2"/>
  <c r="G213" i="2"/>
  <c r="F213" i="2"/>
  <c r="J213" i="2" s="1"/>
  <c r="I212" i="2"/>
  <c r="H212" i="2"/>
  <c r="G212" i="2"/>
  <c r="F212" i="2"/>
  <c r="J212" i="2" s="1"/>
  <c r="I211" i="2"/>
  <c r="H211" i="2"/>
  <c r="G211" i="2"/>
  <c r="F211" i="2"/>
  <c r="J211" i="2" s="1"/>
  <c r="I210" i="2"/>
  <c r="H210" i="2"/>
  <c r="G210" i="2"/>
  <c r="F210" i="2"/>
  <c r="J210" i="2" s="1"/>
  <c r="I209" i="2"/>
  <c r="H209" i="2"/>
  <c r="G209" i="2"/>
  <c r="F209" i="2"/>
  <c r="J209" i="2" s="1"/>
  <c r="I208" i="2"/>
  <c r="H208" i="2"/>
  <c r="G208" i="2"/>
  <c r="F208" i="2"/>
  <c r="J208" i="2" s="1"/>
  <c r="I207" i="2"/>
  <c r="H207" i="2"/>
  <c r="G207" i="2"/>
  <c r="F207" i="2"/>
  <c r="J207" i="2" s="1"/>
  <c r="I206" i="2"/>
  <c r="H206" i="2"/>
  <c r="G206" i="2"/>
  <c r="F206" i="2"/>
  <c r="J206" i="2" s="1"/>
  <c r="I205" i="2"/>
  <c r="H205" i="2"/>
  <c r="G205" i="2"/>
  <c r="F205" i="2"/>
  <c r="J205" i="2" s="1"/>
  <c r="I204" i="2"/>
  <c r="H204" i="2"/>
  <c r="G204" i="2"/>
  <c r="F204" i="2"/>
  <c r="J204" i="2" s="1"/>
  <c r="I203" i="2"/>
  <c r="H203" i="2"/>
  <c r="G203" i="2"/>
  <c r="F203" i="2"/>
  <c r="J203" i="2" s="1"/>
  <c r="I202" i="2"/>
  <c r="H202" i="2"/>
  <c r="G202" i="2"/>
  <c r="F202" i="2"/>
  <c r="J202" i="2" s="1"/>
  <c r="I201" i="2"/>
  <c r="H201" i="2"/>
  <c r="G201" i="2"/>
  <c r="F201" i="2"/>
  <c r="J201" i="2" s="1"/>
  <c r="I200" i="2"/>
  <c r="H200" i="2"/>
  <c r="G200" i="2"/>
  <c r="F200" i="2"/>
  <c r="J200" i="2" s="1"/>
  <c r="I199" i="2"/>
  <c r="H199" i="2"/>
  <c r="G199" i="2"/>
  <c r="F199" i="2"/>
  <c r="J199" i="2" s="1"/>
  <c r="I198" i="2"/>
  <c r="H198" i="2"/>
  <c r="G198" i="2"/>
  <c r="F198" i="2"/>
  <c r="J198" i="2" s="1"/>
  <c r="I197" i="2"/>
  <c r="H197" i="2"/>
  <c r="G197" i="2"/>
  <c r="F197" i="2"/>
  <c r="J197" i="2" s="1"/>
  <c r="I196" i="2"/>
  <c r="H196" i="2"/>
  <c r="G196" i="2"/>
  <c r="F196" i="2"/>
  <c r="J196" i="2" s="1"/>
  <c r="I195" i="2"/>
  <c r="H195" i="2"/>
  <c r="G195" i="2"/>
  <c r="F195" i="2"/>
  <c r="J195" i="2" s="1"/>
  <c r="I194" i="2"/>
  <c r="H194" i="2"/>
  <c r="G194" i="2"/>
  <c r="F194" i="2"/>
  <c r="J194" i="2" s="1"/>
  <c r="I193" i="2"/>
  <c r="H193" i="2"/>
  <c r="G193" i="2"/>
  <c r="F193" i="2"/>
  <c r="J193" i="2" s="1"/>
  <c r="I192" i="2"/>
  <c r="H192" i="2"/>
  <c r="G192" i="2"/>
  <c r="F192" i="2"/>
  <c r="J192" i="2" s="1"/>
  <c r="I191" i="2"/>
  <c r="H191" i="2"/>
  <c r="G191" i="2"/>
  <c r="F191" i="2"/>
  <c r="J191" i="2" s="1"/>
  <c r="I190" i="2"/>
  <c r="H190" i="2"/>
  <c r="G190" i="2"/>
  <c r="F190" i="2"/>
  <c r="J190" i="2" s="1"/>
  <c r="I189" i="2"/>
  <c r="H189" i="2"/>
  <c r="G189" i="2"/>
  <c r="F189" i="2"/>
  <c r="J189" i="2" s="1"/>
  <c r="I188" i="2"/>
  <c r="H188" i="2"/>
  <c r="G188" i="2"/>
  <c r="F188" i="2"/>
  <c r="J188" i="2" s="1"/>
  <c r="I187" i="2"/>
  <c r="H187" i="2"/>
  <c r="G187" i="2"/>
  <c r="F187" i="2"/>
  <c r="J187" i="2" s="1"/>
  <c r="I186" i="2"/>
  <c r="H186" i="2"/>
  <c r="G186" i="2"/>
  <c r="F186" i="2"/>
  <c r="J186" i="2" s="1"/>
  <c r="I185" i="2"/>
  <c r="H185" i="2"/>
  <c r="G185" i="2"/>
  <c r="F185" i="2"/>
  <c r="J185" i="2" s="1"/>
  <c r="I184" i="2"/>
  <c r="H184" i="2"/>
  <c r="G184" i="2"/>
  <c r="F184" i="2"/>
  <c r="J184" i="2" s="1"/>
  <c r="I183" i="2"/>
  <c r="H183" i="2"/>
  <c r="G183" i="2"/>
  <c r="F183" i="2"/>
  <c r="J183" i="2" s="1"/>
  <c r="I182" i="2"/>
  <c r="H182" i="2"/>
  <c r="G182" i="2"/>
  <c r="F182" i="2"/>
  <c r="J182" i="2" s="1"/>
  <c r="I181" i="2"/>
  <c r="H181" i="2"/>
  <c r="G181" i="2"/>
  <c r="F181" i="2"/>
  <c r="J181" i="2" s="1"/>
  <c r="I180" i="2"/>
  <c r="H180" i="2"/>
  <c r="G180" i="2"/>
  <c r="F180" i="2"/>
  <c r="J180" i="2" s="1"/>
  <c r="I179" i="2"/>
  <c r="H179" i="2"/>
  <c r="G179" i="2"/>
  <c r="F179" i="2"/>
  <c r="J179" i="2" s="1"/>
  <c r="I178" i="2"/>
  <c r="H178" i="2"/>
  <c r="G178" i="2"/>
  <c r="F178" i="2"/>
  <c r="J178" i="2" s="1"/>
  <c r="I177" i="2"/>
  <c r="H177" i="2"/>
  <c r="G177" i="2"/>
  <c r="F177" i="2"/>
  <c r="J177" i="2" s="1"/>
  <c r="I176" i="2"/>
  <c r="H176" i="2"/>
  <c r="G176" i="2"/>
  <c r="F176" i="2"/>
  <c r="J176" i="2" s="1"/>
  <c r="I175" i="2"/>
  <c r="H175" i="2"/>
  <c r="G175" i="2"/>
  <c r="F175" i="2"/>
  <c r="J175" i="2" s="1"/>
  <c r="I174" i="2"/>
  <c r="H174" i="2"/>
  <c r="G174" i="2"/>
  <c r="F174" i="2"/>
  <c r="J174" i="2" s="1"/>
  <c r="I173" i="2"/>
  <c r="H173" i="2"/>
  <c r="G173" i="2"/>
  <c r="F173" i="2"/>
  <c r="J173" i="2" s="1"/>
  <c r="I172" i="2"/>
  <c r="H172" i="2"/>
  <c r="G172" i="2"/>
  <c r="F172" i="2"/>
  <c r="J172" i="2" s="1"/>
  <c r="I171" i="2"/>
  <c r="H171" i="2"/>
  <c r="G171" i="2"/>
  <c r="F171" i="2"/>
  <c r="J171" i="2" s="1"/>
  <c r="I170" i="2"/>
  <c r="H170" i="2"/>
  <c r="G170" i="2"/>
  <c r="F170" i="2"/>
  <c r="J170" i="2" s="1"/>
  <c r="I169" i="2"/>
  <c r="H169" i="2"/>
  <c r="G169" i="2"/>
  <c r="F169" i="2"/>
  <c r="J169" i="2" s="1"/>
  <c r="I168" i="2"/>
  <c r="H168" i="2"/>
  <c r="G168" i="2"/>
  <c r="F168" i="2"/>
  <c r="J168" i="2" s="1"/>
  <c r="I167" i="2"/>
  <c r="H167" i="2"/>
  <c r="G167" i="2"/>
  <c r="F167" i="2"/>
  <c r="J167" i="2" s="1"/>
  <c r="I166" i="2"/>
  <c r="H166" i="2"/>
  <c r="G166" i="2"/>
  <c r="F166" i="2"/>
  <c r="J166" i="2" s="1"/>
  <c r="I165" i="2"/>
  <c r="H165" i="2"/>
  <c r="G165" i="2"/>
  <c r="F165" i="2"/>
  <c r="J165" i="2" s="1"/>
  <c r="I164" i="2"/>
  <c r="H164" i="2"/>
  <c r="G164" i="2"/>
  <c r="F164" i="2"/>
  <c r="J164" i="2" s="1"/>
  <c r="I163" i="2"/>
  <c r="H163" i="2"/>
  <c r="G163" i="2"/>
  <c r="F163" i="2"/>
  <c r="J163" i="2" s="1"/>
  <c r="I162" i="2"/>
  <c r="H162" i="2"/>
  <c r="G162" i="2"/>
  <c r="F162" i="2"/>
  <c r="J162" i="2" s="1"/>
  <c r="I161" i="2"/>
  <c r="H161" i="2"/>
  <c r="G161" i="2"/>
  <c r="F161" i="2"/>
  <c r="J161" i="2" s="1"/>
  <c r="I160" i="2"/>
  <c r="H160" i="2"/>
  <c r="G160" i="2"/>
  <c r="F160" i="2"/>
  <c r="J160" i="2" s="1"/>
  <c r="I159" i="2"/>
  <c r="H159" i="2"/>
  <c r="G159" i="2"/>
  <c r="F159" i="2"/>
  <c r="J159" i="2" s="1"/>
  <c r="I158" i="2"/>
  <c r="H158" i="2"/>
  <c r="G158" i="2"/>
  <c r="F158" i="2"/>
  <c r="J158" i="2" s="1"/>
  <c r="I157" i="2"/>
  <c r="H157" i="2"/>
  <c r="G157" i="2"/>
  <c r="F157" i="2"/>
  <c r="J157" i="2" s="1"/>
  <c r="I156" i="2"/>
  <c r="H156" i="2"/>
  <c r="G156" i="2"/>
  <c r="F156" i="2"/>
  <c r="J156" i="2" s="1"/>
  <c r="I155" i="2"/>
  <c r="H155" i="2"/>
  <c r="G155" i="2"/>
  <c r="F155" i="2"/>
  <c r="J155" i="2" s="1"/>
  <c r="I154" i="2"/>
  <c r="H154" i="2"/>
  <c r="G154" i="2"/>
  <c r="F154" i="2"/>
  <c r="J154" i="2" s="1"/>
  <c r="I153" i="2"/>
  <c r="H153" i="2"/>
  <c r="G153" i="2"/>
  <c r="F153" i="2"/>
  <c r="J153" i="2" s="1"/>
  <c r="I152" i="2"/>
  <c r="H152" i="2"/>
  <c r="G152" i="2"/>
  <c r="F152" i="2"/>
  <c r="J152" i="2" s="1"/>
  <c r="I151" i="2"/>
  <c r="H151" i="2"/>
  <c r="G151" i="2"/>
  <c r="F151" i="2"/>
  <c r="J151" i="2" s="1"/>
  <c r="I150" i="2"/>
  <c r="H150" i="2"/>
  <c r="G150" i="2"/>
  <c r="F150" i="2"/>
  <c r="J150" i="2" s="1"/>
  <c r="I149" i="2"/>
  <c r="H149" i="2"/>
  <c r="G149" i="2"/>
  <c r="F149" i="2"/>
  <c r="J149" i="2" s="1"/>
  <c r="I148" i="2"/>
  <c r="H148" i="2"/>
  <c r="G148" i="2"/>
  <c r="F148" i="2"/>
  <c r="J148" i="2" s="1"/>
  <c r="I147" i="2"/>
  <c r="H147" i="2"/>
  <c r="G147" i="2"/>
  <c r="F147" i="2"/>
  <c r="J147" i="2" s="1"/>
  <c r="I146" i="2"/>
  <c r="H146" i="2"/>
  <c r="G146" i="2"/>
  <c r="F146" i="2"/>
  <c r="J146" i="2" s="1"/>
  <c r="I145" i="2"/>
  <c r="H145" i="2"/>
  <c r="G145" i="2"/>
  <c r="F145" i="2"/>
  <c r="I144" i="2"/>
  <c r="H144" i="2"/>
  <c r="G144" i="2"/>
  <c r="F144" i="2"/>
  <c r="J144" i="2" s="1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J140" i="2" s="1"/>
  <c r="I139" i="2"/>
  <c r="H139" i="2"/>
  <c r="G139" i="2"/>
  <c r="F139" i="2"/>
  <c r="J139" i="2" s="1"/>
  <c r="I138" i="2"/>
  <c r="H138" i="2"/>
  <c r="G138" i="2"/>
  <c r="F138" i="2"/>
  <c r="I137" i="2"/>
  <c r="H137" i="2"/>
  <c r="G137" i="2"/>
  <c r="F137" i="2"/>
  <c r="J137" i="2" s="1"/>
  <c r="L137" i="2" s="1"/>
  <c r="I136" i="2"/>
  <c r="H136" i="2"/>
  <c r="G136" i="2"/>
  <c r="F136" i="2"/>
  <c r="J136" i="2" s="1"/>
  <c r="I135" i="2"/>
  <c r="H135" i="2"/>
  <c r="G135" i="2"/>
  <c r="F135" i="2"/>
  <c r="I134" i="2"/>
  <c r="H134" i="2"/>
  <c r="G134" i="2"/>
  <c r="F134" i="2"/>
  <c r="J134" i="2" s="1"/>
  <c r="K134" i="2" s="1"/>
  <c r="I133" i="2"/>
  <c r="H133" i="2"/>
  <c r="G133" i="2"/>
  <c r="F133" i="2"/>
  <c r="I132" i="2"/>
  <c r="H132" i="2"/>
  <c r="G132" i="2"/>
  <c r="F132" i="2"/>
  <c r="J132" i="2" s="1"/>
  <c r="I131" i="2"/>
  <c r="H131" i="2"/>
  <c r="G131" i="2"/>
  <c r="F131" i="2"/>
  <c r="J131" i="2" s="1"/>
  <c r="I130" i="2"/>
  <c r="H130" i="2"/>
  <c r="G130" i="2"/>
  <c r="F130" i="2"/>
  <c r="J130" i="2" s="1"/>
  <c r="K130" i="2" s="1"/>
  <c r="I129" i="2"/>
  <c r="H129" i="2"/>
  <c r="G129" i="2"/>
  <c r="F129" i="2"/>
  <c r="J129" i="2" s="1"/>
  <c r="L129" i="2" s="1"/>
  <c r="I128" i="2"/>
  <c r="H128" i="2"/>
  <c r="G128" i="2"/>
  <c r="F128" i="2"/>
  <c r="J128" i="2" s="1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J124" i="2" s="1"/>
  <c r="I123" i="2"/>
  <c r="H123" i="2"/>
  <c r="G123" i="2"/>
  <c r="F123" i="2"/>
  <c r="J123" i="2" s="1"/>
  <c r="I122" i="2"/>
  <c r="H122" i="2"/>
  <c r="G122" i="2"/>
  <c r="F122" i="2"/>
  <c r="I121" i="2"/>
  <c r="H121" i="2"/>
  <c r="G121" i="2"/>
  <c r="F121" i="2"/>
  <c r="J121" i="2" s="1"/>
  <c r="L121" i="2" s="1"/>
  <c r="I120" i="2"/>
  <c r="H120" i="2"/>
  <c r="G120" i="2"/>
  <c r="F120" i="2"/>
  <c r="J120" i="2" s="1"/>
  <c r="I119" i="2"/>
  <c r="H119" i="2"/>
  <c r="G119" i="2"/>
  <c r="F119" i="2"/>
  <c r="I118" i="2"/>
  <c r="H118" i="2"/>
  <c r="G118" i="2"/>
  <c r="F118" i="2"/>
  <c r="J118" i="2" s="1"/>
  <c r="K118" i="2" s="1"/>
  <c r="I117" i="2"/>
  <c r="H117" i="2"/>
  <c r="G117" i="2"/>
  <c r="F117" i="2"/>
  <c r="I116" i="2"/>
  <c r="H116" i="2"/>
  <c r="G116" i="2"/>
  <c r="F116" i="2"/>
  <c r="J116" i="2" s="1"/>
  <c r="I115" i="2"/>
  <c r="H115" i="2"/>
  <c r="G115" i="2"/>
  <c r="F115" i="2"/>
  <c r="J115" i="2" s="1"/>
  <c r="I114" i="2"/>
  <c r="H114" i="2"/>
  <c r="G114" i="2"/>
  <c r="F114" i="2"/>
  <c r="J114" i="2" s="1"/>
  <c r="K114" i="2" s="1"/>
  <c r="I113" i="2"/>
  <c r="H113" i="2"/>
  <c r="G113" i="2"/>
  <c r="F113" i="2"/>
  <c r="J113" i="2" s="1"/>
  <c r="L113" i="2" s="1"/>
  <c r="I112" i="2"/>
  <c r="H112" i="2"/>
  <c r="G112" i="2"/>
  <c r="F112" i="2"/>
  <c r="J112" i="2" s="1"/>
  <c r="I111" i="2"/>
  <c r="H111" i="2"/>
  <c r="G111" i="2"/>
  <c r="F111" i="2"/>
  <c r="I110" i="2"/>
  <c r="H110" i="2"/>
  <c r="G110" i="2"/>
  <c r="F110" i="2"/>
  <c r="I109" i="2"/>
  <c r="H109" i="2"/>
  <c r="G109" i="2"/>
  <c r="F109" i="2"/>
  <c r="J109" i="2" s="1"/>
  <c r="L109" i="2" s="1"/>
  <c r="I108" i="2"/>
  <c r="H108" i="2"/>
  <c r="G108" i="2"/>
  <c r="F108" i="2"/>
  <c r="J108" i="2" s="1"/>
  <c r="I107" i="2"/>
  <c r="H107" i="2"/>
  <c r="G107" i="2"/>
  <c r="F107" i="2"/>
  <c r="J107" i="2" s="1"/>
  <c r="I106" i="2"/>
  <c r="H106" i="2"/>
  <c r="G106" i="2"/>
  <c r="F106" i="2"/>
  <c r="I105" i="2"/>
  <c r="H105" i="2"/>
  <c r="G105" i="2"/>
  <c r="F105" i="2"/>
  <c r="J105" i="2" s="1"/>
  <c r="L105" i="2" s="1"/>
  <c r="I104" i="2"/>
  <c r="H104" i="2"/>
  <c r="G104" i="2"/>
  <c r="F104" i="2"/>
  <c r="J104" i="2" s="1"/>
  <c r="I103" i="2"/>
  <c r="H103" i="2"/>
  <c r="G103" i="2"/>
  <c r="F103" i="2"/>
  <c r="I102" i="2"/>
  <c r="H102" i="2"/>
  <c r="G102" i="2"/>
  <c r="F102" i="2"/>
  <c r="J102" i="2" s="1"/>
  <c r="K102" i="2" s="1"/>
  <c r="I101" i="2"/>
  <c r="H101" i="2"/>
  <c r="G101" i="2"/>
  <c r="F101" i="2"/>
  <c r="I100" i="2"/>
  <c r="H100" i="2"/>
  <c r="G100" i="2"/>
  <c r="F100" i="2"/>
  <c r="J100" i="2" s="1"/>
  <c r="I99" i="2"/>
  <c r="H99" i="2"/>
  <c r="G99" i="2"/>
  <c r="F99" i="2"/>
  <c r="I98" i="2"/>
  <c r="H98" i="2"/>
  <c r="G98" i="2"/>
  <c r="F98" i="2"/>
  <c r="J98" i="2" s="1"/>
  <c r="K98" i="2" s="1"/>
  <c r="I97" i="2"/>
  <c r="H97" i="2"/>
  <c r="G97" i="2"/>
  <c r="F97" i="2"/>
  <c r="J97" i="2" s="1"/>
  <c r="L97" i="2" s="1"/>
  <c r="I96" i="2"/>
  <c r="H96" i="2"/>
  <c r="G96" i="2"/>
  <c r="F96" i="2"/>
  <c r="J96" i="2" s="1"/>
  <c r="I95" i="2"/>
  <c r="H95" i="2"/>
  <c r="G95" i="2"/>
  <c r="F95" i="2"/>
  <c r="I94" i="2"/>
  <c r="H94" i="2"/>
  <c r="G94" i="2"/>
  <c r="F94" i="2"/>
  <c r="I93" i="2"/>
  <c r="H93" i="2"/>
  <c r="G93" i="2"/>
  <c r="F93" i="2"/>
  <c r="J93" i="2" s="1"/>
  <c r="L93" i="2" s="1"/>
  <c r="I92" i="2"/>
  <c r="H92" i="2"/>
  <c r="G92" i="2"/>
  <c r="F92" i="2"/>
  <c r="J92" i="2" s="1"/>
  <c r="I91" i="2"/>
  <c r="H91" i="2"/>
  <c r="G91" i="2"/>
  <c r="F91" i="2"/>
  <c r="J91" i="2" s="1"/>
  <c r="I90" i="2"/>
  <c r="H90" i="2"/>
  <c r="G90" i="2"/>
  <c r="F90" i="2"/>
  <c r="I89" i="2"/>
  <c r="H89" i="2"/>
  <c r="G89" i="2"/>
  <c r="F89" i="2"/>
  <c r="J89" i="2" s="1"/>
  <c r="L89" i="2" s="1"/>
  <c r="I88" i="2"/>
  <c r="H88" i="2"/>
  <c r="G88" i="2"/>
  <c r="F88" i="2"/>
  <c r="J88" i="2" s="1"/>
  <c r="I87" i="2"/>
  <c r="H87" i="2"/>
  <c r="G87" i="2"/>
  <c r="F87" i="2"/>
  <c r="I86" i="2"/>
  <c r="H86" i="2"/>
  <c r="G86" i="2"/>
  <c r="F86" i="2"/>
  <c r="J86" i="2" s="1"/>
  <c r="K86" i="2" s="1"/>
  <c r="I85" i="2"/>
  <c r="H85" i="2"/>
  <c r="G85" i="2"/>
  <c r="F85" i="2"/>
  <c r="I84" i="2"/>
  <c r="H84" i="2"/>
  <c r="G84" i="2"/>
  <c r="F84" i="2"/>
  <c r="J84" i="2" s="1"/>
  <c r="I83" i="2"/>
  <c r="H83" i="2"/>
  <c r="G83" i="2"/>
  <c r="F83" i="2"/>
  <c r="I82" i="2"/>
  <c r="H82" i="2"/>
  <c r="G82" i="2"/>
  <c r="F82" i="2"/>
  <c r="J82" i="2" s="1"/>
  <c r="K82" i="2" s="1"/>
  <c r="I81" i="2"/>
  <c r="H81" i="2"/>
  <c r="G81" i="2"/>
  <c r="F81" i="2"/>
  <c r="J81" i="2" s="1"/>
  <c r="L81" i="2" s="1"/>
  <c r="I80" i="2"/>
  <c r="H80" i="2"/>
  <c r="G80" i="2"/>
  <c r="F80" i="2"/>
  <c r="J80" i="2" s="1"/>
  <c r="I79" i="2"/>
  <c r="H79" i="2"/>
  <c r="G79" i="2"/>
  <c r="F79" i="2"/>
  <c r="I78" i="2"/>
  <c r="H78" i="2"/>
  <c r="G78" i="2"/>
  <c r="F78" i="2"/>
  <c r="I77" i="2"/>
  <c r="H77" i="2"/>
  <c r="G77" i="2"/>
  <c r="F77" i="2"/>
  <c r="J77" i="2" s="1"/>
  <c r="L77" i="2" s="1"/>
  <c r="I76" i="2"/>
  <c r="H76" i="2"/>
  <c r="G76" i="2"/>
  <c r="F76" i="2"/>
  <c r="J76" i="2" s="1"/>
  <c r="I75" i="2"/>
  <c r="H75" i="2"/>
  <c r="G75" i="2"/>
  <c r="F75" i="2"/>
  <c r="J75" i="2" s="1"/>
  <c r="I74" i="2"/>
  <c r="H74" i="2"/>
  <c r="G74" i="2"/>
  <c r="F74" i="2"/>
  <c r="I73" i="2"/>
  <c r="H73" i="2"/>
  <c r="G73" i="2"/>
  <c r="F73" i="2"/>
  <c r="J73" i="2" s="1"/>
  <c r="L73" i="2" s="1"/>
  <c r="I72" i="2"/>
  <c r="H72" i="2"/>
  <c r="G72" i="2"/>
  <c r="F72" i="2"/>
  <c r="J72" i="2" s="1"/>
  <c r="I71" i="2"/>
  <c r="H71" i="2"/>
  <c r="G71" i="2"/>
  <c r="F71" i="2"/>
  <c r="I70" i="2"/>
  <c r="H70" i="2"/>
  <c r="G70" i="2"/>
  <c r="F70" i="2"/>
  <c r="J70" i="2" s="1"/>
  <c r="K70" i="2" s="1"/>
  <c r="I69" i="2"/>
  <c r="H69" i="2"/>
  <c r="G69" i="2"/>
  <c r="F69" i="2"/>
  <c r="I68" i="2"/>
  <c r="H68" i="2"/>
  <c r="G68" i="2"/>
  <c r="F68" i="2"/>
  <c r="J68" i="2" s="1"/>
  <c r="I67" i="2"/>
  <c r="H67" i="2"/>
  <c r="G67" i="2"/>
  <c r="F67" i="2"/>
  <c r="I66" i="2"/>
  <c r="H66" i="2"/>
  <c r="G66" i="2"/>
  <c r="F66" i="2"/>
  <c r="J66" i="2" s="1"/>
  <c r="K66" i="2" s="1"/>
  <c r="I65" i="2"/>
  <c r="H65" i="2"/>
  <c r="G65" i="2"/>
  <c r="F65" i="2"/>
  <c r="J65" i="2" s="1"/>
  <c r="L65" i="2" s="1"/>
  <c r="I64" i="2"/>
  <c r="H64" i="2"/>
  <c r="G64" i="2"/>
  <c r="F64" i="2"/>
  <c r="J64" i="2" s="1"/>
  <c r="I63" i="2"/>
  <c r="H63" i="2"/>
  <c r="G63" i="2"/>
  <c r="F63" i="2"/>
  <c r="I62" i="2"/>
  <c r="H62" i="2"/>
  <c r="G62" i="2"/>
  <c r="F62" i="2"/>
  <c r="I61" i="2"/>
  <c r="H61" i="2"/>
  <c r="G61" i="2"/>
  <c r="F61" i="2"/>
  <c r="J61" i="2" s="1"/>
  <c r="L61" i="2" s="1"/>
  <c r="I60" i="2"/>
  <c r="H60" i="2"/>
  <c r="G60" i="2"/>
  <c r="F60" i="2"/>
  <c r="J60" i="2" s="1"/>
  <c r="I59" i="2"/>
  <c r="H59" i="2"/>
  <c r="G59" i="2"/>
  <c r="F59" i="2"/>
  <c r="J59" i="2" s="1"/>
  <c r="I58" i="2"/>
  <c r="H58" i="2"/>
  <c r="G58" i="2"/>
  <c r="F58" i="2"/>
  <c r="I57" i="2"/>
  <c r="H57" i="2"/>
  <c r="G57" i="2"/>
  <c r="F57" i="2"/>
  <c r="J57" i="2" s="1"/>
  <c r="L57" i="2" s="1"/>
  <c r="I56" i="2"/>
  <c r="H56" i="2"/>
  <c r="G56" i="2"/>
  <c r="F56" i="2"/>
  <c r="J56" i="2" s="1"/>
  <c r="I55" i="2"/>
  <c r="H55" i="2"/>
  <c r="G55" i="2"/>
  <c r="F55" i="2"/>
  <c r="I54" i="2"/>
  <c r="H54" i="2"/>
  <c r="G54" i="2"/>
  <c r="F54" i="2"/>
  <c r="J54" i="2" s="1"/>
  <c r="K54" i="2" s="1"/>
  <c r="I53" i="2"/>
  <c r="H53" i="2"/>
  <c r="G53" i="2"/>
  <c r="F53" i="2"/>
  <c r="I52" i="2"/>
  <c r="H52" i="2"/>
  <c r="G52" i="2"/>
  <c r="F52" i="2"/>
  <c r="J52" i="2" s="1"/>
  <c r="I51" i="2"/>
  <c r="H51" i="2"/>
  <c r="G51" i="2"/>
  <c r="F51" i="2"/>
  <c r="I50" i="2"/>
  <c r="H50" i="2"/>
  <c r="G50" i="2"/>
  <c r="F50" i="2"/>
  <c r="J50" i="2" s="1"/>
  <c r="K50" i="2" s="1"/>
  <c r="I49" i="2"/>
  <c r="H49" i="2"/>
  <c r="G49" i="2"/>
  <c r="F49" i="2"/>
  <c r="J49" i="2" s="1"/>
  <c r="L49" i="2" s="1"/>
  <c r="I48" i="2"/>
  <c r="H48" i="2"/>
  <c r="G48" i="2"/>
  <c r="F48" i="2"/>
  <c r="J48" i="2" s="1"/>
  <c r="I47" i="2"/>
  <c r="H47" i="2"/>
  <c r="G47" i="2"/>
  <c r="F47" i="2"/>
  <c r="I46" i="2"/>
  <c r="H46" i="2"/>
  <c r="G46" i="2"/>
  <c r="F46" i="2"/>
  <c r="J46" i="2" s="1"/>
  <c r="L46" i="2" s="1"/>
  <c r="I45" i="2"/>
  <c r="H45" i="2"/>
  <c r="G45" i="2"/>
  <c r="F45" i="2"/>
  <c r="J45" i="2" s="1"/>
  <c r="I44" i="2"/>
  <c r="H44" i="2"/>
  <c r="G44" i="2"/>
  <c r="F44" i="2"/>
  <c r="J44" i="2" s="1"/>
  <c r="I43" i="2"/>
  <c r="H43" i="2"/>
  <c r="G43" i="2"/>
  <c r="F43" i="2"/>
  <c r="I42" i="2"/>
  <c r="H42" i="2"/>
  <c r="G42" i="2"/>
  <c r="F42" i="2"/>
  <c r="I41" i="2"/>
  <c r="H41" i="2"/>
  <c r="G41" i="2"/>
  <c r="F41" i="2"/>
  <c r="J41" i="2" s="1"/>
  <c r="I40" i="2"/>
  <c r="H40" i="2"/>
  <c r="G40" i="2"/>
  <c r="F40" i="2"/>
  <c r="J40" i="2" s="1"/>
  <c r="I39" i="2"/>
  <c r="H39" i="2"/>
  <c r="G39" i="2"/>
  <c r="F39" i="2"/>
  <c r="I38" i="2"/>
  <c r="H38" i="2"/>
  <c r="G38" i="2"/>
  <c r="F38" i="2"/>
  <c r="I37" i="2"/>
  <c r="H37" i="2"/>
  <c r="G37" i="2"/>
  <c r="F37" i="2"/>
  <c r="J37" i="2" s="1"/>
  <c r="I36" i="2"/>
  <c r="H36" i="2"/>
  <c r="G36" i="2"/>
  <c r="F36" i="2"/>
  <c r="J36" i="2" s="1"/>
  <c r="I35" i="2"/>
  <c r="H35" i="2"/>
  <c r="G35" i="2"/>
  <c r="F35" i="2"/>
  <c r="J35" i="2" s="1"/>
  <c r="I34" i="2"/>
  <c r="H34" i="2"/>
  <c r="G34" i="2"/>
  <c r="F34" i="2"/>
  <c r="J34" i="2" s="1"/>
  <c r="K34" i="2" s="1"/>
  <c r="I33" i="2"/>
  <c r="H33" i="2"/>
  <c r="G33" i="2"/>
  <c r="F33" i="2"/>
  <c r="J33" i="2" s="1"/>
  <c r="I32" i="2"/>
  <c r="H32" i="2"/>
  <c r="G32" i="2"/>
  <c r="F32" i="2"/>
  <c r="J32" i="2" s="1"/>
  <c r="I31" i="2"/>
  <c r="H31" i="2"/>
  <c r="G31" i="2"/>
  <c r="F31" i="2"/>
  <c r="J31" i="2" s="1"/>
  <c r="I30" i="2"/>
  <c r="H30" i="2"/>
  <c r="G30" i="2"/>
  <c r="F30" i="2"/>
  <c r="J30" i="2" s="1"/>
  <c r="I29" i="2"/>
  <c r="H29" i="2"/>
  <c r="G29" i="2"/>
  <c r="F29" i="2"/>
  <c r="J29" i="2" s="1"/>
  <c r="I28" i="2"/>
  <c r="H28" i="2"/>
  <c r="G28" i="2"/>
  <c r="F28" i="2"/>
  <c r="J28" i="2" s="1"/>
  <c r="I27" i="2"/>
  <c r="H27" i="2"/>
  <c r="G27" i="2"/>
  <c r="F27" i="2"/>
  <c r="J27" i="2" s="1"/>
  <c r="I26" i="2"/>
  <c r="H26" i="2"/>
  <c r="G26" i="2"/>
  <c r="F26" i="2"/>
  <c r="J26" i="2" s="1"/>
  <c r="I25" i="2"/>
  <c r="H25" i="2"/>
  <c r="G25" i="2"/>
  <c r="F25" i="2"/>
  <c r="J25" i="2" s="1"/>
  <c r="I24" i="2"/>
  <c r="H24" i="2"/>
  <c r="G24" i="2"/>
  <c r="F24" i="2"/>
  <c r="J24" i="2" s="1"/>
  <c r="I23" i="2"/>
  <c r="H23" i="2"/>
  <c r="G23" i="2"/>
  <c r="F23" i="2"/>
  <c r="J23" i="2" s="1"/>
  <c r="I22" i="2"/>
  <c r="H22" i="2"/>
  <c r="G22" i="2"/>
  <c r="F22" i="2"/>
  <c r="J22" i="2" s="1"/>
  <c r="I21" i="2"/>
  <c r="H21" i="2"/>
  <c r="G21" i="2"/>
  <c r="F21" i="2"/>
  <c r="J21" i="2" s="1"/>
  <c r="I20" i="2"/>
  <c r="H20" i="2"/>
  <c r="G20" i="2"/>
  <c r="F20" i="2"/>
  <c r="J20" i="2" s="1"/>
  <c r="I19" i="2"/>
  <c r="H19" i="2"/>
  <c r="G19" i="2"/>
  <c r="F19" i="2"/>
  <c r="J19" i="2" s="1"/>
  <c r="I18" i="2"/>
  <c r="H18" i="2"/>
  <c r="G18" i="2"/>
  <c r="F18" i="2"/>
  <c r="J18" i="2" s="1"/>
  <c r="I17" i="2"/>
  <c r="H17" i="2"/>
  <c r="G17" i="2"/>
  <c r="F17" i="2"/>
  <c r="J17" i="2" s="1"/>
  <c r="I16" i="2"/>
  <c r="H16" i="2"/>
  <c r="G16" i="2"/>
  <c r="F16" i="2"/>
  <c r="J16" i="2" s="1"/>
  <c r="I15" i="2"/>
  <c r="H15" i="2"/>
  <c r="G15" i="2"/>
  <c r="F15" i="2"/>
  <c r="J15" i="2" s="1"/>
  <c r="I14" i="2"/>
  <c r="H14" i="2"/>
  <c r="G14" i="2"/>
  <c r="F14" i="2"/>
  <c r="J14" i="2" s="1"/>
  <c r="I13" i="2"/>
  <c r="H13" i="2"/>
  <c r="G13" i="2"/>
  <c r="F13" i="2"/>
  <c r="J13" i="2" s="1"/>
  <c r="I12" i="2"/>
  <c r="H12" i="2"/>
  <c r="G12" i="2"/>
  <c r="F12" i="2"/>
  <c r="J12" i="2" s="1"/>
  <c r="I11" i="2"/>
  <c r="H11" i="2"/>
  <c r="G11" i="2"/>
  <c r="F11" i="2"/>
  <c r="J11" i="2" s="1"/>
  <c r="I10" i="2"/>
  <c r="H10" i="2"/>
  <c r="G10" i="2"/>
  <c r="F10" i="2"/>
  <c r="J10" i="2" s="1"/>
  <c r="I9" i="2"/>
  <c r="H9" i="2"/>
  <c r="G9" i="2"/>
  <c r="F9" i="2"/>
  <c r="J9" i="2" s="1"/>
  <c r="I8" i="2"/>
  <c r="H8" i="2"/>
  <c r="G8" i="2"/>
  <c r="F8" i="2"/>
  <c r="J8" i="2" s="1"/>
  <c r="I7" i="2"/>
  <c r="H7" i="2"/>
  <c r="G7" i="2"/>
  <c r="F7" i="2"/>
  <c r="J7" i="2" s="1"/>
  <c r="I6" i="2"/>
  <c r="H6" i="2"/>
  <c r="G6" i="2"/>
  <c r="F6" i="2"/>
  <c r="J6" i="2" s="1"/>
  <c r="R5" i="2"/>
  <c r="I5" i="2"/>
  <c r="H5" i="2"/>
  <c r="G5" i="2"/>
  <c r="F5" i="2"/>
  <c r="J5" i="2" s="1"/>
  <c r="R4" i="2"/>
  <c r="I4" i="2"/>
  <c r="H4" i="2"/>
  <c r="G4" i="2"/>
  <c r="F4" i="2"/>
  <c r="J4" i="2" s="1"/>
  <c r="Q6" i="5" l="1"/>
  <c r="P6" i="5"/>
  <c r="P2" i="5" s="1"/>
  <c r="J5" i="4"/>
  <c r="K5" i="4" s="1"/>
  <c r="M18" i="4"/>
  <c r="K18" i="4"/>
  <c r="M34" i="4"/>
  <c r="K34" i="4"/>
  <c r="M26" i="4"/>
  <c r="K26" i="4"/>
  <c r="M8" i="4"/>
  <c r="K8" i="4"/>
  <c r="M22" i="4"/>
  <c r="K22" i="4"/>
  <c r="M14" i="4"/>
  <c r="K14" i="4"/>
  <c r="M30" i="4"/>
  <c r="K30" i="4"/>
  <c r="M13" i="4"/>
  <c r="K13" i="4"/>
  <c r="K19" i="4"/>
  <c r="K36" i="4"/>
  <c r="M36" i="4"/>
  <c r="M42" i="4"/>
  <c r="K42" i="4"/>
  <c r="K47" i="4"/>
  <c r="M47" i="4"/>
  <c r="K53" i="4"/>
  <c r="M53" i="4"/>
  <c r="M61" i="4"/>
  <c r="K61" i="4"/>
  <c r="M69" i="4"/>
  <c r="K69" i="4"/>
  <c r="M82" i="4"/>
  <c r="K82" i="4"/>
  <c r="M98" i="4"/>
  <c r="K98" i="4"/>
  <c r="M114" i="4"/>
  <c r="K114" i="4"/>
  <c r="M118" i="4"/>
  <c r="K118" i="4"/>
  <c r="M122" i="4"/>
  <c r="K122" i="4"/>
  <c r="M126" i="4"/>
  <c r="K126" i="4"/>
  <c r="M130" i="4"/>
  <c r="K130" i="4"/>
  <c r="M134" i="4"/>
  <c r="K134" i="4"/>
  <c r="M138" i="4"/>
  <c r="K138" i="4"/>
  <c r="M142" i="4"/>
  <c r="K142" i="4"/>
  <c r="M149" i="4"/>
  <c r="K149" i="4"/>
  <c r="M158" i="4"/>
  <c r="K158" i="4"/>
  <c r="K9" i="4"/>
  <c r="M24" i="4"/>
  <c r="M35" i="4"/>
  <c r="K35" i="4"/>
  <c r="M38" i="4"/>
  <c r="K38" i="4"/>
  <c r="M43" i="4"/>
  <c r="K43" i="4"/>
  <c r="M46" i="4"/>
  <c r="K46" i="4"/>
  <c r="K51" i="4"/>
  <c r="M51" i="4"/>
  <c r="M57" i="4"/>
  <c r="K57" i="4"/>
  <c r="M65" i="4"/>
  <c r="K65" i="4"/>
  <c r="M74" i="4"/>
  <c r="K74" i="4"/>
  <c r="M90" i="4"/>
  <c r="K90" i="4"/>
  <c r="M106" i="4"/>
  <c r="K106" i="4"/>
  <c r="K15" i="4"/>
  <c r="M20" i="4"/>
  <c r="J25" i="4"/>
  <c r="K31" i="4"/>
  <c r="M5" i="4"/>
  <c r="K39" i="4"/>
  <c r="M39" i="4"/>
  <c r="K41" i="4"/>
  <c r="M41" i="4"/>
  <c r="K45" i="4"/>
  <c r="M45" i="4"/>
  <c r="M50" i="4"/>
  <c r="K50" i="4"/>
  <c r="M58" i="4"/>
  <c r="K58" i="4"/>
  <c r="M66" i="4"/>
  <c r="K66" i="4"/>
  <c r="M78" i="4"/>
  <c r="K78" i="4"/>
  <c r="M94" i="4"/>
  <c r="K94" i="4"/>
  <c r="M110" i="4"/>
  <c r="K110" i="4"/>
  <c r="K10" i="4"/>
  <c r="J4" i="4"/>
  <c r="J6" i="4"/>
  <c r="J11" i="4"/>
  <c r="J16" i="4"/>
  <c r="J21" i="4"/>
  <c r="K27" i="4"/>
  <c r="J32" i="4"/>
  <c r="M29" i="4"/>
  <c r="K29" i="4"/>
  <c r="M37" i="4"/>
  <c r="K37" i="4"/>
  <c r="K40" i="4"/>
  <c r="M40" i="4"/>
  <c r="K49" i="4"/>
  <c r="M49" i="4"/>
  <c r="M54" i="4"/>
  <c r="K54" i="4"/>
  <c r="M62" i="4"/>
  <c r="K62" i="4"/>
  <c r="M70" i="4"/>
  <c r="K70" i="4"/>
  <c r="M86" i="4"/>
  <c r="K86" i="4"/>
  <c r="M102" i="4"/>
  <c r="K102" i="4"/>
  <c r="J7" i="4"/>
  <c r="J12" i="4"/>
  <c r="J17" i="4"/>
  <c r="J23" i="4"/>
  <c r="J28" i="4"/>
  <c r="J33" i="4"/>
  <c r="K44" i="4"/>
  <c r="K55" i="4"/>
  <c r="M60" i="4"/>
  <c r="M93" i="4"/>
  <c r="K93" i="4"/>
  <c r="M104" i="4"/>
  <c r="M136" i="4"/>
  <c r="M165" i="4"/>
  <c r="K165" i="4"/>
  <c r="M169" i="4"/>
  <c r="K169" i="4"/>
  <c r="M173" i="4"/>
  <c r="K173" i="4"/>
  <c r="M177" i="4"/>
  <c r="K177" i="4"/>
  <c r="M181" i="4"/>
  <c r="K181" i="4"/>
  <c r="M185" i="4"/>
  <c r="K185" i="4"/>
  <c r="M190" i="4"/>
  <c r="K190" i="4"/>
  <c r="M193" i="4"/>
  <c r="K193" i="4"/>
  <c r="M197" i="4"/>
  <c r="K197" i="4"/>
  <c r="M202" i="4"/>
  <c r="K202" i="4"/>
  <c r="M206" i="4"/>
  <c r="K206" i="4"/>
  <c r="M210" i="4"/>
  <c r="K210" i="4"/>
  <c r="M215" i="4"/>
  <c r="K215" i="4"/>
  <c r="M218" i="4"/>
  <c r="K218" i="4"/>
  <c r="M221" i="4"/>
  <c r="K221" i="4"/>
  <c r="K224" i="4"/>
  <c r="M224" i="4"/>
  <c r="M227" i="4"/>
  <c r="K227" i="4"/>
  <c r="M231" i="4"/>
  <c r="K231" i="4"/>
  <c r="M234" i="4"/>
  <c r="K234" i="4"/>
  <c r="M237" i="4"/>
  <c r="K237" i="4"/>
  <c r="K240" i="4"/>
  <c r="M240" i="4"/>
  <c r="M243" i="4"/>
  <c r="K243" i="4"/>
  <c r="M246" i="4"/>
  <c r="K246" i="4"/>
  <c r="K248" i="4"/>
  <c r="M248" i="4"/>
  <c r="M250" i="4"/>
  <c r="K250" i="4"/>
  <c r="K252" i="4"/>
  <c r="M252" i="4"/>
  <c r="M254" i="4"/>
  <c r="K254" i="4"/>
  <c r="K256" i="4"/>
  <c r="M256" i="4"/>
  <c r="K63" i="4"/>
  <c r="M72" i="4"/>
  <c r="K83" i="4"/>
  <c r="M125" i="4"/>
  <c r="K125" i="4"/>
  <c r="K131" i="4"/>
  <c r="M163" i="4"/>
  <c r="K163" i="4"/>
  <c r="M167" i="4"/>
  <c r="K167" i="4"/>
  <c r="M171" i="4"/>
  <c r="K171" i="4"/>
  <c r="M175" i="4"/>
  <c r="K175" i="4"/>
  <c r="M179" i="4"/>
  <c r="K179" i="4"/>
  <c r="M183" i="4"/>
  <c r="K183" i="4"/>
  <c r="M187" i="4"/>
  <c r="K187" i="4"/>
  <c r="M191" i="4"/>
  <c r="K191" i="4"/>
  <c r="M195" i="4"/>
  <c r="K195" i="4"/>
  <c r="M199" i="4"/>
  <c r="K199" i="4"/>
  <c r="M201" i="4"/>
  <c r="K201" i="4"/>
  <c r="M205" i="4"/>
  <c r="K205" i="4"/>
  <c r="M209" i="4"/>
  <c r="K209" i="4"/>
  <c r="M213" i="4"/>
  <c r="K213" i="4"/>
  <c r="M217" i="4"/>
  <c r="K217" i="4"/>
  <c r="K220" i="4"/>
  <c r="M220" i="4"/>
  <c r="M223" i="4"/>
  <c r="K223" i="4"/>
  <c r="M226" i="4"/>
  <c r="K226" i="4"/>
  <c r="M229" i="4"/>
  <c r="K229" i="4"/>
  <c r="M233" i="4"/>
  <c r="K233" i="4"/>
  <c r="K236" i="4"/>
  <c r="M236" i="4"/>
  <c r="M239" i="4"/>
  <c r="K239" i="4"/>
  <c r="M242" i="4"/>
  <c r="K242" i="4"/>
  <c r="M245" i="4"/>
  <c r="K245" i="4"/>
  <c r="M247" i="4"/>
  <c r="K247" i="4"/>
  <c r="M249" i="4"/>
  <c r="K249" i="4"/>
  <c r="M251" i="4"/>
  <c r="K251" i="4"/>
  <c r="M253" i="4"/>
  <c r="K253" i="4"/>
  <c r="M257" i="4"/>
  <c r="K257" i="4"/>
  <c r="J48" i="4"/>
  <c r="J73" i="4"/>
  <c r="K79" i="4"/>
  <c r="M84" i="4"/>
  <c r="J89" i="4"/>
  <c r="K95" i="4"/>
  <c r="M100" i="4"/>
  <c r="J105" i="4"/>
  <c r="K111" i="4"/>
  <c r="M116" i="4"/>
  <c r="J121" i="4"/>
  <c r="K127" i="4"/>
  <c r="M132" i="4"/>
  <c r="J137" i="4"/>
  <c r="K143" i="4"/>
  <c r="M150" i="4"/>
  <c r="K150" i="4"/>
  <c r="M77" i="4"/>
  <c r="K77" i="4"/>
  <c r="K99" i="4"/>
  <c r="K115" i="4"/>
  <c r="K164" i="4"/>
  <c r="M164" i="4"/>
  <c r="M170" i="4"/>
  <c r="K170" i="4"/>
  <c r="M174" i="4"/>
  <c r="K174" i="4"/>
  <c r="M178" i="4"/>
  <c r="K178" i="4"/>
  <c r="M182" i="4"/>
  <c r="K182" i="4"/>
  <c r="M186" i="4"/>
  <c r="K186" i="4"/>
  <c r="M189" i="4"/>
  <c r="K189" i="4"/>
  <c r="M194" i="4"/>
  <c r="K194" i="4"/>
  <c r="M198" i="4"/>
  <c r="K198" i="4"/>
  <c r="M203" i="4"/>
  <c r="K203" i="4"/>
  <c r="M207" i="4"/>
  <c r="K207" i="4"/>
  <c r="M211" i="4"/>
  <c r="K211" i="4"/>
  <c r="M214" i="4"/>
  <c r="K214" i="4"/>
  <c r="M230" i="4"/>
  <c r="K230" i="4"/>
  <c r="J52" i="4"/>
  <c r="J56" i="4"/>
  <c r="J59" i="4"/>
  <c r="J64" i="4"/>
  <c r="J67" i="4"/>
  <c r="K75" i="4"/>
  <c r="J80" i="4"/>
  <c r="J85" i="4"/>
  <c r="K91" i="4"/>
  <c r="J96" i="4"/>
  <c r="J101" i="4"/>
  <c r="K107" i="4"/>
  <c r="J112" i="4"/>
  <c r="J117" i="4"/>
  <c r="K123" i="4"/>
  <c r="J128" i="4"/>
  <c r="J133" i="4"/>
  <c r="K139" i="4"/>
  <c r="J144" i="4"/>
  <c r="M153" i="4"/>
  <c r="K153" i="4"/>
  <c r="K154" i="4"/>
  <c r="M68" i="4"/>
  <c r="M88" i="4"/>
  <c r="M109" i="4"/>
  <c r="K109" i="4"/>
  <c r="M120" i="4"/>
  <c r="M141" i="4"/>
  <c r="K141" i="4"/>
  <c r="M162" i="4"/>
  <c r="K162" i="4"/>
  <c r="M166" i="4"/>
  <c r="K166" i="4"/>
  <c r="K168" i="4"/>
  <c r="M168" i="4"/>
  <c r="K172" i="4"/>
  <c r="M172" i="4"/>
  <c r="K176" i="4"/>
  <c r="M176" i="4"/>
  <c r="K180" i="4"/>
  <c r="M180" i="4"/>
  <c r="K184" i="4"/>
  <c r="M184" i="4"/>
  <c r="K188" i="4"/>
  <c r="M188" i="4"/>
  <c r="K192" i="4"/>
  <c r="M192" i="4"/>
  <c r="K196" i="4"/>
  <c r="M196" i="4"/>
  <c r="K200" i="4"/>
  <c r="M200" i="4"/>
  <c r="K204" i="4"/>
  <c r="M204" i="4"/>
  <c r="K208" i="4"/>
  <c r="M208" i="4"/>
  <c r="K212" i="4"/>
  <c r="M212" i="4"/>
  <c r="K216" i="4"/>
  <c r="M216" i="4"/>
  <c r="M219" i="4"/>
  <c r="K219" i="4"/>
  <c r="M222" i="4"/>
  <c r="K222" i="4"/>
  <c r="M225" i="4"/>
  <c r="K225" i="4"/>
  <c r="K228" i="4"/>
  <c r="M228" i="4"/>
  <c r="K232" i="4"/>
  <c r="M232" i="4"/>
  <c r="M235" i="4"/>
  <c r="K235" i="4"/>
  <c r="M238" i="4"/>
  <c r="K238" i="4"/>
  <c r="M241" i="4"/>
  <c r="K241" i="4"/>
  <c r="K244" i="4"/>
  <c r="M244" i="4"/>
  <c r="M255" i="4"/>
  <c r="K255" i="4"/>
  <c r="J71" i="4"/>
  <c r="J81" i="4"/>
  <c r="J87" i="4"/>
  <c r="J92" i="4"/>
  <c r="J97" i="4"/>
  <c r="J103" i="4"/>
  <c r="J108" i="4"/>
  <c r="J113" i="4"/>
  <c r="J119" i="4"/>
  <c r="J124" i="4"/>
  <c r="J129" i="4"/>
  <c r="J135" i="4"/>
  <c r="J140" i="4"/>
  <c r="J145" i="4"/>
  <c r="J146" i="4"/>
  <c r="M157" i="4"/>
  <c r="K157" i="4"/>
  <c r="K147" i="4"/>
  <c r="J152" i="4"/>
  <c r="K155" i="4"/>
  <c r="K159" i="4"/>
  <c r="J160" i="4"/>
  <c r="J148" i="4"/>
  <c r="J151" i="4"/>
  <c r="J156" i="4"/>
  <c r="M161" i="4"/>
  <c r="K161" i="4"/>
  <c r="K7" i="2"/>
  <c r="L7" i="2"/>
  <c r="L11" i="2"/>
  <c r="K11" i="2"/>
  <c r="L15" i="2"/>
  <c r="K15" i="2"/>
  <c r="L20" i="2"/>
  <c r="K20" i="2"/>
  <c r="L23" i="2"/>
  <c r="K23" i="2"/>
  <c r="L27" i="2"/>
  <c r="K27" i="2"/>
  <c r="L31" i="2"/>
  <c r="K31" i="2"/>
  <c r="L36" i="2"/>
  <c r="K36" i="2"/>
  <c r="L44" i="2"/>
  <c r="K44" i="2"/>
  <c r="L56" i="2"/>
  <c r="K56" i="2"/>
  <c r="L72" i="2"/>
  <c r="K72" i="2"/>
  <c r="L100" i="2"/>
  <c r="K100" i="2"/>
  <c r="L9" i="2"/>
  <c r="K9" i="2"/>
  <c r="K13" i="2"/>
  <c r="L13" i="2"/>
  <c r="K17" i="2"/>
  <c r="L17" i="2"/>
  <c r="K21" i="2"/>
  <c r="L21" i="2"/>
  <c r="K25" i="2"/>
  <c r="L25" i="2"/>
  <c r="K29" i="2"/>
  <c r="L29" i="2"/>
  <c r="L33" i="2"/>
  <c r="K33" i="2"/>
  <c r="L41" i="2"/>
  <c r="K41" i="2"/>
  <c r="L52" i="2"/>
  <c r="K52" i="2"/>
  <c r="L64" i="2"/>
  <c r="K64" i="2"/>
  <c r="L80" i="2"/>
  <c r="K80" i="2"/>
  <c r="L96" i="2"/>
  <c r="K96" i="2"/>
  <c r="L108" i="2"/>
  <c r="K108" i="2"/>
  <c r="L132" i="2"/>
  <c r="K132" i="2"/>
  <c r="L6" i="2"/>
  <c r="K6" i="2"/>
  <c r="L10" i="2"/>
  <c r="K10" i="2"/>
  <c r="L14" i="2"/>
  <c r="K14" i="2"/>
  <c r="L18" i="2"/>
  <c r="K18" i="2"/>
  <c r="L22" i="2"/>
  <c r="K22" i="2"/>
  <c r="L26" i="2"/>
  <c r="K26" i="2"/>
  <c r="L30" i="2"/>
  <c r="K30" i="2"/>
  <c r="K35" i="2"/>
  <c r="L35" i="2"/>
  <c r="L40" i="2"/>
  <c r="K40" i="2"/>
  <c r="L48" i="2"/>
  <c r="K48" i="2"/>
  <c r="L68" i="2"/>
  <c r="K68" i="2"/>
  <c r="L84" i="2"/>
  <c r="K84" i="2"/>
  <c r="L92" i="2"/>
  <c r="K92" i="2"/>
  <c r="L112" i="2"/>
  <c r="K112" i="2"/>
  <c r="L120" i="2"/>
  <c r="K120" i="2"/>
  <c r="L128" i="2"/>
  <c r="K128" i="2"/>
  <c r="L144" i="2"/>
  <c r="K144" i="2"/>
  <c r="L8" i="2"/>
  <c r="K8" i="2"/>
  <c r="L12" i="2"/>
  <c r="K12" i="2"/>
  <c r="L16" i="2"/>
  <c r="K16" i="2"/>
  <c r="L19" i="2"/>
  <c r="K19" i="2"/>
  <c r="K24" i="2"/>
  <c r="L24" i="2"/>
  <c r="L28" i="2"/>
  <c r="K28" i="2"/>
  <c r="L32" i="2"/>
  <c r="K32" i="2"/>
  <c r="K37" i="2"/>
  <c r="L37" i="2"/>
  <c r="L45" i="2"/>
  <c r="K45" i="2"/>
  <c r="L60" i="2"/>
  <c r="K60" i="2"/>
  <c r="L76" i="2"/>
  <c r="K76" i="2"/>
  <c r="L88" i="2"/>
  <c r="K88" i="2"/>
  <c r="L104" i="2"/>
  <c r="K104" i="2"/>
  <c r="L116" i="2"/>
  <c r="K116" i="2"/>
  <c r="L124" i="2"/>
  <c r="K124" i="2"/>
  <c r="L136" i="2"/>
  <c r="K136" i="2"/>
  <c r="L140" i="2"/>
  <c r="K140" i="2"/>
  <c r="L4" i="2"/>
  <c r="K4" i="2"/>
  <c r="L5" i="2"/>
  <c r="K5" i="2"/>
  <c r="L59" i="2"/>
  <c r="K59" i="2"/>
  <c r="L75" i="2"/>
  <c r="K75" i="2"/>
  <c r="L91" i="2"/>
  <c r="K91" i="2"/>
  <c r="L102" i="2"/>
  <c r="L118" i="2"/>
  <c r="L146" i="2"/>
  <c r="K146" i="2"/>
  <c r="L150" i="2"/>
  <c r="K150" i="2"/>
  <c r="L153" i="2"/>
  <c r="K153" i="2"/>
  <c r="L158" i="2"/>
  <c r="K158" i="2"/>
  <c r="L161" i="2"/>
  <c r="K161" i="2"/>
  <c r="L166" i="2"/>
  <c r="K166" i="2"/>
  <c r="L169" i="2"/>
  <c r="K169" i="2"/>
  <c r="L174" i="2"/>
  <c r="K174" i="2"/>
  <c r="L178" i="2"/>
  <c r="K178" i="2"/>
  <c r="L182" i="2"/>
  <c r="K182" i="2"/>
  <c r="L186" i="2"/>
  <c r="K186" i="2"/>
  <c r="L190" i="2"/>
  <c r="K190" i="2"/>
  <c r="L194" i="2"/>
  <c r="K194" i="2"/>
  <c r="L198" i="2"/>
  <c r="K198" i="2"/>
  <c r="L201" i="2"/>
  <c r="K201" i="2"/>
  <c r="K204" i="2"/>
  <c r="L204" i="2"/>
  <c r="L205" i="2"/>
  <c r="K205" i="2"/>
  <c r="L207" i="2"/>
  <c r="K207" i="2"/>
  <c r="L210" i="2"/>
  <c r="K210" i="2"/>
  <c r="L211" i="2"/>
  <c r="K211" i="2"/>
  <c r="K212" i="2"/>
  <c r="L212" i="2"/>
  <c r="L213" i="2"/>
  <c r="K213" i="2"/>
  <c r="L214" i="2"/>
  <c r="K214" i="2"/>
  <c r="L215" i="2"/>
  <c r="K215" i="2"/>
  <c r="K216" i="2"/>
  <c r="L216" i="2"/>
  <c r="L217" i="2"/>
  <c r="K217" i="2"/>
  <c r="L218" i="2"/>
  <c r="K218" i="2"/>
  <c r="L219" i="2"/>
  <c r="K219" i="2"/>
  <c r="K220" i="2"/>
  <c r="L220" i="2"/>
  <c r="L221" i="2"/>
  <c r="K221" i="2"/>
  <c r="L222" i="2"/>
  <c r="K222" i="2"/>
  <c r="L223" i="2"/>
  <c r="K223" i="2"/>
  <c r="K224" i="2"/>
  <c r="L224" i="2"/>
  <c r="L225" i="2"/>
  <c r="K225" i="2"/>
  <c r="L226" i="2"/>
  <c r="K226" i="2"/>
  <c r="L227" i="2"/>
  <c r="K227" i="2"/>
  <c r="K228" i="2"/>
  <c r="L228" i="2"/>
  <c r="L229" i="2"/>
  <c r="K229" i="2"/>
  <c r="L230" i="2"/>
  <c r="K230" i="2"/>
  <c r="L231" i="2"/>
  <c r="K231" i="2"/>
  <c r="K232" i="2"/>
  <c r="L232" i="2"/>
  <c r="L233" i="2"/>
  <c r="K233" i="2"/>
  <c r="L234" i="2"/>
  <c r="K234" i="2"/>
  <c r="L235" i="2"/>
  <c r="K235" i="2"/>
  <c r="K236" i="2"/>
  <c r="L236" i="2"/>
  <c r="L237" i="2"/>
  <c r="K237" i="2"/>
  <c r="L238" i="2"/>
  <c r="K238" i="2"/>
  <c r="L239" i="2"/>
  <c r="K239" i="2"/>
  <c r="K240" i="2"/>
  <c r="L240" i="2"/>
  <c r="L241" i="2"/>
  <c r="K241" i="2"/>
  <c r="L242" i="2"/>
  <c r="K242" i="2"/>
  <c r="L243" i="2"/>
  <c r="K243" i="2"/>
  <c r="K244" i="2"/>
  <c r="L244" i="2"/>
  <c r="L245" i="2"/>
  <c r="K245" i="2"/>
  <c r="L246" i="2"/>
  <c r="K246" i="2"/>
  <c r="L247" i="2"/>
  <c r="K247" i="2"/>
  <c r="K248" i="2"/>
  <c r="L248" i="2"/>
  <c r="L249" i="2"/>
  <c r="K249" i="2"/>
  <c r="L250" i="2"/>
  <c r="K250" i="2"/>
  <c r="L251" i="2"/>
  <c r="K251" i="2"/>
  <c r="K252" i="2"/>
  <c r="L252" i="2"/>
  <c r="L253" i="2"/>
  <c r="K253" i="2"/>
  <c r="L254" i="2"/>
  <c r="K254" i="2"/>
  <c r="L255" i="2"/>
  <c r="K255" i="2"/>
  <c r="K256" i="2"/>
  <c r="L256" i="2"/>
  <c r="L257" i="2"/>
  <c r="K257" i="2"/>
  <c r="K49" i="2"/>
  <c r="K97" i="2"/>
  <c r="L123" i="2"/>
  <c r="K123" i="2"/>
  <c r="L147" i="2"/>
  <c r="K147" i="2"/>
  <c r="L151" i="2"/>
  <c r="K151" i="2"/>
  <c r="K156" i="2"/>
  <c r="L156" i="2"/>
  <c r="L159" i="2"/>
  <c r="K159" i="2"/>
  <c r="K164" i="2"/>
  <c r="L164" i="2"/>
  <c r="K168" i="2"/>
  <c r="L168" i="2"/>
  <c r="K172" i="2"/>
  <c r="L172" i="2"/>
  <c r="K176" i="2"/>
  <c r="L176" i="2"/>
  <c r="L179" i="2"/>
  <c r="K179" i="2"/>
  <c r="L183" i="2"/>
  <c r="K183" i="2"/>
  <c r="L187" i="2"/>
  <c r="K187" i="2"/>
  <c r="K192" i="2"/>
  <c r="L192" i="2"/>
  <c r="L195" i="2"/>
  <c r="K195" i="2"/>
  <c r="K200" i="2"/>
  <c r="L200" i="2"/>
  <c r="L202" i="2"/>
  <c r="K202" i="2"/>
  <c r="K208" i="2"/>
  <c r="L208" i="2"/>
  <c r="L34" i="2"/>
  <c r="J38" i="2"/>
  <c r="J43" i="2"/>
  <c r="K46" i="2"/>
  <c r="L50" i="2"/>
  <c r="J55" i="2"/>
  <c r="K61" i="2"/>
  <c r="L66" i="2"/>
  <c r="J71" i="2"/>
  <c r="K77" i="2"/>
  <c r="L82" i="2"/>
  <c r="J87" i="2"/>
  <c r="K93" i="2"/>
  <c r="L98" i="2"/>
  <c r="J103" i="2"/>
  <c r="K109" i="2"/>
  <c r="L114" i="2"/>
  <c r="J119" i="2"/>
  <c r="J125" i="2"/>
  <c r="L130" i="2"/>
  <c r="J135" i="2"/>
  <c r="J141" i="2"/>
  <c r="K65" i="2"/>
  <c r="L70" i="2"/>
  <c r="L86" i="2"/>
  <c r="L107" i="2"/>
  <c r="K107" i="2"/>
  <c r="K129" i="2"/>
  <c r="L134" i="2"/>
  <c r="L149" i="2"/>
  <c r="K149" i="2"/>
  <c r="L154" i="2"/>
  <c r="K154" i="2"/>
  <c r="L157" i="2"/>
  <c r="K157" i="2"/>
  <c r="L162" i="2"/>
  <c r="K162" i="2"/>
  <c r="L165" i="2"/>
  <c r="K165" i="2"/>
  <c r="L170" i="2"/>
  <c r="K170" i="2"/>
  <c r="L173" i="2"/>
  <c r="K173" i="2"/>
  <c r="L177" i="2"/>
  <c r="K177" i="2"/>
  <c r="L181" i="2"/>
  <c r="K181" i="2"/>
  <c r="L185" i="2"/>
  <c r="K185" i="2"/>
  <c r="L189" i="2"/>
  <c r="K189" i="2"/>
  <c r="L193" i="2"/>
  <c r="K193" i="2"/>
  <c r="L197" i="2"/>
  <c r="K197" i="2"/>
  <c r="L206" i="2"/>
  <c r="K206" i="2"/>
  <c r="J62" i="2"/>
  <c r="J67" i="2"/>
  <c r="K73" i="2"/>
  <c r="K105" i="2"/>
  <c r="L115" i="2"/>
  <c r="K115" i="2"/>
  <c r="K121" i="2"/>
  <c r="J126" i="2"/>
  <c r="K137" i="2"/>
  <c r="J142" i="2"/>
  <c r="L54" i="2"/>
  <c r="K81" i="2"/>
  <c r="K113" i="2"/>
  <c r="L139" i="2"/>
  <c r="K139" i="2"/>
  <c r="K148" i="2"/>
  <c r="L148" i="2"/>
  <c r="K152" i="2"/>
  <c r="L152" i="2"/>
  <c r="L155" i="2"/>
  <c r="K155" i="2"/>
  <c r="K160" i="2"/>
  <c r="L160" i="2"/>
  <c r="L163" i="2"/>
  <c r="K163" i="2"/>
  <c r="L167" i="2"/>
  <c r="K167" i="2"/>
  <c r="L171" i="2"/>
  <c r="K171" i="2"/>
  <c r="L175" i="2"/>
  <c r="K175" i="2"/>
  <c r="K180" i="2"/>
  <c r="L180" i="2"/>
  <c r="K184" i="2"/>
  <c r="L184" i="2"/>
  <c r="K188" i="2"/>
  <c r="L188" i="2"/>
  <c r="L191" i="2"/>
  <c r="K191" i="2"/>
  <c r="K196" i="2"/>
  <c r="L196" i="2"/>
  <c r="L199" i="2"/>
  <c r="K199" i="2"/>
  <c r="L203" i="2"/>
  <c r="K203" i="2"/>
  <c r="L209" i="2"/>
  <c r="K209" i="2"/>
  <c r="J51" i="2"/>
  <c r="K57" i="2"/>
  <c r="J78" i="2"/>
  <c r="J83" i="2"/>
  <c r="K89" i="2"/>
  <c r="J94" i="2"/>
  <c r="J99" i="2"/>
  <c r="J110" i="2"/>
  <c r="L131" i="2"/>
  <c r="K131" i="2"/>
  <c r="J39" i="2"/>
  <c r="J42" i="2"/>
  <c r="J47" i="2"/>
  <c r="J53" i="2"/>
  <c r="J58" i="2"/>
  <c r="J63" i="2"/>
  <c r="J69" i="2"/>
  <c r="J74" i="2"/>
  <c r="J79" i="2"/>
  <c r="J85" i="2"/>
  <c r="J90" i="2"/>
  <c r="J95" i="2"/>
  <c r="J101" i="2"/>
  <c r="J106" i="2"/>
  <c r="J111" i="2"/>
  <c r="J117" i="2"/>
  <c r="J122" i="2"/>
  <c r="J127" i="2"/>
  <c r="J133" i="2"/>
  <c r="J138" i="2"/>
  <c r="J143" i="2"/>
  <c r="J145" i="2"/>
  <c r="L55" i="1"/>
  <c r="L56" i="1"/>
  <c r="L57" i="1"/>
  <c r="L5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4" i="1"/>
  <c r="L5" i="1"/>
  <c r="L53" i="1"/>
  <c r="L117" i="1"/>
  <c r="K160" i="4" l="1"/>
  <c r="M160" i="4"/>
  <c r="M145" i="4"/>
  <c r="K145" i="4"/>
  <c r="M81" i="4"/>
  <c r="K81" i="4"/>
  <c r="M117" i="4"/>
  <c r="K117" i="4"/>
  <c r="K96" i="4"/>
  <c r="M96" i="4"/>
  <c r="K56" i="4"/>
  <c r="M56" i="4"/>
  <c r="M121" i="4"/>
  <c r="K121" i="4"/>
  <c r="M23" i="4"/>
  <c r="K23" i="4"/>
  <c r="M21" i="4"/>
  <c r="K21" i="4"/>
  <c r="K4" i="4"/>
  <c r="S9" i="4"/>
  <c r="M4" i="4"/>
  <c r="K140" i="4"/>
  <c r="M140" i="4"/>
  <c r="M119" i="4"/>
  <c r="K119" i="4"/>
  <c r="M133" i="4"/>
  <c r="K133" i="4"/>
  <c r="K112" i="4"/>
  <c r="M112" i="4"/>
  <c r="M67" i="4"/>
  <c r="K67" i="4"/>
  <c r="M52" i="4"/>
  <c r="K52" i="4"/>
  <c r="M137" i="4"/>
  <c r="K137" i="4"/>
  <c r="M73" i="4"/>
  <c r="K73" i="4"/>
  <c r="M17" i="4"/>
  <c r="K17" i="4"/>
  <c r="K16" i="4"/>
  <c r="M16" i="4"/>
  <c r="K124" i="4"/>
  <c r="M124" i="4"/>
  <c r="K156" i="4"/>
  <c r="M156" i="4"/>
  <c r="M97" i="4"/>
  <c r="K97" i="4"/>
  <c r="K151" i="4"/>
  <c r="M151" i="4"/>
  <c r="M113" i="4"/>
  <c r="K113" i="4"/>
  <c r="K92" i="4"/>
  <c r="M92" i="4"/>
  <c r="M71" i="4"/>
  <c r="K71" i="4"/>
  <c r="K128" i="4"/>
  <c r="M128" i="4"/>
  <c r="M85" i="4"/>
  <c r="K85" i="4"/>
  <c r="K64" i="4"/>
  <c r="M64" i="4"/>
  <c r="M89" i="4"/>
  <c r="K89" i="4"/>
  <c r="M48" i="4"/>
  <c r="K48" i="4"/>
  <c r="M33" i="4"/>
  <c r="K33" i="4"/>
  <c r="K12" i="4"/>
  <c r="M12" i="4"/>
  <c r="K32" i="4"/>
  <c r="M32" i="4"/>
  <c r="K11" i="4"/>
  <c r="M11" i="4"/>
  <c r="M25" i="4"/>
  <c r="K25" i="4"/>
  <c r="M103" i="4"/>
  <c r="K103" i="4"/>
  <c r="K76" i="4"/>
  <c r="M76" i="4"/>
  <c r="M135" i="4"/>
  <c r="K135" i="4"/>
  <c r="K148" i="4"/>
  <c r="M148" i="4"/>
  <c r="K152" i="4"/>
  <c r="M152" i="4"/>
  <c r="M146" i="4"/>
  <c r="K146" i="4"/>
  <c r="M129" i="4"/>
  <c r="K129" i="4"/>
  <c r="K108" i="4"/>
  <c r="M108" i="4"/>
  <c r="M87" i="4"/>
  <c r="K87" i="4"/>
  <c r="K144" i="4"/>
  <c r="M144" i="4"/>
  <c r="M101" i="4"/>
  <c r="K101" i="4"/>
  <c r="K80" i="4"/>
  <c r="M80" i="4"/>
  <c r="M59" i="4"/>
  <c r="K59" i="4"/>
  <c r="M105" i="4"/>
  <c r="K105" i="4"/>
  <c r="K28" i="4"/>
  <c r="M28" i="4"/>
  <c r="M7" i="4"/>
  <c r="K7" i="4"/>
  <c r="K6" i="4"/>
  <c r="M6" i="4"/>
  <c r="L145" i="2"/>
  <c r="K145" i="2"/>
  <c r="K106" i="2"/>
  <c r="L106" i="2"/>
  <c r="K42" i="2"/>
  <c r="L42" i="2"/>
  <c r="L143" i="2"/>
  <c r="K143" i="2"/>
  <c r="K122" i="2"/>
  <c r="L122" i="2"/>
  <c r="L101" i="2"/>
  <c r="K101" i="2"/>
  <c r="L79" i="2"/>
  <c r="K79" i="2"/>
  <c r="K58" i="2"/>
  <c r="L58" i="2"/>
  <c r="K39" i="2"/>
  <c r="L39" i="2"/>
  <c r="L99" i="2"/>
  <c r="K99" i="2"/>
  <c r="K78" i="2"/>
  <c r="L78" i="2"/>
  <c r="K142" i="2"/>
  <c r="L142" i="2"/>
  <c r="L67" i="2"/>
  <c r="K67" i="2"/>
  <c r="L125" i="2"/>
  <c r="K125" i="2"/>
  <c r="L103" i="2"/>
  <c r="K103" i="2"/>
  <c r="K43" i="2"/>
  <c r="L43" i="2"/>
  <c r="L85" i="2"/>
  <c r="K85" i="2"/>
  <c r="K110" i="2"/>
  <c r="L110" i="2"/>
  <c r="L117" i="2"/>
  <c r="K117" i="2"/>
  <c r="K74" i="2"/>
  <c r="L74" i="2"/>
  <c r="K94" i="2"/>
  <c r="L94" i="2"/>
  <c r="L141" i="2"/>
  <c r="K141" i="2"/>
  <c r="L119" i="2"/>
  <c r="K119" i="2"/>
  <c r="L38" i="2"/>
  <c r="L1" i="2" s="1"/>
  <c r="K38" i="2"/>
  <c r="R11" i="2" s="1"/>
  <c r="L127" i="2"/>
  <c r="K127" i="2"/>
  <c r="L63" i="2"/>
  <c r="K63" i="2"/>
  <c r="L83" i="2"/>
  <c r="K83" i="2"/>
  <c r="L87" i="2"/>
  <c r="K87" i="2"/>
  <c r="K138" i="2"/>
  <c r="L138" i="2"/>
  <c r="L95" i="2"/>
  <c r="K95" i="2"/>
  <c r="L53" i="2"/>
  <c r="K53" i="2"/>
  <c r="K62" i="2"/>
  <c r="L62" i="2"/>
  <c r="L55" i="2"/>
  <c r="K55" i="2"/>
  <c r="L133" i="2"/>
  <c r="K133" i="2"/>
  <c r="L111" i="2"/>
  <c r="K111" i="2"/>
  <c r="K90" i="2"/>
  <c r="L90" i="2"/>
  <c r="L69" i="2"/>
  <c r="K69" i="2"/>
  <c r="L47" i="2"/>
  <c r="K47" i="2"/>
  <c r="L51" i="2"/>
  <c r="K51" i="2"/>
  <c r="K126" i="2"/>
  <c r="L126" i="2"/>
  <c r="L135" i="2"/>
  <c r="K135" i="2"/>
  <c r="L71" i="2"/>
  <c r="K71" i="2"/>
  <c r="R9" i="2"/>
  <c r="R5" i="1"/>
  <c r="R4" i="1"/>
  <c r="S11" i="4" l="1"/>
  <c r="M1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4" i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K105" i="1" s="1"/>
  <c r="F106" i="1"/>
  <c r="K106" i="1" s="1"/>
  <c r="F107" i="1"/>
  <c r="K107" i="1" s="1"/>
  <c r="F108" i="1"/>
  <c r="K108" i="1" s="1"/>
  <c r="F109" i="1"/>
  <c r="K109" i="1" s="1"/>
  <c r="F110" i="1"/>
  <c r="K110" i="1" s="1"/>
  <c r="F111" i="1"/>
  <c r="K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F118" i="1"/>
  <c r="K118" i="1" s="1"/>
  <c r="F119" i="1"/>
  <c r="K119" i="1" s="1"/>
  <c r="F120" i="1"/>
  <c r="K120" i="1" s="1"/>
  <c r="F121" i="1"/>
  <c r="K121" i="1" s="1"/>
  <c r="F122" i="1"/>
  <c r="K122" i="1" s="1"/>
  <c r="F123" i="1"/>
  <c r="K123" i="1" s="1"/>
  <c r="F124" i="1"/>
  <c r="K124" i="1" s="1"/>
  <c r="F125" i="1"/>
  <c r="K125" i="1" s="1"/>
  <c r="F126" i="1"/>
  <c r="K126" i="1" s="1"/>
  <c r="F127" i="1"/>
  <c r="K127" i="1" s="1"/>
  <c r="F128" i="1"/>
  <c r="K128" i="1" s="1"/>
  <c r="F129" i="1"/>
  <c r="K129" i="1" s="1"/>
  <c r="F130" i="1"/>
  <c r="K130" i="1" s="1"/>
  <c r="F131" i="1"/>
  <c r="K131" i="1" s="1"/>
  <c r="F132" i="1"/>
  <c r="K132" i="1" s="1"/>
  <c r="F133" i="1"/>
  <c r="K133" i="1" s="1"/>
  <c r="F134" i="1"/>
  <c r="K134" i="1" s="1"/>
  <c r="F135" i="1"/>
  <c r="K135" i="1" s="1"/>
  <c r="F136" i="1"/>
  <c r="K136" i="1" s="1"/>
  <c r="F137" i="1"/>
  <c r="K137" i="1" s="1"/>
  <c r="F138" i="1"/>
  <c r="K138" i="1" s="1"/>
  <c r="F139" i="1"/>
  <c r="K139" i="1" s="1"/>
  <c r="F140" i="1"/>
  <c r="K140" i="1" s="1"/>
  <c r="F141" i="1"/>
  <c r="K141" i="1" s="1"/>
  <c r="F142" i="1"/>
  <c r="K142" i="1" s="1"/>
  <c r="F143" i="1"/>
  <c r="K143" i="1" s="1"/>
  <c r="F144" i="1"/>
  <c r="K144" i="1" s="1"/>
  <c r="F145" i="1"/>
  <c r="K145" i="1" s="1"/>
  <c r="F146" i="1"/>
  <c r="K146" i="1" s="1"/>
  <c r="F147" i="1"/>
  <c r="K147" i="1" s="1"/>
  <c r="F148" i="1"/>
  <c r="K148" i="1" s="1"/>
  <c r="F149" i="1"/>
  <c r="K149" i="1" s="1"/>
  <c r="F150" i="1"/>
  <c r="K150" i="1" s="1"/>
  <c r="F151" i="1"/>
  <c r="K151" i="1" s="1"/>
  <c r="F152" i="1"/>
  <c r="K152" i="1" s="1"/>
  <c r="F153" i="1"/>
  <c r="K153" i="1" s="1"/>
  <c r="F154" i="1"/>
  <c r="K154" i="1" s="1"/>
  <c r="F155" i="1"/>
  <c r="K155" i="1" s="1"/>
  <c r="F156" i="1"/>
  <c r="K156" i="1" s="1"/>
  <c r="F157" i="1"/>
  <c r="K157" i="1" s="1"/>
  <c r="F158" i="1"/>
  <c r="K158" i="1" s="1"/>
  <c r="F159" i="1"/>
  <c r="K159" i="1" s="1"/>
  <c r="F160" i="1"/>
  <c r="K160" i="1" s="1"/>
  <c r="F161" i="1"/>
  <c r="K161" i="1" s="1"/>
  <c r="F162" i="1"/>
  <c r="K162" i="1" s="1"/>
  <c r="F163" i="1"/>
  <c r="K163" i="1" s="1"/>
  <c r="F164" i="1"/>
  <c r="K164" i="1" s="1"/>
  <c r="F165" i="1"/>
  <c r="K165" i="1" s="1"/>
  <c r="F166" i="1"/>
  <c r="K166" i="1" s="1"/>
  <c r="F167" i="1"/>
  <c r="K167" i="1" s="1"/>
  <c r="F168" i="1"/>
  <c r="K168" i="1" s="1"/>
  <c r="F169" i="1"/>
  <c r="K169" i="1" s="1"/>
  <c r="F170" i="1"/>
  <c r="K170" i="1" s="1"/>
  <c r="F171" i="1"/>
  <c r="K171" i="1" s="1"/>
  <c r="F172" i="1"/>
  <c r="K172" i="1" s="1"/>
  <c r="F173" i="1"/>
  <c r="K173" i="1" s="1"/>
  <c r="F174" i="1"/>
  <c r="K174" i="1" s="1"/>
  <c r="F175" i="1"/>
  <c r="K175" i="1" s="1"/>
  <c r="F176" i="1"/>
  <c r="K176" i="1" s="1"/>
  <c r="F177" i="1"/>
  <c r="K177" i="1" s="1"/>
  <c r="F178" i="1"/>
  <c r="K178" i="1" s="1"/>
  <c r="F179" i="1"/>
  <c r="K179" i="1" s="1"/>
  <c r="F180" i="1"/>
  <c r="K180" i="1" s="1"/>
  <c r="F181" i="1"/>
  <c r="K181" i="1" s="1"/>
  <c r="F182" i="1"/>
  <c r="K182" i="1" s="1"/>
  <c r="F183" i="1"/>
  <c r="K183" i="1" s="1"/>
  <c r="F184" i="1"/>
  <c r="K184" i="1" s="1"/>
  <c r="F185" i="1"/>
  <c r="K185" i="1" s="1"/>
  <c r="F186" i="1"/>
  <c r="K186" i="1" s="1"/>
  <c r="F187" i="1"/>
  <c r="K187" i="1" s="1"/>
  <c r="F188" i="1"/>
  <c r="K188" i="1" s="1"/>
  <c r="F189" i="1"/>
  <c r="K189" i="1" s="1"/>
  <c r="F190" i="1"/>
  <c r="K190" i="1" s="1"/>
  <c r="F191" i="1"/>
  <c r="K191" i="1" s="1"/>
  <c r="F192" i="1"/>
  <c r="K192" i="1" s="1"/>
  <c r="F193" i="1"/>
  <c r="K193" i="1" s="1"/>
  <c r="F194" i="1"/>
  <c r="K194" i="1" s="1"/>
  <c r="F195" i="1"/>
  <c r="K195" i="1" s="1"/>
  <c r="F196" i="1"/>
  <c r="K196" i="1" s="1"/>
  <c r="F197" i="1"/>
  <c r="K197" i="1" s="1"/>
  <c r="F198" i="1"/>
  <c r="K198" i="1" s="1"/>
  <c r="F199" i="1"/>
  <c r="K199" i="1" s="1"/>
  <c r="F200" i="1"/>
  <c r="K200" i="1" s="1"/>
  <c r="F201" i="1"/>
  <c r="K201" i="1" s="1"/>
  <c r="F202" i="1"/>
  <c r="K202" i="1" s="1"/>
  <c r="F203" i="1"/>
  <c r="K203" i="1" s="1"/>
  <c r="F204" i="1"/>
  <c r="K204" i="1" s="1"/>
  <c r="F205" i="1"/>
  <c r="K205" i="1" s="1"/>
  <c r="F206" i="1"/>
  <c r="K206" i="1" s="1"/>
  <c r="F207" i="1"/>
  <c r="K207" i="1" s="1"/>
  <c r="F208" i="1"/>
  <c r="K208" i="1" s="1"/>
  <c r="F209" i="1"/>
  <c r="K209" i="1" s="1"/>
  <c r="F210" i="1"/>
  <c r="K210" i="1" s="1"/>
  <c r="F211" i="1"/>
  <c r="K211" i="1" s="1"/>
  <c r="F212" i="1"/>
  <c r="K212" i="1" s="1"/>
  <c r="F213" i="1"/>
  <c r="K213" i="1" s="1"/>
  <c r="F214" i="1"/>
  <c r="K214" i="1" s="1"/>
  <c r="F215" i="1"/>
  <c r="K215" i="1" s="1"/>
  <c r="F216" i="1"/>
  <c r="K216" i="1" s="1"/>
  <c r="F217" i="1"/>
  <c r="K217" i="1" s="1"/>
  <c r="F218" i="1"/>
  <c r="K218" i="1" s="1"/>
  <c r="F219" i="1"/>
  <c r="K219" i="1" s="1"/>
  <c r="F220" i="1"/>
  <c r="K220" i="1" s="1"/>
  <c r="F221" i="1"/>
  <c r="K221" i="1" s="1"/>
  <c r="F222" i="1"/>
  <c r="K222" i="1" s="1"/>
  <c r="F223" i="1"/>
  <c r="K223" i="1" s="1"/>
  <c r="F224" i="1"/>
  <c r="K224" i="1" s="1"/>
  <c r="F225" i="1"/>
  <c r="K225" i="1" s="1"/>
  <c r="F226" i="1"/>
  <c r="K226" i="1" s="1"/>
  <c r="F227" i="1"/>
  <c r="K227" i="1" s="1"/>
  <c r="F228" i="1"/>
  <c r="K228" i="1" s="1"/>
  <c r="F229" i="1"/>
  <c r="K229" i="1" s="1"/>
  <c r="F230" i="1"/>
  <c r="K230" i="1" s="1"/>
  <c r="F231" i="1"/>
  <c r="K231" i="1" s="1"/>
  <c r="F232" i="1"/>
  <c r="K232" i="1" s="1"/>
  <c r="F233" i="1"/>
  <c r="K233" i="1" s="1"/>
  <c r="F234" i="1"/>
  <c r="K234" i="1" s="1"/>
  <c r="F235" i="1"/>
  <c r="K235" i="1" s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K241" i="1" s="1"/>
  <c r="F242" i="1"/>
  <c r="K242" i="1" s="1"/>
  <c r="F243" i="1"/>
  <c r="K243" i="1" s="1"/>
  <c r="F244" i="1"/>
  <c r="K244" i="1" s="1"/>
  <c r="F245" i="1"/>
  <c r="K245" i="1" s="1"/>
  <c r="F246" i="1"/>
  <c r="K246" i="1" s="1"/>
  <c r="F247" i="1"/>
  <c r="K247" i="1" s="1"/>
  <c r="F248" i="1"/>
  <c r="K248" i="1" s="1"/>
  <c r="F249" i="1"/>
  <c r="K249" i="1" s="1"/>
  <c r="F250" i="1"/>
  <c r="K250" i="1" s="1"/>
  <c r="F251" i="1"/>
  <c r="K251" i="1" s="1"/>
  <c r="F252" i="1"/>
  <c r="K252" i="1" s="1"/>
  <c r="F253" i="1"/>
  <c r="K253" i="1" s="1"/>
  <c r="F254" i="1"/>
  <c r="K254" i="1" s="1"/>
  <c r="F255" i="1"/>
  <c r="K255" i="1" s="1"/>
  <c r="F256" i="1"/>
  <c r="K256" i="1" s="1"/>
  <c r="F257" i="1"/>
  <c r="K257" i="1" s="1"/>
  <c r="F4" i="1"/>
  <c r="K4" i="1" l="1"/>
  <c r="R11" i="1" s="1"/>
  <c r="R9" i="1"/>
  <c r="L1" i="1"/>
  <c r="Q7" i="5" l="1"/>
  <c r="Q8" i="5" l="1"/>
  <c r="Q9" i="5" l="1"/>
  <c r="Q10" i="5" l="1"/>
  <c r="Q11" i="5" l="1"/>
  <c r="Q12" i="5" l="1"/>
  <c r="Q13" i="5" l="1"/>
  <c r="Q14" i="5" l="1"/>
  <c r="Q15" i="5" l="1"/>
  <c r="Q16" i="5" l="1"/>
  <c r="Q17" i="5" l="1"/>
  <c r="Q18" i="5" l="1"/>
  <c r="Q19" i="5" l="1"/>
  <c r="Q20" i="5" l="1"/>
  <c r="Q21" i="5" l="1"/>
  <c r="Q22" i="5" l="1"/>
  <c r="Q23" i="5" l="1"/>
  <c r="Q24" i="5" l="1"/>
  <c r="Q25" i="5" l="1"/>
  <c r="Q26" i="5" l="1"/>
  <c r="Q27" i="5" l="1"/>
  <c r="Q28" i="5" l="1"/>
  <c r="Q29" i="5" l="1"/>
  <c r="Q30" i="5" l="1"/>
  <c r="Q31" i="5" l="1"/>
  <c r="Q32" i="5" l="1"/>
  <c r="Q33" i="5" l="1"/>
  <c r="Q34" i="5" l="1"/>
  <c r="Q35" i="5" l="1"/>
  <c r="Q36" i="5" l="1"/>
  <c r="Q37" i="5" l="1"/>
  <c r="Q38" i="5" l="1"/>
  <c r="Q39" i="5" l="1"/>
  <c r="Q40" i="5" l="1"/>
  <c r="Q41" i="5" l="1"/>
  <c r="Q42" i="5" l="1"/>
  <c r="Q43" i="5" l="1"/>
  <c r="Q44" i="5" l="1"/>
  <c r="Q45" i="5" l="1"/>
  <c r="Q46" i="5" l="1"/>
  <c r="Q47" i="5" l="1"/>
  <c r="Q48" i="5" l="1"/>
  <c r="Q49" i="5" l="1"/>
  <c r="Q50" i="5" l="1"/>
  <c r="Q51" i="5" l="1"/>
  <c r="Q52" i="5" l="1"/>
  <c r="Q53" i="5" l="1"/>
  <c r="Q54" i="5" l="1"/>
  <c r="Q55" i="5" l="1"/>
  <c r="Q56" i="5" l="1"/>
  <c r="Q57" i="5" l="1"/>
  <c r="Q58" i="5" l="1"/>
  <c r="Q59" i="5" l="1"/>
  <c r="Q60" i="5" l="1"/>
  <c r="Q61" i="5" l="1"/>
  <c r="Q62" i="5" l="1"/>
  <c r="Q63" i="5" l="1"/>
  <c r="Q64" i="5" l="1"/>
  <c r="Q65" i="5" l="1"/>
  <c r="Q66" i="5" l="1"/>
  <c r="Q67" i="5" l="1"/>
  <c r="Q68" i="5" l="1"/>
  <c r="Q69" i="5" l="1"/>
  <c r="Q70" i="5" l="1"/>
  <c r="Q71" i="5" l="1"/>
  <c r="Q72" i="5" l="1"/>
  <c r="Q73" i="5" l="1"/>
  <c r="Q74" i="5" l="1"/>
  <c r="Q75" i="5" l="1"/>
  <c r="Q76" i="5" l="1"/>
  <c r="Q77" i="5" l="1"/>
  <c r="Q78" i="5" l="1"/>
  <c r="Q79" i="5" l="1"/>
  <c r="Q80" i="5" l="1"/>
  <c r="Q81" i="5" l="1"/>
  <c r="Q82" i="5" l="1"/>
  <c r="Q83" i="5" l="1"/>
  <c r="Q84" i="5" l="1"/>
  <c r="Q85" i="5" l="1"/>
  <c r="Q86" i="5" l="1"/>
  <c r="Q87" i="5" l="1"/>
  <c r="Q88" i="5" l="1"/>
  <c r="Q89" i="5" l="1"/>
  <c r="Q90" i="5" l="1"/>
  <c r="Q91" i="5" l="1"/>
  <c r="Q92" i="5" l="1"/>
  <c r="Q93" i="5" l="1"/>
  <c r="Q94" i="5" l="1"/>
  <c r="Q95" i="5" l="1"/>
  <c r="Q96" i="5" l="1"/>
  <c r="Q97" i="5" l="1"/>
  <c r="Q98" i="5" l="1"/>
  <c r="Q99" i="5" l="1"/>
  <c r="Q100" i="5" l="1"/>
  <c r="Q101" i="5" l="1"/>
  <c r="Q102" i="5" l="1"/>
  <c r="Q103" i="5" l="1"/>
  <c r="Q104" i="5" l="1"/>
  <c r="Q105" i="5" l="1"/>
  <c r="Q106" i="5" l="1"/>
  <c r="Q107" i="5" l="1"/>
  <c r="Q108" i="5" l="1"/>
  <c r="Q109" i="5" l="1"/>
  <c r="Q110" i="5" l="1"/>
  <c r="Q111" i="5" l="1"/>
  <c r="Q112" i="5" l="1"/>
  <c r="Q113" i="5" l="1"/>
  <c r="Q114" i="5" l="1"/>
  <c r="Q115" i="5" l="1"/>
  <c r="Q116" i="5" l="1"/>
  <c r="Q117" i="5" l="1"/>
  <c r="Q118" i="5" l="1"/>
  <c r="Q119" i="5" l="1"/>
  <c r="Q120" i="5" l="1"/>
  <c r="Q121" i="5" l="1"/>
  <c r="Q122" i="5" l="1"/>
  <c r="Q123" i="5" l="1"/>
  <c r="Q124" i="5" l="1"/>
  <c r="Q125" i="5" l="1"/>
  <c r="Q126" i="5" l="1"/>
  <c r="Q127" i="5" l="1"/>
  <c r="Q128" i="5" l="1"/>
  <c r="Q129" i="5" l="1"/>
  <c r="Q130" i="5" l="1"/>
  <c r="Q131" i="5" l="1"/>
  <c r="Q132" i="5" l="1"/>
  <c r="Q133" i="5" l="1"/>
  <c r="Q134" i="5" l="1"/>
  <c r="Q135" i="5" l="1"/>
  <c r="Q136" i="5" l="1"/>
  <c r="Q137" i="5" l="1"/>
  <c r="Q138" i="5" l="1"/>
  <c r="Q139" i="5" l="1"/>
  <c r="Q140" i="5" l="1"/>
  <c r="Q141" i="5" l="1"/>
  <c r="Q142" i="5" l="1"/>
  <c r="Q143" i="5" l="1"/>
  <c r="Q144" i="5" l="1"/>
  <c r="Q145" i="5" l="1"/>
  <c r="Q146" i="5" l="1"/>
  <c r="Q147" i="5" l="1"/>
  <c r="Q148" i="5" l="1"/>
  <c r="Q149" i="5" l="1"/>
  <c r="Q150" i="5" l="1"/>
  <c r="Q151" i="5" l="1"/>
  <c r="Q152" i="5" l="1"/>
  <c r="Q153" i="5" l="1"/>
  <c r="Q154" i="5" l="1"/>
  <c r="Q155" i="5" l="1"/>
  <c r="Q156" i="5" l="1"/>
  <c r="Q157" i="5" l="1"/>
  <c r="Q158" i="5" l="1"/>
  <c r="Q159" i="5" l="1"/>
  <c r="Q160" i="5" l="1"/>
  <c r="Q161" i="5" l="1"/>
  <c r="Q162" i="5" l="1"/>
  <c r="Q163" i="5" l="1"/>
  <c r="Q164" i="5" l="1"/>
  <c r="Q165" i="5" l="1"/>
  <c r="Q166" i="5" l="1"/>
  <c r="Q167" i="5" l="1"/>
  <c r="Q168" i="5" l="1"/>
  <c r="Q169" i="5" l="1"/>
  <c r="Q170" i="5" l="1"/>
  <c r="Q171" i="5" l="1"/>
  <c r="Q172" i="5" l="1"/>
  <c r="Q173" i="5" l="1"/>
  <c r="Q174" i="5" l="1"/>
  <c r="Q175" i="5" l="1"/>
  <c r="Q176" i="5" l="1"/>
  <c r="Q177" i="5" l="1"/>
  <c r="Q178" i="5" l="1"/>
  <c r="Q179" i="5" l="1"/>
  <c r="Q180" i="5" l="1"/>
  <c r="Q181" i="5" l="1"/>
  <c r="Q182" i="5" l="1"/>
  <c r="Q183" i="5" l="1"/>
  <c r="Q184" i="5" l="1"/>
  <c r="Q185" i="5" l="1"/>
  <c r="Q186" i="5" l="1"/>
  <c r="Q187" i="5" l="1"/>
  <c r="Q188" i="5" l="1"/>
  <c r="Q189" i="5" l="1"/>
  <c r="Q190" i="5" l="1"/>
  <c r="Q191" i="5" l="1"/>
  <c r="Q192" i="5" l="1"/>
  <c r="Q193" i="5" l="1"/>
  <c r="Q194" i="5" l="1"/>
  <c r="Q195" i="5" l="1"/>
  <c r="Q196" i="5" l="1"/>
  <c r="Q197" i="5" l="1"/>
  <c r="Q198" i="5" l="1"/>
  <c r="Q199" i="5" l="1"/>
  <c r="Q200" i="5" l="1"/>
  <c r="Q201" i="5" l="1"/>
  <c r="Q202" i="5" l="1"/>
  <c r="Q203" i="5" l="1"/>
  <c r="Q204" i="5" l="1"/>
  <c r="Q205" i="5" l="1"/>
  <c r="Q206" i="5" l="1"/>
  <c r="Q207" i="5" l="1"/>
  <c r="Q208" i="5" l="1"/>
  <c r="Q209" i="5" l="1"/>
  <c r="Q210" i="5" l="1"/>
  <c r="Q211" i="5" l="1"/>
  <c r="Q212" i="5" l="1"/>
  <c r="Q213" i="5" l="1"/>
  <c r="Q214" i="5" l="1"/>
  <c r="Q215" i="5" l="1"/>
  <c r="Q216" i="5" l="1"/>
  <c r="Q217" i="5" l="1"/>
  <c r="Q218" i="5" l="1"/>
  <c r="Q219" i="5" l="1"/>
  <c r="Q220" i="5" l="1"/>
  <c r="Q221" i="5" l="1"/>
  <c r="Q222" i="5" l="1"/>
  <c r="Q223" i="5" l="1"/>
  <c r="Q224" i="5" l="1"/>
  <c r="Q225" i="5" l="1"/>
  <c r="Q226" i="5" l="1"/>
  <c r="Q227" i="5" l="1"/>
  <c r="Q228" i="5" l="1"/>
  <c r="Q229" i="5" l="1"/>
  <c r="Q230" i="5" l="1"/>
  <c r="Q231" i="5" l="1"/>
  <c r="Q232" i="5" l="1"/>
  <c r="Q233" i="5" l="1"/>
  <c r="Q234" i="5" l="1"/>
  <c r="Q235" i="5" l="1"/>
  <c r="Q236" i="5" l="1"/>
  <c r="Q237" i="5" l="1"/>
  <c r="Q238" i="5" l="1"/>
  <c r="Q239" i="5" l="1"/>
  <c r="Q240" i="5" l="1"/>
  <c r="Q241" i="5" l="1"/>
  <c r="Q242" i="5" l="1"/>
  <c r="Q243" i="5" l="1"/>
  <c r="Q244" i="5" l="1"/>
  <c r="Q245" i="5" l="1"/>
  <c r="Q246" i="5" l="1"/>
  <c r="Q247" i="5" l="1"/>
  <c r="Q248" i="5" l="1"/>
  <c r="Q249" i="5" l="1"/>
  <c r="Q250" i="5" l="1"/>
  <c r="Q251" i="5" l="1"/>
  <c r="Q252" i="5" l="1"/>
  <c r="Q253" i="5" l="1"/>
  <c r="Q254" i="5" l="1"/>
  <c r="Q255" i="5" l="1"/>
  <c r="Q256" i="5" l="1"/>
  <c r="Q257" i="5" l="1"/>
  <c r="Q258" i="5" l="1"/>
  <c r="Q259" i="5" l="1"/>
  <c r="Q260" i="5" l="1"/>
  <c r="Q261" i="5" l="1"/>
  <c r="Q262" i="5" l="1"/>
  <c r="Q263" i="5" l="1"/>
  <c r="Q264" i="5" l="1"/>
  <c r="Q265" i="5" l="1"/>
  <c r="Q266" i="5" l="1"/>
  <c r="Q267" i="5" l="1"/>
  <c r="Q268" i="5" l="1"/>
  <c r="Q269" i="5" l="1"/>
  <c r="Q270" i="5" l="1"/>
  <c r="Q271" i="5" l="1"/>
  <c r="Q272" i="5" l="1"/>
  <c r="Q273" i="5" l="1"/>
  <c r="Q274" i="5" l="1"/>
  <c r="Q275" i="5" l="1"/>
  <c r="Q276" i="5" l="1"/>
  <c r="Q277" i="5" l="1"/>
  <c r="Q278" i="5" l="1"/>
  <c r="Q279" i="5" l="1"/>
  <c r="Q280" i="5" l="1"/>
  <c r="Q281" i="5" l="1"/>
  <c r="Q282" i="5" l="1"/>
  <c r="Q283" i="5" l="1"/>
  <c r="Q284" i="5" l="1"/>
  <c r="Q285" i="5" l="1"/>
  <c r="Q286" i="5" l="1"/>
  <c r="Q287" i="5" l="1"/>
  <c r="Q288" i="5" l="1"/>
  <c r="Q289" i="5" l="1"/>
  <c r="Q290" i="5" l="1"/>
  <c r="Q291" i="5" l="1"/>
  <c r="Q292" i="5" l="1"/>
  <c r="Q293" i="5" l="1"/>
  <c r="Q294" i="5" l="1"/>
  <c r="Q295" i="5" l="1"/>
  <c r="Q296" i="5" l="1"/>
  <c r="Q297" i="5" l="1"/>
  <c r="Q298" i="5" l="1"/>
  <c r="Q299" i="5" l="1"/>
  <c r="Q300" i="5" l="1"/>
  <c r="Q301" i="5" l="1"/>
  <c r="Q302" i="5" l="1"/>
  <c r="Q303" i="5" l="1"/>
  <c r="Q304" i="5" l="1"/>
  <c r="Q305" i="5" l="1"/>
  <c r="Q306" i="5" l="1"/>
  <c r="Q307" i="5" l="1"/>
  <c r="Q308" i="5" l="1"/>
  <c r="Q309" i="5" l="1"/>
  <c r="Q310" i="5" l="1"/>
  <c r="Q311" i="5" l="1"/>
  <c r="Q312" i="5" l="1"/>
  <c r="Q313" i="5" l="1"/>
  <c r="Q314" i="5" l="1"/>
  <c r="Q315" i="5" l="1"/>
  <c r="Q316" i="5" l="1"/>
  <c r="Q317" i="5" l="1"/>
  <c r="Q318" i="5" l="1"/>
  <c r="Q319" i="5" l="1"/>
  <c r="Q320" i="5" l="1"/>
  <c r="Q321" i="5" l="1"/>
  <c r="Q322" i="5" l="1"/>
  <c r="Q323" i="5" l="1"/>
  <c r="Q324" i="5" l="1"/>
  <c r="Q325" i="5" l="1"/>
  <c r="Q326" i="5" l="1"/>
  <c r="Q327" i="5" l="1"/>
  <c r="Q328" i="5" l="1"/>
  <c r="Q329" i="5" l="1"/>
  <c r="Q330" i="5" l="1"/>
  <c r="Q331" i="5" l="1"/>
  <c r="Q332" i="5" l="1"/>
  <c r="Q333" i="5" l="1"/>
  <c r="Q334" i="5" l="1"/>
  <c r="Q335" i="5" l="1"/>
  <c r="Q336" i="5" l="1"/>
  <c r="Q337" i="5" l="1"/>
  <c r="Q338" i="5" l="1"/>
  <c r="Q339" i="5" l="1"/>
  <c r="Q340" i="5" l="1"/>
  <c r="Q341" i="5" l="1"/>
  <c r="Q342" i="5" l="1"/>
  <c r="Q343" i="5" l="1"/>
  <c r="Q344" i="5" l="1"/>
  <c r="Q345" i="5" l="1"/>
  <c r="Q346" i="5" l="1"/>
  <c r="Q347" i="5" l="1"/>
  <c r="Q348" i="5" l="1"/>
  <c r="Q349" i="5" l="1"/>
  <c r="Q350" i="5" l="1"/>
  <c r="Q351" i="5" l="1"/>
  <c r="Q352" i="5" l="1"/>
  <c r="Q353" i="5" l="1"/>
  <c r="Q354" i="5" l="1"/>
  <c r="Q355" i="5" l="1"/>
  <c r="Q356" i="5" l="1"/>
  <c r="Q357" i="5" l="1"/>
  <c r="Q358" i="5" l="1"/>
  <c r="Q359" i="5" l="1"/>
  <c r="Q360" i="5" l="1"/>
  <c r="Q361" i="5" l="1"/>
  <c r="Q362" i="5" l="1"/>
  <c r="Q363" i="5" l="1"/>
  <c r="Q364" i="5" l="1"/>
  <c r="Q365" i="5" l="1"/>
  <c r="Q366" i="5" l="1"/>
  <c r="Q367" i="5" l="1"/>
  <c r="Q368" i="5" l="1"/>
  <c r="Q369" i="5" l="1"/>
  <c r="Q370" i="5" l="1"/>
  <c r="Q371" i="5" l="1"/>
  <c r="Q372" i="5" l="1"/>
  <c r="Q373" i="5" l="1"/>
  <c r="Q374" i="5" l="1"/>
  <c r="Q375" i="5" l="1"/>
  <c r="Q376" i="5" l="1"/>
  <c r="Q377" i="5" l="1"/>
  <c r="Q378" i="5" l="1"/>
  <c r="Q379" i="5" l="1"/>
  <c r="Q380" i="5" l="1"/>
  <c r="Q381" i="5" l="1"/>
  <c r="Q382" i="5" l="1"/>
  <c r="Q383" i="5" l="1"/>
  <c r="Q384" i="5" l="1"/>
  <c r="Q385" i="5" l="1"/>
  <c r="Q386" i="5" l="1"/>
  <c r="Q387" i="5" l="1"/>
  <c r="Q388" i="5" l="1"/>
  <c r="Q389" i="5" l="1"/>
  <c r="Q390" i="5" l="1"/>
  <c r="Q391" i="5" l="1"/>
  <c r="Q392" i="5" l="1"/>
  <c r="Q393" i="5" l="1"/>
  <c r="Q394" i="5" l="1"/>
  <c r="Q395" i="5" l="1"/>
  <c r="Q396" i="5" l="1"/>
  <c r="Q397" i="5" l="1"/>
  <c r="Q398" i="5" l="1"/>
  <c r="Q399" i="5" l="1"/>
  <c r="Q400" i="5" l="1"/>
  <c r="Q401" i="5" l="1"/>
  <c r="Q402" i="5" l="1"/>
  <c r="Q403" i="5" l="1"/>
  <c r="Q404" i="5" l="1"/>
  <c r="Q405" i="5" l="1"/>
  <c r="Q406" i="5" l="1"/>
  <c r="Q407" i="5" l="1"/>
  <c r="Q408" i="5" l="1"/>
  <c r="Q409" i="5" l="1"/>
  <c r="Q410" i="5" l="1"/>
  <c r="Q411" i="5" l="1"/>
  <c r="Q412" i="5" l="1"/>
  <c r="Q413" i="5" l="1"/>
  <c r="Q414" i="5" l="1"/>
  <c r="Q415" i="5" l="1"/>
  <c r="Q416" i="5" l="1"/>
  <c r="Q417" i="5" l="1"/>
  <c r="Q418" i="5" l="1"/>
  <c r="Q419" i="5" l="1"/>
  <c r="Q420" i="5" l="1"/>
  <c r="Q421" i="5" l="1"/>
  <c r="Q422" i="5" l="1"/>
  <c r="Q423" i="5" l="1"/>
  <c r="Q424" i="5" l="1"/>
  <c r="Q425" i="5" l="1"/>
  <c r="Q426" i="5" l="1"/>
  <c r="Q427" i="5" l="1"/>
  <c r="Q428" i="5" l="1"/>
  <c r="Q429" i="5" l="1"/>
  <c r="Q430" i="5" l="1"/>
  <c r="Q431" i="5" l="1"/>
  <c r="Q432" i="5" l="1"/>
  <c r="Q433" i="5" l="1"/>
  <c r="Q434" i="5" l="1"/>
  <c r="Q435" i="5" l="1"/>
  <c r="Q436" i="5" l="1"/>
  <c r="Q437" i="5" l="1"/>
  <c r="Q438" i="5" l="1"/>
  <c r="Q439" i="5" l="1"/>
  <c r="Q440" i="5" l="1"/>
  <c r="Q441" i="5" l="1"/>
  <c r="Q442" i="5" l="1"/>
  <c r="Q443" i="5" l="1"/>
  <c r="Q444" i="5" l="1"/>
  <c r="Q445" i="5" l="1"/>
  <c r="Q446" i="5" l="1"/>
  <c r="Q447" i="5" l="1"/>
  <c r="Q448" i="5" l="1"/>
  <c r="Q449" i="5" l="1"/>
  <c r="Q450" i="5" l="1"/>
  <c r="Q451" i="5" l="1"/>
  <c r="Q452" i="5" l="1"/>
  <c r="Q453" i="5" l="1"/>
  <c r="Q454" i="5" l="1"/>
  <c r="Q455" i="5" l="1"/>
  <c r="Q456" i="5" l="1"/>
  <c r="Q457" i="5" l="1"/>
  <c r="Q458" i="5" l="1"/>
  <c r="Q459" i="5" l="1"/>
  <c r="Q460" i="5" l="1"/>
  <c r="Q461" i="5" l="1"/>
  <c r="Q462" i="5" l="1"/>
  <c r="Q463" i="5" l="1"/>
  <c r="Q464" i="5" l="1"/>
  <c r="Q465" i="5" l="1"/>
  <c r="Q466" i="5" l="1"/>
  <c r="Q467" i="5" l="1"/>
  <c r="Q468" i="5" l="1"/>
  <c r="Q469" i="5" l="1"/>
  <c r="Q470" i="5" l="1"/>
  <c r="Q471" i="5" l="1"/>
  <c r="Q472" i="5" l="1"/>
  <c r="Q473" i="5" l="1"/>
  <c r="Q474" i="5" l="1"/>
  <c r="Q475" i="5" l="1"/>
  <c r="Q476" i="5" l="1"/>
  <c r="Q477" i="5" l="1"/>
  <c r="Q478" i="5" l="1"/>
  <c r="Q479" i="5" l="1"/>
  <c r="Q480" i="5" l="1"/>
  <c r="Q481" i="5" l="1"/>
  <c r="Q482" i="5" l="1"/>
  <c r="Q483" i="5" l="1"/>
  <c r="Q484" i="5" l="1"/>
  <c r="Q485" i="5" l="1"/>
  <c r="Q486" i="5" l="1"/>
  <c r="Q487" i="5" l="1"/>
  <c r="Q488" i="5" l="1"/>
  <c r="Q489" i="5" l="1"/>
  <c r="Q490" i="5" l="1"/>
  <c r="Q491" i="5" l="1"/>
  <c r="Q492" i="5" l="1"/>
  <c r="Q493" i="5" l="1"/>
  <c r="Q494" i="5" l="1"/>
  <c r="Q495" i="5" l="1"/>
  <c r="Q496" i="5" l="1"/>
  <c r="Q497" i="5" l="1"/>
  <c r="Q498" i="5" l="1"/>
  <c r="Q499" i="5" l="1"/>
  <c r="Q500" i="5" l="1"/>
  <c r="Q501" i="5" l="1"/>
  <c r="Q502" i="5" l="1"/>
  <c r="Q503" i="5" l="1"/>
  <c r="Q504" i="5" l="1"/>
  <c r="Q505" i="5" l="1"/>
  <c r="Q506" i="5" l="1"/>
  <c r="Q507" i="5" l="1"/>
  <c r="Q508" i="5" l="1"/>
  <c r="Q509" i="5" l="1"/>
  <c r="Q510" i="5" l="1"/>
  <c r="Q511" i="5" l="1"/>
  <c r="Q512" i="5" l="1"/>
  <c r="Q513" i="5" l="1"/>
  <c r="Q514" i="5" l="1"/>
  <c r="Q515" i="5" l="1"/>
  <c r="Q516" i="5" l="1"/>
  <c r="Q517" i="5" l="1"/>
  <c r="Q518" i="5" l="1"/>
  <c r="Q519" i="5" l="1"/>
  <c r="Q520" i="5" l="1"/>
  <c r="Q521" i="5" l="1"/>
  <c r="Q522" i="5" l="1"/>
  <c r="Q523" i="5" l="1"/>
  <c r="Q524" i="5" l="1"/>
  <c r="Q525" i="5" l="1"/>
  <c r="Q526" i="5" l="1"/>
  <c r="Q527" i="5" l="1"/>
  <c r="Q528" i="5" l="1"/>
  <c r="Q529" i="5" l="1"/>
  <c r="Q530" i="5" l="1"/>
  <c r="Q531" i="5" l="1"/>
  <c r="Q532" i="5" l="1"/>
  <c r="Q533" i="5" l="1"/>
  <c r="Q534" i="5" l="1"/>
  <c r="Q535" i="5" l="1"/>
  <c r="Q536" i="5" l="1"/>
  <c r="Q537" i="5" l="1"/>
  <c r="Q538" i="5" l="1"/>
  <c r="Q539" i="5" l="1"/>
  <c r="Q540" i="5" l="1"/>
  <c r="Q541" i="5" l="1"/>
  <c r="Q542" i="5" l="1"/>
  <c r="Q543" i="5" l="1"/>
  <c r="Q544" i="5" l="1"/>
  <c r="Q545" i="5" l="1"/>
  <c r="Q546" i="5" l="1"/>
  <c r="Q547" i="5" l="1"/>
  <c r="Q548" i="5" l="1"/>
  <c r="Q549" i="5" l="1"/>
  <c r="Q550" i="5" l="1"/>
  <c r="Q551" i="5" l="1"/>
  <c r="Q552" i="5" l="1"/>
  <c r="Q553" i="5" l="1"/>
  <c r="Q554" i="5" l="1"/>
  <c r="Q555" i="5" l="1"/>
  <c r="Q556" i="5" l="1"/>
  <c r="Q557" i="5" l="1"/>
  <c r="Q558" i="5" l="1"/>
  <c r="Q559" i="5" l="1"/>
  <c r="Q560" i="5" l="1"/>
  <c r="Q561" i="5" l="1"/>
  <c r="Q562" i="5" l="1"/>
  <c r="Q563" i="5" l="1"/>
  <c r="Q564" i="5" l="1"/>
  <c r="Q565" i="5" l="1"/>
  <c r="Q566" i="5" l="1"/>
  <c r="Q567" i="5" l="1"/>
  <c r="Q568" i="5" l="1"/>
  <c r="Q569" i="5" l="1"/>
  <c r="Q570" i="5" l="1"/>
  <c r="Q571" i="5" l="1"/>
  <c r="Q572" i="5" l="1"/>
  <c r="Q573" i="5" l="1"/>
  <c r="Q574" i="5" l="1"/>
  <c r="Q575" i="5" l="1"/>
  <c r="Q576" i="5" l="1"/>
  <c r="Q577" i="5" l="1"/>
  <c r="Q578" i="5" l="1"/>
  <c r="Q579" i="5" l="1"/>
  <c r="Q580" i="5" l="1"/>
  <c r="Q581" i="5" l="1"/>
  <c r="Q582" i="5" l="1"/>
  <c r="Q583" i="5" l="1"/>
  <c r="Q584" i="5" l="1"/>
  <c r="Q585" i="5" l="1"/>
  <c r="Q586" i="5" l="1"/>
  <c r="Q587" i="5" l="1"/>
  <c r="Q588" i="5" l="1"/>
  <c r="Q589" i="5" l="1"/>
  <c r="Q590" i="5" l="1"/>
  <c r="Q591" i="5" l="1"/>
  <c r="Q592" i="5" l="1"/>
  <c r="Q593" i="5" l="1"/>
  <c r="Q594" i="5" l="1"/>
  <c r="Q595" i="5" l="1"/>
  <c r="Q596" i="5" l="1"/>
  <c r="Q597" i="5" l="1"/>
  <c r="Q598" i="5" l="1"/>
  <c r="Q599" i="5" l="1"/>
  <c r="Q600" i="5" l="1"/>
  <c r="Q601" i="5" l="1"/>
  <c r="Q602" i="5" l="1"/>
  <c r="Q603" i="5" l="1"/>
  <c r="Q604" i="5" l="1"/>
  <c r="Q605" i="5" l="1"/>
  <c r="Q606" i="5" l="1"/>
  <c r="Q607" i="5" l="1"/>
  <c r="Q608" i="5" l="1"/>
  <c r="Q609" i="5" l="1"/>
  <c r="Q610" i="5" l="1"/>
  <c r="Q611" i="5" l="1"/>
  <c r="Q612" i="5" l="1"/>
  <c r="Q613" i="5" l="1"/>
  <c r="Q614" i="5" l="1"/>
  <c r="Q615" i="5" l="1"/>
  <c r="Q616" i="5" l="1"/>
  <c r="Q617" i="5" l="1"/>
  <c r="Q618" i="5" l="1"/>
  <c r="Q619" i="5" l="1"/>
  <c r="Q620" i="5" l="1"/>
  <c r="Q621" i="5" l="1"/>
  <c r="Q622" i="5" l="1"/>
  <c r="Q623" i="5" l="1"/>
  <c r="Q624" i="5" l="1"/>
  <c r="Q625" i="5" l="1"/>
  <c r="Q626" i="5" l="1"/>
  <c r="Q627" i="5" l="1"/>
  <c r="Q628" i="5" l="1"/>
  <c r="Q629" i="5" l="1"/>
  <c r="Q630" i="5" l="1"/>
  <c r="Q631" i="5" l="1"/>
  <c r="Q632" i="5" l="1"/>
  <c r="Q633" i="5" l="1"/>
  <c r="Q634" i="5" l="1"/>
  <c r="Q635" i="5" l="1"/>
  <c r="Q636" i="5" l="1"/>
  <c r="Q637" i="5" l="1"/>
  <c r="Q638" i="5" l="1"/>
  <c r="Q639" i="5" l="1"/>
  <c r="Q640" i="5" l="1"/>
  <c r="Q641" i="5" l="1"/>
  <c r="Q642" i="5" l="1"/>
  <c r="Q643" i="5" l="1"/>
  <c r="Q644" i="5" l="1"/>
  <c r="Q645" i="5" l="1"/>
  <c r="Q646" i="5" l="1"/>
  <c r="Q647" i="5" l="1"/>
  <c r="Q648" i="5" l="1"/>
  <c r="Q649" i="5" l="1"/>
  <c r="Q650" i="5" l="1"/>
  <c r="Q651" i="5" l="1"/>
  <c r="Q652" i="5" l="1"/>
  <c r="Q653" i="5" l="1"/>
  <c r="Q654" i="5" l="1"/>
  <c r="Q655" i="5" l="1"/>
  <c r="Q656" i="5" l="1"/>
  <c r="Q657" i="5" l="1"/>
  <c r="Q658" i="5" l="1"/>
  <c r="Q659" i="5" l="1"/>
  <c r="Q660" i="5" l="1"/>
  <c r="Q661" i="5" l="1"/>
  <c r="Q662" i="5" l="1"/>
  <c r="Q663" i="5" l="1"/>
  <c r="Q664" i="5" l="1"/>
  <c r="Q665" i="5" l="1"/>
  <c r="Q666" i="5" l="1"/>
  <c r="Q667" i="5" l="1"/>
  <c r="Q668" i="5" l="1"/>
  <c r="Q669" i="5" l="1"/>
  <c r="Q670" i="5" l="1"/>
  <c r="Q671" i="5" l="1"/>
  <c r="Q672" i="5" l="1"/>
  <c r="Q673" i="5" l="1"/>
  <c r="Q674" i="5" l="1"/>
  <c r="Q675" i="5" l="1"/>
  <c r="Q676" i="5" l="1"/>
  <c r="Q677" i="5" l="1"/>
  <c r="Q678" i="5" l="1"/>
  <c r="Q679" i="5" l="1"/>
  <c r="Q680" i="5" l="1"/>
  <c r="Q681" i="5" l="1"/>
  <c r="Q682" i="5" l="1"/>
  <c r="Q683" i="5" l="1"/>
  <c r="Q684" i="5" l="1"/>
  <c r="Q685" i="5" l="1"/>
  <c r="Q686" i="5" l="1"/>
  <c r="Q687" i="5" l="1"/>
  <c r="Q688" i="5" l="1"/>
  <c r="Q689" i="5" l="1"/>
  <c r="Q690" i="5" l="1"/>
  <c r="Q691" i="5" l="1"/>
  <c r="Q692" i="5" l="1"/>
  <c r="Q693" i="5" l="1"/>
  <c r="Q694" i="5" l="1"/>
  <c r="Q695" i="5" l="1"/>
  <c r="Q696" i="5" l="1"/>
  <c r="Q697" i="5" l="1"/>
  <c r="Q698" i="5" l="1"/>
  <c r="Q699" i="5" l="1"/>
  <c r="Q700" i="5" l="1"/>
  <c r="Q701" i="5" l="1"/>
  <c r="Q702" i="5" l="1"/>
  <c r="Q703" i="5" l="1"/>
  <c r="Q704" i="5" l="1"/>
  <c r="Q705" i="5" l="1"/>
  <c r="Q706" i="5" l="1"/>
  <c r="Q707" i="5" l="1"/>
  <c r="Q708" i="5" l="1"/>
  <c r="Q709" i="5" l="1"/>
  <c r="Q710" i="5" l="1"/>
  <c r="Q711" i="5" l="1"/>
  <c r="Q712" i="5" l="1"/>
  <c r="Q713" i="5" l="1"/>
  <c r="Q714" i="5" l="1"/>
  <c r="Q715" i="5" l="1"/>
  <c r="Q716" i="5" l="1"/>
  <c r="Q717" i="5" l="1"/>
  <c r="Q718" i="5" l="1"/>
  <c r="Q719" i="5" l="1"/>
  <c r="Q720" i="5" l="1"/>
  <c r="Q721" i="5" l="1"/>
  <c r="Q722" i="5" l="1"/>
  <c r="Q723" i="5" l="1"/>
  <c r="Q724" i="5" l="1"/>
  <c r="Q725" i="5" l="1"/>
  <c r="Q726" i="5" l="1"/>
  <c r="Q727" i="5" l="1"/>
  <c r="Q728" i="5" l="1"/>
  <c r="Q729" i="5" l="1"/>
  <c r="Q730" i="5" l="1"/>
  <c r="Q731" i="5" l="1"/>
  <c r="Q732" i="5" l="1"/>
  <c r="Q733" i="5" l="1"/>
  <c r="Q734" i="5" l="1"/>
  <c r="Q735" i="5" l="1"/>
  <c r="Q736" i="5" l="1"/>
  <c r="Q737" i="5" l="1"/>
  <c r="Q738" i="5" l="1"/>
  <c r="Q739" i="5" l="1"/>
  <c r="Q740" i="5" l="1"/>
  <c r="Q741" i="5" l="1"/>
  <c r="Q742" i="5" l="1"/>
  <c r="Q743" i="5" l="1"/>
  <c r="Q744" i="5" l="1"/>
  <c r="Q745" i="5" l="1"/>
  <c r="Q746" i="5" l="1"/>
  <c r="Q747" i="5" l="1"/>
  <c r="Q748" i="5" l="1"/>
  <c r="Q749" i="5" l="1"/>
  <c r="Q750" i="5" l="1"/>
  <c r="Q751" i="5" l="1"/>
  <c r="Q752" i="5" l="1"/>
  <c r="Q753" i="5" l="1"/>
  <c r="Q754" i="5" l="1"/>
  <c r="Q755" i="5" l="1"/>
  <c r="Q756" i="5" l="1"/>
  <c r="Q757" i="5" l="1"/>
  <c r="Q758" i="5" l="1"/>
  <c r="Q759" i="5" l="1"/>
  <c r="Q760" i="5" l="1"/>
  <c r="Q761" i="5" l="1"/>
  <c r="Q762" i="5" l="1"/>
  <c r="Q763" i="5" l="1"/>
  <c r="Q764" i="5" l="1"/>
  <c r="Q765" i="5" l="1"/>
  <c r="Q766" i="5" l="1"/>
  <c r="Q767" i="5" l="1"/>
  <c r="Q768" i="5" l="1"/>
  <c r="Q769" i="5" l="1"/>
  <c r="Q770" i="5" l="1"/>
  <c r="Q771" i="5" l="1"/>
  <c r="Q772" i="5" l="1"/>
  <c r="Q773" i="5" l="1"/>
  <c r="Q774" i="5" l="1"/>
  <c r="Q775" i="5" l="1"/>
  <c r="Q776" i="5" l="1"/>
  <c r="Q777" i="5" l="1"/>
  <c r="Q778" i="5" l="1"/>
  <c r="Q779" i="5" l="1"/>
  <c r="Q780" i="5" l="1"/>
  <c r="Q781" i="5" l="1"/>
  <c r="Q782" i="5" l="1"/>
  <c r="Q783" i="5" l="1"/>
  <c r="Q784" i="5" l="1"/>
  <c r="Q785" i="5" l="1"/>
  <c r="Q786" i="5" l="1"/>
  <c r="Q787" i="5" l="1"/>
  <c r="Q788" i="5" l="1"/>
  <c r="Q789" i="5" l="1"/>
  <c r="Q790" i="5" l="1"/>
  <c r="Q791" i="5" l="1"/>
  <c r="Q792" i="5" l="1"/>
  <c r="Q793" i="5" l="1"/>
  <c r="Q794" i="5" l="1"/>
  <c r="Q795" i="5" l="1"/>
  <c r="Q796" i="5" l="1"/>
  <c r="Q797" i="5" l="1"/>
  <c r="Q798" i="5" l="1"/>
  <c r="Q799" i="5" l="1"/>
  <c r="Q800" i="5" l="1"/>
  <c r="Q801" i="5" l="1"/>
  <c r="Q802" i="5" l="1"/>
  <c r="Q803" i="5" l="1"/>
  <c r="Q804" i="5" l="1"/>
  <c r="Q805" i="5" l="1"/>
  <c r="Q806" i="5" l="1"/>
  <c r="Q807" i="5" l="1"/>
  <c r="Q808" i="5" l="1"/>
  <c r="Q809" i="5" l="1"/>
  <c r="Q810" i="5" l="1"/>
  <c r="Q811" i="5" l="1"/>
  <c r="Q812" i="5" l="1"/>
  <c r="Q813" i="5" l="1"/>
  <c r="Q814" i="5" l="1"/>
  <c r="Q815" i="5" l="1"/>
  <c r="Q816" i="5" l="1"/>
  <c r="Q817" i="5" l="1"/>
  <c r="Q818" i="5" l="1"/>
  <c r="Q819" i="5" l="1"/>
  <c r="Q820" i="5" l="1"/>
  <c r="Q821" i="5" l="1"/>
  <c r="Q822" i="5" l="1"/>
  <c r="Q823" i="5" l="1"/>
  <c r="Q824" i="5" l="1"/>
  <c r="Q825" i="5" l="1"/>
  <c r="Q826" i="5" l="1"/>
  <c r="Q827" i="5" l="1"/>
  <c r="Q828" i="5" l="1"/>
  <c r="Q829" i="5" l="1"/>
  <c r="Q830" i="5" l="1"/>
  <c r="Q831" i="5" l="1"/>
  <c r="Q832" i="5" l="1"/>
  <c r="Q833" i="5" l="1"/>
  <c r="Q834" i="5" l="1"/>
  <c r="Q835" i="5" l="1"/>
  <c r="Q836" i="5" l="1"/>
  <c r="Q837" i="5" l="1"/>
  <c r="Q838" i="5" l="1"/>
  <c r="Q839" i="5" l="1"/>
  <c r="Q840" i="5" l="1"/>
  <c r="Q841" i="5" l="1"/>
  <c r="Q842" i="5" l="1"/>
  <c r="Q843" i="5" l="1"/>
  <c r="Q844" i="5" l="1"/>
  <c r="Q845" i="5" l="1"/>
  <c r="Q846" i="5" l="1"/>
  <c r="Q847" i="5" l="1"/>
  <c r="Q848" i="5" l="1"/>
  <c r="Q849" i="5" l="1"/>
  <c r="Q850" i="5" l="1"/>
  <c r="Q851" i="5" l="1"/>
  <c r="Q852" i="5" l="1"/>
  <c r="Q853" i="5" l="1"/>
  <c r="Q854" i="5" l="1"/>
  <c r="Q855" i="5" l="1"/>
  <c r="Q856" i="5" l="1"/>
  <c r="Q857" i="5" l="1"/>
  <c r="Q858" i="5" l="1"/>
  <c r="Q859" i="5" l="1"/>
  <c r="Q860" i="5" l="1"/>
  <c r="Q861" i="5" l="1"/>
  <c r="Q862" i="5" l="1"/>
  <c r="Q863" i="5" l="1"/>
  <c r="Q864" i="5" l="1"/>
  <c r="Q865" i="5" l="1"/>
  <c r="Q866" i="5" l="1"/>
  <c r="Q867" i="5" l="1"/>
  <c r="Q868" i="5" l="1"/>
  <c r="Q869" i="5" l="1"/>
  <c r="Q870" i="5" l="1"/>
  <c r="Q871" i="5" l="1"/>
  <c r="Q872" i="5" l="1"/>
  <c r="Q873" i="5" l="1"/>
  <c r="Q874" i="5" l="1"/>
  <c r="Q875" i="5" l="1"/>
  <c r="Q876" i="5" l="1"/>
  <c r="Q877" i="5" l="1"/>
  <c r="Q878" i="5" l="1"/>
  <c r="Q879" i="5" l="1"/>
  <c r="Q880" i="5" l="1"/>
  <c r="Q881" i="5" l="1"/>
  <c r="Q882" i="5" l="1"/>
  <c r="Q883" i="5" l="1"/>
  <c r="Q884" i="5" l="1"/>
  <c r="Q885" i="5" l="1"/>
  <c r="Q886" i="5" l="1"/>
  <c r="Q887" i="5" l="1"/>
  <c r="Q888" i="5" l="1"/>
  <c r="Q889" i="5" l="1"/>
  <c r="Q890" i="5" l="1"/>
  <c r="Q891" i="5" l="1"/>
  <c r="Q892" i="5" l="1"/>
  <c r="Q893" i="5" l="1"/>
  <c r="Q894" i="5" l="1"/>
  <c r="Q895" i="5" l="1"/>
  <c r="Q896" i="5" l="1"/>
  <c r="Q897" i="5" l="1"/>
  <c r="Q898" i="5" l="1"/>
  <c r="Q899" i="5" l="1"/>
  <c r="Q900" i="5" l="1"/>
  <c r="Q901" i="5" l="1"/>
  <c r="Q902" i="5" l="1"/>
  <c r="Q903" i="5" l="1"/>
  <c r="Q904" i="5" l="1"/>
  <c r="Q905" i="5" l="1"/>
  <c r="Q906" i="5" l="1"/>
  <c r="Q907" i="5" l="1"/>
  <c r="Q908" i="5" l="1"/>
  <c r="Q909" i="5" l="1"/>
  <c r="Q910" i="5" l="1"/>
  <c r="Q911" i="5" l="1"/>
  <c r="Q912" i="5" l="1"/>
  <c r="Q913" i="5" l="1"/>
  <c r="Q914" i="5" l="1"/>
  <c r="Q915" i="5" l="1"/>
  <c r="Q916" i="5" l="1"/>
  <c r="Q917" i="5" l="1"/>
  <c r="Q918" i="5" l="1"/>
  <c r="Q919" i="5" l="1"/>
  <c r="Q920" i="5" l="1"/>
  <c r="Q921" i="5" l="1"/>
  <c r="Q922" i="5" l="1"/>
  <c r="Q923" i="5" l="1"/>
  <c r="Q924" i="5" l="1"/>
  <c r="Q925" i="5" l="1"/>
  <c r="Q926" i="5" l="1"/>
  <c r="Q927" i="5" l="1"/>
  <c r="Q928" i="5" l="1"/>
  <c r="Q929" i="5" l="1"/>
  <c r="Q930" i="5" l="1"/>
  <c r="Q931" i="5" l="1"/>
  <c r="Q932" i="5" l="1"/>
  <c r="Q933" i="5" l="1"/>
  <c r="Q934" i="5" l="1"/>
  <c r="Q935" i="5" l="1"/>
  <c r="Q936" i="5" l="1"/>
  <c r="Q937" i="5" l="1"/>
  <c r="Q938" i="5" l="1"/>
  <c r="Q939" i="5" l="1"/>
  <c r="Q940" i="5" l="1"/>
  <c r="Q941" i="5" l="1"/>
  <c r="Q942" i="5" l="1"/>
  <c r="Q943" i="5" l="1"/>
  <c r="Q944" i="5" l="1"/>
  <c r="Q945" i="5" l="1"/>
  <c r="Q946" i="5" l="1"/>
  <c r="Q947" i="5" l="1"/>
  <c r="Q948" i="5" l="1"/>
  <c r="Q949" i="5" l="1"/>
  <c r="Q950" i="5" l="1"/>
  <c r="Q951" i="5" l="1"/>
  <c r="Q952" i="5" l="1"/>
  <c r="Q953" i="5" l="1"/>
  <c r="Q954" i="5" l="1"/>
  <c r="Q955" i="5" l="1"/>
  <c r="Q956" i="5" l="1"/>
  <c r="Q957" i="5" l="1"/>
  <c r="Q958" i="5" l="1"/>
  <c r="Q959" i="5" l="1"/>
  <c r="Q960" i="5" l="1"/>
  <c r="Q961" i="5" l="1"/>
  <c r="Q962" i="5" l="1"/>
  <c r="Q963" i="5" l="1"/>
  <c r="Q964" i="5" l="1"/>
  <c r="Q965" i="5" l="1"/>
  <c r="Q966" i="5" l="1"/>
  <c r="Q967" i="5" l="1"/>
  <c r="Q968" i="5" l="1"/>
  <c r="Q969" i="5" l="1"/>
  <c r="Q970" i="5" l="1"/>
  <c r="Q971" i="5" l="1"/>
  <c r="Q972" i="5" l="1"/>
  <c r="Q973" i="5" l="1"/>
  <c r="Q974" i="5" l="1"/>
  <c r="Q975" i="5" l="1"/>
  <c r="Q976" i="5" l="1"/>
  <c r="Q977" i="5" l="1"/>
  <c r="Q978" i="5" l="1"/>
  <c r="Q979" i="5" l="1"/>
  <c r="Q980" i="5" l="1"/>
  <c r="Q981" i="5" l="1"/>
  <c r="Q982" i="5" l="1"/>
  <c r="Q983" i="5" l="1"/>
  <c r="Q984" i="5" l="1"/>
  <c r="Q985" i="5" l="1"/>
  <c r="Q986" i="5" l="1"/>
  <c r="Q987" i="5" l="1"/>
  <c r="Q988" i="5" l="1"/>
  <c r="Q989" i="5" l="1"/>
  <c r="Q990" i="5" l="1"/>
  <c r="Q991" i="5" l="1"/>
  <c r="Q992" i="5" l="1"/>
  <c r="Q993" i="5" l="1"/>
  <c r="Q994" i="5" l="1"/>
  <c r="Q995" i="5" l="1"/>
  <c r="Q996" i="5" l="1"/>
  <c r="Q997" i="5" l="1"/>
  <c r="Q998" i="5" l="1"/>
  <c r="Q999" i="5" l="1"/>
  <c r="Q1000" i="5" l="1"/>
  <c r="Q1001" i="5" l="1"/>
  <c r="Q1002" i="5" l="1"/>
  <c r="Q1003" i="5" l="1"/>
  <c r="Q1004" i="5" l="1"/>
  <c r="Q1005" i="5" l="1"/>
  <c r="Q1006" i="5" l="1"/>
  <c r="Q1007" i="5" l="1"/>
  <c r="Q1008" i="5" l="1"/>
  <c r="Q1009" i="5" l="1"/>
  <c r="Q1010" i="5" l="1"/>
  <c r="Q1011" i="5" l="1"/>
  <c r="Q1012" i="5" l="1"/>
  <c r="Q1013" i="5" l="1"/>
  <c r="Q1014" i="5" l="1"/>
  <c r="Q1015" i="5" l="1"/>
  <c r="Q1016" i="5" l="1"/>
  <c r="Q1017" i="5" l="1"/>
  <c r="Q1018" i="5" l="1"/>
  <c r="Q1019" i="5" l="1"/>
  <c r="Q1020" i="5" l="1"/>
  <c r="Q1021" i="5" l="1"/>
  <c r="Q1022" i="5" l="1"/>
  <c r="Q1023" i="5" l="1"/>
  <c r="Q1024" i="5" l="1"/>
  <c r="Q1025" i="5" l="1"/>
  <c r="Q1026" i="5" l="1"/>
  <c r="Q1027" i="5" l="1"/>
  <c r="Q1028" i="5" l="1"/>
  <c r="Q1029" i="5" l="1"/>
  <c r="Q1030" i="5" l="1"/>
  <c r="Q1031" i="5" l="1"/>
  <c r="Q1032" i="5" l="1"/>
  <c r="Q1033" i="5" l="1"/>
  <c r="Q1034" i="5" l="1"/>
  <c r="Q1035" i="5" l="1"/>
  <c r="Q1036" i="5" l="1"/>
  <c r="Q1037" i="5" l="1"/>
  <c r="Q1038" i="5" l="1"/>
  <c r="Q1039" i="5" l="1"/>
  <c r="Q1040" i="5" l="1"/>
  <c r="Q1041" i="5" l="1"/>
  <c r="Q1042" i="5" l="1"/>
  <c r="Q1043" i="5" l="1"/>
  <c r="Q1044" i="5" l="1"/>
  <c r="Q1045" i="5" l="1"/>
  <c r="Q1046" i="5" l="1"/>
  <c r="Q1047" i="5" l="1"/>
  <c r="Q1048" i="5" l="1"/>
  <c r="Q1049" i="5" l="1"/>
  <c r="Q1050" i="5" l="1"/>
  <c r="Q1051" i="5" l="1"/>
  <c r="Q1052" i="5" l="1"/>
  <c r="Q1053" i="5" l="1"/>
  <c r="Q1054" i="5" l="1"/>
  <c r="Q1055" i="5" l="1"/>
  <c r="Q1056" i="5" l="1"/>
  <c r="Q1057" i="5" l="1"/>
  <c r="Q1058" i="5" l="1"/>
  <c r="Q1059" i="5" l="1"/>
  <c r="Q1060" i="5" l="1"/>
  <c r="Q1061" i="5" l="1"/>
  <c r="Q1062" i="5" l="1"/>
  <c r="Q1063" i="5" l="1"/>
  <c r="Q1064" i="5" l="1"/>
  <c r="Q1065" i="5" l="1"/>
  <c r="Q1066" i="5" l="1"/>
  <c r="Q1067" i="5" l="1"/>
  <c r="Q1068" i="5" l="1"/>
  <c r="Q1069" i="5" l="1"/>
  <c r="Q1070" i="5" l="1"/>
  <c r="Q1071" i="5" l="1"/>
  <c r="Q1072" i="5" l="1"/>
  <c r="Q1073" i="5" l="1"/>
  <c r="Q1074" i="5" l="1"/>
  <c r="Q1075" i="5" l="1"/>
  <c r="Q1076" i="5" l="1"/>
  <c r="Q1077" i="5" l="1"/>
  <c r="Q1078" i="5" l="1"/>
  <c r="Q1079" i="5" l="1"/>
  <c r="Q1080" i="5" l="1"/>
  <c r="Q1081" i="5" l="1"/>
  <c r="Q1082" i="5" l="1"/>
  <c r="Q1083" i="5" l="1"/>
  <c r="Q1084" i="5" l="1"/>
  <c r="Q1085" i="5" l="1"/>
  <c r="Q1086" i="5" l="1"/>
  <c r="Q1087" i="5" l="1"/>
  <c r="Q1088" i="5" l="1"/>
  <c r="Q1089" i="5" l="1"/>
  <c r="Q1090" i="5" l="1"/>
  <c r="Q1091" i="5" l="1"/>
  <c r="Q1092" i="5" l="1"/>
  <c r="Q1093" i="5" l="1"/>
  <c r="Q1094" i="5" l="1"/>
  <c r="Q1095" i="5" l="1"/>
  <c r="Q1096" i="5" l="1"/>
  <c r="Q1097" i="5" l="1"/>
  <c r="Q1098" i="5" l="1"/>
  <c r="Q1099" i="5" l="1"/>
  <c r="Q1100" i="5" l="1"/>
  <c r="Q1101" i="5" l="1"/>
  <c r="Q1102" i="5" l="1"/>
  <c r="Q1103" i="5" l="1"/>
  <c r="Q1104" i="5" l="1"/>
  <c r="Q1105" i="5" l="1"/>
  <c r="Q1106" i="5" l="1"/>
  <c r="Q1107" i="5" l="1"/>
  <c r="Q1108" i="5" l="1"/>
  <c r="Q1109" i="5" l="1"/>
  <c r="Q1110" i="5" l="1"/>
  <c r="Q1111" i="5" l="1"/>
  <c r="Q1112" i="5" l="1"/>
  <c r="Q1113" i="5" l="1"/>
  <c r="Q1114" i="5" l="1"/>
  <c r="Q1115" i="5" l="1"/>
  <c r="Q1116" i="5" l="1"/>
  <c r="Q1117" i="5" l="1"/>
  <c r="Q1118" i="5" l="1"/>
  <c r="Q1119" i="5" l="1"/>
  <c r="Q1120" i="5" l="1"/>
  <c r="Q1121" i="5" l="1"/>
  <c r="Q1122" i="5" l="1"/>
  <c r="Q1123" i="5" l="1"/>
  <c r="Q1124" i="5" l="1"/>
  <c r="Q1125" i="5" l="1"/>
  <c r="Q1126" i="5" l="1"/>
  <c r="Q1127" i="5" l="1"/>
  <c r="Q1128" i="5" l="1"/>
  <c r="Q1129" i="5" l="1"/>
  <c r="Q1130" i="5" l="1"/>
  <c r="Q1131" i="5" l="1"/>
  <c r="Q1132" i="5" l="1"/>
  <c r="Q1133" i="5" l="1"/>
  <c r="Q1134" i="5" l="1"/>
  <c r="Q1135" i="5" l="1"/>
  <c r="Q1136" i="5" l="1"/>
  <c r="Q1137" i="5" l="1"/>
  <c r="Q1138" i="5" l="1"/>
  <c r="Q1139" i="5" l="1"/>
  <c r="Q1140" i="5" l="1"/>
  <c r="Q1141" i="5" l="1"/>
  <c r="Q1142" i="5" l="1"/>
  <c r="Q1143" i="5" l="1"/>
  <c r="Q1144" i="5" l="1"/>
  <c r="Q1145" i="5" l="1"/>
  <c r="Q1146" i="5" l="1"/>
  <c r="Q1147" i="5" l="1"/>
  <c r="Q1148" i="5" l="1"/>
  <c r="Q1149" i="5" l="1"/>
  <c r="Q1150" i="5" l="1"/>
  <c r="Q1151" i="5" l="1"/>
  <c r="Q1152" i="5" l="1"/>
  <c r="Q1153" i="5" l="1"/>
  <c r="Q1154" i="5" l="1"/>
  <c r="Q1155" i="5" l="1"/>
  <c r="Q1156" i="5" l="1"/>
  <c r="Q1157" i="5" l="1"/>
  <c r="Q1158" i="5" l="1"/>
  <c r="Q1159" i="5" l="1"/>
  <c r="Q1160" i="5" l="1"/>
  <c r="Q1161" i="5" l="1"/>
  <c r="Q1162" i="5" l="1"/>
  <c r="Q1163" i="5" l="1"/>
  <c r="Q1164" i="5" l="1"/>
  <c r="Q1165" i="5" l="1"/>
  <c r="Q1166" i="5" l="1"/>
  <c r="Q1167" i="5" l="1"/>
  <c r="Q1168" i="5" l="1"/>
  <c r="Q1169" i="5" l="1"/>
  <c r="Q1170" i="5" l="1"/>
  <c r="Q1171" i="5" l="1"/>
  <c r="Q1172" i="5" l="1"/>
  <c r="Q1173" i="5" l="1"/>
  <c r="Q1174" i="5" l="1"/>
  <c r="Q1175" i="5" l="1"/>
  <c r="Q1176" i="5" l="1"/>
  <c r="Q1177" i="5" l="1"/>
  <c r="Q1178" i="5" l="1"/>
  <c r="Q1179" i="5" l="1"/>
  <c r="Q1180" i="5" l="1"/>
  <c r="Q1181" i="5" l="1"/>
  <c r="Q1182" i="5" l="1"/>
  <c r="Q1183" i="5" l="1"/>
  <c r="Q1184" i="5" l="1"/>
  <c r="Q1185" i="5" l="1"/>
  <c r="Q1186" i="5" l="1"/>
  <c r="Q1187" i="5" l="1"/>
  <c r="Q1188" i="5" l="1"/>
  <c r="Q1189" i="5" l="1"/>
  <c r="Q1190" i="5" l="1"/>
  <c r="Q1191" i="5" l="1"/>
  <c r="Q1192" i="5" l="1"/>
  <c r="Q1193" i="5" l="1"/>
  <c r="Q1194" i="5" l="1"/>
  <c r="Q1195" i="5" l="1"/>
  <c r="Q1196" i="5" l="1"/>
  <c r="Q1197" i="5" l="1"/>
  <c r="Q1198" i="5" l="1"/>
  <c r="Q1199" i="5" l="1"/>
  <c r="Q1200" i="5" l="1"/>
  <c r="Q1201" i="5" l="1"/>
  <c r="Q1202" i="5" l="1"/>
  <c r="Q1203" i="5" l="1"/>
  <c r="Q1204" i="5" l="1"/>
  <c r="Q1205" i="5" l="1"/>
  <c r="Q1206" i="5" l="1"/>
  <c r="Q1207" i="5" l="1"/>
  <c r="Q1208" i="5" l="1"/>
  <c r="Q1209" i="5" l="1"/>
  <c r="Q1210" i="5" l="1"/>
  <c r="Q1211" i="5" l="1"/>
  <c r="Q1212" i="5" l="1"/>
  <c r="Q1213" i="5" l="1"/>
  <c r="Q1214" i="5" l="1"/>
  <c r="Q1215" i="5" l="1"/>
  <c r="Q1216" i="5" l="1"/>
  <c r="Q1217" i="5" l="1"/>
  <c r="Q1218" i="5" l="1"/>
  <c r="Q1219" i="5" l="1"/>
  <c r="Q1220" i="5" l="1"/>
  <c r="Q1221" i="5" l="1"/>
  <c r="Q1222" i="5" l="1"/>
  <c r="Q1223" i="5" l="1"/>
  <c r="Q1224" i="5" l="1"/>
  <c r="Q1225" i="5" l="1"/>
  <c r="Q1226" i="5" l="1"/>
  <c r="Q1227" i="5" l="1"/>
  <c r="Q1228" i="5" l="1"/>
  <c r="Q1229" i="5" l="1"/>
  <c r="Q1230" i="5" l="1"/>
  <c r="Q1231" i="5" l="1"/>
  <c r="Q1232" i="5" l="1"/>
  <c r="Q1233" i="5" l="1"/>
  <c r="Q1234" i="5" l="1"/>
  <c r="Q1235" i="5" l="1"/>
  <c r="Q1236" i="5" l="1"/>
  <c r="Q1237" i="5" l="1"/>
  <c r="Q1238" i="5" l="1"/>
  <c r="Q1239" i="5" l="1"/>
  <c r="Q1240" i="5" l="1"/>
  <c r="Q1241" i="5" l="1"/>
  <c r="Q1242" i="5" l="1"/>
  <c r="Q1243" i="5" l="1"/>
  <c r="Q1244" i="5" l="1"/>
  <c r="Q1245" i="5" l="1"/>
  <c r="Q1246" i="5" l="1"/>
  <c r="Q1247" i="5" l="1"/>
  <c r="Q1248" i="5" l="1"/>
  <c r="Q1249" i="5" l="1"/>
  <c r="Q1250" i="5" l="1"/>
  <c r="Q1251" i="5" l="1"/>
  <c r="Q1252" i="5" l="1"/>
  <c r="Q1253" i="5" l="1"/>
  <c r="Q1254" i="5" l="1"/>
  <c r="Q1255" i="5" l="1"/>
  <c r="Q1256" i="5" l="1"/>
  <c r="Q1257" i="5" l="1"/>
  <c r="Q1258" i="5" l="1"/>
  <c r="Q1259" i="5" l="1"/>
  <c r="Q1260" i="5" l="1"/>
  <c r="Q1261" i="5" l="1"/>
  <c r="Q1262" i="5" l="1"/>
  <c r="Q1263" i="5" l="1"/>
  <c r="Q1264" i="5" l="1"/>
  <c r="Q1265" i="5" l="1"/>
  <c r="Q1266" i="5" l="1"/>
  <c r="Q1267" i="5" l="1"/>
  <c r="Q1268" i="5" l="1"/>
  <c r="Q1269" i="5" l="1"/>
  <c r="Q1270" i="5" l="1"/>
  <c r="Q1271" i="5" l="1"/>
  <c r="Q1272" i="5" l="1"/>
  <c r="Q1273" i="5" l="1"/>
  <c r="Q1274" i="5" l="1"/>
  <c r="Q1275" i="5" l="1"/>
  <c r="Q1276" i="5" l="1"/>
  <c r="Q1277" i="5" l="1"/>
  <c r="Q1278" i="5" l="1"/>
  <c r="Q1279" i="5" l="1"/>
  <c r="Q1280" i="5" l="1"/>
  <c r="Q1281" i="5" l="1"/>
  <c r="Q1282" i="5" l="1"/>
  <c r="Q1283" i="5" l="1"/>
  <c r="Q1284" i="5" l="1"/>
  <c r="Q1285" i="5" l="1"/>
  <c r="Q1286" i="5" l="1"/>
  <c r="Q1287" i="5" l="1"/>
  <c r="Q1288" i="5" l="1"/>
  <c r="Q1289" i="5" l="1"/>
  <c r="Q1290" i="5" l="1"/>
  <c r="Q1291" i="5" l="1"/>
  <c r="Q1292" i="5" l="1"/>
  <c r="Q1293" i="5" l="1"/>
  <c r="Q1294" i="5" l="1"/>
  <c r="Q1295" i="5" l="1"/>
  <c r="Q1296" i="5" l="1"/>
  <c r="Q1297" i="5" l="1"/>
  <c r="Q1298" i="5" l="1"/>
  <c r="Q1299" i="5" l="1"/>
  <c r="Q1300" i="5" l="1"/>
  <c r="Q1301" i="5" l="1"/>
  <c r="Q1302" i="5" l="1"/>
  <c r="Q1303" i="5" l="1"/>
  <c r="Q1304" i="5" l="1"/>
  <c r="Q1305" i="5" l="1"/>
  <c r="Q1306" i="5" l="1"/>
  <c r="Q1307" i="5" l="1"/>
  <c r="Q1308" i="5" l="1"/>
  <c r="Q1309" i="5" l="1"/>
  <c r="Q1310" i="5" l="1"/>
  <c r="Q1311" i="5" l="1"/>
  <c r="Q1312" i="5" l="1"/>
  <c r="Q1313" i="5" l="1"/>
  <c r="Q1314" i="5" l="1"/>
  <c r="Q1315" i="5" l="1"/>
  <c r="Q1316" i="5" l="1"/>
  <c r="Q1317" i="5" l="1"/>
  <c r="Q1318" i="5" l="1"/>
  <c r="Q1319" i="5" l="1"/>
  <c r="Q1320" i="5" l="1"/>
  <c r="Q1321" i="5" l="1"/>
  <c r="Q1322" i="5" l="1"/>
  <c r="Q1323" i="5" l="1"/>
  <c r="Q1324" i="5" l="1"/>
  <c r="Q1325" i="5" l="1"/>
  <c r="Q1326" i="5" l="1"/>
  <c r="Q1327" i="5" l="1"/>
  <c r="Q1328" i="5" l="1"/>
  <c r="Q1329" i="5" l="1"/>
  <c r="Q1330" i="5" l="1"/>
  <c r="Q1331" i="5" l="1"/>
  <c r="Q1332" i="5" l="1"/>
  <c r="Q1333" i="5" l="1"/>
  <c r="Q1334" i="5" l="1"/>
  <c r="Q1335" i="5" l="1"/>
  <c r="Q1336" i="5" l="1"/>
  <c r="Q1337" i="5" l="1"/>
  <c r="Q1338" i="5" l="1"/>
  <c r="Q1339" i="5" l="1"/>
  <c r="Q1340" i="5" l="1"/>
  <c r="Q1341" i="5" l="1"/>
  <c r="Q1342" i="5" l="1"/>
  <c r="Q1343" i="5" l="1"/>
  <c r="Q1344" i="5" l="1"/>
  <c r="Q1345" i="5" l="1"/>
  <c r="Q1346" i="5" l="1"/>
  <c r="Q1347" i="5" l="1"/>
  <c r="Q1348" i="5" l="1"/>
  <c r="Q1349" i="5" l="1"/>
  <c r="Q1350" i="5" l="1"/>
  <c r="Q1351" i="5" l="1"/>
  <c r="Q1352" i="5" l="1"/>
  <c r="Q1353" i="5" l="1"/>
  <c r="Q1354" i="5" l="1"/>
  <c r="Q1355" i="5" l="1"/>
  <c r="Q1356" i="5" l="1"/>
  <c r="Q1357" i="5" l="1"/>
  <c r="Q1358" i="5" l="1"/>
  <c r="Q1359" i="5" l="1"/>
  <c r="Q1360" i="5" l="1"/>
  <c r="Q1361" i="5" l="1"/>
  <c r="Q1362" i="5" l="1"/>
  <c r="Q1363" i="5" l="1"/>
  <c r="Q1364" i="5" l="1"/>
  <c r="Q1365" i="5" l="1"/>
  <c r="Q1366" i="5" l="1"/>
  <c r="Q1367" i="5" l="1"/>
  <c r="Q1368" i="5" l="1"/>
  <c r="Q1369" i="5" l="1"/>
  <c r="Q1370" i="5" l="1"/>
  <c r="Q1371" i="5" l="1"/>
  <c r="Q1372" i="5" l="1"/>
  <c r="Q1373" i="5" l="1"/>
  <c r="Q1374" i="5" l="1"/>
  <c r="Q1375" i="5" l="1"/>
  <c r="Q1376" i="5" l="1"/>
  <c r="Q1377" i="5" l="1"/>
  <c r="Q1378" i="5" l="1"/>
  <c r="Q1379" i="5" l="1"/>
  <c r="Q1380" i="5" l="1"/>
  <c r="Q1381" i="5" l="1"/>
  <c r="Q1382" i="5" l="1"/>
  <c r="Q1383" i="5" l="1"/>
  <c r="Q1384" i="5" l="1"/>
  <c r="Q1385" i="5" l="1"/>
  <c r="Q1386" i="5" l="1"/>
  <c r="Q1387" i="5" l="1"/>
  <c r="Q1388" i="5" l="1"/>
  <c r="Q1389" i="5" l="1"/>
  <c r="Q1390" i="5" l="1"/>
  <c r="Q1391" i="5" l="1"/>
  <c r="Q1392" i="5" l="1"/>
  <c r="Q1393" i="5" l="1"/>
  <c r="Q1394" i="5" l="1"/>
  <c r="Q1395" i="5" l="1"/>
  <c r="Q1396" i="5" l="1"/>
  <c r="Q1397" i="5" l="1"/>
  <c r="Q1398" i="5" l="1"/>
  <c r="Q1399" i="5" l="1"/>
  <c r="Q1400" i="5" l="1"/>
  <c r="Q1401" i="5" l="1"/>
  <c r="Q1402" i="5" l="1"/>
  <c r="Q1403" i="5" l="1"/>
  <c r="Q1404" i="5" l="1"/>
  <c r="Q1405" i="5" l="1"/>
  <c r="Q1406" i="5" l="1"/>
  <c r="Q1407" i="5" l="1"/>
  <c r="Q1408" i="5" l="1"/>
  <c r="Q1409" i="5" l="1"/>
  <c r="Q1410" i="5" l="1"/>
  <c r="Q1411" i="5" l="1"/>
  <c r="Q1412" i="5" l="1"/>
  <c r="Q1413" i="5" l="1"/>
  <c r="Q1414" i="5" l="1"/>
  <c r="Q1415" i="5" l="1"/>
  <c r="Q1416" i="5" l="1"/>
  <c r="Q1417" i="5" l="1"/>
  <c r="Q1418" i="5" l="1"/>
  <c r="Q1419" i="5" l="1"/>
  <c r="Q1420" i="5" l="1"/>
  <c r="Q1421" i="5" l="1"/>
  <c r="Q1422" i="5" l="1"/>
  <c r="Q1423" i="5" l="1"/>
  <c r="Q1424" i="5" l="1"/>
  <c r="Q1425" i="5" l="1"/>
  <c r="Q1426" i="5" l="1"/>
  <c r="Q1427" i="5" l="1"/>
  <c r="Q1428" i="5" l="1"/>
  <c r="Q1429" i="5" l="1"/>
  <c r="Q1430" i="5" l="1"/>
  <c r="Q1431" i="5" l="1"/>
  <c r="Q1432" i="5" l="1"/>
  <c r="Q1433" i="5" l="1"/>
  <c r="Q1434" i="5" l="1"/>
  <c r="Q1435" i="5" l="1"/>
  <c r="Q1436" i="5" l="1"/>
  <c r="Q1437" i="5" l="1"/>
  <c r="Q1438" i="5" l="1"/>
  <c r="Q1439" i="5" l="1"/>
  <c r="Q1440" i="5" l="1"/>
  <c r="Q1441" i="5" l="1"/>
  <c r="Q1442" i="5" l="1"/>
  <c r="Q1443" i="5" l="1"/>
  <c r="Q1444" i="5" l="1"/>
  <c r="Q1445" i="5" l="1"/>
  <c r="Q1446" i="5" l="1"/>
  <c r="Q1447" i="5" l="1"/>
  <c r="Q1448" i="5" l="1"/>
  <c r="Q1449" i="5" l="1"/>
  <c r="Q1450" i="5" l="1"/>
  <c r="Q1451" i="5" l="1"/>
  <c r="Q1452" i="5" l="1"/>
  <c r="Q1453" i="5" l="1"/>
  <c r="Q1454" i="5" l="1"/>
  <c r="Q1455" i="5" l="1"/>
  <c r="Q1456" i="5" l="1"/>
  <c r="Q1457" i="5" l="1"/>
  <c r="Q1458" i="5" l="1"/>
  <c r="Q1459" i="5" l="1"/>
  <c r="Q1460" i="5" l="1"/>
  <c r="Q1461" i="5" l="1"/>
  <c r="Q1462" i="5" l="1"/>
  <c r="Q1463" i="5" l="1"/>
  <c r="Q1464" i="5" l="1"/>
  <c r="Q1465" i="5" l="1"/>
  <c r="Q1466" i="5" l="1"/>
  <c r="Q1467" i="5" l="1"/>
  <c r="Q1468" i="5" l="1"/>
  <c r="Q1469" i="5" l="1"/>
  <c r="Q1470" i="5" l="1"/>
  <c r="Q1471" i="5" l="1"/>
  <c r="Q1472" i="5" l="1"/>
  <c r="Q1473" i="5" l="1"/>
  <c r="Q1474" i="5" l="1"/>
  <c r="Q1475" i="5" l="1"/>
  <c r="Q1476" i="5" l="1"/>
  <c r="Q1477" i="5" l="1"/>
  <c r="Q1478" i="5" l="1"/>
  <c r="Q1479" i="5" l="1"/>
  <c r="Q1480" i="5" l="1"/>
  <c r="Q1481" i="5" l="1"/>
  <c r="Q1482" i="5" l="1"/>
  <c r="Q1483" i="5" l="1"/>
  <c r="Q1484" i="5" l="1"/>
  <c r="Q1485" i="5" l="1"/>
  <c r="Q1486" i="5" l="1"/>
  <c r="Q1487" i="5" l="1"/>
  <c r="Q1488" i="5" l="1"/>
  <c r="Q1489" i="5" l="1"/>
  <c r="Q1490" i="5" l="1"/>
  <c r="Q1491" i="5" l="1"/>
  <c r="Q1492" i="5" l="1"/>
  <c r="Q1493" i="5" l="1"/>
  <c r="Q1494" i="5" l="1"/>
  <c r="Q1495" i="5" l="1"/>
  <c r="Q1496" i="5" l="1"/>
  <c r="Q1497" i="5" l="1"/>
  <c r="Q1498" i="5" l="1"/>
  <c r="Q1499" i="5" l="1"/>
  <c r="Q1500" i="5" l="1"/>
  <c r="Q1501" i="5" l="1"/>
  <c r="Q1502" i="5" l="1"/>
  <c r="Q1503" i="5" l="1"/>
  <c r="Q1504" i="5" l="1"/>
  <c r="Q1505" i="5" l="1"/>
  <c r="Q1506" i="5" l="1"/>
  <c r="Q1507" i="5" l="1"/>
  <c r="Q1508" i="5" l="1"/>
  <c r="Q1509" i="5" l="1"/>
  <c r="Q1510" i="5" l="1"/>
  <c r="Q1511" i="5" l="1"/>
  <c r="Q1512" i="5" l="1"/>
  <c r="Q1513" i="5" l="1"/>
  <c r="Q1514" i="5" l="1"/>
  <c r="Q1515" i="5" l="1"/>
  <c r="Q1516" i="5" l="1"/>
  <c r="Q1517" i="5" l="1"/>
  <c r="Q1518" i="5" l="1"/>
  <c r="Q1519" i="5" l="1"/>
  <c r="Q1520" i="5" l="1"/>
  <c r="Q1521" i="5" l="1"/>
  <c r="Q1522" i="5" l="1"/>
  <c r="Q1523" i="5" l="1"/>
  <c r="Q1524" i="5" l="1"/>
  <c r="Q1525" i="5" l="1"/>
  <c r="Q1526" i="5" l="1"/>
  <c r="Q1527" i="5" l="1"/>
  <c r="Q1528" i="5" l="1"/>
  <c r="Q1529" i="5" l="1"/>
  <c r="Q1530" i="5" l="1"/>
  <c r="Q1531" i="5" l="1"/>
  <c r="Q1532" i="5" l="1"/>
  <c r="Q1533" i="5" l="1"/>
  <c r="Q1534" i="5" l="1"/>
  <c r="Q1535" i="5" l="1"/>
  <c r="Q1536" i="5" l="1"/>
  <c r="Q1537" i="5" l="1"/>
  <c r="Q1538" i="5" l="1"/>
  <c r="Q1539" i="5" l="1"/>
  <c r="Q1540" i="5" l="1"/>
  <c r="Q1541" i="5" l="1"/>
  <c r="Q1542" i="5" l="1"/>
  <c r="Q1543" i="5" l="1"/>
  <c r="Q1544" i="5" l="1"/>
  <c r="Q1545" i="5" l="1"/>
  <c r="Q1546" i="5" l="1"/>
  <c r="Q1547" i="5" l="1"/>
  <c r="Q1548" i="5" l="1"/>
  <c r="Q1549" i="5" l="1"/>
  <c r="Q1550" i="5" l="1"/>
  <c r="Q1551" i="5" l="1"/>
  <c r="Q1552" i="5" l="1"/>
  <c r="Q1553" i="5" l="1"/>
  <c r="Q1554" i="5" l="1"/>
  <c r="Q1555" i="5" l="1"/>
  <c r="Q1556" i="5" l="1"/>
  <c r="Q1557" i="5" l="1"/>
  <c r="Q1558" i="5" l="1"/>
  <c r="Q1559" i="5" l="1"/>
  <c r="Q1560" i="5" l="1"/>
  <c r="Q1561" i="5" l="1"/>
  <c r="Q1562" i="5" l="1"/>
  <c r="Q1564" i="5" l="1"/>
  <c r="Q1563" i="5"/>
  <c r="Q1" i="5" s="1"/>
  <c r="K1" i="5" l="1"/>
</calcChain>
</file>

<file path=xl/sharedStrings.xml><?xml version="1.0" encoding="utf-8"?>
<sst xmlns="http://schemas.openxmlformats.org/spreadsheetml/2006/main" count="376" uniqueCount="97">
  <si>
    <t>MONTH</t>
  </si>
  <si>
    <t>DAYMON</t>
  </si>
  <si>
    <t>DAYWEEK</t>
  </si>
  <si>
    <t xml:space="preserve">  CUST</t>
  </si>
  <si>
    <t>SPECIAL</t>
  </si>
  <si>
    <t>SP</t>
  </si>
  <si>
    <t>FAC</t>
  </si>
  <si>
    <t>BH</t>
  </si>
  <si>
    <t>AH</t>
  </si>
  <si>
    <t>SP,FAC,AH</t>
  </si>
  <si>
    <t>SP,FAC</t>
  </si>
  <si>
    <t>Sp</t>
  </si>
  <si>
    <t>SP FAC</t>
  </si>
  <si>
    <t>SP,BH,FAC</t>
  </si>
  <si>
    <t>Day of Week</t>
  </si>
  <si>
    <t>Month</t>
  </si>
  <si>
    <t>constant</t>
  </si>
  <si>
    <t>FORECAST</t>
  </si>
  <si>
    <t>ERROR^2</t>
  </si>
  <si>
    <t>ERROR</t>
  </si>
  <si>
    <t>SSE</t>
  </si>
  <si>
    <t>Averages</t>
  </si>
  <si>
    <t>DayofWeek</t>
  </si>
  <si>
    <t>Determine Forecast Accuracy</t>
  </si>
  <si>
    <t>R-squared</t>
  </si>
  <si>
    <t>Std Dev of Errors</t>
  </si>
  <si>
    <t>Thus, approximately 68 percent of the forecasts should be accurate within 163 customers,</t>
  </si>
  <si>
    <t xml:space="preserve"> 95 percent accurate within 326 customers, and so on.</t>
  </si>
  <si>
    <t>Let's find the outliers.</t>
  </si>
  <si>
    <t>Day1</t>
  </si>
  <si>
    <t>Day2</t>
  </si>
  <si>
    <t>Day3</t>
  </si>
  <si>
    <t>Adjusting for Days 1-2-3 of each month</t>
  </si>
  <si>
    <t>Spring Break Adjustment</t>
  </si>
  <si>
    <t>DayBeforeSB</t>
  </si>
  <si>
    <t>SpringBreakDays</t>
  </si>
  <si>
    <t>Big improvement!</t>
  </si>
  <si>
    <t>Thus, approximately 68 percent of the forecasts should be accurate within 122 customers,</t>
  </si>
  <si>
    <t xml:space="preserve"> 95 percent accurate within 244 customers, and so on.</t>
  </si>
  <si>
    <t>Christmas week</t>
  </si>
  <si>
    <t>Before Christmas week</t>
  </si>
  <si>
    <t>Before Thanksgiving</t>
  </si>
  <si>
    <t>After Thanksgiving</t>
  </si>
  <si>
    <t>Good Thursday</t>
  </si>
  <si>
    <t>Summer Fling</t>
  </si>
  <si>
    <t>Tax Day</t>
  </si>
  <si>
    <t>Other Holidays</t>
  </si>
  <si>
    <t>Num Observations</t>
  </si>
  <si>
    <t>ERROR CHANGE SIGN?</t>
  </si>
  <si>
    <t>Date</t>
  </si>
  <si>
    <t>DayOfMonth</t>
  </si>
  <si>
    <t>Week</t>
  </si>
  <si>
    <t>Coefficient Table</t>
  </si>
  <si>
    <t>DayOfWeek</t>
  </si>
  <si>
    <t>Constant</t>
  </si>
  <si>
    <t>NewYearsEve</t>
  </si>
  <si>
    <t>ValentinesDay</t>
  </si>
  <si>
    <t>MothersDay</t>
  </si>
  <si>
    <t>ChristmasEve</t>
  </si>
  <si>
    <t>GoodFriday</t>
  </si>
  <si>
    <t>FathersDay</t>
  </si>
  <si>
    <t>Holidays</t>
  </si>
  <si>
    <t>Forecast</t>
  </si>
  <si>
    <t>Error</t>
  </si>
  <si>
    <t>Error^2</t>
  </si>
  <si>
    <t>Week Number</t>
  </si>
  <si>
    <t>Cust count dinner</t>
  </si>
  <si>
    <t>Std. Dev Error</t>
  </si>
  <si>
    <t>Error Sign Change</t>
  </si>
  <si>
    <t>Check Randomness</t>
  </si>
  <si>
    <t>so errors are random</t>
  </si>
  <si>
    <t>is greater than</t>
  </si>
  <si>
    <t>Month of year</t>
  </si>
  <si>
    <t>sales</t>
  </si>
  <si>
    <t>promotion?</t>
  </si>
  <si>
    <t>yes</t>
  </si>
  <si>
    <t>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</si>
  <si>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</si>
  <si>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</si>
  <si>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</si>
  <si>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</si>
  <si>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</si>
  <si>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</si>
  <si>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</si>
  <si>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</si>
  <si>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</si>
  <si>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</si>
  <si>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</si>
  <si>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</si>
  <si>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Promotion Code</t>
  </si>
  <si>
    <t>Month Number</t>
  </si>
  <si>
    <t>Standard Error</t>
  </si>
  <si>
    <t>Sign Change</t>
  </si>
  <si>
    <t>PromotionYes</t>
  </si>
  <si>
    <t>PromotionNo</t>
  </si>
  <si>
    <t>TrendFactor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</si>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</sst>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5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" fontId="0" fillId="2" borderId="0" xfId="0" applyNumberFormat="1" applyFill="1" applyAlignment="1">
      <alignment horizontal="left"/>
    </xf>
    <xf numFmtId="43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1" applyNumberFormat="1" applyFont="1" applyFill="1"/>
    <xf numFmtId="16" fontId="0" fillId="2" borderId="0" xfId="0" applyNumberForma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selection activeCell="K4" sqref="K4"/>
    </sheetView>
  </sheetViews>
  <sheetFormatPr baseColWidth="10" defaultRowHeight="16"/>
  <cols>
    <col min="10" max="13" width="10.83203125" customWidth="1"/>
    <col min="14" max="14" width="14.83203125" customWidth="1"/>
    <col min="15" max="15" width="11.5" customWidth="1"/>
    <col min="17" max="17" width="15.5" customWidth="1"/>
    <col min="18" max="18" width="14.6640625" customWidth="1"/>
  </cols>
  <sheetData>
    <row r="1" spans="1:23">
      <c r="K1" s="4" t="s">
        <v>20</v>
      </c>
      <c r="L1">
        <f>SUM(L4:L257)</f>
        <v>6702117.4750762144</v>
      </c>
    </row>
    <row r="3" spans="1:2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17</v>
      </c>
      <c r="K3" s="1" t="s">
        <v>19</v>
      </c>
      <c r="L3" s="1" t="s">
        <v>18</v>
      </c>
      <c r="N3" s="5" t="s">
        <v>14</v>
      </c>
      <c r="Q3" s="4" t="s">
        <v>21</v>
      </c>
    </row>
    <row r="4" spans="1:23">
      <c r="A4" s="2">
        <v>1</v>
      </c>
      <c r="B4" s="2">
        <v>2</v>
      </c>
      <c r="C4" s="2">
        <v>2</v>
      </c>
      <c r="D4" s="2">
        <v>1825</v>
      </c>
      <c r="E4" s="2" t="s">
        <v>9</v>
      </c>
      <c r="F4" s="2">
        <f>IF(ISNUMBER(SEARCH("SP",E4))=TRUE,1,0)</f>
        <v>1</v>
      </c>
      <c r="G4" s="2">
        <f>IF(ISNUMBER(SEARCH("FAC",E4))=TRUE,1,0)</f>
        <v>1</v>
      </c>
      <c r="H4" s="2">
        <f>IF(ISNUMBER(SEARCH("BH",E4))=TRUE,1,0)</f>
        <v>0</v>
      </c>
      <c r="I4" s="2">
        <f>IF(ISNUMBER(SEARCH("AH",E4))=TRUE,1,0)</f>
        <v>1</v>
      </c>
      <c r="J4" s="3">
        <f>$O$26+VLOOKUP(A4,$N$14:$O$25,2)+VLOOKUP(C4,$N$4:$O$8,2)+F4*$O$9+G4*$O$10+H4*$O$11+I4*$O$12</f>
        <v>1801.1519180080909</v>
      </c>
      <c r="K4">
        <f>J4-D4</f>
        <v>-23.848081991909112</v>
      </c>
      <c r="L4" s="2">
        <f>(J4-D4)^2</f>
        <v>568.73101469281971</v>
      </c>
      <c r="N4" s="7">
        <v>1</v>
      </c>
      <c r="O4" s="6">
        <v>105.35851466496459</v>
      </c>
      <c r="Q4" s="4" t="s">
        <v>22</v>
      </c>
      <c r="R4">
        <f>AVERAGE(O4:O8)</f>
        <v>0</v>
      </c>
    </row>
    <row r="5" spans="1:23">
      <c r="A5" s="2">
        <v>1</v>
      </c>
      <c r="B5" s="2">
        <v>3</v>
      </c>
      <c r="C5" s="2">
        <v>3</v>
      </c>
      <c r="D5" s="2">
        <v>1257</v>
      </c>
      <c r="E5" s="2">
        <v>0</v>
      </c>
      <c r="F5" s="2">
        <f t="shared" ref="F5:F68" si="0">IF(ISNUMBER(SEARCH("SP",E5))=TRUE,1,0)</f>
        <v>0</v>
      </c>
      <c r="G5" s="2">
        <f t="shared" ref="G5:G68" si="1">IF(ISNUMBER(SEARCH("FAC",E5))=TRUE,1,0)</f>
        <v>0</v>
      </c>
      <c r="H5" s="2">
        <f t="shared" ref="H5:H68" si="2">IF(ISNUMBER(SEARCH("BH",E5))=TRUE,1,0)</f>
        <v>0</v>
      </c>
      <c r="I5" s="2">
        <f t="shared" ref="I5:I68" si="3">IF(ISNUMBER(SEARCH("AH",E5))=TRUE,1,0)</f>
        <v>0</v>
      </c>
      <c r="J5" s="3">
        <f t="shared" ref="J5:J68" si="4">$O$26+VLOOKUP(A5,$N$14:$O$25,2)+VLOOKUP(C5,$N$4:$O$8,2)+F5*$O$9+G5*$O$10+H5*$O$11+I5*$O$12</f>
        <v>707.8049655450011</v>
      </c>
      <c r="K5">
        <f t="shared" ref="K5:K68" si="5">J5-D5</f>
        <v>-549.1950344549989</v>
      </c>
      <c r="L5" s="2">
        <f t="shared" ref="L5:L68" si="6">(J5-D5)^2</f>
        <v>301615.18587002746</v>
      </c>
      <c r="N5" s="7">
        <v>2</v>
      </c>
      <c r="O5" s="6">
        <v>-140.86167598990946</v>
      </c>
      <c r="Q5" s="4" t="s">
        <v>15</v>
      </c>
      <c r="R5">
        <f>AVERAGE(O14:O25)</f>
        <v>-4.0424327589031845E-9</v>
      </c>
    </row>
    <row r="6" spans="1:23">
      <c r="A6" s="2">
        <v>1</v>
      </c>
      <c r="B6" s="2">
        <v>4</v>
      </c>
      <c r="C6" s="2">
        <v>4</v>
      </c>
      <c r="D6" s="2">
        <v>969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3">
        <f t="shared" si="4"/>
        <v>743.27665279131611</v>
      </c>
      <c r="K6">
        <f t="shared" si="5"/>
        <v>-225.72334720868389</v>
      </c>
      <c r="L6" s="2">
        <f t="shared" si="6"/>
        <v>50951.029475092058</v>
      </c>
      <c r="N6" s="7">
        <v>3</v>
      </c>
      <c r="O6" s="6">
        <v>-150.63116215142915</v>
      </c>
    </row>
    <row r="7" spans="1:23">
      <c r="A7" s="2">
        <v>1</v>
      </c>
      <c r="B7" s="2">
        <v>5</v>
      </c>
      <c r="C7" s="2">
        <v>5</v>
      </c>
      <c r="D7" s="2">
        <v>1672</v>
      </c>
      <c r="E7" s="2" t="s">
        <v>5</v>
      </c>
      <c r="F7" s="2">
        <f t="shared" si="0"/>
        <v>1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3">
        <f t="shared" si="4"/>
        <v>1555.3883527409316</v>
      </c>
      <c r="K7">
        <f t="shared" si="5"/>
        <v>-116.61164725906838</v>
      </c>
      <c r="L7" s="2">
        <f t="shared" si="6"/>
        <v>13598.276276473389</v>
      </c>
      <c r="N7" s="7">
        <v>4</v>
      </c>
      <c r="O7" s="6">
        <v>-115.15947490511418</v>
      </c>
      <c r="Q7" s="4" t="s">
        <v>23</v>
      </c>
      <c r="R7" s="4"/>
      <c r="S7" s="4"/>
    </row>
    <row r="8" spans="1:23">
      <c r="A8" s="2">
        <v>1</v>
      </c>
      <c r="B8" s="2">
        <v>8</v>
      </c>
      <c r="C8" s="2">
        <v>1</v>
      </c>
      <c r="D8" s="2">
        <v>1098</v>
      </c>
      <c r="E8" s="2">
        <v>0</v>
      </c>
      <c r="F8" s="2">
        <f t="shared" si="0"/>
        <v>0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3">
        <f t="shared" si="4"/>
        <v>963.79464236139484</v>
      </c>
      <c r="K8">
        <f t="shared" si="5"/>
        <v>-134.20535763860516</v>
      </c>
      <c r="L8" s="2">
        <f t="shared" si="6"/>
        <v>18011.078018905919</v>
      </c>
      <c r="N8" s="7">
        <v>5</v>
      </c>
      <c r="O8" s="6">
        <v>301.29379838148805</v>
      </c>
    </row>
    <row r="9" spans="1:23">
      <c r="A9" s="2">
        <v>1</v>
      </c>
      <c r="B9" s="2">
        <v>9</v>
      </c>
      <c r="C9" s="2">
        <v>2</v>
      </c>
      <c r="D9" s="2">
        <v>691</v>
      </c>
      <c r="E9" s="2">
        <v>0</v>
      </c>
      <c r="F9" s="2">
        <f t="shared" si="0"/>
        <v>0</v>
      </c>
      <c r="G9" s="2">
        <f t="shared" si="1"/>
        <v>0</v>
      </c>
      <c r="H9" s="2">
        <f t="shared" si="2"/>
        <v>0</v>
      </c>
      <c r="I9" s="2">
        <f t="shared" si="3"/>
        <v>0</v>
      </c>
      <c r="J9" s="3">
        <f t="shared" si="4"/>
        <v>717.57445170652079</v>
      </c>
      <c r="K9">
        <f t="shared" si="5"/>
        <v>26.57445170652079</v>
      </c>
      <c r="L9" s="2">
        <f t="shared" si="6"/>
        <v>706.20148350220575</v>
      </c>
      <c r="N9" s="7" t="s">
        <v>5</v>
      </c>
      <c r="O9" s="6">
        <v>395.65842666301347</v>
      </c>
      <c r="Q9" s="4" t="s">
        <v>24</v>
      </c>
      <c r="R9">
        <f>RSQ(D4:D257,J4:J257)</f>
        <v>0.77235667867783375</v>
      </c>
    </row>
    <row r="10" spans="1:23">
      <c r="A10" s="2">
        <v>1</v>
      </c>
      <c r="B10" s="2">
        <v>10</v>
      </c>
      <c r="C10" s="2">
        <v>3</v>
      </c>
      <c r="D10" s="2">
        <v>672</v>
      </c>
      <c r="E10" s="2">
        <v>0</v>
      </c>
      <c r="F10" s="2">
        <f t="shared" si="0"/>
        <v>0</v>
      </c>
      <c r="G10" s="2">
        <f t="shared" si="1"/>
        <v>0</v>
      </c>
      <c r="H10" s="2">
        <f t="shared" si="2"/>
        <v>0</v>
      </c>
      <c r="I10" s="2">
        <f t="shared" si="3"/>
        <v>0</v>
      </c>
      <c r="J10" s="3">
        <f t="shared" si="4"/>
        <v>707.8049655450011</v>
      </c>
      <c r="K10">
        <f t="shared" si="5"/>
        <v>35.804965545001096</v>
      </c>
      <c r="L10" s="2">
        <f t="shared" si="6"/>
        <v>1281.9955576787156</v>
      </c>
      <c r="N10" s="7" t="s">
        <v>6</v>
      </c>
      <c r="O10" s="6">
        <v>394.68021337371994</v>
      </c>
    </row>
    <row r="11" spans="1:23">
      <c r="A11" s="2">
        <v>1</v>
      </c>
      <c r="B11" s="2">
        <v>11</v>
      </c>
      <c r="C11" s="2">
        <v>4</v>
      </c>
      <c r="D11" s="2">
        <v>754</v>
      </c>
      <c r="E11" s="2">
        <v>0</v>
      </c>
      <c r="F11" s="2">
        <f t="shared" si="0"/>
        <v>0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3">
        <f t="shared" si="4"/>
        <v>743.27665279131611</v>
      </c>
      <c r="K11">
        <f t="shared" si="5"/>
        <v>-10.72334720868389</v>
      </c>
      <c r="L11" s="2">
        <f t="shared" si="6"/>
        <v>114.99017535798858</v>
      </c>
      <c r="N11" s="7" t="s">
        <v>7</v>
      </c>
      <c r="O11" s="6">
        <v>173.96032674581468</v>
      </c>
      <c r="Q11" s="4" t="s">
        <v>25</v>
      </c>
      <c r="R11">
        <f>STDEV(K4:K257)</f>
        <v>162.759279014779</v>
      </c>
    </row>
    <row r="12" spans="1:23">
      <c r="A12" s="2">
        <v>1</v>
      </c>
      <c r="B12" s="2">
        <v>12</v>
      </c>
      <c r="C12" s="2">
        <v>5</v>
      </c>
      <c r="D12" s="2">
        <v>972</v>
      </c>
      <c r="E12" s="2">
        <v>0</v>
      </c>
      <c r="F12" s="2">
        <f t="shared" si="0"/>
        <v>0</v>
      </c>
      <c r="G12" s="2">
        <f t="shared" si="1"/>
        <v>0</v>
      </c>
      <c r="H12" s="2">
        <f t="shared" si="2"/>
        <v>0</v>
      </c>
      <c r="I12" s="2">
        <f t="shared" si="3"/>
        <v>0</v>
      </c>
      <c r="J12" s="3">
        <f t="shared" si="4"/>
        <v>1159.7299260779182</v>
      </c>
      <c r="K12">
        <f t="shared" si="5"/>
        <v>187.72992607791821</v>
      </c>
      <c r="L12" s="2">
        <f t="shared" si="6"/>
        <v>35242.525145220636</v>
      </c>
      <c r="N12" s="7" t="s">
        <v>8</v>
      </c>
      <c r="O12" s="6">
        <v>293.2388262648368</v>
      </c>
      <c r="Q12" s="4" t="s">
        <v>26</v>
      </c>
      <c r="R12" s="4"/>
      <c r="S12" s="4"/>
      <c r="T12" s="4"/>
      <c r="U12" s="4"/>
      <c r="V12" s="4"/>
      <c r="W12" s="4"/>
    </row>
    <row r="13" spans="1:23">
      <c r="A13" s="2">
        <v>1</v>
      </c>
      <c r="B13" s="2">
        <v>15</v>
      </c>
      <c r="C13" s="2">
        <v>1</v>
      </c>
      <c r="D13" s="2">
        <v>816</v>
      </c>
      <c r="E13" s="2">
        <v>0</v>
      </c>
      <c r="F13" s="2">
        <f t="shared" si="0"/>
        <v>0</v>
      </c>
      <c r="G13" s="2">
        <f t="shared" si="1"/>
        <v>0</v>
      </c>
      <c r="H13" s="2">
        <f t="shared" si="2"/>
        <v>0</v>
      </c>
      <c r="I13" s="2">
        <f t="shared" si="3"/>
        <v>0</v>
      </c>
      <c r="J13" s="3">
        <f t="shared" si="4"/>
        <v>963.79464236139484</v>
      </c>
      <c r="K13">
        <f t="shared" si="5"/>
        <v>147.79464236139484</v>
      </c>
      <c r="L13" s="2">
        <f t="shared" si="6"/>
        <v>21843.256310732606</v>
      </c>
      <c r="N13" s="5" t="s">
        <v>15</v>
      </c>
      <c r="Q13" s="4" t="s">
        <v>27</v>
      </c>
      <c r="R13" s="4"/>
      <c r="S13" s="4"/>
      <c r="T13" s="4"/>
      <c r="U13" s="4"/>
      <c r="V13" s="4"/>
      <c r="W13" s="4"/>
    </row>
    <row r="14" spans="1:23">
      <c r="A14" s="2">
        <v>1</v>
      </c>
      <c r="B14" s="2">
        <v>16</v>
      </c>
      <c r="C14" s="2">
        <v>2</v>
      </c>
      <c r="D14" s="2">
        <v>717</v>
      </c>
      <c r="E14" s="2">
        <v>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2">
        <f t="shared" si="3"/>
        <v>0</v>
      </c>
      <c r="J14" s="3">
        <f t="shared" si="4"/>
        <v>717.57445170652079</v>
      </c>
      <c r="K14">
        <f t="shared" si="5"/>
        <v>0.57445170652079014</v>
      </c>
      <c r="L14" s="2">
        <f t="shared" si="6"/>
        <v>0.32999476312464798</v>
      </c>
      <c r="N14" s="7">
        <v>1</v>
      </c>
      <c r="O14" s="6">
        <v>-112.33503962963006</v>
      </c>
    </row>
    <row r="15" spans="1:23">
      <c r="A15" s="2">
        <v>1</v>
      </c>
      <c r="B15" s="2">
        <v>17</v>
      </c>
      <c r="C15" s="2">
        <v>3</v>
      </c>
      <c r="D15" s="2">
        <v>728</v>
      </c>
      <c r="E15" s="2">
        <v>0</v>
      </c>
      <c r="F15" s="2">
        <f t="shared" si="0"/>
        <v>0</v>
      </c>
      <c r="G15" s="2">
        <f t="shared" si="1"/>
        <v>0</v>
      </c>
      <c r="H15" s="2">
        <f t="shared" si="2"/>
        <v>0</v>
      </c>
      <c r="I15" s="2">
        <f t="shared" si="3"/>
        <v>0</v>
      </c>
      <c r="J15" s="3">
        <f t="shared" si="4"/>
        <v>707.8049655450011</v>
      </c>
      <c r="K15">
        <f t="shared" si="5"/>
        <v>-20.195034454998904</v>
      </c>
      <c r="L15" s="2">
        <f t="shared" si="6"/>
        <v>407.83941663859287</v>
      </c>
      <c r="N15" s="7">
        <v>2</v>
      </c>
      <c r="O15" s="6">
        <v>-75.721179720294757</v>
      </c>
      <c r="Q15" t="s">
        <v>28</v>
      </c>
    </row>
    <row r="16" spans="1:23">
      <c r="A16" s="2">
        <v>1</v>
      </c>
      <c r="B16" s="2">
        <v>18</v>
      </c>
      <c r="C16" s="2">
        <v>4</v>
      </c>
      <c r="D16" s="2">
        <v>711</v>
      </c>
      <c r="E16" s="2">
        <v>0</v>
      </c>
      <c r="F16" s="2">
        <f t="shared" si="0"/>
        <v>0</v>
      </c>
      <c r="G16" s="2">
        <f t="shared" si="1"/>
        <v>0</v>
      </c>
      <c r="H16" s="2">
        <f t="shared" si="2"/>
        <v>0</v>
      </c>
      <c r="I16" s="2">
        <f t="shared" si="3"/>
        <v>0</v>
      </c>
      <c r="J16" s="3">
        <f t="shared" si="4"/>
        <v>743.27665279131611</v>
      </c>
      <c r="K16">
        <f t="shared" si="5"/>
        <v>32.27665279131611</v>
      </c>
      <c r="L16" s="2">
        <f t="shared" si="6"/>
        <v>1041.7823154111741</v>
      </c>
      <c r="N16" s="7">
        <v>3</v>
      </c>
      <c r="O16" s="6">
        <v>-40.29265595622654</v>
      </c>
    </row>
    <row r="17" spans="1:15">
      <c r="A17" s="2">
        <v>1</v>
      </c>
      <c r="B17" s="2">
        <v>19</v>
      </c>
      <c r="C17" s="2">
        <v>5</v>
      </c>
      <c r="D17" s="2">
        <v>1545</v>
      </c>
      <c r="E17" s="2" t="s">
        <v>5</v>
      </c>
      <c r="F17" s="2">
        <f t="shared" si="0"/>
        <v>1</v>
      </c>
      <c r="G17" s="2">
        <f t="shared" si="1"/>
        <v>0</v>
      </c>
      <c r="H17" s="2">
        <f t="shared" si="2"/>
        <v>0</v>
      </c>
      <c r="I17" s="2">
        <f t="shared" si="3"/>
        <v>0</v>
      </c>
      <c r="J17" s="3">
        <f t="shared" si="4"/>
        <v>1555.3883527409316</v>
      </c>
      <c r="K17">
        <f t="shared" si="5"/>
        <v>10.388352740931623</v>
      </c>
      <c r="L17" s="2">
        <f t="shared" si="6"/>
        <v>107.91787267002157</v>
      </c>
      <c r="N17" s="7">
        <v>4</v>
      </c>
      <c r="O17" s="6">
        <v>-8.9188132643363491E-2</v>
      </c>
    </row>
    <row r="18" spans="1:15">
      <c r="A18" s="2">
        <v>1</v>
      </c>
      <c r="B18" s="2">
        <v>22</v>
      </c>
      <c r="C18" s="2">
        <v>1</v>
      </c>
      <c r="D18" s="2">
        <v>873</v>
      </c>
      <c r="E18" s="2">
        <v>0</v>
      </c>
      <c r="F18" s="2">
        <f t="shared" si="0"/>
        <v>0</v>
      </c>
      <c r="G18" s="2">
        <f t="shared" si="1"/>
        <v>0</v>
      </c>
      <c r="H18" s="2">
        <f t="shared" si="2"/>
        <v>0</v>
      </c>
      <c r="I18" s="2">
        <f t="shared" si="3"/>
        <v>0</v>
      </c>
      <c r="J18" s="3">
        <f t="shared" si="4"/>
        <v>963.79464236139484</v>
      </c>
      <c r="K18">
        <f t="shared" si="5"/>
        <v>90.794642361394835</v>
      </c>
      <c r="L18" s="2">
        <f t="shared" si="6"/>
        <v>8243.6670815335929</v>
      </c>
      <c r="N18" s="7">
        <v>5</v>
      </c>
      <c r="O18" s="6">
        <v>87.628348197209476</v>
      </c>
    </row>
    <row r="19" spans="1:15">
      <c r="A19" s="2">
        <v>1</v>
      </c>
      <c r="B19" s="2">
        <v>23</v>
      </c>
      <c r="C19" s="2">
        <v>2</v>
      </c>
      <c r="D19" s="2">
        <v>713</v>
      </c>
      <c r="E19" s="2">
        <v>0</v>
      </c>
      <c r="F19" s="2">
        <f t="shared" si="0"/>
        <v>0</v>
      </c>
      <c r="G19" s="2">
        <f t="shared" si="1"/>
        <v>0</v>
      </c>
      <c r="H19" s="2">
        <f t="shared" si="2"/>
        <v>0</v>
      </c>
      <c r="I19" s="2">
        <f t="shared" si="3"/>
        <v>0</v>
      </c>
      <c r="J19" s="3">
        <f t="shared" si="4"/>
        <v>717.57445170652079</v>
      </c>
      <c r="K19">
        <f t="shared" si="5"/>
        <v>4.5744517065207901</v>
      </c>
      <c r="L19" s="2">
        <f t="shared" si="6"/>
        <v>20.92560841529097</v>
      </c>
      <c r="N19" s="7">
        <v>6</v>
      </c>
      <c r="O19" s="6">
        <v>133.26649231043726</v>
      </c>
    </row>
    <row r="20" spans="1:15">
      <c r="A20" s="2">
        <v>1</v>
      </c>
      <c r="B20" s="2">
        <v>24</v>
      </c>
      <c r="C20" s="2">
        <v>3</v>
      </c>
      <c r="D20" s="2">
        <v>626</v>
      </c>
      <c r="E20" s="2">
        <v>0</v>
      </c>
      <c r="F20" s="2">
        <f t="shared" si="0"/>
        <v>0</v>
      </c>
      <c r="G20" s="2">
        <f t="shared" si="1"/>
        <v>0</v>
      </c>
      <c r="H20" s="2">
        <f t="shared" si="2"/>
        <v>0</v>
      </c>
      <c r="I20" s="2">
        <f t="shared" si="3"/>
        <v>0</v>
      </c>
      <c r="J20" s="3">
        <f t="shared" si="4"/>
        <v>707.8049655450011</v>
      </c>
      <c r="K20">
        <f t="shared" si="5"/>
        <v>81.804965545001096</v>
      </c>
      <c r="L20" s="2">
        <f t="shared" si="6"/>
        <v>6692.0523878188169</v>
      </c>
      <c r="N20" s="7">
        <v>7</v>
      </c>
      <c r="O20" s="6">
        <v>115.38848131646012</v>
      </c>
    </row>
    <row r="21" spans="1:15">
      <c r="A21" s="2">
        <v>1</v>
      </c>
      <c r="B21" s="2">
        <v>25</v>
      </c>
      <c r="C21" s="2">
        <v>4</v>
      </c>
      <c r="D21" s="2">
        <v>653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0</v>
      </c>
      <c r="I21" s="2">
        <f t="shared" si="3"/>
        <v>0</v>
      </c>
      <c r="J21" s="3">
        <f t="shared" si="4"/>
        <v>743.27665279131611</v>
      </c>
      <c r="K21">
        <f t="shared" si="5"/>
        <v>90.27665279131611</v>
      </c>
      <c r="L21" s="2">
        <f t="shared" si="6"/>
        <v>8149.8740392038426</v>
      </c>
      <c r="N21" s="7">
        <v>8</v>
      </c>
      <c r="O21" s="6">
        <v>30.180048671817264</v>
      </c>
    </row>
    <row r="22" spans="1:15">
      <c r="A22" s="2">
        <v>1</v>
      </c>
      <c r="B22" s="2">
        <v>26</v>
      </c>
      <c r="C22" s="2">
        <v>5</v>
      </c>
      <c r="D22" s="2">
        <v>1080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0</v>
      </c>
      <c r="I22" s="2">
        <f t="shared" si="3"/>
        <v>0</v>
      </c>
      <c r="J22" s="3">
        <f t="shared" si="4"/>
        <v>1159.7299260779182</v>
      </c>
      <c r="K22">
        <f t="shared" si="5"/>
        <v>79.729926077918208</v>
      </c>
      <c r="L22" s="2">
        <f t="shared" si="6"/>
        <v>6356.861112390302</v>
      </c>
      <c r="N22" s="7">
        <v>9</v>
      </c>
      <c r="O22" s="6">
        <v>-89.518584464119826</v>
      </c>
    </row>
    <row r="23" spans="1:15">
      <c r="A23" s="2">
        <v>1</v>
      </c>
      <c r="B23" s="2">
        <v>29</v>
      </c>
      <c r="C23" s="2">
        <v>1</v>
      </c>
      <c r="D23" s="2">
        <v>650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0</v>
      </c>
      <c r="I23" s="2">
        <f t="shared" si="3"/>
        <v>0</v>
      </c>
      <c r="J23" s="3">
        <f t="shared" si="4"/>
        <v>963.79464236139484</v>
      </c>
      <c r="K23">
        <f t="shared" si="5"/>
        <v>313.79464236139484</v>
      </c>
      <c r="L23" s="2">
        <f t="shared" si="6"/>
        <v>98467.077574715688</v>
      </c>
      <c r="N23" s="7">
        <v>10</v>
      </c>
      <c r="O23" s="6">
        <v>-53.026253937315921</v>
      </c>
    </row>
    <row r="24" spans="1:15">
      <c r="A24" s="2">
        <v>1</v>
      </c>
      <c r="B24" s="2">
        <v>30</v>
      </c>
      <c r="C24" s="2">
        <v>2</v>
      </c>
      <c r="D24" s="2">
        <v>644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0</v>
      </c>
      <c r="I24" s="2">
        <f t="shared" si="3"/>
        <v>0</v>
      </c>
      <c r="J24" s="3">
        <f t="shared" si="4"/>
        <v>717.57445170652079</v>
      </c>
      <c r="K24">
        <f t="shared" si="5"/>
        <v>73.57445170652079</v>
      </c>
      <c r="L24" s="2">
        <f t="shared" si="6"/>
        <v>5413.1999439151596</v>
      </c>
      <c r="N24" s="7">
        <v>11</v>
      </c>
      <c r="O24" s="6">
        <v>-43.224329464815568</v>
      </c>
    </row>
    <row r="25" spans="1:15">
      <c r="A25" s="2">
        <v>1</v>
      </c>
      <c r="B25" s="2">
        <v>31</v>
      </c>
      <c r="C25" s="2">
        <v>3</v>
      </c>
      <c r="D25" s="2">
        <v>803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0</v>
      </c>
      <c r="I25" s="2">
        <f t="shared" si="3"/>
        <v>0</v>
      </c>
      <c r="J25" s="3">
        <f t="shared" si="4"/>
        <v>707.8049655450011</v>
      </c>
      <c r="K25">
        <f t="shared" si="5"/>
        <v>-95.195034454998904</v>
      </c>
      <c r="L25" s="2">
        <f t="shared" si="6"/>
        <v>9062.0945848884294</v>
      </c>
      <c r="N25" s="7">
        <v>12</v>
      </c>
      <c r="O25" s="6">
        <v>47.743860760612698</v>
      </c>
    </row>
    <row r="26" spans="1:15">
      <c r="A26" s="2">
        <v>2</v>
      </c>
      <c r="B26" s="2">
        <v>1</v>
      </c>
      <c r="C26" s="2">
        <v>4</v>
      </c>
      <c r="D26" s="2">
        <v>1282</v>
      </c>
      <c r="E26" s="2" t="s">
        <v>6</v>
      </c>
      <c r="F26" s="2">
        <f t="shared" si="0"/>
        <v>0</v>
      </c>
      <c r="G26" s="2">
        <f t="shared" si="1"/>
        <v>1</v>
      </c>
      <c r="H26" s="2">
        <f t="shared" si="2"/>
        <v>0</v>
      </c>
      <c r="I26" s="2">
        <f t="shared" si="3"/>
        <v>0</v>
      </c>
      <c r="J26" s="3">
        <f t="shared" si="4"/>
        <v>1174.5707260743714</v>
      </c>
      <c r="K26">
        <f t="shared" si="5"/>
        <v>-107.42927392562865</v>
      </c>
      <c r="L26" s="2">
        <f t="shared" si="6"/>
        <v>11541.048896187756</v>
      </c>
      <c r="N26" s="7" t="s">
        <v>16</v>
      </c>
      <c r="O26" s="6">
        <v>970.77116732606032</v>
      </c>
    </row>
    <row r="27" spans="1:15">
      <c r="A27" s="2">
        <v>2</v>
      </c>
      <c r="B27" s="2">
        <v>2</v>
      </c>
      <c r="C27" s="2">
        <v>5</v>
      </c>
      <c r="D27" s="2">
        <v>2043</v>
      </c>
      <c r="E27" s="2" t="s">
        <v>5</v>
      </c>
      <c r="F27" s="2">
        <f t="shared" si="0"/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3">
        <f t="shared" si="4"/>
        <v>1592.002212650267</v>
      </c>
      <c r="K27">
        <f t="shared" si="5"/>
        <v>-450.99778734973302</v>
      </c>
      <c r="L27" s="2">
        <f t="shared" si="6"/>
        <v>203399.00419435499</v>
      </c>
    </row>
    <row r="28" spans="1:15">
      <c r="A28" s="2">
        <v>2</v>
      </c>
      <c r="B28" s="2">
        <v>5</v>
      </c>
      <c r="C28" s="2">
        <v>1</v>
      </c>
      <c r="D28" s="2">
        <v>1146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3">
        <f t="shared" si="4"/>
        <v>1000.4085022707301</v>
      </c>
      <c r="K28">
        <f t="shared" si="5"/>
        <v>-145.59149772926992</v>
      </c>
      <c r="L28" s="2">
        <f t="shared" si="6"/>
        <v>21196.884211052009</v>
      </c>
    </row>
    <row r="29" spans="1:15">
      <c r="A29" s="2">
        <v>2</v>
      </c>
      <c r="B29" s="2">
        <v>6</v>
      </c>
      <c r="C29" s="2">
        <v>2</v>
      </c>
      <c r="D29" s="2">
        <v>740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3">
        <f t="shared" si="4"/>
        <v>754.18831161585604</v>
      </c>
      <c r="K29">
        <f t="shared" si="5"/>
        <v>14.188311615856037</v>
      </c>
      <c r="L29" s="2">
        <f t="shared" si="6"/>
        <v>201.30818650863534</v>
      </c>
    </row>
    <row r="30" spans="1:15">
      <c r="A30" s="2">
        <v>2</v>
      </c>
      <c r="B30" s="2">
        <v>7</v>
      </c>
      <c r="C30" s="2">
        <v>3</v>
      </c>
      <c r="D30" s="2">
        <v>698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3">
        <f t="shared" si="4"/>
        <v>744.41882545433634</v>
      </c>
      <c r="K30">
        <f t="shared" si="5"/>
        <v>46.418825454336343</v>
      </c>
      <c r="L30" s="2">
        <f t="shared" si="6"/>
        <v>2154.7073565601436</v>
      </c>
    </row>
    <row r="31" spans="1:15">
      <c r="A31" s="2">
        <v>2</v>
      </c>
      <c r="B31" s="2">
        <v>8</v>
      </c>
      <c r="C31" s="2">
        <v>4</v>
      </c>
      <c r="D31" s="2">
        <v>695</v>
      </c>
      <c r="E31" s="2">
        <v>0</v>
      </c>
      <c r="F31" s="2">
        <f t="shared" si="0"/>
        <v>0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3">
        <f t="shared" si="4"/>
        <v>779.89051270065136</v>
      </c>
      <c r="K31">
        <f t="shared" si="5"/>
        <v>84.890512700651357</v>
      </c>
      <c r="L31" s="2">
        <f t="shared" si="6"/>
        <v>7206.3991465794497</v>
      </c>
    </row>
    <row r="32" spans="1:15">
      <c r="A32" s="2">
        <v>2</v>
      </c>
      <c r="B32" s="2">
        <v>9</v>
      </c>
      <c r="C32" s="2">
        <v>5</v>
      </c>
      <c r="D32" s="2">
        <v>1159</v>
      </c>
      <c r="E32" s="2">
        <v>0</v>
      </c>
      <c r="F32" s="2">
        <f t="shared" si="0"/>
        <v>0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3">
        <f t="shared" si="4"/>
        <v>1196.3437859872536</v>
      </c>
      <c r="K32">
        <f t="shared" si="5"/>
        <v>37.343785987253568</v>
      </c>
      <c r="L32" s="2">
        <f t="shared" si="6"/>
        <v>1394.5583518617959</v>
      </c>
    </row>
    <row r="33" spans="1:12">
      <c r="A33" s="2">
        <v>2</v>
      </c>
      <c r="B33" s="2">
        <v>12</v>
      </c>
      <c r="C33" s="2">
        <v>1</v>
      </c>
      <c r="D33" s="2">
        <v>881</v>
      </c>
      <c r="E33" s="2">
        <v>0</v>
      </c>
      <c r="F33" s="2">
        <f t="shared" si="0"/>
        <v>0</v>
      </c>
      <c r="G33" s="2">
        <f t="shared" si="1"/>
        <v>0</v>
      </c>
      <c r="H33" s="2">
        <f t="shared" si="2"/>
        <v>0</v>
      </c>
      <c r="I33" s="2">
        <f t="shared" si="3"/>
        <v>0</v>
      </c>
      <c r="J33" s="3">
        <f t="shared" si="4"/>
        <v>1000.4085022707301</v>
      </c>
      <c r="K33">
        <f t="shared" si="5"/>
        <v>119.40850227073008</v>
      </c>
      <c r="L33" s="2">
        <f t="shared" si="6"/>
        <v>14258.390414538952</v>
      </c>
    </row>
    <row r="34" spans="1:12">
      <c r="A34" s="2">
        <v>2</v>
      </c>
      <c r="B34" s="2">
        <v>13</v>
      </c>
      <c r="C34" s="2">
        <v>2</v>
      </c>
      <c r="D34" s="2">
        <v>768</v>
      </c>
      <c r="E34" s="2">
        <v>0</v>
      </c>
      <c r="F34" s="2">
        <f t="shared" si="0"/>
        <v>0</v>
      </c>
      <c r="G34" s="2">
        <f t="shared" si="1"/>
        <v>0</v>
      </c>
      <c r="H34" s="2">
        <f t="shared" si="2"/>
        <v>0</v>
      </c>
      <c r="I34" s="2">
        <f t="shared" si="3"/>
        <v>0</v>
      </c>
      <c r="J34" s="3">
        <f t="shared" si="4"/>
        <v>754.18831161585604</v>
      </c>
      <c r="K34">
        <f t="shared" si="5"/>
        <v>-13.811688384143963</v>
      </c>
      <c r="L34" s="2">
        <f t="shared" si="6"/>
        <v>190.76273602069728</v>
      </c>
    </row>
    <row r="35" spans="1:12">
      <c r="A35" s="2">
        <v>2</v>
      </c>
      <c r="B35" s="2">
        <v>14</v>
      </c>
      <c r="C35" s="2">
        <v>3</v>
      </c>
      <c r="D35" s="2">
        <v>654</v>
      </c>
      <c r="E35" s="2">
        <v>0</v>
      </c>
      <c r="F35" s="2">
        <f t="shared" si="0"/>
        <v>0</v>
      </c>
      <c r="G35" s="2">
        <f t="shared" si="1"/>
        <v>0</v>
      </c>
      <c r="H35" s="2">
        <f t="shared" si="2"/>
        <v>0</v>
      </c>
      <c r="I35" s="2">
        <f t="shared" si="3"/>
        <v>0</v>
      </c>
      <c r="J35" s="3">
        <f t="shared" si="4"/>
        <v>744.41882545433634</v>
      </c>
      <c r="K35">
        <f t="shared" si="5"/>
        <v>90.418825454336343</v>
      </c>
      <c r="L35" s="2">
        <f t="shared" si="6"/>
        <v>8175.5639965417413</v>
      </c>
    </row>
    <row r="36" spans="1:12">
      <c r="A36" s="2">
        <v>2</v>
      </c>
      <c r="B36" s="2">
        <v>15</v>
      </c>
      <c r="C36" s="2">
        <v>4</v>
      </c>
      <c r="D36" s="2">
        <v>858</v>
      </c>
      <c r="E36" s="2">
        <v>0</v>
      </c>
      <c r="F36" s="2">
        <f t="shared" si="0"/>
        <v>0</v>
      </c>
      <c r="G36" s="2">
        <f t="shared" si="1"/>
        <v>0</v>
      </c>
      <c r="H36" s="2">
        <f t="shared" si="2"/>
        <v>0</v>
      </c>
      <c r="I36" s="2">
        <f t="shared" si="3"/>
        <v>0</v>
      </c>
      <c r="J36" s="3">
        <f t="shared" si="4"/>
        <v>779.89051270065136</v>
      </c>
      <c r="K36">
        <f t="shared" si="5"/>
        <v>-78.109487299348643</v>
      </c>
      <c r="L36" s="2">
        <f t="shared" si="6"/>
        <v>6101.0920061671068</v>
      </c>
    </row>
    <row r="37" spans="1:12">
      <c r="A37" s="2">
        <v>2</v>
      </c>
      <c r="B37" s="2">
        <v>16</v>
      </c>
      <c r="C37" s="2">
        <v>5</v>
      </c>
      <c r="D37" s="2">
        <v>1647</v>
      </c>
      <c r="E37" s="2" t="s">
        <v>5</v>
      </c>
      <c r="F37" s="2">
        <f t="shared" si="0"/>
        <v>1</v>
      </c>
      <c r="G37" s="2">
        <f t="shared" si="1"/>
        <v>0</v>
      </c>
      <c r="H37" s="2">
        <f t="shared" si="2"/>
        <v>0</v>
      </c>
      <c r="I37" s="2">
        <f t="shared" si="3"/>
        <v>0</v>
      </c>
      <c r="J37" s="3">
        <f t="shared" si="4"/>
        <v>1592.002212650267</v>
      </c>
      <c r="K37">
        <f t="shared" si="5"/>
        <v>-54.997787349733017</v>
      </c>
      <c r="L37" s="2">
        <f t="shared" si="6"/>
        <v>3024.7566133664532</v>
      </c>
    </row>
    <row r="38" spans="1:12">
      <c r="A38" s="2">
        <v>2</v>
      </c>
      <c r="B38" s="2">
        <v>19</v>
      </c>
      <c r="C38" s="2">
        <v>1</v>
      </c>
      <c r="D38" s="2">
        <v>773</v>
      </c>
      <c r="E38" s="2">
        <v>0</v>
      </c>
      <c r="F38" s="2">
        <f t="shared" si="0"/>
        <v>0</v>
      </c>
      <c r="G38" s="2">
        <f t="shared" si="1"/>
        <v>0</v>
      </c>
      <c r="H38" s="2">
        <f t="shared" si="2"/>
        <v>0</v>
      </c>
      <c r="I38" s="2">
        <f t="shared" si="3"/>
        <v>0</v>
      </c>
      <c r="J38" s="3">
        <f t="shared" si="4"/>
        <v>1000.4085022707301</v>
      </c>
      <c r="K38">
        <f t="shared" si="5"/>
        <v>227.40850227073008</v>
      </c>
      <c r="L38" s="2">
        <f t="shared" si="6"/>
        <v>51714.626905016652</v>
      </c>
    </row>
    <row r="39" spans="1:12">
      <c r="A39" s="2">
        <v>2</v>
      </c>
      <c r="B39" s="2">
        <v>20</v>
      </c>
      <c r="C39" s="2">
        <v>2</v>
      </c>
      <c r="D39" s="2">
        <v>755</v>
      </c>
      <c r="E39" s="2">
        <v>0</v>
      </c>
      <c r="F39" s="2">
        <f t="shared" si="0"/>
        <v>0</v>
      </c>
      <c r="G39" s="2">
        <f t="shared" si="1"/>
        <v>0</v>
      </c>
      <c r="H39" s="2">
        <f t="shared" si="2"/>
        <v>0</v>
      </c>
      <c r="I39" s="2">
        <f t="shared" si="3"/>
        <v>0</v>
      </c>
      <c r="J39" s="3">
        <f t="shared" si="4"/>
        <v>754.18831161585604</v>
      </c>
      <c r="K39">
        <f t="shared" si="5"/>
        <v>-0.81168838414396305</v>
      </c>
      <c r="L39" s="2">
        <f t="shared" si="6"/>
        <v>0.65883803295423771</v>
      </c>
    </row>
    <row r="40" spans="1:12">
      <c r="A40" s="2">
        <v>2</v>
      </c>
      <c r="B40" s="2">
        <v>21</v>
      </c>
      <c r="C40" s="2">
        <v>3</v>
      </c>
      <c r="D40" s="2">
        <v>788</v>
      </c>
      <c r="E40" s="2">
        <v>0</v>
      </c>
      <c r="F40" s="2">
        <f t="shared" si="0"/>
        <v>0</v>
      </c>
      <c r="G40" s="2">
        <f t="shared" si="1"/>
        <v>0</v>
      </c>
      <c r="H40" s="2">
        <f t="shared" si="2"/>
        <v>0</v>
      </c>
      <c r="I40" s="2">
        <f t="shared" si="3"/>
        <v>0</v>
      </c>
      <c r="J40" s="3">
        <f t="shared" si="4"/>
        <v>744.41882545433634</v>
      </c>
      <c r="K40">
        <f t="shared" si="5"/>
        <v>-43.581174545663657</v>
      </c>
      <c r="L40" s="2">
        <f t="shared" si="6"/>
        <v>1899.3187747796019</v>
      </c>
    </row>
    <row r="41" spans="1:12">
      <c r="A41" s="2">
        <v>2</v>
      </c>
      <c r="B41" s="2">
        <v>22</v>
      </c>
      <c r="C41" s="2">
        <v>4</v>
      </c>
      <c r="D41" s="2">
        <v>702</v>
      </c>
      <c r="E41" s="2">
        <v>0</v>
      </c>
      <c r="F41" s="2">
        <f t="shared" si="0"/>
        <v>0</v>
      </c>
      <c r="G41" s="2">
        <f t="shared" si="1"/>
        <v>0</v>
      </c>
      <c r="H41" s="2">
        <f t="shared" si="2"/>
        <v>0</v>
      </c>
      <c r="I41" s="2">
        <f t="shared" si="3"/>
        <v>0</v>
      </c>
      <c r="J41" s="3">
        <f t="shared" si="4"/>
        <v>779.89051270065136</v>
      </c>
      <c r="K41">
        <f t="shared" si="5"/>
        <v>77.890512700651357</v>
      </c>
      <c r="L41" s="2">
        <f t="shared" si="6"/>
        <v>6066.9319687703301</v>
      </c>
    </row>
    <row r="42" spans="1:12">
      <c r="A42" s="2">
        <v>2</v>
      </c>
      <c r="B42" s="2">
        <v>23</v>
      </c>
      <c r="C42" s="2">
        <v>5</v>
      </c>
      <c r="D42" s="2">
        <v>1037</v>
      </c>
      <c r="E42" s="2">
        <v>0</v>
      </c>
      <c r="F42" s="2">
        <f t="shared" si="0"/>
        <v>0</v>
      </c>
      <c r="G42" s="2">
        <f t="shared" si="1"/>
        <v>0</v>
      </c>
      <c r="H42" s="2">
        <f t="shared" si="2"/>
        <v>0</v>
      </c>
      <c r="I42" s="2">
        <f t="shared" si="3"/>
        <v>0</v>
      </c>
      <c r="J42" s="3">
        <f t="shared" si="4"/>
        <v>1196.3437859872536</v>
      </c>
      <c r="K42">
        <f t="shared" si="5"/>
        <v>159.34378598725357</v>
      </c>
      <c r="L42" s="2">
        <f t="shared" si="6"/>
        <v>25390.442132751668</v>
      </c>
    </row>
    <row r="43" spans="1:12">
      <c r="A43" s="2">
        <v>2</v>
      </c>
      <c r="B43" s="2">
        <v>26</v>
      </c>
      <c r="C43" s="2">
        <v>1</v>
      </c>
      <c r="D43" s="2">
        <v>931</v>
      </c>
      <c r="E43" s="2">
        <v>0</v>
      </c>
      <c r="F43" s="2">
        <f t="shared" si="0"/>
        <v>0</v>
      </c>
      <c r="G43" s="2">
        <f t="shared" si="1"/>
        <v>0</v>
      </c>
      <c r="H43" s="2">
        <f t="shared" si="2"/>
        <v>0</v>
      </c>
      <c r="I43" s="2">
        <f t="shared" si="3"/>
        <v>0</v>
      </c>
      <c r="J43" s="3">
        <f t="shared" si="4"/>
        <v>1000.4085022707301</v>
      </c>
      <c r="K43">
        <f t="shared" si="5"/>
        <v>69.408502270730082</v>
      </c>
      <c r="L43" s="2">
        <f t="shared" si="6"/>
        <v>4817.5401874659428</v>
      </c>
    </row>
    <row r="44" spans="1:12">
      <c r="A44" s="2">
        <v>2</v>
      </c>
      <c r="B44" s="2">
        <v>27</v>
      </c>
      <c r="C44" s="2">
        <v>2</v>
      </c>
      <c r="D44" s="2">
        <v>719</v>
      </c>
      <c r="E44" s="2">
        <v>0</v>
      </c>
      <c r="F44" s="2">
        <f t="shared" si="0"/>
        <v>0</v>
      </c>
      <c r="G44" s="2">
        <f t="shared" si="1"/>
        <v>0</v>
      </c>
      <c r="H44" s="2">
        <f t="shared" si="2"/>
        <v>0</v>
      </c>
      <c r="I44" s="2">
        <f t="shared" si="3"/>
        <v>0</v>
      </c>
      <c r="J44" s="3">
        <f t="shared" si="4"/>
        <v>754.18831161585604</v>
      </c>
      <c r="K44">
        <f t="shared" si="5"/>
        <v>35.188311615856037</v>
      </c>
      <c r="L44" s="2">
        <f t="shared" si="6"/>
        <v>1238.2172743745889</v>
      </c>
    </row>
    <row r="45" spans="1:12">
      <c r="A45" s="2">
        <v>2</v>
      </c>
      <c r="B45" s="2">
        <v>28</v>
      </c>
      <c r="C45" s="2">
        <v>3</v>
      </c>
      <c r="D45" s="2">
        <v>811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0</v>
      </c>
      <c r="I45" s="2">
        <f t="shared" si="3"/>
        <v>0</v>
      </c>
      <c r="J45" s="3">
        <f t="shared" si="4"/>
        <v>744.41882545433634</v>
      </c>
      <c r="K45">
        <f t="shared" si="5"/>
        <v>-66.581174545663657</v>
      </c>
      <c r="L45" s="2">
        <f t="shared" si="6"/>
        <v>4433.0528038801303</v>
      </c>
    </row>
    <row r="46" spans="1:12">
      <c r="A46" s="2">
        <v>3</v>
      </c>
      <c r="B46" s="2">
        <v>1</v>
      </c>
      <c r="C46" s="2">
        <v>4</v>
      </c>
      <c r="D46" s="2">
        <v>1383</v>
      </c>
      <c r="E46" s="2" t="s">
        <v>6</v>
      </c>
      <c r="F46" s="2">
        <f t="shared" si="0"/>
        <v>0</v>
      </c>
      <c r="G46" s="2">
        <f t="shared" si="1"/>
        <v>1</v>
      </c>
      <c r="H46" s="2">
        <f t="shared" si="2"/>
        <v>0</v>
      </c>
      <c r="I46" s="2">
        <f t="shared" si="3"/>
        <v>0</v>
      </c>
      <c r="J46" s="3">
        <f t="shared" si="4"/>
        <v>1209.9992498384395</v>
      </c>
      <c r="K46">
        <f t="shared" si="5"/>
        <v>-173.00075016156052</v>
      </c>
      <c r="L46" s="2">
        <f t="shared" si="6"/>
        <v>29929.259556462683</v>
      </c>
    </row>
    <row r="47" spans="1:12">
      <c r="A47" s="2">
        <v>3</v>
      </c>
      <c r="B47" s="2">
        <v>2</v>
      </c>
      <c r="C47" s="2">
        <v>5</v>
      </c>
      <c r="D47" s="2">
        <v>2022</v>
      </c>
      <c r="E47" s="2" t="s">
        <v>5</v>
      </c>
      <c r="F47" s="2">
        <f t="shared" si="0"/>
        <v>1</v>
      </c>
      <c r="G47" s="2">
        <f t="shared" si="1"/>
        <v>0</v>
      </c>
      <c r="H47" s="2">
        <f t="shared" si="2"/>
        <v>0</v>
      </c>
      <c r="I47" s="2">
        <f t="shared" si="3"/>
        <v>0</v>
      </c>
      <c r="J47" s="3">
        <f t="shared" si="4"/>
        <v>1627.4307364143351</v>
      </c>
      <c r="K47">
        <f t="shared" si="5"/>
        <v>-394.56926358566488</v>
      </c>
      <c r="L47" s="2">
        <f t="shared" si="6"/>
        <v>155684.90376653388</v>
      </c>
    </row>
    <row r="48" spans="1:12">
      <c r="A48" s="2">
        <v>3</v>
      </c>
      <c r="B48" s="2">
        <v>5</v>
      </c>
      <c r="C48" s="2">
        <v>1</v>
      </c>
      <c r="D48" s="2">
        <v>1130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0</v>
      </c>
      <c r="I48" s="2">
        <f t="shared" si="3"/>
        <v>0</v>
      </c>
      <c r="J48" s="3">
        <f t="shared" si="4"/>
        <v>1035.8370260347983</v>
      </c>
      <c r="K48">
        <f t="shared" si="5"/>
        <v>-94.162973965201672</v>
      </c>
      <c r="L48" s="2">
        <f t="shared" si="6"/>
        <v>8866.665665971248</v>
      </c>
    </row>
    <row r="49" spans="1:12">
      <c r="A49" s="2">
        <v>3</v>
      </c>
      <c r="B49" s="2">
        <v>6</v>
      </c>
      <c r="C49" s="2">
        <v>2</v>
      </c>
      <c r="D49" s="2">
        <v>798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0</v>
      </c>
      <c r="I49" s="2">
        <f t="shared" si="3"/>
        <v>0</v>
      </c>
      <c r="J49" s="3">
        <f t="shared" si="4"/>
        <v>789.61683537992428</v>
      </c>
      <c r="K49">
        <f t="shared" si="5"/>
        <v>-8.3831646200757177</v>
      </c>
      <c r="L49" s="2">
        <f t="shared" si="6"/>
        <v>70.277449047289252</v>
      </c>
    </row>
    <row r="50" spans="1:12">
      <c r="A50" s="2">
        <v>3</v>
      </c>
      <c r="B50" s="2">
        <v>7</v>
      </c>
      <c r="C50" s="2">
        <v>3</v>
      </c>
      <c r="D50" s="2">
        <v>885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3">
        <f t="shared" si="4"/>
        <v>779.84734921840459</v>
      </c>
      <c r="K50">
        <f t="shared" si="5"/>
        <v>-105.15265078159541</v>
      </c>
      <c r="L50" s="2">
        <f t="shared" si="6"/>
        <v>11057.079966396159</v>
      </c>
    </row>
    <row r="51" spans="1:12">
      <c r="A51" s="2">
        <v>3</v>
      </c>
      <c r="B51" s="2">
        <v>8</v>
      </c>
      <c r="C51" s="2">
        <v>4</v>
      </c>
      <c r="D51" s="2">
        <v>983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3">
        <f t="shared" si="4"/>
        <v>815.3190364647196</v>
      </c>
      <c r="K51">
        <f t="shared" si="5"/>
        <v>-167.6809635352804</v>
      </c>
      <c r="L51" s="2">
        <f t="shared" si="6"/>
        <v>28116.905532120036</v>
      </c>
    </row>
    <row r="52" spans="1:12">
      <c r="A52" s="2">
        <v>3</v>
      </c>
      <c r="B52" s="2">
        <v>9</v>
      </c>
      <c r="C52" s="2">
        <v>5</v>
      </c>
      <c r="D52" s="2">
        <v>1439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3">
        <f t="shared" si="4"/>
        <v>1231.7723097513217</v>
      </c>
      <c r="K52">
        <f t="shared" si="5"/>
        <v>-207.2276902486783</v>
      </c>
      <c r="L52" s="2">
        <f t="shared" si="6"/>
        <v>42943.315605802156</v>
      </c>
    </row>
    <row r="53" spans="1:12">
      <c r="A53" s="2">
        <v>3</v>
      </c>
      <c r="B53" s="2">
        <v>12</v>
      </c>
      <c r="C53" s="2">
        <v>1</v>
      </c>
      <c r="D53" s="2">
        <v>973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3">
        <f t="shared" si="4"/>
        <v>1035.8370260347983</v>
      </c>
      <c r="K53">
        <f t="shared" si="5"/>
        <v>62.837026034798328</v>
      </c>
      <c r="L53" s="2">
        <f t="shared" si="6"/>
        <v>3948.4918408979229</v>
      </c>
    </row>
    <row r="54" spans="1:12">
      <c r="A54" s="2">
        <v>3</v>
      </c>
      <c r="B54" s="2">
        <v>13</v>
      </c>
      <c r="C54" s="2">
        <v>2</v>
      </c>
      <c r="D54" s="2">
        <v>725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3">
        <f t="shared" si="4"/>
        <v>789.61683537992428</v>
      </c>
      <c r="K54">
        <f t="shared" si="5"/>
        <v>64.616835379924282</v>
      </c>
      <c r="L54" s="2">
        <f t="shared" si="6"/>
        <v>4175.3354145162348</v>
      </c>
    </row>
    <row r="55" spans="1:12">
      <c r="A55" s="2">
        <v>3</v>
      </c>
      <c r="B55" s="2">
        <v>14</v>
      </c>
      <c r="C55" s="2">
        <v>3</v>
      </c>
      <c r="D55" s="2">
        <v>681</v>
      </c>
      <c r="E55" s="2">
        <v>0</v>
      </c>
      <c r="F55" s="2">
        <f t="shared" si="0"/>
        <v>0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3">
        <f t="shared" si="4"/>
        <v>779.84734921840459</v>
      </c>
      <c r="K55">
        <f t="shared" si="5"/>
        <v>98.847349218404588</v>
      </c>
      <c r="L55" s="2">
        <f t="shared" si="6"/>
        <v>9770.7984475052308</v>
      </c>
    </row>
    <row r="56" spans="1:12">
      <c r="A56" s="2">
        <v>3</v>
      </c>
      <c r="B56" s="2">
        <v>15</v>
      </c>
      <c r="C56" s="2">
        <v>4</v>
      </c>
      <c r="D56" s="2">
        <v>840</v>
      </c>
      <c r="E56" s="2">
        <v>0</v>
      </c>
      <c r="F56" s="2">
        <f t="shared" si="0"/>
        <v>0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3">
        <f t="shared" si="4"/>
        <v>815.3190364647196</v>
      </c>
      <c r="K56">
        <f t="shared" si="5"/>
        <v>-24.680963535280398</v>
      </c>
      <c r="L56" s="2">
        <f t="shared" si="6"/>
        <v>609.14996102984071</v>
      </c>
    </row>
    <row r="57" spans="1:12">
      <c r="A57" s="2">
        <v>3</v>
      </c>
      <c r="B57" s="2">
        <v>16</v>
      </c>
      <c r="C57" s="2">
        <v>5</v>
      </c>
      <c r="D57" s="2">
        <v>1491</v>
      </c>
      <c r="E57" s="2" t="s">
        <v>5</v>
      </c>
      <c r="F57" s="2">
        <f t="shared" si="0"/>
        <v>1</v>
      </c>
      <c r="G57" s="2">
        <f t="shared" si="1"/>
        <v>0</v>
      </c>
      <c r="H57" s="2">
        <f t="shared" si="2"/>
        <v>0</v>
      </c>
      <c r="I57" s="2">
        <f t="shared" si="3"/>
        <v>0</v>
      </c>
      <c r="J57" s="3">
        <f t="shared" si="4"/>
        <v>1627.4307364143351</v>
      </c>
      <c r="K57">
        <f t="shared" si="5"/>
        <v>136.43073641433512</v>
      </c>
      <c r="L57" s="2">
        <f t="shared" si="6"/>
        <v>18613.345838557787</v>
      </c>
    </row>
    <row r="58" spans="1:12">
      <c r="A58" s="2">
        <v>3</v>
      </c>
      <c r="B58" s="2">
        <v>19</v>
      </c>
      <c r="C58" s="2">
        <v>1</v>
      </c>
      <c r="D58" s="2">
        <v>1050</v>
      </c>
      <c r="E58" s="2">
        <v>0</v>
      </c>
      <c r="F58" s="2">
        <f t="shared" si="0"/>
        <v>0</v>
      </c>
      <c r="G58" s="2">
        <f t="shared" si="1"/>
        <v>0</v>
      </c>
      <c r="H58" s="2">
        <f t="shared" si="2"/>
        <v>0</v>
      </c>
      <c r="I58" s="2">
        <f t="shared" si="3"/>
        <v>0</v>
      </c>
      <c r="J58" s="3">
        <f t="shared" si="4"/>
        <v>1035.8370260347983</v>
      </c>
      <c r="K58">
        <f t="shared" si="5"/>
        <v>-14.162973965201672</v>
      </c>
      <c r="L58" s="2">
        <f t="shared" si="6"/>
        <v>200.58983153898038</v>
      </c>
    </row>
    <row r="59" spans="1:12">
      <c r="A59" s="2">
        <v>3</v>
      </c>
      <c r="B59" s="2">
        <v>20</v>
      </c>
      <c r="C59" s="2">
        <v>2</v>
      </c>
      <c r="D59" s="2">
        <v>779</v>
      </c>
      <c r="E59" s="2">
        <v>0</v>
      </c>
      <c r="F59" s="2">
        <f t="shared" si="0"/>
        <v>0</v>
      </c>
      <c r="G59" s="2">
        <f t="shared" si="1"/>
        <v>0</v>
      </c>
      <c r="H59" s="2">
        <f t="shared" si="2"/>
        <v>0</v>
      </c>
      <c r="I59" s="2">
        <f t="shared" si="3"/>
        <v>0</v>
      </c>
      <c r="J59" s="3">
        <f t="shared" si="4"/>
        <v>789.61683537992428</v>
      </c>
      <c r="K59">
        <f t="shared" si="5"/>
        <v>10.616835379924282</v>
      </c>
      <c r="L59" s="2">
        <f t="shared" si="6"/>
        <v>112.71719348441198</v>
      </c>
    </row>
    <row r="60" spans="1:12">
      <c r="A60" s="2">
        <v>3</v>
      </c>
      <c r="B60" s="2">
        <v>21</v>
      </c>
      <c r="C60" s="2">
        <v>3</v>
      </c>
      <c r="D60" s="2">
        <v>686</v>
      </c>
      <c r="E60" s="2">
        <v>0</v>
      </c>
      <c r="F60" s="2">
        <f t="shared" si="0"/>
        <v>0</v>
      </c>
      <c r="G60" s="2">
        <f t="shared" si="1"/>
        <v>0</v>
      </c>
      <c r="H60" s="2">
        <f t="shared" si="2"/>
        <v>0</v>
      </c>
      <c r="I60" s="2">
        <f t="shared" si="3"/>
        <v>0</v>
      </c>
      <c r="J60" s="3">
        <f t="shared" si="4"/>
        <v>779.84734921840459</v>
      </c>
      <c r="K60">
        <f t="shared" si="5"/>
        <v>93.847349218404588</v>
      </c>
      <c r="L60" s="2">
        <f t="shared" si="6"/>
        <v>8807.3249553211845</v>
      </c>
    </row>
    <row r="61" spans="1:12">
      <c r="A61" s="2">
        <v>3</v>
      </c>
      <c r="B61" s="2">
        <v>22</v>
      </c>
      <c r="C61" s="2">
        <v>4</v>
      </c>
      <c r="D61" s="2">
        <v>663</v>
      </c>
      <c r="E61" s="2">
        <v>0</v>
      </c>
      <c r="F61" s="2">
        <f t="shared" si="0"/>
        <v>0</v>
      </c>
      <c r="G61" s="2">
        <f t="shared" si="1"/>
        <v>0</v>
      </c>
      <c r="H61" s="2">
        <f t="shared" si="2"/>
        <v>0</v>
      </c>
      <c r="I61" s="2">
        <f t="shared" si="3"/>
        <v>0</v>
      </c>
      <c r="J61" s="3">
        <f t="shared" si="4"/>
        <v>815.3190364647196</v>
      </c>
      <c r="K61">
        <f t="shared" si="5"/>
        <v>152.3190364647196</v>
      </c>
      <c r="L61" s="2">
        <f t="shared" si="6"/>
        <v>23201.088869540581</v>
      </c>
    </row>
    <row r="62" spans="1:12">
      <c r="A62" s="2">
        <v>3</v>
      </c>
      <c r="B62" s="2">
        <v>23</v>
      </c>
      <c r="C62" s="2">
        <v>5</v>
      </c>
      <c r="D62" s="2">
        <v>1059</v>
      </c>
      <c r="E62" s="2">
        <v>0</v>
      </c>
      <c r="F62" s="2">
        <f t="shared" si="0"/>
        <v>0</v>
      </c>
      <c r="G62" s="2">
        <f t="shared" si="1"/>
        <v>0</v>
      </c>
      <c r="H62" s="2">
        <f t="shared" si="2"/>
        <v>0</v>
      </c>
      <c r="I62" s="2">
        <f t="shared" si="3"/>
        <v>0</v>
      </c>
      <c r="J62" s="3">
        <f t="shared" si="4"/>
        <v>1231.7723097513217</v>
      </c>
      <c r="K62">
        <f t="shared" si="5"/>
        <v>172.7723097513217</v>
      </c>
      <c r="L62" s="2">
        <f t="shared" si="6"/>
        <v>29850.271016806651</v>
      </c>
    </row>
    <row r="63" spans="1:12">
      <c r="A63" s="2">
        <v>3</v>
      </c>
      <c r="B63" s="2">
        <v>26</v>
      </c>
      <c r="C63" s="2">
        <v>1</v>
      </c>
      <c r="D63" s="2">
        <v>1005</v>
      </c>
      <c r="E63" s="2">
        <v>0</v>
      </c>
      <c r="F63" s="2">
        <f t="shared" si="0"/>
        <v>0</v>
      </c>
      <c r="G63" s="2">
        <f t="shared" si="1"/>
        <v>0</v>
      </c>
      <c r="H63" s="2">
        <f t="shared" si="2"/>
        <v>0</v>
      </c>
      <c r="I63" s="2">
        <f t="shared" si="3"/>
        <v>0</v>
      </c>
      <c r="J63" s="3">
        <f t="shared" si="4"/>
        <v>1035.8370260347983</v>
      </c>
      <c r="K63">
        <f t="shared" si="5"/>
        <v>30.837026034798328</v>
      </c>
      <c r="L63" s="2">
        <f t="shared" si="6"/>
        <v>950.92217467082992</v>
      </c>
    </row>
    <row r="64" spans="1:12">
      <c r="A64" s="2">
        <v>3</v>
      </c>
      <c r="B64" s="2">
        <v>27</v>
      </c>
      <c r="C64" s="2">
        <v>2</v>
      </c>
      <c r="D64" s="2">
        <v>704</v>
      </c>
      <c r="E64" s="2">
        <v>0</v>
      </c>
      <c r="F64" s="2">
        <f t="shared" si="0"/>
        <v>0</v>
      </c>
      <c r="G64" s="2">
        <f t="shared" si="1"/>
        <v>0</v>
      </c>
      <c r="H64" s="2">
        <f t="shared" si="2"/>
        <v>0</v>
      </c>
      <c r="I64" s="2">
        <f t="shared" si="3"/>
        <v>0</v>
      </c>
      <c r="J64" s="3">
        <f t="shared" si="4"/>
        <v>789.61683537992428</v>
      </c>
      <c r="K64">
        <f t="shared" si="5"/>
        <v>85.616835379924282</v>
      </c>
      <c r="L64" s="2">
        <f t="shared" si="6"/>
        <v>7330.242500473054</v>
      </c>
    </row>
    <row r="65" spans="1:12">
      <c r="A65" s="2">
        <v>3</v>
      </c>
      <c r="B65" s="2">
        <v>28</v>
      </c>
      <c r="C65" s="2">
        <v>3</v>
      </c>
      <c r="D65" s="2">
        <v>732</v>
      </c>
      <c r="E65" s="2">
        <v>0</v>
      </c>
      <c r="F65" s="2">
        <f t="shared" si="0"/>
        <v>0</v>
      </c>
      <c r="G65" s="2">
        <f t="shared" si="1"/>
        <v>0</v>
      </c>
      <c r="H65" s="2">
        <f t="shared" si="2"/>
        <v>0</v>
      </c>
      <c r="I65" s="2">
        <f t="shared" si="3"/>
        <v>0</v>
      </c>
      <c r="J65" s="3">
        <f t="shared" si="4"/>
        <v>779.84734921840459</v>
      </c>
      <c r="K65">
        <f t="shared" si="5"/>
        <v>47.847349218404588</v>
      </c>
      <c r="L65" s="2">
        <f t="shared" si="6"/>
        <v>2289.3688272279624</v>
      </c>
    </row>
    <row r="66" spans="1:12">
      <c r="A66" s="2">
        <v>3</v>
      </c>
      <c r="B66" s="2">
        <v>29</v>
      </c>
      <c r="C66" s="2">
        <v>4</v>
      </c>
      <c r="D66" s="2">
        <v>738</v>
      </c>
      <c r="E66" s="2">
        <v>0</v>
      </c>
      <c r="F66" s="2">
        <f t="shared" si="0"/>
        <v>0</v>
      </c>
      <c r="G66" s="2">
        <f t="shared" si="1"/>
        <v>0</v>
      </c>
      <c r="H66" s="2">
        <f t="shared" si="2"/>
        <v>0</v>
      </c>
      <c r="I66" s="2">
        <f t="shared" si="3"/>
        <v>0</v>
      </c>
      <c r="J66" s="3">
        <f t="shared" si="4"/>
        <v>815.3190364647196</v>
      </c>
      <c r="K66">
        <f t="shared" si="5"/>
        <v>77.319036464719602</v>
      </c>
      <c r="L66" s="2">
        <f t="shared" si="6"/>
        <v>5978.2333998326394</v>
      </c>
    </row>
    <row r="67" spans="1:12">
      <c r="A67" s="2">
        <v>3</v>
      </c>
      <c r="B67" s="2">
        <v>30</v>
      </c>
      <c r="C67" s="2">
        <v>5</v>
      </c>
      <c r="D67" s="2">
        <v>1867</v>
      </c>
      <c r="E67" s="2" t="s">
        <v>10</v>
      </c>
      <c r="F67" s="2">
        <f t="shared" si="0"/>
        <v>1</v>
      </c>
      <c r="G67" s="2">
        <f t="shared" si="1"/>
        <v>1</v>
      </c>
      <c r="H67" s="2">
        <f t="shared" si="2"/>
        <v>0</v>
      </c>
      <c r="I67" s="2">
        <f t="shared" si="3"/>
        <v>0</v>
      </c>
      <c r="J67" s="3">
        <f t="shared" si="4"/>
        <v>2022.110949788055</v>
      </c>
      <c r="K67">
        <f t="shared" si="5"/>
        <v>155.110949788055</v>
      </c>
      <c r="L67" s="2">
        <f t="shared" si="6"/>
        <v>24059.406744152519</v>
      </c>
    </row>
    <row r="68" spans="1:12">
      <c r="A68" s="2">
        <v>4</v>
      </c>
      <c r="B68" s="2">
        <v>2</v>
      </c>
      <c r="C68" s="2">
        <v>1</v>
      </c>
      <c r="D68" s="2">
        <v>1486</v>
      </c>
      <c r="E68" s="2">
        <v>0</v>
      </c>
      <c r="F68" s="2">
        <f t="shared" si="0"/>
        <v>0</v>
      </c>
      <c r="G68" s="2">
        <f t="shared" si="1"/>
        <v>0</v>
      </c>
      <c r="H68" s="2">
        <f t="shared" si="2"/>
        <v>0</v>
      </c>
      <c r="I68" s="2">
        <f t="shared" si="3"/>
        <v>0</v>
      </c>
      <c r="J68" s="3">
        <f t="shared" si="4"/>
        <v>1076.0404938583815</v>
      </c>
      <c r="K68">
        <f t="shared" si="5"/>
        <v>-409.95950614161848</v>
      </c>
      <c r="L68" s="2">
        <f t="shared" si="6"/>
        <v>168066.79667587971</v>
      </c>
    </row>
    <row r="69" spans="1:12">
      <c r="A69" s="2">
        <v>4</v>
      </c>
      <c r="B69" s="2">
        <v>3</v>
      </c>
      <c r="C69" s="2">
        <v>2</v>
      </c>
      <c r="D69" s="2">
        <v>1155</v>
      </c>
      <c r="E69" s="2">
        <v>0</v>
      </c>
      <c r="F69" s="2">
        <f t="shared" ref="F69:F132" si="7">IF(ISNUMBER(SEARCH("SP",E69))=TRUE,1,0)</f>
        <v>0</v>
      </c>
      <c r="G69" s="2">
        <f t="shared" ref="G69:G132" si="8">IF(ISNUMBER(SEARCH("FAC",E69))=TRUE,1,0)</f>
        <v>0</v>
      </c>
      <c r="H69" s="2">
        <f t="shared" ref="H69:H132" si="9">IF(ISNUMBER(SEARCH("BH",E69))=TRUE,1,0)</f>
        <v>0</v>
      </c>
      <c r="I69" s="2">
        <f t="shared" ref="I69:I132" si="10">IF(ISNUMBER(SEARCH("AH",E69))=TRUE,1,0)</f>
        <v>0</v>
      </c>
      <c r="J69" s="3">
        <f t="shared" ref="J69:J132" si="11">$O$26+VLOOKUP(A69,$N$14:$O$25,2)+VLOOKUP(C69,$N$4:$O$8,2)+F69*$O$9+G69*$O$10+H69*$O$11+I69*$O$12</f>
        <v>829.82030320350748</v>
      </c>
      <c r="K69">
        <f t="shared" ref="K69:K132" si="12">J69-D69</f>
        <v>-325.17969679649252</v>
      </c>
      <c r="L69" s="2">
        <f t="shared" ref="L69:L132" si="13">(J69-D69)^2</f>
        <v>105741.83520865881</v>
      </c>
    </row>
    <row r="70" spans="1:12">
      <c r="A70" s="2">
        <v>4</v>
      </c>
      <c r="B70" s="2">
        <v>4</v>
      </c>
      <c r="C70" s="2">
        <v>3</v>
      </c>
      <c r="D70" s="2">
        <v>871</v>
      </c>
      <c r="E70" s="2">
        <v>0</v>
      </c>
      <c r="F70" s="2">
        <f t="shared" si="7"/>
        <v>0</v>
      </c>
      <c r="G70" s="2">
        <f t="shared" si="8"/>
        <v>0</v>
      </c>
      <c r="H70" s="2">
        <f t="shared" si="9"/>
        <v>0</v>
      </c>
      <c r="I70" s="2">
        <f t="shared" si="10"/>
        <v>0</v>
      </c>
      <c r="J70" s="3">
        <f t="shared" si="11"/>
        <v>820.05081704198778</v>
      </c>
      <c r="K70">
        <f t="shared" si="12"/>
        <v>-50.949182958012216</v>
      </c>
      <c r="L70" s="2">
        <f t="shared" si="13"/>
        <v>2595.8192440890025</v>
      </c>
    </row>
    <row r="71" spans="1:12">
      <c r="A71" s="2">
        <v>4</v>
      </c>
      <c r="B71" s="2">
        <v>5</v>
      </c>
      <c r="C71" s="2">
        <v>4</v>
      </c>
      <c r="D71" s="2">
        <v>832</v>
      </c>
      <c r="E71" s="2">
        <v>0</v>
      </c>
      <c r="F71" s="2">
        <f t="shared" si="7"/>
        <v>0</v>
      </c>
      <c r="G71" s="2">
        <f t="shared" si="8"/>
        <v>0</v>
      </c>
      <c r="H71" s="2">
        <f t="shared" si="9"/>
        <v>0</v>
      </c>
      <c r="I71" s="2">
        <f t="shared" si="10"/>
        <v>0</v>
      </c>
      <c r="J71" s="3">
        <f t="shared" si="11"/>
        <v>855.5225042883028</v>
      </c>
      <c r="K71">
        <f t="shared" si="12"/>
        <v>23.522504288302798</v>
      </c>
      <c r="L71" s="2">
        <f t="shared" si="13"/>
        <v>553.3082079932235</v>
      </c>
    </row>
    <row r="72" spans="1:12">
      <c r="A72" s="2">
        <v>4</v>
      </c>
      <c r="B72" s="2">
        <v>6</v>
      </c>
      <c r="C72" s="2">
        <v>5</v>
      </c>
      <c r="D72" s="2">
        <v>1101</v>
      </c>
      <c r="E72" s="2">
        <v>0</v>
      </c>
      <c r="F72" s="2">
        <f t="shared" si="7"/>
        <v>0</v>
      </c>
      <c r="G72" s="2">
        <f t="shared" si="8"/>
        <v>0</v>
      </c>
      <c r="H72" s="2">
        <f t="shared" si="9"/>
        <v>0</v>
      </c>
      <c r="I72" s="2">
        <f t="shared" si="10"/>
        <v>0</v>
      </c>
      <c r="J72" s="3">
        <f t="shared" si="11"/>
        <v>1271.9757775749049</v>
      </c>
      <c r="K72">
        <f t="shared" si="12"/>
        <v>170.9757775749049</v>
      </c>
      <c r="L72" s="2">
        <f t="shared" si="13"/>
        <v>29232.716517343353</v>
      </c>
    </row>
    <row r="73" spans="1:12">
      <c r="A73" s="2">
        <v>4</v>
      </c>
      <c r="B73" s="2">
        <v>9</v>
      </c>
      <c r="C73" s="2">
        <v>1</v>
      </c>
      <c r="D73" s="2">
        <v>929</v>
      </c>
      <c r="E73" s="2">
        <v>0</v>
      </c>
      <c r="F73" s="2">
        <f t="shared" si="7"/>
        <v>0</v>
      </c>
      <c r="G73" s="2">
        <f t="shared" si="8"/>
        <v>0</v>
      </c>
      <c r="H73" s="2">
        <f t="shared" si="9"/>
        <v>0</v>
      </c>
      <c r="I73" s="2">
        <f t="shared" si="10"/>
        <v>0</v>
      </c>
      <c r="J73" s="3">
        <f t="shared" si="11"/>
        <v>1076.0404938583815</v>
      </c>
      <c r="K73">
        <f t="shared" si="12"/>
        <v>147.04049385838152</v>
      </c>
      <c r="L73" s="2">
        <f t="shared" si="13"/>
        <v>21620.906834116733</v>
      </c>
    </row>
    <row r="74" spans="1:12">
      <c r="A74" s="2">
        <v>4</v>
      </c>
      <c r="B74" s="2">
        <v>10</v>
      </c>
      <c r="C74" s="2">
        <v>2</v>
      </c>
      <c r="D74" s="2">
        <v>672</v>
      </c>
      <c r="E74" s="2">
        <v>0</v>
      </c>
      <c r="F74" s="2">
        <f t="shared" si="7"/>
        <v>0</v>
      </c>
      <c r="G74" s="2">
        <f t="shared" si="8"/>
        <v>0</v>
      </c>
      <c r="H74" s="2">
        <f t="shared" si="9"/>
        <v>0</v>
      </c>
      <c r="I74" s="2">
        <f t="shared" si="10"/>
        <v>0</v>
      </c>
      <c r="J74" s="3">
        <f t="shared" si="11"/>
        <v>829.82030320350748</v>
      </c>
      <c r="K74">
        <f t="shared" si="12"/>
        <v>157.82030320350748</v>
      </c>
      <c r="L74" s="2">
        <f t="shared" si="13"/>
        <v>24907.248103247031</v>
      </c>
    </row>
    <row r="75" spans="1:12">
      <c r="A75" s="2">
        <v>4</v>
      </c>
      <c r="B75" s="2">
        <v>11</v>
      </c>
      <c r="C75" s="2">
        <v>3</v>
      </c>
      <c r="D75" s="2">
        <v>751</v>
      </c>
      <c r="E75" s="2">
        <v>0</v>
      </c>
      <c r="F75" s="2">
        <f t="shared" si="7"/>
        <v>0</v>
      </c>
      <c r="G75" s="2">
        <f t="shared" si="8"/>
        <v>0</v>
      </c>
      <c r="H75" s="2">
        <f t="shared" si="9"/>
        <v>0</v>
      </c>
      <c r="I75" s="2">
        <f t="shared" si="10"/>
        <v>0</v>
      </c>
      <c r="J75" s="3">
        <f t="shared" si="11"/>
        <v>820.05081704198778</v>
      </c>
      <c r="K75">
        <f t="shared" si="12"/>
        <v>69.050817041987784</v>
      </c>
      <c r="L75" s="2">
        <f t="shared" si="13"/>
        <v>4768.0153341660707</v>
      </c>
    </row>
    <row r="76" spans="1:12">
      <c r="A76" s="2">
        <v>4</v>
      </c>
      <c r="B76" s="2">
        <v>12</v>
      </c>
      <c r="C76" s="2">
        <v>4</v>
      </c>
      <c r="D76" s="2">
        <v>1114</v>
      </c>
      <c r="E76" s="2">
        <v>0</v>
      </c>
      <c r="F76" s="2">
        <f t="shared" si="7"/>
        <v>0</v>
      </c>
      <c r="G76" s="2">
        <f t="shared" si="8"/>
        <v>0</v>
      </c>
      <c r="H76" s="2">
        <f t="shared" si="9"/>
        <v>0</v>
      </c>
      <c r="I76" s="2">
        <f t="shared" si="10"/>
        <v>0</v>
      </c>
      <c r="J76" s="3">
        <f t="shared" si="11"/>
        <v>855.5225042883028</v>
      </c>
      <c r="K76">
        <f t="shared" si="12"/>
        <v>-258.4774957116972</v>
      </c>
      <c r="L76" s="2">
        <f t="shared" si="13"/>
        <v>66810.615789390446</v>
      </c>
    </row>
    <row r="77" spans="1:12">
      <c r="A77" s="2">
        <v>4</v>
      </c>
      <c r="B77" s="2">
        <v>13</v>
      </c>
      <c r="C77" s="2">
        <v>5</v>
      </c>
      <c r="D77" s="2">
        <v>1612</v>
      </c>
      <c r="E77" s="2" t="s">
        <v>11</v>
      </c>
      <c r="F77" s="2">
        <f t="shared" si="7"/>
        <v>1</v>
      </c>
      <c r="G77" s="2">
        <f t="shared" si="8"/>
        <v>0</v>
      </c>
      <c r="H77" s="2">
        <f t="shared" si="9"/>
        <v>0</v>
      </c>
      <c r="I77" s="2">
        <f t="shared" si="10"/>
        <v>0</v>
      </c>
      <c r="J77" s="3">
        <f t="shared" si="11"/>
        <v>1667.6342042379183</v>
      </c>
      <c r="K77">
        <f t="shared" si="12"/>
        <v>55.634204237918311</v>
      </c>
      <c r="L77" s="2">
        <f t="shared" si="13"/>
        <v>3095.164681186408</v>
      </c>
    </row>
    <row r="78" spans="1:12">
      <c r="A78" s="2">
        <v>4</v>
      </c>
      <c r="B78" s="2">
        <v>16</v>
      </c>
      <c r="C78" s="2">
        <v>1</v>
      </c>
      <c r="D78" s="2">
        <v>1267</v>
      </c>
      <c r="E78" s="2">
        <v>0</v>
      </c>
      <c r="F78" s="2">
        <f t="shared" si="7"/>
        <v>0</v>
      </c>
      <c r="G78" s="2">
        <f t="shared" si="8"/>
        <v>0</v>
      </c>
      <c r="H78" s="2">
        <f t="shared" si="9"/>
        <v>0</v>
      </c>
      <c r="I78" s="2">
        <f t="shared" si="10"/>
        <v>0</v>
      </c>
      <c r="J78" s="3">
        <f t="shared" si="11"/>
        <v>1076.0404938583815</v>
      </c>
      <c r="K78">
        <f t="shared" si="12"/>
        <v>-190.95950614161848</v>
      </c>
      <c r="L78" s="2">
        <f t="shared" si="13"/>
        <v>36465.532985850827</v>
      </c>
    </row>
    <row r="79" spans="1:12">
      <c r="A79" s="2">
        <v>4</v>
      </c>
      <c r="B79" s="2">
        <v>17</v>
      </c>
      <c r="C79" s="2">
        <v>2</v>
      </c>
      <c r="D79" s="2">
        <v>825</v>
      </c>
      <c r="E79" s="2">
        <v>0</v>
      </c>
      <c r="F79" s="2">
        <f t="shared" si="7"/>
        <v>0</v>
      </c>
      <c r="G79" s="2">
        <f t="shared" si="8"/>
        <v>0</v>
      </c>
      <c r="H79" s="2">
        <f t="shared" si="9"/>
        <v>0</v>
      </c>
      <c r="I79" s="2">
        <f t="shared" si="10"/>
        <v>0</v>
      </c>
      <c r="J79" s="3">
        <f t="shared" si="11"/>
        <v>829.82030320350748</v>
      </c>
      <c r="K79">
        <f t="shared" si="12"/>
        <v>4.8203032035074784</v>
      </c>
      <c r="L79" s="2">
        <f t="shared" si="13"/>
        <v>23.235322973744459</v>
      </c>
    </row>
    <row r="80" spans="1:12">
      <c r="A80" s="2">
        <v>4</v>
      </c>
      <c r="B80" s="2">
        <v>18</v>
      </c>
      <c r="C80" s="2">
        <v>3</v>
      </c>
      <c r="D80" s="2">
        <v>729</v>
      </c>
      <c r="E80" s="2">
        <v>0</v>
      </c>
      <c r="F80" s="2">
        <f t="shared" si="7"/>
        <v>0</v>
      </c>
      <c r="G80" s="2">
        <f t="shared" si="8"/>
        <v>0</v>
      </c>
      <c r="H80" s="2">
        <f t="shared" si="9"/>
        <v>0</v>
      </c>
      <c r="I80" s="2">
        <f t="shared" si="10"/>
        <v>0</v>
      </c>
      <c r="J80" s="3">
        <f t="shared" si="11"/>
        <v>820.05081704198778</v>
      </c>
      <c r="K80">
        <f t="shared" si="12"/>
        <v>91.050817041987784</v>
      </c>
      <c r="L80" s="2">
        <f t="shared" si="13"/>
        <v>8290.2512840135332</v>
      </c>
    </row>
    <row r="81" spans="1:12">
      <c r="A81" s="2">
        <v>4</v>
      </c>
      <c r="B81" s="2">
        <v>19</v>
      </c>
      <c r="C81" s="2">
        <v>4</v>
      </c>
      <c r="D81" s="2">
        <v>836</v>
      </c>
      <c r="E81" s="2">
        <v>0</v>
      </c>
      <c r="F81" s="2">
        <f t="shared" si="7"/>
        <v>0</v>
      </c>
      <c r="G81" s="2">
        <f t="shared" si="8"/>
        <v>0</v>
      </c>
      <c r="H81" s="2">
        <f t="shared" si="9"/>
        <v>0</v>
      </c>
      <c r="I81" s="2">
        <f t="shared" si="10"/>
        <v>0</v>
      </c>
      <c r="J81" s="3">
        <f t="shared" si="11"/>
        <v>855.5225042883028</v>
      </c>
      <c r="K81">
        <f t="shared" si="12"/>
        <v>19.522504288302798</v>
      </c>
      <c r="L81" s="2">
        <f t="shared" si="13"/>
        <v>381.12817368680112</v>
      </c>
    </row>
    <row r="82" spans="1:12">
      <c r="A82" s="2">
        <v>4</v>
      </c>
      <c r="B82" s="2">
        <v>20</v>
      </c>
      <c r="C82" s="2">
        <v>5</v>
      </c>
      <c r="D82" s="2">
        <v>1123</v>
      </c>
      <c r="E82" s="2">
        <v>0</v>
      </c>
      <c r="F82" s="2">
        <f t="shared" si="7"/>
        <v>0</v>
      </c>
      <c r="G82" s="2">
        <f t="shared" si="8"/>
        <v>0</v>
      </c>
      <c r="H82" s="2">
        <f t="shared" si="9"/>
        <v>0</v>
      </c>
      <c r="I82" s="2">
        <f t="shared" si="10"/>
        <v>0</v>
      </c>
      <c r="J82" s="3">
        <f t="shared" si="11"/>
        <v>1271.9757775749049</v>
      </c>
      <c r="K82">
        <f t="shared" si="12"/>
        <v>148.9757775749049</v>
      </c>
      <c r="L82" s="2">
        <f t="shared" si="13"/>
        <v>22193.782304047538</v>
      </c>
    </row>
    <row r="83" spans="1:12">
      <c r="A83" s="2">
        <v>4</v>
      </c>
      <c r="B83" s="2">
        <v>23</v>
      </c>
      <c r="C83" s="2">
        <v>1</v>
      </c>
      <c r="D83" s="2">
        <v>900</v>
      </c>
      <c r="E83" s="2">
        <v>0</v>
      </c>
      <c r="F83" s="2">
        <f t="shared" si="7"/>
        <v>0</v>
      </c>
      <c r="G83" s="2">
        <f t="shared" si="8"/>
        <v>0</v>
      </c>
      <c r="H83" s="2">
        <f t="shared" si="9"/>
        <v>0</v>
      </c>
      <c r="I83" s="2">
        <f t="shared" si="10"/>
        <v>0</v>
      </c>
      <c r="J83" s="3">
        <f t="shared" si="11"/>
        <v>1076.0404938583815</v>
      </c>
      <c r="K83">
        <f t="shared" si="12"/>
        <v>176.04049385838152</v>
      </c>
      <c r="L83" s="2">
        <f t="shared" si="13"/>
        <v>30990.255477902861</v>
      </c>
    </row>
    <row r="84" spans="1:12">
      <c r="A84" s="2">
        <v>4</v>
      </c>
      <c r="B84" s="2">
        <v>24</v>
      </c>
      <c r="C84" s="2">
        <v>2</v>
      </c>
      <c r="D84" s="2">
        <v>702</v>
      </c>
      <c r="E84" s="2">
        <v>0</v>
      </c>
      <c r="F84" s="2">
        <f t="shared" si="7"/>
        <v>0</v>
      </c>
      <c r="G84" s="2">
        <f t="shared" si="8"/>
        <v>0</v>
      </c>
      <c r="H84" s="2">
        <f t="shared" si="9"/>
        <v>0</v>
      </c>
      <c r="I84" s="2">
        <f t="shared" si="10"/>
        <v>0</v>
      </c>
      <c r="J84" s="3">
        <f t="shared" si="11"/>
        <v>829.82030320350748</v>
      </c>
      <c r="K84">
        <f t="shared" si="12"/>
        <v>127.82030320350748</v>
      </c>
      <c r="L84" s="2">
        <f t="shared" si="13"/>
        <v>16338.029911036585</v>
      </c>
    </row>
    <row r="85" spans="1:12">
      <c r="A85" s="2">
        <v>4</v>
      </c>
      <c r="B85" s="2">
        <v>25</v>
      </c>
      <c r="C85" s="2">
        <v>3</v>
      </c>
      <c r="D85" s="2">
        <v>724</v>
      </c>
      <c r="E85" s="2">
        <v>0</v>
      </c>
      <c r="F85" s="2">
        <f t="shared" si="7"/>
        <v>0</v>
      </c>
      <c r="G85" s="2">
        <f t="shared" si="8"/>
        <v>0</v>
      </c>
      <c r="H85" s="2">
        <f t="shared" si="9"/>
        <v>0</v>
      </c>
      <c r="I85" s="2">
        <f t="shared" si="10"/>
        <v>0</v>
      </c>
      <c r="J85" s="3">
        <f t="shared" si="11"/>
        <v>820.05081704198778</v>
      </c>
      <c r="K85">
        <f t="shared" si="12"/>
        <v>96.050817041987784</v>
      </c>
      <c r="L85" s="2">
        <f t="shared" si="13"/>
        <v>9225.7594544334115</v>
      </c>
    </row>
    <row r="86" spans="1:12">
      <c r="A86" s="2">
        <v>4</v>
      </c>
      <c r="B86" s="2">
        <v>26</v>
      </c>
      <c r="C86" s="2">
        <v>4</v>
      </c>
      <c r="D86" s="2">
        <v>824</v>
      </c>
      <c r="E86" s="2">
        <v>0</v>
      </c>
      <c r="F86" s="2">
        <f t="shared" si="7"/>
        <v>0</v>
      </c>
      <c r="G86" s="2">
        <f t="shared" si="8"/>
        <v>0</v>
      </c>
      <c r="H86" s="2">
        <f t="shared" si="9"/>
        <v>0</v>
      </c>
      <c r="I86" s="2">
        <f t="shared" si="10"/>
        <v>0</v>
      </c>
      <c r="J86" s="3">
        <f t="shared" si="11"/>
        <v>855.5225042883028</v>
      </c>
      <c r="K86">
        <f t="shared" si="12"/>
        <v>31.522504288302798</v>
      </c>
      <c r="L86" s="2">
        <f t="shared" si="13"/>
        <v>993.66827660606828</v>
      </c>
    </row>
    <row r="87" spans="1:12">
      <c r="A87" s="2">
        <v>4</v>
      </c>
      <c r="B87" s="2">
        <v>27</v>
      </c>
      <c r="C87" s="2">
        <v>5</v>
      </c>
      <c r="D87" s="2">
        <v>1682</v>
      </c>
      <c r="E87" s="2" t="s">
        <v>5</v>
      </c>
      <c r="F87" s="2">
        <f t="shared" si="7"/>
        <v>1</v>
      </c>
      <c r="G87" s="2">
        <f t="shared" si="8"/>
        <v>0</v>
      </c>
      <c r="H87" s="2">
        <f t="shared" si="9"/>
        <v>0</v>
      </c>
      <c r="I87" s="2">
        <f t="shared" si="10"/>
        <v>0</v>
      </c>
      <c r="J87" s="3">
        <f t="shared" si="11"/>
        <v>1667.6342042379183</v>
      </c>
      <c r="K87">
        <f t="shared" si="12"/>
        <v>-14.365795762081689</v>
      </c>
      <c r="L87" s="2">
        <f t="shared" si="13"/>
        <v>206.37608787784421</v>
      </c>
    </row>
    <row r="88" spans="1:12">
      <c r="A88" s="2">
        <v>4</v>
      </c>
      <c r="B88" s="2">
        <v>30</v>
      </c>
      <c r="C88" s="2">
        <v>1</v>
      </c>
      <c r="D88" s="2">
        <v>1146</v>
      </c>
      <c r="E88" s="2">
        <v>0</v>
      </c>
      <c r="F88" s="2">
        <f t="shared" si="7"/>
        <v>0</v>
      </c>
      <c r="G88" s="2">
        <f t="shared" si="8"/>
        <v>0</v>
      </c>
      <c r="H88" s="2">
        <f t="shared" si="9"/>
        <v>0</v>
      </c>
      <c r="I88" s="2">
        <f t="shared" si="10"/>
        <v>0</v>
      </c>
      <c r="J88" s="3">
        <f t="shared" si="11"/>
        <v>1076.0404938583815</v>
      </c>
      <c r="K88">
        <f t="shared" si="12"/>
        <v>-69.959506141618476</v>
      </c>
      <c r="L88" s="2">
        <f t="shared" si="13"/>
        <v>4894.3324995791536</v>
      </c>
    </row>
    <row r="89" spans="1:12">
      <c r="A89" s="2">
        <v>5</v>
      </c>
      <c r="B89" s="2">
        <v>1</v>
      </c>
      <c r="C89" s="2">
        <v>2</v>
      </c>
      <c r="D89" s="2">
        <v>1488</v>
      </c>
      <c r="E89" s="2" t="s">
        <v>6</v>
      </c>
      <c r="F89" s="2">
        <f t="shared" si="7"/>
        <v>0</v>
      </c>
      <c r="G89" s="2">
        <f t="shared" si="8"/>
        <v>1</v>
      </c>
      <c r="H89" s="2">
        <f t="shared" si="9"/>
        <v>0</v>
      </c>
      <c r="I89" s="2">
        <f t="shared" si="10"/>
        <v>0</v>
      </c>
      <c r="J89" s="3">
        <f t="shared" si="11"/>
        <v>1312.2180529070804</v>
      </c>
      <c r="K89">
        <f t="shared" si="12"/>
        <v>-175.78194709291961</v>
      </c>
      <c r="L89" s="2">
        <f t="shared" si="13"/>
        <v>30899.29292377799</v>
      </c>
    </row>
    <row r="90" spans="1:12">
      <c r="A90" s="2">
        <v>5</v>
      </c>
      <c r="B90" s="2">
        <v>2</v>
      </c>
      <c r="C90" s="2">
        <v>3</v>
      </c>
      <c r="D90" s="2">
        <v>1121</v>
      </c>
      <c r="E90" s="2">
        <v>0</v>
      </c>
      <c r="F90" s="2">
        <f t="shared" si="7"/>
        <v>0</v>
      </c>
      <c r="G90" s="2">
        <f t="shared" si="8"/>
        <v>0</v>
      </c>
      <c r="H90" s="2">
        <f t="shared" si="9"/>
        <v>0</v>
      </c>
      <c r="I90" s="2">
        <f t="shared" si="10"/>
        <v>0</v>
      </c>
      <c r="J90" s="3">
        <f t="shared" si="11"/>
        <v>907.7683533718407</v>
      </c>
      <c r="K90">
        <f t="shared" si="12"/>
        <v>-213.2316466281593</v>
      </c>
      <c r="L90" s="2">
        <f t="shared" si="13"/>
        <v>45467.735123756196</v>
      </c>
    </row>
    <row r="91" spans="1:12">
      <c r="A91" s="2">
        <v>5</v>
      </c>
      <c r="B91" s="2">
        <v>3</v>
      </c>
      <c r="C91" s="2">
        <v>4</v>
      </c>
      <c r="D91" s="2">
        <v>1147</v>
      </c>
      <c r="E91" s="2">
        <v>0</v>
      </c>
      <c r="F91" s="2">
        <f t="shared" si="7"/>
        <v>0</v>
      </c>
      <c r="G91" s="2">
        <f t="shared" si="8"/>
        <v>0</v>
      </c>
      <c r="H91" s="2">
        <f t="shared" si="9"/>
        <v>0</v>
      </c>
      <c r="I91" s="2">
        <f t="shared" si="10"/>
        <v>0</v>
      </c>
      <c r="J91" s="3">
        <f t="shared" si="11"/>
        <v>943.24004061815572</v>
      </c>
      <c r="K91">
        <f t="shared" si="12"/>
        <v>-203.75995938184428</v>
      </c>
      <c r="L91" s="2">
        <f t="shared" si="13"/>
        <v>41518.121047290835</v>
      </c>
    </row>
    <row r="92" spans="1:12">
      <c r="A92" s="2">
        <v>5</v>
      </c>
      <c r="B92" s="2">
        <v>4</v>
      </c>
      <c r="C92" s="2">
        <v>5</v>
      </c>
      <c r="D92" s="2">
        <v>1455</v>
      </c>
      <c r="E92" s="2">
        <v>0</v>
      </c>
      <c r="F92" s="2">
        <f t="shared" si="7"/>
        <v>0</v>
      </c>
      <c r="G92" s="2">
        <f t="shared" si="8"/>
        <v>0</v>
      </c>
      <c r="H92" s="2">
        <f t="shared" si="9"/>
        <v>0</v>
      </c>
      <c r="I92" s="2">
        <f t="shared" si="10"/>
        <v>0</v>
      </c>
      <c r="J92" s="3">
        <f t="shared" si="11"/>
        <v>1359.6933139047578</v>
      </c>
      <c r="K92">
        <f t="shared" si="12"/>
        <v>-95.306686095242185</v>
      </c>
      <c r="L92" s="2">
        <f t="shared" si="13"/>
        <v>9083.3644144570299</v>
      </c>
    </row>
    <row r="93" spans="1:12">
      <c r="A93" s="2">
        <v>5</v>
      </c>
      <c r="B93" s="2">
        <v>7</v>
      </c>
      <c r="C93" s="2">
        <v>1</v>
      </c>
      <c r="D93" s="2">
        <v>1330</v>
      </c>
      <c r="E93" s="2">
        <v>0</v>
      </c>
      <c r="F93" s="2">
        <f t="shared" si="7"/>
        <v>0</v>
      </c>
      <c r="G93" s="2">
        <f t="shared" si="8"/>
        <v>0</v>
      </c>
      <c r="H93" s="2">
        <f t="shared" si="9"/>
        <v>0</v>
      </c>
      <c r="I93" s="2">
        <f t="shared" si="10"/>
        <v>0</v>
      </c>
      <c r="J93" s="3">
        <f t="shared" si="11"/>
        <v>1163.7580301882344</v>
      </c>
      <c r="K93">
        <f t="shared" si="12"/>
        <v>-166.24196981176556</v>
      </c>
      <c r="L93" s="2">
        <f t="shared" si="13"/>
        <v>27636.392526895972</v>
      </c>
    </row>
    <row r="94" spans="1:12">
      <c r="A94" s="2">
        <v>5</v>
      </c>
      <c r="B94" s="2">
        <v>8</v>
      </c>
      <c r="C94" s="2">
        <v>2</v>
      </c>
      <c r="D94" s="2">
        <v>819</v>
      </c>
      <c r="E94" s="2">
        <v>0</v>
      </c>
      <c r="F94" s="2">
        <f t="shared" si="7"/>
        <v>0</v>
      </c>
      <c r="G94" s="2">
        <f t="shared" si="8"/>
        <v>0</v>
      </c>
      <c r="H94" s="2">
        <f t="shared" si="9"/>
        <v>0</v>
      </c>
      <c r="I94" s="2">
        <f t="shared" si="10"/>
        <v>0</v>
      </c>
      <c r="J94" s="3">
        <f t="shared" si="11"/>
        <v>917.5378395333604</v>
      </c>
      <c r="K94">
        <f t="shared" si="12"/>
        <v>98.537839533360398</v>
      </c>
      <c r="L94" s="2">
        <f t="shared" si="13"/>
        <v>9709.7058199022831</v>
      </c>
    </row>
    <row r="95" spans="1:12">
      <c r="A95" s="2">
        <v>5</v>
      </c>
      <c r="B95" s="2">
        <v>9</v>
      </c>
      <c r="C95" s="2">
        <v>3</v>
      </c>
      <c r="D95" s="2">
        <v>743</v>
      </c>
      <c r="E95" s="2">
        <v>0</v>
      </c>
      <c r="F95" s="2">
        <f t="shared" si="7"/>
        <v>0</v>
      </c>
      <c r="G95" s="2">
        <f t="shared" si="8"/>
        <v>0</v>
      </c>
      <c r="H95" s="2">
        <f t="shared" si="9"/>
        <v>0</v>
      </c>
      <c r="I95" s="2">
        <f t="shared" si="10"/>
        <v>0</v>
      </c>
      <c r="J95" s="3">
        <f t="shared" si="11"/>
        <v>907.7683533718407</v>
      </c>
      <c r="K95">
        <f t="shared" si="12"/>
        <v>164.7683533718407</v>
      </c>
      <c r="L95" s="2">
        <f t="shared" si="13"/>
        <v>27148.610272867769</v>
      </c>
    </row>
    <row r="96" spans="1:12">
      <c r="A96" s="2">
        <v>5</v>
      </c>
      <c r="B96" s="2">
        <v>10</v>
      </c>
      <c r="C96" s="2">
        <v>4</v>
      </c>
      <c r="D96" s="2">
        <v>921</v>
      </c>
      <c r="E96" s="2">
        <v>0</v>
      </c>
      <c r="F96" s="2">
        <f t="shared" si="7"/>
        <v>0</v>
      </c>
      <c r="G96" s="2">
        <f t="shared" si="8"/>
        <v>0</v>
      </c>
      <c r="H96" s="2">
        <f t="shared" si="9"/>
        <v>0</v>
      </c>
      <c r="I96" s="2">
        <f t="shared" si="10"/>
        <v>0</v>
      </c>
      <c r="J96" s="3">
        <f t="shared" si="11"/>
        <v>943.24004061815572</v>
      </c>
      <c r="K96">
        <f t="shared" si="12"/>
        <v>22.240040618155717</v>
      </c>
      <c r="L96" s="2">
        <f t="shared" si="13"/>
        <v>494.61940669721616</v>
      </c>
    </row>
    <row r="97" spans="1:12">
      <c r="A97" s="2">
        <v>5</v>
      </c>
      <c r="B97" s="2">
        <v>11</v>
      </c>
      <c r="C97" s="2">
        <v>5</v>
      </c>
      <c r="D97" s="2">
        <v>1731</v>
      </c>
      <c r="E97" s="2" t="s">
        <v>12</v>
      </c>
      <c r="F97" s="2">
        <f t="shared" si="7"/>
        <v>1</v>
      </c>
      <c r="G97" s="2">
        <f t="shared" si="8"/>
        <v>1</v>
      </c>
      <c r="H97" s="2">
        <f t="shared" si="9"/>
        <v>0</v>
      </c>
      <c r="I97" s="2">
        <f t="shared" si="10"/>
        <v>0</v>
      </c>
      <c r="J97" s="3">
        <f t="shared" si="11"/>
        <v>2150.0319539414913</v>
      </c>
      <c r="K97">
        <f t="shared" si="12"/>
        <v>419.03195394149134</v>
      </c>
      <c r="L97" s="2">
        <f t="shared" si="13"/>
        <v>175587.77842402412</v>
      </c>
    </row>
    <row r="98" spans="1:12">
      <c r="A98" s="2">
        <v>5</v>
      </c>
      <c r="B98" s="2">
        <v>14</v>
      </c>
      <c r="C98" s="2">
        <v>1</v>
      </c>
      <c r="D98" s="2">
        <v>1118</v>
      </c>
      <c r="E98" s="2">
        <v>0</v>
      </c>
      <c r="F98" s="2">
        <f t="shared" si="7"/>
        <v>0</v>
      </c>
      <c r="G98" s="2">
        <f t="shared" si="8"/>
        <v>0</v>
      </c>
      <c r="H98" s="2">
        <f t="shared" si="9"/>
        <v>0</v>
      </c>
      <c r="I98" s="2">
        <f t="shared" si="10"/>
        <v>0</v>
      </c>
      <c r="J98" s="3">
        <f t="shared" si="11"/>
        <v>1163.7580301882344</v>
      </c>
      <c r="K98">
        <f t="shared" si="12"/>
        <v>45.758030188234443</v>
      </c>
      <c r="L98" s="2">
        <f t="shared" si="13"/>
        <v>2093.7973267073744</v>
      </c>
    </row>
    <row r="99" spans="1:12">
      <c r="A99" s="2">
        <v>5</v>
      </c>
      <c r="B99" s="2">
        <v>15</v>
      </c>
      <c r="C99" s="2">
        <v>2</v>
      </c>
      <c r="D99" s="2">
        <v>1064</v>
      </c>
      <c r="E99" s="2">
        <v>0</v>
      </c>
      <c r="F99" s="2">
        <f t="shared" si="7"/>
        <v>0</v>
      </c>
      <c r="G99" s="2">
        <f t="shared" si="8"/>
        <v>0</v>
      </c>
      <c r="H99" s="2">
        <f t="shared" si="9"/>
        <v>0</v>
      </c>
      <c r="I99" s="2">
        <f t="shared" si="10"/>
        <v>0</v>
      </c>
      <c r="J99" s="3">
        <f t="shared" si="11"/>
        <v>917.5378395333604</v>
      </c>
      <c r="K99">
        <f t="shared" si="12"/>
        <v>-146.4621604666396</v>
      </c>
      <c r="L99" s="2">
        <f t="shared" si="13"/>
        <v>21451.16444855569</v>
      </c>
    </row>
    <row r="100" spans="1:12">
      <c r="A100" s="2">
        <v>5</v>
      </c>
      <c r="B100" s="2">
        <v>16</v>
      </c>
      <c r="C100" s="2">
        <v>3</v>
      </c>
      <c r="D100" s="2">
        <v>869</v>
      </c>
      <c r="E100" s="2">
        <v>0</v>
      </c>
      <c r="F100" s="2">
        <f t="shared" si="7"/>
        <v>0</v>
      </c>
      <c r="G100" s="2">
        <f t="shared" si="8"/>
        <v>0</v>
      </c>
      <c r="H100" s="2">
        <f t="shared" si="9"/>
        <v>0</v>
      </c>
      <c r="I100" s="2">
        <f t="shared" si="10"/>
        <v>0</v>
      </c>
      <c r="J100" s="3">
        <f t="shared" si="11"/>
        <v>907.7683533718407</v>
      </c>
      <c r="K100">
        <f t="shared" si="12"/>
        <v>38.768353371840703</v>
      </c>
      <c r="L100" s="2">
        <f t="shared" si="13"/>
        <v>1502.9852231639125</v>
      </c>
    </row>
    <row r="101" spans="1:12">
      <c r="A101" s="2">
        <v>5</v>
      </c>
      <c r="B101" s="2">
        <v>17</v>
      </c>
      <c r="C101" s="2">
        <v>4</v>
      </c>
      <c r="D101" s="2">
        <v>844</v>
      </c>
      <c r="E101" s="2">
        <v>0</v>
      </c>
      <c r="F101" s="2">
        <f t="shared" si="7"/>
        <v>0</v>
      </c>
      <c r="G101" s="2">
        <f t="shared" si="8"/>
        <v>0</v>
      </c>
      <c r="H101" s="2">
        <f t="shared" si="9"/>
        <v>0</v>
      </c>
      <c r="I101" s="2">
        <f t="shared" si="10"/>
        <v>0</v>
      </c>
      <c r="J101" s="3">
        <f t="shared" si="11"/>
        <v>943.24004061815572</v>
      </c>
      <c r="K101">
        <f t="shared" si="12"/>
        <v>99.240040618155717</v>
      </c>
      <c r="L101" s="2">
        <f t="shared" si="13"/>
        <v>9848.5856618931957</v>
      </c>
    </row>
    <row r="102" spans="1:12">
      <c r="A102" s="2">
        <v>5</v>
      </c>
      <c r="B102" s="2">
        <v>18</v>
      </c>
      <c r="C102" s="2">
        <v>5</v>
      </c>
      <c r="D102" s="2">
        <v>1251</v>
      </c>
      <c r="E102" s="2">
        <v>0</v>
      </c>
      <c r="F102" s="2">
        <f t="shared" si="7"/>
        <v>0</v>
      </c>
      <c r="G102" s="2">
        <f t="shared" si="8"/>
        <v>0</v>
      </c>
      <c r="H102" s="2">
        <f t="shared" si="9"/>
        <v>0</v>
      </c>
      <c r="I102" s="2">
        <f t="shared" si="10"/>
        <v>0</v>
      </c>
      <c r="J102" s="3">
        <f t="shared" si="11"/>
        <v>1359.6933139047578</v>
      </c>
      <c r="K102">
        <f t="shared" si="12"/>
        <v>108.69331390475782</v>
      </c>
      <c r="L102" s="2">
        <f t="shared" si="13"/>
        <v>11814.236487598218</v>
      </c>
    </row>
    <row r="103" spans="1:12">
      <c r="A103" s="2">
        <v>5</v>
      </c>
      <c r="B103" s="2">
        <v>21</v>
      </c>
      <c r="C103" s="2">
        <v>1</v>
      </c>
      <c r="D103" s="2">
        <v>1187</v>
      </c>
      <c r="E103" s="2">
        <v>0</v>
      </c>
      <c r="F103" s="2">
        <f t="shared" si="7"/>
        <v>0</v>
      </c>
      <c r="G103" s="2">
        <f t="shared" si="8"/>
        <v>0</v>
      </c>
      <c r="H103" s="2">
        <f t="shared" si="9"/>
        <v>0</v>
      </c>
      <c r="I103" s="2">
        <f t="shared" si="10"/>
        <v>0</v>
      </c>
      <c r="J103" s="3">
        <f t="shared" si="11"/>
        <v>1163.7580301882344</v>
      </c>
      <c r="K103">
        <f t="shared" si="12"/>
        <v>-23.241969811765557</v>
      </c>
      <c r="L103" s="2">
        <f t="shared" si="13"/>
        <v>540.1891607310215</v>
      </c>
    </row>
    <row r="104" spans="1:12">
      <c r="A104" s="2">
        <v>5</v>
      </c>
      <c r="B104" s="2">
        <v>22</v>
      </c>
      <c r="C104" s="2">
        <v>2</v>
      </c>
      <c r="D104" s="2">
        <v>785</v>
      </c>
      <c r="E104" s="2">
        <v>0</v>
      </c>
      <c r="F104" s="2">
        <f t="shared" si="7"/>
        <v>0</v>
      </c>
      <c r="G104" s="2">
        <f t="shared" si="8"/>
        <v>0</v>
      </c>
      <c r="H104" s="2">
        <f t="shared" si="9"/>
        <v>0</v>
      </c>
      <c r="I104" s="2">
        <f t="shared" si="10"/>
        <v>0</v>
      </c>
      <c r="J104" s="3">
        <f t="shared" si="11"/>
        <v>917.5378395333604</v>
      </c>
      <c r="K104">
        <f t="shared" si="12"/>
        <v>132.5378395333604</v>
      </c>
      <c r="L104" s="2">
        <f t="shared" si="13"/>
        <v>17566.278908170789</v>
      </c>
    </row>
    <row r="105" spans="1:12">
      <c r="A105" s="2">
        <v>5</v>
      </c>
      <c r="B105" s="2">
        <v>23</v>
      </c>
      <c r="C105" s="2">
        <v>3</v>
      </c>
      <c r="D105" s="2">
        <v>705</v>
      </c>
      <c r="E105" s="2">
        <v>0</v>
      </c>
      <c r="F105" s="2">
        <f t="shared" si="7"/>
        <v>0</v>
      </c>
      <c r="G105" s="2">
        <f t="shared" si="8"/>
        <v>0</v>
      </c>
      <c r="H105" s="2">
        <f t="shared" si="9"/>
        <v>0</v>
      </c>
      <c r="I105" s="2">
        <f t="shared" si="10"/>
        <v>0</v>
      </c>
      <c r="J105" s="3">
        <f t="shared" si="11"/>
        <v>907.7683533718407</v>
      </c>
      <c r="K105">
        <f t="shared" si="12"/>
        <v>202.7683533718407</v>
      </c>
      <c r="L105" s="2">
        <f t="shared" si="13"/>
        <v>41115.005129127661</v>
      </c>
    </row>
    <row r="106" spans="1:12">
      <c r="A106" s="2">
        <v>5</v>
      </c>
      <c r="B106" s="2">
        <v>24</v>
      </c>
      <c r="C106" s="2">
        <v>4</v>
      </c>
      <c r="D106" s="2">
        <v>890</v>
      </c>
      <c r="E106" s="2">
        <v>0</v>
      </c>
      <c r="F106" s="2">
        <f t="shared" si="7"/>
        <v>0</v>
      </c>
      <c r="G106" s="2">
        <f t="shared" si="8"/>
        <v>0</v>
      </c>
      <c r="H106" s="2">
        <f t="shared" si="9"/>
        <v>0</v>
      </c>
      <c r="I106" s="2">
        <f t="shared" si="10"/>
        <v>0</v>
      </c>
      <c r="J106" s="3">
        <f t="shared" si="11"/>
        <v>943.24004061815572</v>
      </c>
      <c r="K106">
        <f t="shared" si="12"/>
        <v>53.240040618155717</v>
      </c>
      <c r="L106" s="2">
        <f t="shared" si="13"/>
        <v>2834.5019250228706</v>
      </c>
    </row>
    <row r="107" spans="1:12">
      <c r="A107" s="2">
        <v>5</v>
      </c>
      <c r="B107" s="2">
        <v>25</v>
      </c>
      <c r="C107" s="2">
        <v>5</v>
      </c>
      <c r="D107" s="2">
        <v>1754</v>
      </c>
      <c r="E107" s="2" t="s">
        <v>7</v>
      </c>
      <c r="F107" s="2">
        <f t="shared" si="7"/>
        <v>0</v>
      </c>
      <c r="G107" s="2">
        <f t="shared" si="8"/>
        <v>0</v>
      </c>
      <c r="H107" s="2">
        <f t="shared" si="9"/>
        <v>1</v>
      </c>
      <c r="I107" s="2">
        <f t="shared" si="10"/>
        <v>0</v>
      </c>
      <c r="J107" s="3">
        <f t="shared" si="11"/>
        <v>1533.6536406505725</v>
      </c>
      <c r="K107">
        <f t="shared" si="12"/>
        <v>-220.34635934942753</v>
      </c>
      <c r="L107" s="2">
        <f t="shared" si="13"/>
        <v>48552.518078547051</v>
      </c>
    </row>
    <row r="108" spans="1:12">
      <c r="A108" s="2">
        <v>5</v>
      </c>
      <c r="B108" s="2">
        <v>29</v>
      </c>
      <c r="C108" s="2">
        <v>2</v>
      </c>
      <c r="D108" s="2">
        <v>1310</v>
      </c>
      <c r="E108" s="2" t="s">
        <v>8</v>
      </c>
      <c r="F108" s="2">
        <f t="shared" si="7"/>
        <v>0</v>
      </c>
      <c r="G108" s="2">
        <f t="shared" si="8"/>
        <v>0</v>
      </c>
      <c r="H108" s="2">
        <f t="shared" si="9"/>
        <v>0</v>
      </c>
      <c r="I108" s="2">
        <f t="shared" si="10"/>
        <v>1</v>
      </c>
      <c r="J108" s="3">
        <f t="shared" si="11"/>
        <v>1210.7766657981972</v>
      </c>
      <c r="K108">
        <f t="shared" si="12"/>
        <v>-99.2233342018028</v>
      </c>
      <c r="L108" s="2">
        <f t="shared" si="13"/>
        <v>9845.27005012265</v>
      </c>
    </row>
    <row r="109" spans="1:12">
      <c r="A109" s="2">
        <v>5</v>
      </c>
      <c r="B109" s="2">
        <v>30</v>
      </c>
      <c r="C109" s="2">
        <v>3</v>
      </c>
      <c r="D109" s="2">
        <v>937</v>
      </c>
      <c r="E109" s="2">
        <v>0</v>
      </c>
      <c r="F109" s="2">
        <f t="shared" si="7"/>
        <v>0</v>
      </c>
      <c r="G109" s="2">
        <f t="shared" si="8"/>
        <v>0</v>
      </c>
      <c r="H109" s="2">
        <f t="shared" si="9"/>
        <v>0</v>
      </c>
      <c r="I109" s="2">
        <f t="shared" si="10"/>
        <v>0</v>
      </c>
      <c r="J109" s="3">
        <f t="shared" si="11"/>
        <v>907.7683533718407</v>
      </c>
      <c r="K109">
        <f t="shared" si="12"/>
        <v>-29.231646628159297</v>
      </c>
      <c r="L109" s="2">
        <f t="shared" si="13"/>
        <v>854.48916459357679</v>
      </c>
    </row>
    <row r="110" spans="1:12">
      <c r="A110" s="2">
        <v>5</v>
      </c>
      <c r="B110" s="2">
        <v>31</v>
      </c>
      <c r="C110" s="2">
        <v>4</v>
      </c>
      <c r="D110" s="2">
        <v>956</v>
      </c>
      <c r="E110" s="2">
        <v>0</v>
      </c>
      <c r="F110" s="2">
        <f t="shared" si="7"/>
        <v>0</v>
      </c>
      <c r="G110" s="2">
        <f t="shared" si="8"/>
        <v>0</v>
      </c>
      <c r="H110" s="2">
        <f t="shared" si="9"/>
        <v>0</v>
      </c>
      <c r="I110" s="2">
        <f t="shared" si="10"/>
        <v>0</v>
      </c>
      <c r="J110" s="3">
        <f t="shared" si="11"/>
        <v>943.24004061815572</v>
      </c>
      <c r="K110">
        <f t="shared" si="12"/>
        <v>-12.759959381844283</v>
      </c>
      <c r="L110" s="2">
        <f t="shared" si="13"/>
        <v>162.81656342631592</v>
      </c>
    </row>
    <row r="111" spans="1:12">
      <c r="A111" s="2">
        <v>6</v>
      </c>
      <c r="B111" s="2">
        <v>1</v>
      </c>
      <c r="C111" s="2">
        <v>5</v>
      </c>
      <c r="D111" s="2">
        <v>2068</v>
      </c>
      <c r="E111" s="2">
        <v>0</v>
      </c>
      <c r="F111" s="2">
        <f t="shared" si="7"/>
        <v>0</v>
      </c>
      <c r="G111" s="2">
        <f t="shared" si="8"/>
        <v>0</v>
      </c>
      <c r="H111" s="2">
        <f t="shared" si="9"/>
        <v>0</v>
      </c>
      <c r="I111" s="2">
        <f t="shared" si="10"/>
        <v>0</v>
      </c>
      <c r="J111" s="3">
        <f t="shared" si="11"/>
        <v>1405.3314580179858</v>
      </c>
      <c r="K111">
        <f t="shared" si="12"/>
        <v>-662.66854198201418</v>
      </c>
      <c r="L111" s="2">
        <f t="shared" si="13"/>
        <v>439129.59653256851</v>
      </c>
    </row>
    <row r="112" spans="1:12">
      <c r="A112" s="2">
        <v>6</v>
      </c>
      <c r="B112" s="2">
        <v>4</v>
      </c>
      <c r="C112" s="2">
        <v>1</v>
      </c>
      <c r="D112" s="2">
        <v>1383</v>
      </c>
      <c r="E112" s="2">
        <v>0</v>
      </c>
      <c r="F112" s="2">
        <f t="shared" si="7"/>
        <v>0</v>
      </c>
      <c r="G112" s="2">
        <f t="shared" si="8"/>
        <v>0</v>
      </c>
      <c r="H112" s="2">
        <f t="shared" si="9"/>
        <v>0</v>
      </c>
      <c r="I112" s="2">
        <f t="shared" si="10"/>
        <v>0</v>
      </c>
      <c r="J112" s="3">
        <f t="shared" si="11"/>
        <v>1209.3961743014622</v>
      </c>
      <c r="K112">
        <f t="shared" si="12"/>
        <v>-173.60382569853778</v>
      </c>
      <c r="L112" s="2">
        <f t="shared" si="13"/>
        <v>30138.288297168285</v>
      </c>
    </row>
    <row r="113" spans="1:12">
      <c r="A113" s="2">
        <v>6</v>
      </c>
      <c r="B113" s="2">
        <v>5</v>
      </c>
      <c r="C113" s="2">
        <v>2</v>
      </c>
      <c r="D113" s="2">
        <v>842</v>
      </c>
      <c r="E113" s="2">
        <v>0</v>
      </c>
      <c r="F113" s="2">
        <f t="shared" si="7"/>
        <v>0</v>
      </c>
      <c r="G113" s="2">
        <f t="shared" si="8"/>
        <v>0</v>
      </c>
      <c r="H113" s="2">
        <f t="shared" si="9"/>
        <v>0</v>
      </c>
      <c r="I113" s="2">
        <f t="shared" si="10"/>
        <v>0</v>
      </c>
      <c r="J113" s="3">
        <f t="shared" si="11"/>
        <v>963.17598364658818</v>
      </c>
      <c r="K113">
        <f t="shared" si="12"/>
        <v>121.17598364658818</v>
      </c>
      <c r="L113" s="2">
        <f t="shared" si="13"/>
        <v>14683.619012718205</v>
      </c>
    </row>
    <row r="114" spans="1:12">
      <c r="A114" s="2">
        <v>6</v>
      </c>
      <c r="B114" s="2">
        <v>6</v>
      </c>
      <c r="C114" s="2">
        <v>3</v>
      </c>
      <c r="D114" s="2">
        <v>923</v>
      </c>
      <c r="E114" s="2">
        <v>0</v>
      </c>
      <c r="F114" s="2">
        <f t="shared" si="7"/>
        <v>0</v>
      </c>
      <c r="G114" s="2">
        <f t="shared" si="8"/>
        <v>0</v>
      </c>
      <c r="H114" s="2">
        <f t="shared" si="9"/>
        <v>0</v>
      </c>
      <c r="I114" s="2">
        <f t="shared" si="10"/>
        <v>0</v>
      </c>
      <c r="J114" s="3">
        <f t="shared" si="11"/>
        <v>953.40649748506848</v>
      </c>
      <c r="K114">
        <f t="shared" si="12"/>
        <v>30.406497485068485</v>
      </c>
      <c r="L114" s="2">
        <f t="shared" si="13"/>
        <v>924.5550893094761</v>
      </c>
    </row>
    <row r="115" spans="1:12">
      <c r="A115" s="2">
        <v>6</v>
      </c>
      <c r="B115" s="2">
        <v>7</v>
      </c>
      <c r="C115" s="2">
        <v>4</v>
      </c>
      <c r="D115" s="2">
        <v>959</v>
      </c>
      <c r="E115" s="2">
        <v>0</v>
      </c>
      <c r="F115" s="2">
        <f t="shared" si="7"/>
        <v>0</v>
      </c>
      <c r="G115" s="2">
        <f t="shared" si="8"/>
        <v>0</v>
      </c>
      <c r="H115" s="2">
        <f t="shared" si="9"/>
        <v>0</v>
      </c>
      <c r="I115" s="2">
        <f t="shared" si="10"/>
        <v>0</v>
      </c>
      <c r="J115" s="3">
        <f t="shared" si="11"/>
        <v>988.8781847313835</v>
      </c>
      <c r="K115">
        <f t="shared" si="12"/>
        <v>29.878184731383499</v>
      </c>
      <c r="L115" s="2">
        <f t="shared" si="13"/>
        <v>892.70592284267798</v>
      </c>
    </row>
    <row r="116" spans="1:12">
      <c r="A116" s="2">
        <v>6</v>
      </c>
      <c r="B116" s="2">
        <v>8</v>
      </c>
      <c r="C116" s="2">
        <v>5</v>
      </c>
      <c r="D116" s="2">
        <v>1820</v>
      </c>
      <c r="E116" s="2" t="s">
        <v>5</v>
      </c>
      <c r="F116" s="2">
        <f t="shared" si="7"/>
        <v>1</v>
      </c>
      <c r="G116" s="2">
        <f t="shared" si="8"/>
        <v>0</v>
      </c>
      <c r="H116" s="2">
        <f t="shared" si="9"/>
        <v>0</v>
      </c>
      <c r="I116" s="2">
        <f t="shared" si="10"/>
        <v>0</v>
      </c>
      <c r="J116" s="3">
        <f t="shared" si="11"/>
        <v>1800.9898846809992</v>
      </c>
      <c r="K116">
        <f t="shared" si="12"/>
        <v>-19.010115319000761</v>
      </c>
      <c r="L116" s="2">
        <f t="shared" si="13"/>
        <v>361.3844844417074</v>
      </c>
    </row>
    <row r="117" spans="1:12">
      <c r="A117" s="2">
        <v>6</v>
      </c>
      <c r="B117" s="2">
        <v>11</v>
      </c>
      <c r="C117" s="2">
        <v>1</v>
      </c>
      <c r="D117" s="2">
        <v>1164</v>
      </c>
      <c r="E117" s="2">
        <v>0</v>
      </c>
      <c r="F117" s="2">
        <f t="shared" si="7"/>
        <v>0</v>
      </c>
      <c r="G117" s="2">
        <f t="shared" si="8"/>
        <v>0</v>
      </c>
      <c r="H117" s="2">
        <f t="shared" si="9"/>
        <v>0</v>
      </c>
      <c r="I117" s="2">
        <f t="shared" si="10"/>
        <v>0</v>
      </c>
      <c r="J117" s="3">
        <f t="shared" si="11"/>
        <v>1209.3961743014622</v>
      </c>
      <c r="K117">
        <f t="shared" si="12"/>
        <v>45.396174301462224</v>
      </c>
      <c r="L117" s="2">
        <f t="shared" si="13"/>
        <v>2060.8126412087395</v>
      </c>
    </row>
    <row r="118" spans="1:12">
      <c r="A118" s="2">
        <v>6</v>
      </c>
      <c r="B118" s="2">
        <v>12</v>
      </c>
      <c r="C118" s="2">
        <v>2</v>
      </c>
      <c r="D118" s="2">
        <v>928</v>
      </c>
      <c r="E118" s="2">
        <v>0</v>
      </c>
      <c r="F118" s="2">
        <f t="shared" si="7"/>
        <v>0</v>
      </c>
      <c r="G118" s="2">
        <f t="shared" si="8"/>
        <v>0</v>
      </c>
      <c r="H118" s="2">
        <f t="shared" si="9"/>
        <v>0</v>
      </c>
      <c r="I118" s="2">
        <f t="shared" si="10"/>
        <v>0</v>
      </c>
      <c r="J118" s="3">
        <f t="shared" si="11"/>
        <v>963.17598364658818</v>
      </c>
      <c r="K118">
        <f t="shared" si="12"/>
        <v>35.175983646588179</v>
      </c>
      <c r="L118" s="2">
        <f t="shared" si="13"/>
        <v>1237.349825505039</v>
      </c>
    </row>
    <row r="119" spans="1:12">
      <c r="A119" s="2">
        <v>6</v>
      </c>
      <c r="B119" s="2">
        <v>14</v>
      </c>
      <c r="C119" s="2">
        <v>4</v>
      </c>
      <c r="D119" s="2">
        <v>919</v>
      </c>
      <c r="E119" s="2">
        <v>0</v>
      </c>
      <c r="F119" s="2">
        <f t="shared" si="7"/>
        <v>0</v>
      </c>
      <c r="G119" s="2">
        <f t="shared" si="8"/>
        <v>0</v>
      </c>
      <c r="H119" s="2">
        <f t="shared" si="9"/>
        <v>0</v>
      </c>
      <c r="I119" s="2">
        <f t="shared" si="10"/>
        <v>0</v>
      </c>
      <c r="J119" s="3">
        <f t="shared" si="11"/>
        <v>988.8781847313835</v>
      </c>
      <c r="K119">
        <f t="shared" si="12"/>
        <v>69.878184731383499</v>
      </c>
      <c r="L119" s="2">
        <f t="shared" si="13"/>
        <v>4882.9607013533578</v>
      </c>
    </row>
    <row r="120" spans="1:12">
      <c r="A120" s="2">
        <v>6</v>
      </c>
      <c r="B120" s="2">
        <v>15</v>
      </c>
      <c r="C120" s="2">
        <v>5</v>
      </c>
      <c r="D120" s="2">
        <v>1460</v>
      </c>
      <c r="E120" s="2">
        <v>0</v>
      </c>
      <c r="F120" s="2">
        <f t="shared" si="7"/>
        <v>0</v>
      </c>
      <c r="G120" s="2">
        <f t="shared" si="8"/>
        <v>0</v>
      </c>
      <c r="H120" s="2">
        <f t="shared" si="9"/>
        <v>0</v>
      </c>
      <c r="I120" s="2">
        <f t="shared" si="10"/>
        <v>0</v>
      </c>
      <c r="J120" s="3">
        <f t="shared" si="11"/>
        <v>1405.3314580179858</v>
      </c>
      <c r="K120">
        <f t="shared" si="12"/>
        <v>-54.668541982014176</v>
      </c>
      <c r="L120" s="2">
        <f t="shared" si="13"/>
        <v>2988.6494824392466</v>
      </c>
    </row>
    <row r="121" spans="1:12">
      <c r="A121" s="2">
        <v>6</v>
      </c>
      <c r="B121" s="2">
        <v>18</v>
      </c>
      <c r="C121" s="2">
        <v>1</v>
      </c>
      <c r="D121" s="2">
        <v>1081</v>
      </c>
      <c r="E121" s="2">
        <v>0</v>
      </c>
      <c r="F121" s="2">
        <f t="shared" si="7"/>
        <v>0</v>
      </c>
      <c r="G121" s="2">
        <f t="shared" si="8"/>
        <v>0</v>
      </c>
      <c r="H121" s="2">
        <f t="shared" si="9"/>
        <v>0</v>
      </c>
      <c r="I121" s="2">
        <f t="shared" si="10"/>
        <v>0</v>
      </c>
      <c r="J121" s="3">
        <f t="shared" si="11"/>
        <v>1209.3961743014622</v>
      </c>
      <c r="K121">
        <f t="shared" si="12"/>
        <v>128.39617430146222</v>
      </c>
      <c r="L121" s="2">
        <f t="shared" si="13"/>
        <v>16485.577575251467</v>
      </c>
    </row>
    <row r="122" spans="1:12">
      <c r="A122" s="2">
        <v>6</v>
      </c>
      <c r="B122" s="2">
        <v>19</v>
      </c>
      <c r="C122" s="2">
        <v>2</v>
      </c>
      <c r="D122" s="2">
        <v>993</v>
      </c>
      <c r="E122" s="2">
        <v>0</v>
      </c>
      <c r="F122" s="2">
        <f t="shared" si="7"/>
        <v>0</v>
      </c>
      <c r="G122" s="2">
        <f t="shared" si="8"/>
        <v>0</v>
      </c>
      <c r="H122" s="2">
        <f t="shared" si="9"/>
        <v>0</v>
      </c>
      <c r="I122" s="2">
        <f t="shared" si="10"/>
        <v>0</v>
      </c>
      <c r="J122" s="3">
        <f t="shared" si="11"/>
        <v>963.17598364658818</v>
      </c>
      <c r="K122">
        <f t="shared" si="12"/>
        <v>-29.824016353411821</v>
      </c>
      <c r="L122" s="2">
        <f t="shared" si="13"/>
        <v>889.47195144857574</v>
      </c>
    </row>
    <row r="123" spans="1:12">
      <c r="A123" s="2">
        <v>6</v>
      </c>
      <c r="B123" s="2">
        <v>20</v>
      </c>
      <c r="C123" s="2">
        <v>3</v>
      </c>
      <c r="D123" s="2">
        <v>862</v>
      </c>
      <c r="E123" s="2">
        <v>0</v>
      </c>
      <c r="F123" s="2">
        <f t="shared" si="7"/>
        <v>0</v>
      </c>
      <c r="G123" s="2">
        <f t="shared" si="8"/>
        <v>0</v>
      </c>
      <c r="H123" s="2">
        <f t="shared" si="9"/>
        <v>0</v>
      </c>
      <c r="I123" s="2">
        <f t="shared" si="10"/>
        <v>0</v>
      </c>
      <c r="J123" s="3">
        <f t="shared" si="11"/>
        <v>953.40649748506848</v>
      </c>
      <c r="K123">
        <f t="shared" si="12"/>
        <v>91.406497485068485</v>
      </c>
      <c r="L123" s="2">
        <f t="shared" si="13"/>
        <v>8355.1477824878311</v>
      </c>
    </row>
    <row r="124" spans="1:12">
      <c r="A124" s="2">
        <v>6</v>
      </c>
      <c r="B124" s="2">
        <v>21</v>
      </c>
      <c r="C124" s="2">
        <v>4</v>
      </c>
      <c r="D124" s="2">
        <v>900</v>
      </c>
      <c r="E124" s="2">
        <v>0</v>
      </c>
      <c r="F124" s="2">
        <f t="shared" si="7"/>
        <v>0</v>
      </c>
      <c r="G124" s="2">
        <f t="shared" si="8"/>
        <v>0</v>
      </c>
      <c r="H124" s="2">
        <f t="shared" si="9"/>
        <v>0</v>
      </c>
      <c r="I124" s="2">
        <f t="shared" si="10"/>
        <v>0</v>
      </c>
      <c r="J124" s="3">
        <f t="shared" si="11"/>
        <v>988.8781847313835</v>
      </c>
      <c r="K124">
        <f t="shared" si="12"/>
        <v>88.878184731383499</v>
      </c>
      <c r="L124" s="2">
        <f t="shared" si="13"/>
        <v>7899.3317211459307</v>
      </c>
    </row>
    <row r="125" spans="1:12">
      <c r="A125" s="2">
        <v>6</v>
      </c>
      <c r="B125" s="2">
        <v>22</v>
      </c>
      <c r="C125" s="2">
        <v>5</v>
      </c>
      <c r="D125" s="2">
        <v>1769</v>
      </c>
      <c r="E125" s="2" t="s">
        <v>5</v>
      </c>
      <c r="F125" s="2">
        <f t="shared" si="7"/>
        <v>1</v>
      </c>
      <c r="G125" s="2">
        <f t="shared" si="8"/>
        <v>0</v>
      </c>
      <c r="H125" s="2">
        <f t="shared" si="9"/>
        <v>0</v>
      </c>
      <c r="I125" s="2">
        <f t="shared" si="10"/>
        <v>0</v>
      </c>
      <c r="J125" s="3">
        <f t="shared" si="11"/>
        <v>1800.9898846809992</v>
      </c>
      <c r="K125">
        <f t="shared" si="12"/>
        <v>31.989884680999239</v>
      </c>
      <c r="L125" s="2">
        <f t="shared" si="13"/>
        <v>1023.3527219036298</v>
      </c>
    </row>
    <row r="126" spans="1:12">
      <c r="A126" s="2">
        <v>6</v>
      </c>
      <c r="B126" s="2">
        <v>25</v>
      </c>
      <c r="C126" s="2">
        <v>1</v>
      </c>
      <c r="D126" s="2">
        <v>1059</v>
      </c>
      <c r="E126" s="2">
        <v>0</v>
      </c>
      <c r="F126" s="2">
        <f t="shared" si="7"/>
        <v>0</v>
      </c>
      <c r="G126" s="2">
        <f t="shared" si="8"/>
        <v>0</v>
      </c>
      <c r="H126" s="2">
        <f t="shared" si="9"/>
        <v>0</v>
      </c>
      <c r="I126" s="2">
        <f t="shared" si="10"/>
        <v>0</v>
      </c>
      <c r="J126" s="3">
        <f t="shared" si="11"/>
        <v>1209.3961743014622</v>
      </c>
      <c r="K126">
        <f t="shared" si="12"/>
        <v>150.39617430146222</v>
      </c>
      <c r="L126" s="2">
        <f t="shared" si="13"/>
        <v>22619.009244515808</v>
      </c>
    </row>
    <row r="127" spans="1:12">
      <c r="A127" s="2">
        <v>6</v>
      </c>
      <c r="B127" s="2">
        <v>26</v>
      </c>
      <c r="C127" s="2">
        <v>2</v>
      </c>
      <c r="D127" s="2">
        <v>924</v>
      </c>
      <c r="E127" s="2">
        <v>0</v>
      </c>
      <c r="F127" s="2">
        <f t="shared" si="7"/>
        <v>0</v>
      </c>
      <c r="G127" s="2">
        <f t="shared" si="8"/>
        <v>0</v>
      </c>
      <c r="H127" s="2">
        <f t="shared" si="9"/>
        <v>0</v>
      </c>
      <c r="I127" s="2">
        <f t="shared" si="10"/>
        <v>0</v>
      </c>
      <c r="J127" s="3">
        <f t="shared" si="11"/>
        <v>963.17598364658818</v>
      </c>
      <c r="K127">
        <f t="shared" si="12"/>
        <v>39.175983646588179</v>
      </c>
      <c r="L127" s="2">
        <f t="shared" si="13"/>
        <v>1534.7576946777444</v>
      </c>
    </row>
    <row r="128" spans="1:12">
      <c r="A128" s="2">
        <v>6</v>
      </c>
      <c r="B128" s="2">
        <v>27</v>
      </c>
      <c r="C128" s="2">
        <v>3</v>
      </c>
      <c r="D128" s="2">
        <v>859</v>
      </c>
      <c r="E128" s="2">
        <v>0</v>
      </c>
      <c r="F128" s="2">
        <f t="shared" si="7"/>
        <v>0</v>
      </c>
      <c r="G128" s="2">
        <f t="shared" si="8"/>
        <v>0</v>
      </c>
      <c r="H128" s="2">
        <f t="shared" si="9"/>
        <v>0</v>
      </c>
      <c r="I128" s="2">
        <f t="shared" si="10"/>
        <v>0</v>
      </c>
      <c r="J128" s="3">
        <f t="shared" si="11"/>
        <v>953.40649748506848</v>
      </c>
      <c r="K128">
        <f t="shared" si="12"/>
        <v>94.406497485068485</v>
      </c>
      <c r="L128" s="2">
        <f t="shared" si="13"/>
        <v>8912.586767398243</v>
      </c>
    </row>
    <row r="129" spans="1:12">
      <c r="A129" s="2">
        <v>6</v>
      </c>
      <c r="B129" s="2">
        <v>28</v>
      </c>
      <c r="C129" s="2">
        <v>4</v>
      </c>
      <c r="D129" s="2">
        <v>805</v>
      </c>
      <c r="E129" s="2">
        <v>0</v>
      </c>
      <c r="F129" s="2">
        <f t="shared" si="7"/>
        <v>0</v>
      </c>
      <c r="G129" s="2">
        <f t="shared" si="8"/>
        <v>0</v>
      </c>
      <c r="H129" s="2">
        <f t="shared" si="9"/>
        <v>0</v>
      </c>
      <c r="I129" s="2">
        <f t="shared" si="10"/>
        <v>0</v>
      </c>
      <c r="J129" s="3">
        <f t="shared" si="11"/>
        <v>988.8781847313835</v>
      </c>
      <c r="K129">
        <f t="shared" si="12"/>
        <v>183.8781847313835</v>
      </c>
      <c r="L129" s="2">
        <f t="shared" si="13"/>
        <v>33811.186820108793</v>
      </c>
    </row>
    <row r="130" spans="1:12">
      <c r="A130" s="2">
        <v>6</v>
      </c>
      <c r="B130" s="2">
        <v>29</v>
      </c>
      <c r="C130" s="2">
        <v>5</v>
      </c>
      <c r="D130" s="2">
        <v>1606</v>
      </c>
      <c r="E130" s="2">
        <v>0</v>
      </c>
      <c r="F130" s="2">
        <f t="shared" si="7"/>
        <v>0</v>
      </c>
      <c r="G130" s="2">
        <f t="shared" si="8"/>
        <v>0</v>
      </c>
      <c r="H130" s="2">
        <f t="shared" si="9"/>
        <v>0</v>
      </c>
      <c r="I130" s="2">
        <f t="shared" si="10"/>
        <v>0</v>
      </c>
      <c r="J130" s="3">
        <f t="shared" si="11"/>
        <v>1405.3314580179858</v>
      </c>
      <c r="K130">
        <f t="shared" si="12"/>
        <v>-200.66854198201418</v>
      </c>
      <c r="L130" s="2">
        <f t="shared" si="13"/>
        <v>40267.863741187386</v>
      </c>
    </row>
    <row r="131" spans="1:12">
      <c r="A131" s="2">
        <v>7</v>
      </c>
      <c r="B131" s="2">
        <v>2</v>
      </c>
      <c r="C131" s="2">
        <v>1</v>
      </c>
      <c r="D131" s="2">
        <v>1648</v>
      </c>
      <c r="E131" s="2">
        <v>0</v>
      </c>
      <c r="F131" s="2">
        <f t="shared" si="7"/>
        <v>0</v>
      </c>
      <c r="G131" s="2">
        <f t="shared" si="8"/>
        <v>0</v>
      </c>
      <c r="H131" s="2">
        <f t="shared" si="9"/>
        <v>0</v>
      </c>
      <c r="I131" s="2">
        <f t="shared" si="10"/>
        <v>0</v>
      </c>
      <c r="J131" s="3">
        <f t="shared" si="11"/>
        <v>1191.5181633074851</v>
      </c>
      <c r="K131">
        <f t="shared" si="12"/>
        <v>-456.48183669251489</v>
      </c>
      <c r="L131" s="2">
        <f t="shared" si="13"/>
        <v>208375.66723017182</v>
      </c>
    </row>
    <row r="132" spans="1:12">
      <c r="A132" s="2">
        <v>7</v>
      </c>
      <c r="B132" s="2">
        <v>3</v>
      </c>
      <c r="C132" s="2">
        <v>2</v>
      </c>
      <c r="D132" s="2">
        <v>1372</v>
      </c>
      <c r="E132" s="2" t="s">
        <v>7</v>
      </c>
      <c r="F132" s="2">
        <f t="shared" si="7"/>
        <v>0</v>
      </c>
      <c r="G132" s="2">
        <f t="shared" si="8"/>
        <v>0</v>
      </c>
      <c r="H132" s="2">
        <f t="shared" si="9"/>
        <v>1</v>
      </c>
      <c r="I132" s="2">
        <f t="shared" si="10"/>
        <v>0</v>
      </c>
      <c r="J132" s="3">
        <f t="shared" si="11"/>
        <v>1119.2582993984258</v>
      </c>
      <c r="K132">
        <f t="shared" si="12"/>
        <v>-252.74170060157417</v>
      </c>
      <c r="L132" s="2">
        <f t="shared" si="13"/>
        <v>63878.367222975758</v>
      </c>
    </row>
    <row r="133" spans="1:12">
      <c r="A133" s="2">
        <v>7</v>
      </c>
      <c r="B133" s="2">
        <v>5</v>
      </c>
      <c r="C133" s="2">
        <v>4</v>
      </c>
      <c r="D133" s="2">
        <v>1283</v>
      </c>
      <c r="E133" s="2" t="s">
        <v>8</v>
      </c>
      <c r="F133" s="2">
        <f t="shared" ref="F133:F196" si="14">IF(ISNUMBER(SEARCH("SP",E133))=TRUE,1,0)</f>
        <v>0</v>
      </c>
      <c r="G133" s="2">
        <f t="shared" ref="G133:G196" si="15">IF(ISNUMBER(SEARCH("FAC",E133))=TRUE,1,0)</f>
        <v>0</v>
      </c>
      <c r="H133" s="2">
        <f t="shared" ref="H133:H196" si="16">IF(ISNUMBER(SEARCH("BH",E133))=TRUE,1,0)</f>
        <v>0</v>
      </c>
      <c r="I133" s="2">
        <f t="shared" ref="I133:I196" si="17">IF(ISNUMBER(SEARCH("AH",E133))=TRUE,1,0)</f>
        <v>1</v>
      </c>
      <c r="J133" s="3">
        <f t="shared" ref="J133:J196" si="18">$O$26+VLOOKUP(A133,$N$14:$O$25,2)+VLOOKUP(C133,$N$4:$O$8,2)+F133*$O$9+G133*$O$10+H133*$O$11+I133*$O$12</f>
        <v>1264.2390000022433</v>
      </c>
      <c r="K133">
        <f t="shared" ref="K133:K196" si="19">J133-D133</f>
        <v>-18.760999997756699</v>
      </c>
      <c r="L133" s="2">
        <f t="shared" ref="L133:L196" si="20">(J133-D133)^2</f>
        <v>351.97512091582684</v>
      </c>
    </row>
    <row r="134" spans="1:12">
      <c r="A134" s="2">
        <v>7</v>
      </c>
      <c r="B134" s="2">
        <v>6</v>
      </c>
      <c r="C134" s="2">
        <v>5</v>
      </c>
      <c r="D134" s="2">
        <v>1740</v>
      </c>
      <c r="E134" s="2" t="s">
        <v>5</v>
      </c>
      <c r="F134" s="2">
        <f t="shared" si="14"/>
        <v>1</v>
      </c>
      <c r="G134" s="2">
        <f t="shared" si="15"/>
        <v>0</v>
      </c>
      <c r="H134" s="2">
        <f t="shared" si="16"/>
        <v>0</v>
      </c>
      <c r="I134" s="2">
        <f t="shared" si="17"/>
        <v>0</v>
      </c>
      <c r="J134" s="3">
        <f t="shared" si="18"/>
        <v>1783.1118736870221</v>
      </c>
      <c r="K134">
        <f t="shared" si="19"/>
        <v>43.111873687022126</v>
      </c>
      <c r="L134" s="2">
        <f t="shared" si="20"/>
        <v>1858.6336528057507</v>
      </c>
    </row>
    <row r="135" spans="1:12">
      <c r="A135" s="2">
        <v>7</v>
      </c>
      <c r="B135" s="2">
        <v>9</v>
      </c>
      <c r="C135" s="2">
        <v>1</v>
      </c>
      <c r="D135" s="2">
        <v>1195</v>
      </c>
      <c r="E135" s="2">
        <v>0</v>
      </c>
      <c r="F135" s="2">
        <f t="shared" si="14"/>
        <v>0</v>
      </c>
      <c r="G135" s="2">
        <f t="shared" si="15"/>
        <v>0</v>
      </c>
      <c r="H135" s="2">
        <f t="shared" si="16"/>
        <v>0</v>
      </c>
      <c r="I135" s="2">
        <f t="shared" si="17"/>
        <v>0</v>
      </c>
      <c r="J135" s="3">
        <f t="shared" si="18"/>
        <v>1191.5181633074851</v>
      </c>
      <c r="K135">
        <f t="shared" si="19"/>
        <v>-3.4818366925148894</v>
      </c>
      <c r="L135" s="2">
        <f t="shared" si="20"/>
        <v>12.123186753343024</v>
      </c>
    </row>
    <row r="136" spans="1:12">
      <c r="A136" s="2">
        <v>7</v>
      </c>
      <c r="B136" s="2">
        <v>10</v>
      </c>
      <c r="C136" s="2">
        <v>2</v>
      </c>
      <c r="D136" s="2">
        <v>880</v>
      </c>
      <c r="E136" s="2">
        <v>0</v>
      </c>
      <c r="F136" s="2">
        <f t="shared" si="14"/>
        <v>0</v>
      </c>
      <c r="G136" s="2">
        <f t="shared" si="15"/>
        <v>0</v>
      </c>
      <c r="H136" s="2">
        <f t="shared" si="16"/>
        <v>0</v>
      </c>
      <c r="I136" s="2">
        <f t="shared" si="17"/>
        <v>0</v>
      </c>
      <c r="J136" s="3">
        <f t="shared" si="18"/>
        <v>945.29797265261107</v>
      </c>
      <c r="K136">
        <f t="shared" si="19"/>
        <v>65.297972652611065</v>
      </c>
      <c r="L136" s="2">
        <f t="shared" si="20"/>
        <v>4263.8252325411422</v>
      </c>
    </row>
    <row r="137" spans="1:12">
      <c r="A137" s="2">
        <v>7</v>
      </c>
      <c r="B137" s="2">
        <v>11</v>
      </c>
      <c r="C137" s="2">
        <v>3</v>
      </c>
      <c r="D137" s="2">
        <v>855</v>
      </c>
      <c r="E137" s="2">
        <v>0</v>
      </c>
      <c r="F137" s="2">
        <f t="shared" si="14"/>
        <v>0</v>
      </c>
      <c r="G137" s="2">
        <f t="shared" si="15"/>
        <v>0</v>
      </c>
      <c r="H137" s="2">
        <f t="shared" si="16"/>
        <v>0</v>
      </c>
      <c r="I137" s="2">
        <f t="shared" si="17"/>
        <v>0</v>
      </c>
      <c r="J137" s="3">
        <f t="shared" si="18"/>
        <v>935.52848649109137</v>
      </c>
      <c r="K137">
        <f t="shared" si="19"/>
        <v>80.528486491091371</v>
      </c>
      <c r="L137" s="2">
        <f t="shared" si="20"/>
        <v>6484.8371365458852</v>
      </c>
    </row>
    <row r="138" spans="1:12">
      <c r="A138" s="2">
        <v>7</v>
      </c>
      <c r="B138" s="2">
        <v>12</v>
      </c>
      <c r="C138" s="2">
        <v>4</v>
      </c>
      <c r="D138" s="2">
        <v>955</v>
      </c>
      <c r="E138" s="2">
        <v>0</v>
      </c>
      <c r="F138" s="2">
        <f t="shared" si="14"/>
        <v>0</v>
      </c>
      <c r="G138" s="2">
        <f t="shared" si="15"/>
        <v>0</v>
      </c>
      <c r="H138" s="2">
        <f t="shared" si="16"/>
        <v>0</v>
      </c>
      <c r="I138" s="2">
        <f t="shared" si="17"/>
        <v>0</v>
      </c>
      <c r="J138" s="3">
        <f t="shared" si="18"/>
        <v>971.00017373740639</v>
      </c>
      <c r="K138">
        <f t="shared" si="19"/>
        <v>16.000173737406385</v>
      </c>
      <c r="L138" s="2">
        <f t="shared" si="20"/>
        <v>256.00555962718903</v>
      </c>
    </row>
    <row r="139" spans="1:12">
      <c r="A139" s="2">
        <v>7</v>
      </c>
      <c r="B139" s="2">
        <v>13</v>
      </c>
      <c r="C139" s="2">
        <v>5</v>
      </c>
      <c r="D139" s="2">
        <v>1466</v>
      </c>
      <c r="E139" s="2">
        <v>0</v>
      </c>
      <c r="F139" s="2">
        <f t="shared" si="14"/>
        <v>0</v>
      </c>
      <c r="G139" s="2">
        <f t="shared" si="15"/>
        <v>0</v>
      </c>
      <c r="H139" s="2">
        <f t="shared" si="16"/>
        <v>0</v>
      </c>
      <c r="I139" s="2">
        <f t="shared" si="17"/>
        <v>0</v>
      </c>
      <c r="J139" s="3">
        <f t="shared" si="18"/>
        <v>1387.4534470240087</v>
      </c>
      <c r="K139">
        <f t="shared" si="19"/>
        <v>-78.54655297599129</v>
      </c>
      <c r="L139" s="2">
        <f t="shared" si="20"/>
        <v>6169.5609844102064</v>
      </c>
    </row>
    <row r="140" spans="1:12">
      <c r="A140" s="2">
        <v>7</v>
      </c>
      <c r="B140" s="2">
        <v>16</v>
      </c>
      <c r="C140" s="2">
        <v>1</v>
      </c>
      <c r="D140" s="2">
        <v>1290</v>
      </c>
      <c r="E140" s="2">
        <v>0</v>
      </c>
      <c r="F140" s="2">
        <f t="shared" si="14"/>
        <v>0</v>
      </c>
      <c r="G140" s="2">
        <f t="shared" si="15"/>
        <v>0</v>
      </c>
      <c r="H140" s="2">
        <f t="shared" si="16"/>
        <v>0</v>
      </c>
      <c r="I140" s="2">
        <f t="shared" si="17"/>
        <v>0</v>
      </c>
      <c r="J140" s="3">
        <f t="shared" si="18"/>
        <v>1191.5181633074851</v>
      </c>
      <c r="K140">
        <f t="shared" si="19"/>
        <v>-98.481836692514889</v>
      </c>
      <c r="L140" s="2">
        <f t="shared" si="20"/>
        <v>9698.6721583311719</v>
      </c>
    </row>
    <row r="141" spans="1:12">
      <c r="A141" s="2">
        <v>7</v>
      </c>
      <c r="B141" s="2">
        <v>17</v>
      </c>
      <c r="C141" s="2">
        <v>2</v>
      </c>
      <c r="D141" s="2">
        <v>968</v>
      </c>
      <c r="E141" s="2">
        <v>0</v>
      </c>
      <c r="F141" s="2">
        <f t="shared" si="14"/>
        <v>0</v>
      </c>
      <c r="G141" s="2">
        <f t="shared" si="15"/>
        <v>0</v>
      </c>
      <c r="H141" s="2">
        <f t="shared" si="16"/>
        <v>0</v>
      </c>
      <c r="I141" s="2">
        <f t="shared" si="17"/>
        <v>0</v>
      </c>
      <c r="J141" s="3">
        <f t="shared" si="18"/>
        <v>945.29797265261107</v>
      </c>
      <c r="K141">
        <f t="shared" si="19"/>
        <v>-22.702027347388935</v>
      </c>
      <c r="L141" s="2">
        <f t="shared" si="20"/>
        <v>515.38204568159506</v>
      </c>
    </row>
    <row r="142" spans="1:12">
      <c r="A142" s="2">
        <v>7</v>
      </c>
      <c r="B142" s="2">
        <v>18</v>
      </c>
      <c r="C142" s="2">
        <v>3</v>
      </c>
      <c r="D142" s="2">
        <v>831</v>
      </c>
      <c r="E142" s="2">
        <v>0</v>
      </c>
      <c r="F142" s="2">
        <f t="shared" si="14"/>
        <v>0</v>
      </c>
      <c r="G142" s="2">
        <f t="shared" si="15"/>
        <v>0</v>
      </c>
      <c r="H142" s="2">
        <f t="shared" si="16"/>
        <v>0</v>
      </c>
      <c r="I142" s="2">
        <f t="shared" si="17"/>
        <v>0</v>
      </c>
      <c r="J142" s="3">
        <f t="shared" si="18"/>
        <v>935.52848649109137</v>
      </c>
      <c r="K142">
        <f t="shared" si="19"/>
        <v>104.52848649109137</v>
      </c>
      <c r="L142" s="2">
        <f t="shared" si="20"/>
        <v>10926.204488118272</v>
      </c>
    </row>
    <row r="143" spans="1:12">
      <c r="A143" s="2">
        <v>7</v>
      </c>
      <c r="B143" s="2">
        <v>19</v>
      </c>
      <c r="C143" s="2">
        <v>4</v>
      </c>
      <c r="D143" s="2">
        <v>838</v>
      </c>
      <c r="E143" s="2">
        <v>0</v>
      </c>
      <c r="F143" s="2">
        <f t="shared" si="14"/>
        <v>0</v>
      </c>
      <c r="G143" s="2">
        <f t="shared" si="15"/>
        <v>0</v>
      </c>
      <c r="H143" s="2">
        <f t="shared" si="16"/>
        <v>0</v>
      </c>
      <c r="I143" s="2">
        <f t="shared" si="17"/>
        <v>0</v>
      </c>
      <c r="J143" s="3">
        <f t="shared" si="18"/>
        <v>971.00017373740639</v>
      </c>
      <c r="K143">
        <f t="shared" si="19"/>
        <v>133.00017373740639</v>
      </c>
      <c r="L143" s="2">
        <f t="shared" si="20"/>
        <v>17689.046214180282</v>
      </c>
    </row>
    <row r="144" spans="1:12">
      <c r="A144" s="2">
        <v>7</v>
      </c>
      <c r="B144" s="2">
        <v>20</v>
      </c>
      <c r="C144" s="2">
        <v>5</v>
      </c>
      <c r="D144" s="2">
        <v>1747</v>
      </c>
      <c r="E144" s="2" t="s">
        <v>5</v>
      </c>
      <c r="F144" s="2">
        <f t="shared" si="14"/>
        <v>1</v>
      </c>
      <c r="G144" s="2">
        <f t="shared" si="15"/>
        <v>0</v>
      </c>
      <c r="H144" s="2">
        <f t="shared" si="16"/>
        <v>0</v>
      </c>
      <c r="I144" s="2">
        <f t="shared" si="17"/>
        <v>0</v>
      </c>
      <c r="J144" s="3">
        <f t="shared" si="18"/>
        <v>1783.1118736870221</v>
      </c>
      <c r="K144">
        <f t="shared" si="19"/>
        <v>36.111873687022126</v>
      </c>
      <c r="L144" s="2">
        <f t="shared" si="20"/>
        <v>1304.0674211874409</v>
      </c>
    </row>
    <row r="145" spans="1:12">
      <c r="A145" s="2">
        <v>7</v>
      </c>
      <c r="B145" s="2">
        <v>23</v>
      </c>
      <c r="C145" s="2">
        <v>1</v>
      </c>
      <c r="D145" s="2">
        <v>1182</v>
      </c>
      <c r="E145" s="2">
        <v>0</v>
      </c>
      <c r="F145" s="2">
        <f t="shared" si="14"/>
        <v>0</v>
      </c>
      <c r="G145" s="2">
        <f t="shared" si="15"/>
        <v>0</v>
      </c>
      <c r="H145" s="2">
        <f t="shared" si="16"/>
        <v>0</v>
      </c>
      <c r="I145" s="2">
        <f t="shared" si="17"/>
        <v>0</v>
      </c>
      <c r="J145" s="3">
        <f t="shared" si="18"/>
        <v>1191.5181633074851</v>
      </c>
      <c r="K145">
        <f t="shared" si="19"/>
        <v>9.5181633074851106</v>
      </c>
      <c r="L145" s="2">
        <f t="shared" si="20"/>
        <v>90.595432747955897</v>
      </c>
    </row>
    <row r="146" spans="1:12">
      <c r="A146" s="2">
        <v>7</v>
      </c>
      <c r="B146" s="2">
        <v>24</v>
      </c>
      <c r="C146" s="2">
        <v>2</v>
      </c>
      <c r="D146" s="2">
        <v>842</v>
      </c>
      <c r="E146" s="2">
        <v>0</v>
      </c>
      <c r="F146" s="2">
        <f t="shared" si="14"/>
        <v>0</v>
      </c>
      <c r="G146" s="2">
        <f t="shared" si="15"/>
        <v>0</v>
      </c>
      <c r="H146" s="2">
        <f t="shared" si="16"/>
        <v>0</v>
      </c>
      <c r="I146" s="2">
        <f t="shared" si="17"/>
        <v>0</v>
      </c>
      <c r="J146" s="3">
        <f t="shared" si="18"/>
        <v>945.29797265261107</v>
      </c>
      <c r="K146">
        <f t="shared" si="19"/>
        <v>103.29797265261107</v>
      </c>
      <c r="L146" s="2">
        <f t="shared" si="20"/>
        <v>10670.471154139583</v>
      </c>
    </row>
    <row r="147" spans="1:12">
      <c r="A147" s="2">
        <v>7</v>
      </c>
      <c r="B147" s="2">
        <v>25</v>
      </c>
      <c r="C147" s="2">
        <v>3</v>
      </c>
      <c r="D147" s="2">
        <v>818</v>
      </c>
      <c r="E147" s="2">
        <v>0</v>
      </c>
      <c r="F147" s="2">
        <f t="shared" si="14"/>
        <v>0</v>
      </c>
      <c r="G147" s="2">
        <f t="shared" si="15"/>
        <v>0</v>
      </c>
      <c r="H147" s="2">
        <f t="shared" si="16"/>
        <v>0</v>
      </c>
      <c r="I147" s="2">
        <f t="shared" si="17"/>
        <v>0</v>
      </c>
      <c r="J147" s="3">
        <f t="shared" si="18"/>
        <v>935.52848649109137</v>
      </c>
      <c r="K147">
        <f t="shared" si="19"/>
        <v>117.52848649109137</v>
      </c>
      <c r="L147" s="2">
        <f t="shared" si="20"/>
        <v>13812.945136886647</v>
      </c>
    </row>
    <row r="148" spans="1:12">
      <c r="A148" s="2">
        <v>7</v>
      </c>
      <c r="B148" s="2">
        <v>26</v>
      </c>
      <c r="C148" s="2">
        <v>4</v>
      </c>
      <c r="D148" s="2">
        <v>822</v>
      </c>
      <c r="E148" s="2">
        <v>0</v>
      </c>
      <c r="F148" s="2">
        <f t="shared" si="14"/>
        <v>0</v>
      </c>
      <c r="G148" s="2">
        <f t="shared" si="15"/>
        <v>0</v>
      </c>
      <c r="H148" s="2">
        <f t="shared" si="16"/>
        <v>0</v>
      </c>
      <c r="I148" s="2">
        <f t="shared" si="17"/>
        <v>0</v>
      </c>
      <c r="J148" s="3">
        <f t="shared" si="18"/>
        <v>971.00017373740639</v>
      </c>
      <c r="K148">
        <f t="shared" si="19"/>
        <v>149.00017373740639</v>
      </c>
      <c r="L148" s="2">
        <f t="shared" si="20"/>
        <v>22201.051773777286</v>
      </c>
    </row>
    <row r="149" spans="1:12">
      <c r="A149" s="2">
        <v>7</v>
      </c>
      <c r="B149" s="2">
        <v>27</v>
      </c>
      <c r="C149" s="2">
        <v>5</v>
      </c>
      <c r="D149" s="2">
        <v>1278</v>
      </c>
      <c r="E149" s="2">
        <v>0</v>
      </c>
      <c r="F149" s="2">
        <f t="shared" si="14"/>
        <v>0</v>
      </c>
      <c r="G149" s="2">
        <f t="shared" si="15"/>
        <v>0</v>
      </c>
      <c r="H149" s="2">
        <f t="shared" si="16"/>
        <v>0</v>
      </c>
      <c r="I149" s="2">
        <f t="shared" si="17"/>
        <v>0</v>
      </c>
      <c r="J149" s="3">
        <f t="shared" si="18"/>
        <v>1387.4534470240087</v>
      </c>
      <c r="K149">
        <f t="shared" si="19"/>
        <v>109.45344702400871</v>
      </c>
      <c r="L149" s="2">
        <f t="shared" si="20"/>
        <v>11980.057065437481</v>
      </c>
    </row>
    <row r="150" spans="1:12">
      <c r="A150" s="2">
        <v>7</v>
      </c>
      <c r="B150" s="2">
        <v>30</v>
      </c>
      <c r="C150" s="2">
        <v>1</v>
      </c>
      <c r="D150" s="2">
        <v>1184</v>
      </c>
      <c r="E150" s="2">
        <v>0</v>
      </c>
      <c r="F150" s="2">
        <f t="shared" si="14"/>
        <v>0</v>
      </c>
      <c r="G150" s="2">
        <f t="shared" si="15"/>
        <v>0</v>
      </c>
      <c r="H150" s="2">
        <f t="shared" si="16"/>
        <v>0</v>
      </c>
      <c r="I150" s="2">
        <f t="shared" si="17"/>
        <v>0</v>
      </c>
      <c r="J150" s="3">
        <f t="shared" si="18"/>
        <v>1191.5181633074851</v>
      </c>
      <c r="K150">
        <f t="shared" si="19"/>
        <v>7.5181633074851106</v>
      </c>
      <c r="L150" s="2">
        <f t="shared" si="20"/>
        <v>56.522779518015462</v>
      </c>
    </row>
    <row r="151" spans="1:12">
      <c r="A151" s="2">
        <v>7</v>
      </c>
      <c r="B151" s="2">
        <v>31</v>
      </c>
      <c r="C151" s="2">
        <v>2</v>
      </c>
      <c r="D151" s="2">
        <v>989</v>
      </c>
      <c r="E151" s="2">
        <v>0</v>
      </c>
      <c r="F151" s="2">
        <f t="shared" si="14"/>
        <v>0</v>
      </c>
      <c r="G151" s="2">
        <f t="shared" si="15"/>
        <v>0</v>
      </c>
      <c r="H151" s="2">
        <f t="shared" si="16"/>
        <v>0</v>
      </c>
      <c r="I151" s="2">
        <f t="shared" si="17"/>
        <v>0</v>
      </c>
      <c r="J151" s="3">
        <f t="shared" si="18"/>
        <v>945.29797265261107</v>
      </c>
      <c r="K151">
        <f t="shared" si="19"/>
        <v>-43.702027347388935</v>
      </c>
      <c r="L151" s="2">
        <f t="shared" si="20"/>
        <v>1909.8671942719304</v>
      </c>
    </row>
    <row r="152" spans="1:12">
      <c r="A152" s="2">
        <v>8</v>
      </c>
      <c r="B152" s="2">
        <v>1</v>
      </c>
      <c r="C152" s="2">
        <v>3</v>
      </c>
      <c r="D152" s="2">
        <v>1506</v>
      </c>
      <c r="E152" s="2">
        <v>0</v>
      </c>
      <c r="F152" s="2">
        <f t="shared" si="14"/>
        <v>0</v>
      </c>
      <c r="G152" s="2">
        <f t="shared" si="15"/>
        <v>0</v>
      </c>
      <c r="H152" s="2">
        <f t="shared" si="16"/>
        <v>0</v>
      </c>
      <c r="I152" s="2">
        <f t="shared" si="17"/>
        <v>0</v>
      </c>
      <c r="J152" s="3">
        <f t="shared" si="18"/>
        <v>850.32005384644845</v>
      </c>
      <c r="K152">
        <f t="shared" si="19"/>
        <v>-655.67994615355155</v>
      </c>
      <c r="L152" s="2">
        <f t="shared" si="20"/>
        <v>429916.19178792427</v>
      </c>
    </row>
    <row r="153" spans="1:12">
      <c r="A153" s="2">
        <v>8</v>
      </c>
      <c r="B153" s="2">
        <v>2</v>
      </c>
      <c r="C153" s="2">
        <v>4</v>
      </c>
      <c r="D153" s="2">
        <v>1155</v>
      </c>
      <c r="E153" s="2">
        <v>0</v>
      </c>
      <c r="F153" s="2">
        <f t="shared" si="14"/>
        <v>0</v>
      </c>
      <c r="G153" s="2">
        <f t="shared" si="15"/>
        <v>0</v>
      </c>
      <c r="H153" s="2">
        <f t="shared" si="16"/>
        <v>0</v>
      </c>
      <c r="I153" s="2">
        <f t="shared" si="17"/>
        <v>0</v>
      </c>
      <c r="J153" s="3">
        <f t="shared" si="18"/>
        <v>885.79174109276346</v>
      </c>
      <c r="K153">
        <f t="shared" si="19"/>
        <v>-269.20825890723654</v>
      </c>
      <c r="L153" s="2">
        <f t="shared" si="20"/>
        <v>72473.086663865703</v>
      </c>
    </row>
    <row r="154" spans="1:12">
      <c r="A154" s="2">
        <v>8</v>
      </c>
      <c r="B154" s="2">
        <v>3</v>
      </c>
      <c r="C154" s="2">
        <v>5</v>
      </c>
      <c r="D154" s="2">
        <v>1889</v>
      </c>
      <c r="E154" s="2" t="s">
        <v>5</v>
      </c>
      <c r="F154" s="2">
        <f t="shared" si="14"/>
        <v>1</v>
      </c>
      <c r="G154" s="2">
        <f t="shared" si="15"/>
        <v>0</v>
      </c>
      <c r="H154" s="2">
        <f t="shared" si="16"/>
        <v>0</v>
      </c>
      <c r="I154" s="2">
        <f t="shared" si="17"/>
        <v>0</v>
      </c>
      <c r="J154" s="3">
        <f t="shared" si="18"/>
        <v>1697.9034410423792</v>
      </c>
      <c r="K154">
        <f t="shared" si="19"/>
        <v>-191.0965589576208</v>
      </c>
      <c r="L154" s="2">
        <f t="shared" si="20"/>
        <v>36517.894845443443</v>
      </c>
    </row>
    <row r="155" spans="1:12">
      <c r="A155" s="2">
        <v>8</v>
      </c>
      <c r="B155" s="2">
        <v>6</v>
      </c>
      <c r="C155" s="2">
        <v>1</v>
      </c>
      <c r="D155" s="2">
        <v>1235</v>
      </c>
      <c r="E155" s="2">
        <v>0</v>
      </c>
      <c r="F155" s="2">
        <f t="shared" si="14"/>
        <v>0</v>
      </c>
      <c r="G155" s="2">
        <f t="shared" si="15"/>
        <v>0</v>
      </c>
      <c r="H155" s="2">
        <f t="shared" si="16"/>
        <v>0</v>
      </c>
      <c r="I155" s="2">
        <f t="shared" si="17"/>
        <v>0</v>
      </c>
      <c r="J155" s="3">
        <f t="shared" si="18"/>
        <v>1106.3097306628422</v>
      </c>
      <c r="K155">
        <f t="shared" si="19"/>
        <v>-128.69026933715782</v>
      </c>
      <c r="L155" s="2">
        <f t="shared" si="20"/>
        <v>16561.185422070223</v>
      </c>
    </row>
    <row r="156" spans="1:12">
      <c r="A156" s="2">
        <v>8</v>
      </c>
      <c r="B156" s="2">
        <v>7</v>
      </c>
      <c r="C156" s="2">
        <v>2</v>
      </c>
      <c r="D156" s="2">
        <v>957</v>
      </c>
      <c r="E156" s="2">
        <v>0</v>
      </c>
      <c r="F156" s="2">
        <f t="shared" si="14"/>
        <v>0</v>
      </c>
      <c r="G156" s="2">
        <f t="shared" si="15"/>
        <v>0</v>
      </c>
      <c r="H156" s="2">
        <f t="shared" si="16"/>
        <v>0</v>
      </c>
      <c r="I156" s="2">
        <f t="shared" si="17"/>
        <v>0</v>
      </c>
      <c r="J156" s="3">
        <f t="shared" si="18"/>
        <v>860.08954000796814</v>
      </c>
      <c r="K156">
        <f t="shared" si="19"/>
        <v>-96.910459992031861</v>
      </c>
      <c r="L156" s="2">
        <f t="shared" si="20"/>
        <v>9391.6372558672083</v>
      </c>
    </row>
    <row r="157" spans="1:12">
      <c r="A157" s="2">
        <v>8</v>
      </c>
      <c r="B157" s="2">
        <v>8</v>
      </c>
      <c r="C157" s="2">
        <v>3</v>
      </c>
      <c r="D157" s="2">
        <v>891</v>
      </c>
      <c r="E157" s="2">
        <v>0</v>
      </c>
      <c r="F157" s="2">
        <f t="shared" si="14"/>
        <v>0</v>
      </c>
      <c r="G157" s="2">
        <f t="shared" si="15"/>
        <v>0</v>
      </c>
      <c r="H157" s="2">
        <f t="shared" si="16"/>
        <v>0</v>
      </c>
      <c r="I157" s="2">
        <f t="shared" si="17"/>
        <v>0</v>
      </c>
      <c r="J157" s="3">
        <f t="shared" si="18"/>
        <v>850.32005384644845</v>
      </c>
      <c r="K157">
        <f t="shared" si="19"/>
        <v>-40.679946153551555</v>
      </c>
      <c r="L157" s="2">
        <f t="shared" si="20"/>
        <v>1654.8580190558539</v>
      </c>
    </row>
    <row r="158" spans="1:12">
      <c r="A158" s="2">
        <v>8</v>
      </c>
      <c r="B158" s="2">
        <v>9</v>
      </c>
      <c r="C158" s="2">
        <v>4</v>
      </c>
      <c r="D158" s="2">
        <v>1067</v>
      </c>
      <c r="E158" s="2">
        <v>0</v>
      </c>
      <c r="F158" s="2">
        <f t="shared" si="14"/>
        <v>0</v>
      </c>
      <c r="G158" s="2">
        <f t="shared" si="15"/>
        <v>0</v>
      </c>
      <c r="H158" s="2">
        <f t="shared" si="16"/>
        <v>0</v>
      </c>
      <c r="I158" s="2">
        <f t="shared" si="17"/>
        <v>0</v>
      </c>
      <c r="J158" s="3">
        <f t="shared" si="18"/>
        <v>885.79174109276346</v>
      </c>
      <c r="K158">
        <f t="shared" si="19"/>
        <v>-181.20825890723654</v>
      </c>
      <c r="L158" s="2">
        <f t="shared" si="20"/>
        <v>32836.433096192071</v>
      </c>
    </row>
    <row r="159" spans="1:12">
      <c r="A159" s="2">
        <v>8</v>
      </c>
      <c r="B159" s="2">
        <v>10</v>
      </c>
      <c r="C159" s="2">
        <v>5</v>
      </c>
      <c r="D159" s="2">
        <v>1475</v>
      </c>
      <c r="E159" s="2">
        <v>0</v>
      </c>
      <c r="F159" s="2">
        <f t="shared" si="14"/>
        <v>0</v>
      </c>
      <c r="G159" s="2">
        <f t="shared" si="15"/>
        <v>0</v>
      </c>
      <c r="H159" s="2">
        <f t="shared" si="16"/>
        <v>0</v>
      </c>
      <c r="I159" s="2">
        <f t="shared" si="17"/>
        <v>0</v>
      </c>
      <c r="J159" s="3">
        <f t="shared" si="18"/>
        <v>1302.2450143793658</v>
      </c>
      <c r="K159">
        <f t="shared" si="19"/>
        <v>-172.75498562063422</v>
      </c>
      <c r="L159" s="2">
        <f t="shared" si="20"/>
        <v>29844.285056785535</v>
      </c>
    </row>
    <row r="160" spans="1:12">
      <c r="A160" s="2">
        <v>8</v>
      </c>
      <c r="B160" s="2">
        <v>13</v>
      </c>
      <c r="C160" s="2">
        <v>1</v>
      </c>
      <c r="D160" s="2">
        <v>1051</v>
      </c>
      <c r="E160" s="2">
        <v>0</v>
      </c>
      <c r="F160" s="2">
        <f t="shared" si="14"/>
        <v>0</v>
      </c>
      <c r="G160" s="2">
        <f t="shared" si="15"/>
        <v>0</v>
      </c>
      <c r="H160" s="2">
        <f t="shared" si="16"/>
        <v>0</v>
      </c>
      <c r="I160" s="2">
        <f t="shared" si="17"/>
        <v>0</v>
      </c>
      <c r="J160" s="3">
        <f t="shared" si="18"/>
        <v>1106.3097306628422</v>
      </c>
      <c r="K160">
        <f t="shared" si="19"/>
        <v>55.309730662842185</v>
      </c>
      <c r="L160" s="2">
        <f t="shared" si="20"/>
        <v>3059.1663059961452</v>
      </c>
    </row>
    <row r="161" spans="1:12">
      <c r="A161" s="2">
        <v>8</v>
      </c>
      <c r="B161" s="2">
        <v>14</v>
      </c>
      <c r="C161" s="2">
        <v>2</v>
      </c>
      <c r="D161" s="2">
        <v>742</v>
      </c>
      <c r="E161" s="2">
        <v>0</v>
      </c>
      <c r="F161" s="2">
        <f t="shared" si="14"/>
        <v>0</v>
      </c>
      <c r="G161" s="2">
        <f t="shared" si="15"/>
        <v>0</v>
      </c>
      <c r="H161" s="2">
        <f t="shared" si="16"/>
        <v>0</v>
      </c>
      <c r="I161" s="2">
        <f t="shared" si="17"/>
        <v>0</v>
      </c>
      <c r="J161" s="3">
        <f t="shared" si="18"/>
        <v>860.08954000796814</v>
      </c>
      <c r="K161">
        <f t="shared" si="19"/>
        <v>118.08954000796814</v>
      </c>
      <c r="L161" s="2">
        <f t="shared" si="20"/>
        <v>13945.139459293508</v>
      </c>
    </row>
    <row r="162" spans="1:12">
      <c r="A162" s="2">
        <v>8</v>
      </c>
      <c r="B162" s="2">
        <v>15</v>
      </c>
      <c r="C162" s="2">
        <v>3</v>
      </c>
      <c r="D162" s="2">
        <v>903</v>
      </c>
      <c r="E162" s="2">
        <v>0</v>
      </c>
      <c r="F162" s="2">
        <f t="shared" si="14"/>
        <v>0</v>
      </c>
      <c r="G162" s="2">
        <f t="shared" si="15"/>
        <v>0</v>
      </c>
      <c r="H162" s="2">
        <f t="shared" si="16"/>
        <v>0</v>
      </c>
      <c r="I162" s="2">
        <f t="shared" si="17"/>
        <v>0</v>
      </c>
      <c r="J162" s="3">
        <f t="shared" si="18"/>
        <v>850.32005384644845</v>
      </c>
      <c r="K162">
        <f t="shared" si="19"/>
        <v>-52.679946153551555</v>
      </c>
      <c r="L162" s="2">
        <f t="shared" si="20"/>
        <v>2775.1767267410914</v>
      </c>
    </row>
    <row r="163" spans="1:12">
      <c r="A163" s="2">
        <v>8</v>
      </c>
      <c r="B163" s="2">
        <v>16</v>
      </c>
      <c r="C163" s="2">
        <v>4</v>
      </c>
      <c r="D163" s="2">
        <v>793</v>
      </c>
      <c r="E163" s="2">
        <v>0</v>
      </c>
      <c r="F163" s="2">
        <f t="shared" si="14"/>
        <v>0</v>
      </c>
      <c r="G163" s="2">
        <f t="shared" si="15"/>
        <v>0</v>
      </c>
      <c r="H163" s="2">
        <f t="shared" si="16"/>
        <v>0</v>
      </c>
      <c r="I163" s="2">
        <f t="shared" si="17"/>
        <v>0</v>
      </c>
      <c r="J163" s="3">
        <f t="shared" si="18"/>
        <v>885.79174109276346</v>
      </c>
      <c r="K163">
        <f t="shared" si="19"/>
        <v>92.791741092763459</v>
      </c>
      <c r="L163" s="2">
        <f t="shared" si="20"/>
        <v>8610.307215026447</v>
      </c>
    </row>
    <row r="164" spans="1:12">
      <c r="A164" s="2">
        <v>8</v>
      </c>
      <c r="B164" s="2">
        <v>17</v>
      </c>
      <c r="C164" s="2">
        <v>5</v>
      </c>
      <c r="D164" s="2">
        <v>1515</v>
      </c>
      <c r="E164" s="2" t="s">
        <v>5</v>
      </c>
      <c r="F164" s="2">
        <f t="shared" si="14"/>
        <v>1</v>
      </c>
      <c r="G164" s="2">
        <f t="shared" si="15"/>
        <v>0</v>
      </c>
      <c r="H164" s="2">
        <f t="shared" si="16"/>
        <v>0</v>
      </c>
      <c r="I164" s="2">
        <f t="shared" si="17"/>
        <v>0</v>
      </c>
      <c r="J164" s="3">
        <f t="shared" si="18"/>
        <v>1697.9034410423792</v>
      </c>
      <c r="K164">
        <f t="shared" si="19"/>
        <v>182.9034410423792</v>
      </c>
      <c r="L164" s="2">
        <f t="shared" si="20"/>
        <v>33453.668745143084</v>
      </c>
    </row>
    <row r="165" spans="1:12">
      <c r="A165" s="2">
        <v>8</v>
      </c>
      <c r="B165" s="2">
        <v>20</v>
      </c>
      <c r="C165" s="2">
        <v>1</v>
      </c>
      <c r="D165" s="2">
        <v>1127</v>
      </c>
      <c r="E165" s="2">
        <v>0</v>
      </c>
      <c r="F165" s="2">
        <f t="shared" si="14"/>
        <v>0</v>
      </c>
      <c r="G165" s="2">
        <f t="shared" si="15"/>
        <v>0</v>
      </c>
      <c r="H165" s="2">
        <f t="shared" si="16"/>
        <v>0</v>
      </c>
      <c r="I165" s="2">
        <f t="shared" si="17"/>
        <v>0</v>
      </c>
      <c r="J165" s="3">
        <f t="shared" si="18"/>
        <v>1106.3097306628422</v>
      </c>
      <c r="K165">
        <f t="shared" si="19"/>
        <v>-20.690269337157815</v>
      </c>
      <c r="L165" s="2">
        <f t="shared" si="20"/>
        <v>428.08724524413287</v>
      </c>
    </row>
    <row r="166" spans="1:12">
      <c r="A166" s="2">
        <v>8</v>
      </c>
      <c r="B166" s="2">
        <v>21</v>
      </c>
      <c r="C166" s="2">
        <v>2</v>
      </c>
      <c r="D166" s="2">
        <v>860</v>
      </c>
      <c r="E166" s="2">
        <v>0</v>
      </c>
      <c r="F166" s="2">
        <f t="shared" si="14"/>
        <v>0</v>
      </c>
      <c r="G166" s="2">
        <f t="shared" si="15"/>
        <v>0</v>
      </c>
      <c r="H166" s="2">
        <f t="shared" si="16"/>
        <v>0</v>
      </c>
      <c r="I166" s="2">
        <f t="shared" si="17"/>
        <v>0</v>
      </c>
      <c r="J166" s="3">
        <f t="shared" si="18"/>
        <v>860.08954000796814</v>
      </c>
      <c r="K166">
        <f t="shared" si="19"/>
        <v>8.9540007968139435E-2</v>
      </c>
      <c r="L166" s="2">
        <f t="shared" si="20"/>
        <v>8.017413026934473E-3</v>
      </c>
    </row>
    <row r="167" spans="1:12">
      <c r="A167" s="2">
        <v>8</v>
      </c>
      <c r="B167" s="2">
        <v>22</v>
      </c>
      <c r="C167" s="2">
        <v>3</v>
      </c>
      <c r="D167" s="2">
        <v>778</v>
      </c>
      <c r="E167" s="2">
        <v>0</v>
      </c>
      <c r="F167" s="2">
        <f t="shared" si="14"/>
        <v>0</v>
      </c>
      <c r="G167" s="2">
        <f t="shared" si="15"/>
        <v>0</v>
      </c>
      <c r="H167" s="2">
        <f t="shared" si="16"/>
        <v>0</v>
      </c>
      <c r="I167" s="2">
        <f t="shared" si="17"/>
        <v>0</v>
      </c>
      <c r="J167" s="3">
        <f t="shared" si="18"/>
        <v>850.32005384644845</v>
      </c>
      <c r="K167">
        <f t="shared" si="19"/>
        <v>72.320053846448445</v>
      </c>
      <c r="L167" s="2">
        <f t="shared" si="20"/>
        <v>5230.1901883532028</v>
      </c>
    </row>
    <row r="168" spans="1:12">
      <c r="A168" s="2">
        <v>8</v>
      </c>
      <c r="B168" s="2">
        <v>23</v>
      </c>
      <c r="C168" s="2">
        <v>4</v>
      </c>
      <c r="D168" s="2">
        <v>784</v>
      </c>
      <c r="E168" s="2">
        <v>0</v>
      </c>
      <c r="F168" s="2">
        <f t="shared" si="14"/>
        <v>0</v>
      </c>
      <c r="G168" s="2">
        <f t="shared" si="15"/>
        <v>0</v>
      </c>
      <c r="H168" s="2">
        <f t="shared" si="16"/>
        <v>0</v>
      </c>
      <c r="I168" s="2">
        <f t="shared" si="17"/>
        <v>0</v>
      </c>
      <c r="J168" s="3">
        <f t="shared" si="18"/>
        <v>885.79174109276346</v>
      </c>
      <c r="K168">
        <f t="shared" si="19"/>
        <v>101.79174109276346</v>
      </c>
      <c r="L168" s="2">
        <f t="shared" si="20"/>
        <v>10361.558554696188</v>
      </c>
    </row>
    <row r="169" spans="1:12">
      <c r="A169" s="2">
        <v>8</v>
      </c>
      <c r="B169" s="2">
        <v>24</v>
      </c>
      <c r="C169" s="2">
        <v>5</v>
      </c>
      <c r="D169" s="2">
        <v>1060</v>
      </c>
      <c r="E169" s="2">
        <v>0</v>
      </c>
      <c r="F169" s="2">
        <f t="shared" si="14"/>
        <v>0</v>
      </c>
      <c r="G169" s="2">
        <f t="shared" si="15"/>
        <v>0</v>
      </c>
      <c r="H169" s="2">
        <f t="shared" si="16"/>
        <v>0</v>
      </c>
      <c r="I169" s="2">
        <f t="shared" si="17"/>
        <v>0</v>
      </c>
      <c r="J169" s="3">
        <f t="shared" si="18"/>
        <v>1302.2450143793658</v>
      </c>
      <c r="K169">
        <f t="shared" si="19"/>
        <v>242.24501437936578</v>
      </c>
      <c r="L169" s="2">
        <f t="shared" si="20"/>
        <v>58682.646991659138</v>
      </c>
    </row>
    <row r="170" spans="1:12">
      <c r="A170" s="2">
        <v>8</v>
      </c>
      <c r="B170" s="2">
        <v>27</v>
      </c>
      <c r="C170" s="2">
        <v>1</v>
      </c>
      <c r="D170" s="2">
        <v>930</v>
      </c>
      <c r="E170" s="2">
        <v>0</v>
      </c>
      <c r="F170" s="2">
        <f t="shared" si="14"/>
        <v>0</v>
      </c>
      <c r="G170" s="2">
        <f t="shared" si="15"/>
        <v>0</v>
      </c>
      <c r="H170" s="2">
        <f t="shared" si="16"/>
        <v>0</v>
      </c>
      <c r="I170" s="2">
        <f t="shared" si="17"/>
        <v>0</v>
      </c>
      <c r="J170" s="3">
        <f t="shared" si="18"/>
        <v>1106.3097306628422</v>
      </c>
      <c r="K170">
        <f t="shared" si="19"/>
        <v>176.30973066284218</v>
      </c>
      <c r="L170" s="2">
        <f t="shared" si="20"/>
        <v>31085.121126403952</v>
      </c>
    </row>
    <row r="171" spans="1:12">
      <c r="A171" s="2">
        <v>8</v>
      </c>
      <c r="B171" s="2">
        <v>28</v>
      </c>
      <c r="C171" s="2">
        <v>2</v>
      </c>
      <c r="D171" s="2">
        <v>738</v>
      </c>
      <c r="E171" s="2">
        <v>0</v>
      </c>
      <c r="F171" s="2">
        <f t="shared" si="14"/>
        <v>0</v>
      </c>
      <c r="G171" s="2">
        <f t="shared" si="15"/>
        <v>0</v>
      </c>
      <c r="H171" s="2">
        <f t="shared" si="16"/>
        <v>0</v>
      </c>
      <c r="I171" s="2">
        <f t="shared" si="17"/>
        <v>0</v>
      </c>
      <c r="J171" s="3">
        <f t="shared" si="18"/>
        <v>860.08954000796814</v>
      </c>
      <c r="K171">
        <f t="shared" si="19"/>
        <v>122.08954000796814</v>
      </c>
      <c r="L171" s="2">
        <f t="shared" si="20"/>
        <v>14905.855779357253</v>
      </c>
    </row>
    <row r="172" spans="1:12">
      <c r="A172" s="2">
        <v>8</v>
      </c>
      <c r="B172" s="2">
        <v>29</v>
      </c>
      <c r="C172" s="2">
        <v>3</v>
      </c>
      <c r="D172" s="2">
        <v>660</v>
      </c>
      <c r="E172" s="2">
        <v>0</v>
      </c>
      <c r="F172" s="2">
        <f t="shared" si="14"/>
        <v>0</v>
      </c>
      <c r="G172" s="2">
        <f t="shared" si="15"/>
        <v>0</v>
      </c>
      <c r="H172" s="2">
        <f t="shared" si="16"/>
        <v>0</v>
      </c>
      <c r="I172" s="2">
        <f t="shared" si="17"/>
        <v>0</v>
      </c>
      <c r="J172" s="3">
        <f t="shared" si="18"/>
        <v>850.32005384644845</v>
      </c>
      <c r="K172">
        <f t="shared" si="19"/>
        <v>190.32005384644845</v>
      </c>
      <c r="L172" s="2">
        <f t="shared" si="20"/>
        <v>36221.722896115032</v>
      </c>
    </row>
    <row r="173" spans="1:12">
      <c r="A173" s="2">
        <v>8</v>
      </c>
      <c r="B173" s="2">
        <v>30</v>
      </c>
      <c r="C173" s="2">
        <v>4</v>
      </c>
      <c r="D173" s="2">
        <v>800</v>
      </c>
      <c r="E173" s="2">
        <v>0</v>
      </c>
      <c r="F173" s="2">
        <f t="shared" si="14"/>
        <v>0</v>
      </c>
      <c r="G173" s="2">
        <f t="shared" si="15"/>
        <v>0</v>
      </c>
      <c r="H173" s="2">
        <f t="shared" si="16"/>
        <v>0</v>
      </c>
      <c r="I173" s="2">
        <f t="shared" si="17"/>
        <v>0</v>
      </c>
      <c r="J173" s="3">
        <f t="shared" si="18"/>
        <v>885.79174109276346</v>
      </c>
      <c r="K173">
        <f t="shared" si="19"/>
        <v>85.791741092763459</v>
      </c>
      <c r="L173" s="2">
        <f t="shared" si="20"/>
        <v>7360.2228397277586</v>
      </c>
    </row>
    <row r="174" spans="1:12">
      <c r="A174" s="2">
        <v>8</v>
      </c>
      <c r="B174" s="2">
        <v>31</v>
      </c>
      <c r="C174" s="2">
        <v>5</v>
      </c>
      <c r="D174" s="2">
        <v>1897</v>
      </c>
      <c r="E174" s="2" t="s">
        <v>13</v>
      </c>
      <c r="F174" s="2">
        <f t="shared" si="14"/>
        <v>1</v>
      </c>
      <c r="G174" s="2">
        <f t="shared" si="15"/>
        <v>1</v>
      </c>
      <c r="H174" s="2">
        <f t="shared" si="16"/>
        <v>1</v>
      </c>
      <c r="I174" s="2">
        <f t="shared" si="17"/>
        <v>0</v>
      </c>
      <c r="J174" s="3">
        <f t="shared" si="18"/>
        <v>2266.543981161914</v>
      </c>
      <c r="K174">
        <f t="shared" si="19"/>
        <v>369.54398116191396</v>
      </c>
      <c r="L174" s="2">
        <f t="shared" si="20"/>
        <v>136562.75401299703</v>
      </c>
    </row>
    <row r="175" spans="1:12">
      <c r="A175" s="2">
        <v>9</v>
      </c>
      <c r="B175" s="2">
        <v>4</v>
      </c>
      <c r="C175" s="2">
        <v>2</v>
      </c>
      <c r="D175" s="2">
        <v>1491</v>
      </c>
      <c r="E175" s="2" t="s">
        <v>8</v>
      </c>
      <c r="F175" s="2">
        <f t="shared" si="14"/>
        <v>0</v>
      </c>
      <c r="G175" s="2">
        <f t="shared" si="15"/>
        <v>0</v>
      </c>
      <c r="H175" s="2">
        <f t="shared" si="16"/>
        <v>0</v>
      </c>
      <c r="I175" s="2">
        <f t="shared" si="17"/>
        <v>1</v>
      </c>
      <c r="J175" s="3">
        <f t="shared" si="18"/>
        <v>1033.6297331368678</v>
      </c>
      <c r="K175">
        <f t="shared" si="19"/>
        <v>-457.3702668631322</v>
      </c>
      <c r="L175" s="2">
        <f t="shared" si="20"/>
        <v>209187.56101045277</v>
      </c>
    </row>
    <row r="176" spans="1:12">
      <c r="A176" s="2">
        <v>9</v>
      </c>
      <c r="B176" s="2">
        <v>5</v>
      </c>
      <c r="C176" s="2">
        <v>3</v>
      </c>
      <c r="D176" s="2">
        <v>859</v>
      </c>
      <c r="E176" s="2">
        <v>0</v>
      </c>
      <c r="F176" s="2">
        <f t="shared" si="14"/>
        <v>0</v>
      </c>
      <c r="G176" s="2">
        <f t="shared" si="15"/>
        <v>0</v>
      </c>
      <c r="H176" s="2">
        <f t="shared" si="16"/>
        <v>0</v>
      </c>
      <c r="I176" s="2">
        <f t="shared" si="17"/>
        <v>0</v>
      </c>
      <c r="J176" s="3">
        <f t="shared" si="18"/>
        <v>730.6214207105113</v>
      </c>
      <c r="K176">
        <f t="shared" si="19"/>
        <v>-128.3785792894887</v>
      </c>
      <c r="L176" s="2">
        <f t="shared" si="20"/>
        <v>16481.059620387536</v>
      </c>
    </row>
    <row r="177" spans="1:12">
      <c r="A177" s="2">
        <v>9</v>
      </c>
      <c r="B177" s="2">
        <v>6</v>
      </c>
      <c r="C177" s="2">
        <v>4</v>
      </c>
      <c r="D177" s="2">
        <v>810</v>
      </c>
      <c r="E177" s="2">
        <v>0</v>
      </c>
      <c r="F177" s="2">
        <f t="shared" si="14"/>
        <v>0</v>
      </c>
      <c r="G177" s="2">
        <f t="shared" si="15"/>
        <v>0</v>
      </c>
      <c r="H177" s="2">
        <f t="shared" si="16"/>
        <v>0</v>
      </c>
      <c r="I177" s="2">
        <f t="shared" si="17"/>
        <v>0</v>
      </c>
      <c r="J177" s="3">
        <f t="shared" si="18"/>
        <v>766.09310795682632</v>
      </c>
      <c r="K177">
        <f t="shared" si="19"/>
        <v>-43.906892043173684</v>
      </c>
      <c r="L177" s="2">
        <f t="shared" si="20"/>
        <v>1927.8151688909086</v>
      </c>
    </row>
    <row r="178" spans="1:12">
      <c r="A178" s="2">
        <v>9</v>
      </c>
      <c r="B178" s="2">
        <v>7</v>
      </c>
      <c r="C178" s="2">
        <v>5</v>
      </c>
      <c r="D178" s="2">
        <v>1173</v>
      </c>
      <c r="E178" s="2">
        <v>0</v>
      </c>
      <c r="F178" s="2">
        <f t="shared" si="14"/>
        <v>0</v>
      </c>
      <c r="G178" s="2">
        <f t="shared" si="15"/>
        <v>0</v>
      </c>
      <c r="H178" s="2">
        <f t="shared" si="16"/>
        <v>0</v>
      </c>
      <c r="I178" s="2">
        <f t="shared" si="17"/>
        <v>0</v>
      </c>
      <c r="J178" s="3">
        <f t="shared" si="18"/>
        <v>1182.5463812434286</v>
      </c>
      <c r="K178">
        <f t="shared" si="19"/>
        <v>9.546381243428641</v>
      </c>
      <c r="L178" s="2">
        <f t="shared" si="20"/>
        <v>91.133394844886169</v>
      </c>
    </row>
    <row r="179" spans="1:12">
      <c r="A179" s="2">
        <v>9</v>
      </c>
      <c r="B179" s="2">
        <v>10</v>
      </c>
      <c r="C179" s="2">
        <v>1</v>
      </c>
      <c r="D179" s="2">
        <v>929</v>
      </c>
      <c r="E179" s="2">
        <v>0</v>
      </c>
      <c r="F179" s="2">
        <f t="shared" si="14"/>
        <v>0</v>
      </c>
      <c r="G179" s="2">
        <f t="shared" si="15"/>
        <v>0</v>
      </c>
      <c r="H179" s="2">
        <f t="shared" si="16"/>
        <v>0</v>
      </c>
      <c r="I179" s="2">
        <f t="shared" si="17"/>
        <v>0</v>
      </c>
      <c r="J179" s="3">
        <f t="shared" si="18"/>
        <v>986.61109752690504</v>
      </c>
      <c r="K179">
        <f t="shared" si="19"/>
        <v>57.611097526905041</v>
      </c>
      <c r="L179" s="2">
        <f t="shared" si="20"/>
        <v>3319.0385582545641</v>
      </c>
    </row>
    <row r="180" spans="1:12">
      <c r="A180" s="2">
        <v>9</v>
      </c>
      <c r="B180" s="2">
        <v>11</v>
      </c>
      <c r="C180" s="2">
        <v>2</v>
      </c>
      <c r="D180" s="2">
        <v>701</v>
      </c>
      <c r="E180" s="2">
        <v>0</v>
      </c>
      <c r="F180" s="2">
        <f t="shared" si="14"/>
        <v>0</v>
      </c>
      <c r="G180" s="2">
        <f t="shared" si="15"/>
        <v>0</v>
      </c>
      <c r="H180" s="2">
        <f t="shared" si="16"/>
        <v>0</v>
      </c>
      <c r="I180" s="2">
        <f t="shared" si="17"/>
        <v>0</v>
      </c>
      <c r="J180" s="3">
        <f t="shared" si="18"/>
        <v>740.390906872031</v>
      </c>
      <c r="K180">
        <f t="shared" si="19"/>
        <v>39.390906872030996</v>
      </c>
      <c r="L180" s="2">
        <f t="shared" si="20"/>
        <v>1551.6435442010188</v>
      </c>
    </row>
    <row r="181" spans="1:12">
      <c r="A181" s="2">
        <v>9</v>
      </c>
      <c r="B181" s="2">
        <v>12</v>
      </c>
      <c r="C181" s="2">
        <v>3</v>
      </c>
      <c r="D181" s="2">
        <v>647</v>
      </c>
      <c r="E181" s="2">
        <v>0</v>
      </c>
      <c r="F181" s="2">
        <f t="shared" si="14"/>
        <v>0</v>
      </c>
      <c r="G181" s="2">
        <f t="shared" si="15"/>
        <v>0</v>
      </c>
      <c r="H181" s="2">
        <f t="shared" si="16"/>
        <v>0</v>
      </c>
      <c r="I181" s="2">
        <f t="shared" si="17"/>
        <v>0</v>
      </c>
      <c r="J181" s="3">
        <f t="shared" si="18"/>
        <v>730.6214207105113</v>
      </c>
      <c r="K181">
        <f t="shared" si="19"/>
        <v>83.621420710511302</v>
      </c>
      <c r="L181" s="2">
        <f t="shared" si="20"/>
        <v>6992.5420016443286</v>
      </c>
    </row>
    <row r="182" spans="1:12">
      <c r="A182" s="2">
        <v>9</v>
      </c>
      <c r="B182" s="2">
        <v>13</v>
      </c>
      <c r="C182" s="2">
        <v>4</v>
      </c>
      <c r="D182" s="2">
        <v>851</v>
      </c>
      <c r="E182" s="2">
        <v>0</v>
      </c>
      <c r="F182" s="2">
        <f t="shared" si="14"/>
        <v>0</v>
      </c>
      <c r="G182" s="2">
        <f t="shared" si="15"/>
        <v>0</v>
      </c>
      <c r="H182" s="2">
        <f t="shared" si="16"/>
        <v>0</v>
      </c>
      <c r="I182" s="2">
        <f t="shared" si="17"/>
        <v>0</v>
      </c>
      <c r="J182" s="3">
        <f t="shared" si="18"/>
        <v>766.09310795682632</v>
      </c>
      <c r="K182">
        <f t="shared" si="19"/>
        <v>-84.906892043173684</v>
      </c>
      <c r="L182" s="2">
        <f t="shared" si="20"/>
        <v>7209.1803164311505</v>
      </c>
    </row>
    <row r="183" spans="1:12">
      <c r="A183" s="2">
        <v>9</v>
      </c>
      <c r="B183" s="2">
        <v>14</v>
      </c>
      <c r="C183" s="2">
        <v>5</v>
      </c>
      <c r="D183" s="2">
        <v>1559</v>
      </c>
      <c r="E183" s="2" t="s">
        <v>5</v>
      </c>
      <c r="F183" s="2">
        <f t="shared" si="14"/>
        <v>1</v>
      </c>
      <c r="G183" s="2">
        <f t="shared" si="15"/>
        <v>0</v>
      </c>
      <c r="H183" s="2">
        <f t="shared" si="16"/>
        <v>0</v>
      </c>
      <c r="I183" s="2">
        <f t="shared" si="17"/>
        <v>0</v>
      </c>
      <c r="J183" s="3">
        <f t="shared" si="18"/>
        <v>1578.2048079064421</v>
      </c>
      <c r="K183">
        <f t="shared" si="19"/>
        <v>19.204807906442056</v>
      </c>
      <c r="L183" s="2">
        <f t="shared" si="20"/>
        <v>368.8246467233393</v>
      </c>
    </row>
    <row r="184" spans="1:12">
      <c r="A184" s="2">
        <v>9</v>
      </c>
      <c r="B184" s="2">
        <v>17</v>
      </c>
      <c r="C184" s="2">
        <v>1</v>
      </c>
      <c r="D184" s="2">
        <v>1090</v>
      </c>
      <c r="E184" s="2">
        <v>0</v>
      </c>
      <c r="F184" s="2">
        <f t="shared" si="14"/>
        <v>0</v>
      </c>
      <c r="G184" s="2">
        <f t="shared" si="15"/>
        <v>0</v>
      </c>
      <c r="H184" s="2">
        <f t="shared" si="16"/>
        <v>0</v>
      </c>
      <c r="I184" s="2">
        <f t="shared" si="17"/>
        <v>0</v>
      </c>
      <c r="J184" s="3">
        <f t="shared" si="18"/>
        <v>986.61109752690504</v>
      </c>
      <c r="K184">
        <f t="shared" si="19"/>
        <v>-103.38890247309496</v>
      </c>
      <c r="L184" s="2">
        <f t="shared" si="20"/>
        <v>10689.265154591141</v>
      </c>
    </row>
    <row r="185" spans="1:12">
      <c r="A185" s="2">
        <v>9</v>
      </c>
      <c r="B185" s="2">
        <v>18</v>
      </c>
      <c r="C185" s="2">
        <v>2</v>
      </c>
      <c r="D185" s="2">
        <v>404</v>
      </c>
      <c r="E185" s="2">
        <v>0</v>
      </c>
      <c r="F185" s="2">
        <f t="shared" si="14"/>
        <v>0</v>
      </c>
      <c r="G185" s="2">
        <f t="shared" si="15"/>
        <v>0</v>
      </c>
      <c r="H185" s="2">
        <f t="shared" si="16"/>
        <v>0</v>
      </c>
      <c r="I185" s="2">
        <f t="shared" si="17"/>
        <v>0</v>
      </c>
      <c r="J185" s="3">
        <f t="shared" si="18"/>
        <v>740.390906872031</v>
      </c>
      <c r="K185">
        <f t="shared" si="19"/>
        <v>336.390906872031</v>
      </c>
      <c r="L185" s="2">
        <f t="shared" si="20"/>
        <v>113158.84222618744</v>
      </c>
    </row>
    <row r="186" spans="1:12">
      <c r="A186" s="2">
        <v>9</v>
      </c>
      <c r="B186" s="2">
        <v>19</v>
      </c>
      <c r="C186" s="2">
        <v>3</v>
      </c>
      <c r="D186" s="2">
        <v>586</v>
      </c>
      <c r="E186" s="2">
        <v>0</v>
      </c>
      <c r="F186" s="2">
        <f t="shared" si="14"/>
        <v>0</v>
      </c>
      <c r="G186" s="2">
        <f t="shared" si="15"/>
        <v>0</v>
      </c>
      <c r="H186" s="2">
        <f t="shared" si="16"/>
        <v>0</v>
      </c>
      <c r="I186" s="2">
        <f t="shared" si="17"/>
        <v>0</v>
      </c>
      <c r="J186" s="3">
        <f t="shared" si="18"/>
        <v>730.6214207105113</v>
      </c>
      <c r="K186">
        <f t="shared" si="19"/>
        <v>144.6214207105113</v>
      </c>
      <c r="L186" s="2">
        <f t="shared" si="20"/>
        <v>20915.355328326707</v>
      </c>
    </row>
    <row r="187" spans="1:12">
      <c r="A187" s="2">
        <v>9</v>
      </c>
      <c r="B187" s="2">
        <v>20</v>
      </c>
      <c r="C187" s="2">
        <v>4</v>
      </c>
      <c r="D187" s="2">
        <v>683</v>
      </c>
      <c r="E187" s="2">
        <v>0</v>
      </c>
      <c r="F187" s="2">
        <f t="shared" si="14"/>
        <v>0</v>
      </c>
      <c r="G187" s="2">
        <f t="shared" si="15"/>
        <v>0</v>
      </c>
      <c r="H187" s="2">
        <f t="shared" si="16"/>
        <v>0</v>
      </c>
      <c r="I187" s="2">
        <f t="shared" si="17"/>
        <v>0</v>
      </c>
      <c r="J187" s="3">
        <f t="shared" si="18"/>
        <v>766.09310795682632</v>
      </c>
      <c r="K187">
        <f t="shared" si="19"/>
        <v>83.093107956826316</v>
      </c>
      <c r="L187" s="2">
        <f t="shared" si="20"/>
        <v>6904.4645899247926</v>
      </c>
    </row>
    <row r="188" spans="1:12">
      <c r="A188" s="2">
        <v>9</v>
      </c>
      <c r="B188" s="2">
        <v>21</v>
      </c>
      <c r="C188" s="2">
        <v>5</v>
      </c>
      <c r="D188" s="2">
        <v>1124</v>
      </c>
      <c r="E188" s="2">
        <v>0</v>
      </c>
      <c r="F188" s="2">
        <f t="shared" si="14"/>
        <v>0</v>
      </c>
      <c r="G188" s="2">
        <f t="shared" si="15"/>
        <v>0</v>
      </c>
      <c r="H188" s="2">
        <f t="shared" si="16"/>
        <v>0</v>
      </c>
      <c r="I188" s="2">
        <f t="shared" si="17"/>
        <v>0</v>
      </c>
      <c r="J188" s="3">
        <f t="shared" si="18"/>
        <v>1182.5463812434286</v>
      </c>
      <c r="K188">
        <f t="shared" si="19"/>
        <v>58.546381243428641</v>
      </c>
      <c r="L188" s="2">
        <f t="shared" si="20"/>
        <v>3427.6787567008928</v>
      </c>
    </row>
    <row r="189" spans="1:12">
      <c r="A189" s="2">
        <v>9</v>
      </c>
      <c r="B189" s="2">
        <v>24</v>
      </c>
      <c r="C189" s="2">
        <v>1</v>
      </c>
      <c r="D189" s="2">
        <v>953</v>
      </c>
      <c r="E189" s="2">
        <v>0</v>
      </c>
      <c r="F189" s="2">
        <f t="shared" si="14"/>
        <v>0</v>
      </c>
      <c r="G189" s="2">
        <f t="shared" si="15"/>
        <v>0</v>
      </c>
      <c r="H189" s="2">
        <f t="shared" si="16"/>
        <v>0</v>
      </c>
      <c r="I189" s="2">
        <f t="shared" si="17"/>
        <v>0</v>
      </c>
      <c r="J189" s="3">
        <f t="shared" si="18"/>
        <v>986.61109752690504</v>
      </c>
      <c r="K189">
        <f t="shared" si="19"/>
        <v>33.611097526905041</v>
      </c>
      <c r="L189" s="2">
        <f t="shared" si="20"/>
        <v>1129.7058769631221</v>
      </c>
    </row>
    <row r="190" spans="1:12">
      <c r="A190" s="2">
        <v>9</v>
      </c>
      <c r="B190" s="2">
        <v>25</v>
      </c>
      <c r="C190" s="2">
        <v>2</v>
      </c>
      <c r="D190" s="2">
        <v>697</v>
      </c>
      <c r="E190" s="2">
        <v>0</v>
      </c>
      <c r="F190" s="2">
        <f t="shared" si="14"/>
        <v>0</v>
      </c>
      <c r="G190" s="2">
        <f t="shared" si="15"/>
        <v>0</v>
      </c>
      <c r="H190" s="2">
        <f t="shared" si="16"/>
        <v>0</v>
      </c>
      <c r="I190" s="2">
        <f t="shared" si="17"/>
        <v>0</v>
      </c>
      <c r="J190" s="3">
        <f t="shared" si="18"/>
        <v>740.390906872031</v>
      </c>
      <c r="K190">
        <f t="shared" si="19"/>
        <v>43.390906872030996</v>
      </c>
      <c r="L190" s="2">
        <f t="shared" si="20"/>
        <v>1882.7707991772668</v>
      </c>
    </row>
    <row r="191" spans="1:12">
      <c r="A191" s="2">
        <v>9</v>
      </c>
      <c r="B191" s="2">
        <v>26</v>
      </c>
      <c r="C191" s="2">
        <v>3</v>
      </c>
      <c r="D191" s="2">
        <v>727</v>
      </c>
      <c r="E191" s="2">
        <v>0</v>
      </c>
      <c r="F191" s="2">
        <f t="shared" si="14"/>
        <v>0</v>
      </c>
      <c r="G191" s="2">
        <f t="shared" si="15"/>
        <v>0</v>
      </c>
      <c r="H191" s="2">
        <f t="shared" si="16"/>
        <v>0</v>
      </c>
      <c r="I191" s="2">
        <f t="shared" si="17"/>
        <v>0</v>
      </c>
      <c r="J191" s="3">
        <f t="shared" si="18"/>
        <v>730.6214207105113</v>
      </c>
      <c r="K191">
        <f t="shared" si="19"/>
        <v>3.6214207105113019</v>
      </c>
      <c r="L191" s="2">
        <f t="shared" si="20"/>
        <v>13.114687962520183</v>
      </c>
    </row>
    <row r="192" spans="1:12">
      <c r="A192" s="2">
        <v>9</v>
      </c>
      <c r="B192" s="2">
        <v>27</v>
      </c>
      <c r="C192" s="2">
        <v>4</v>
      </c>
      <c r="D192" s="2">
        <v>678</v>
      </c>
      <c r="E192" s="2">
        <v>0</v>
      </c>
      <c r="F192" s="2">
        <f t="shared" si="14"/>
        <v>0</v>
      </c>
      <c r="G192" s="2">
        <f t="shared" si="15"/>
        <v>0</v>
      </c>
      <c r="H192" s="2">
        <f t="shared" si="16"/>
        <v>0</v>
      </c>
      <c r="I192" s="2">
        <f t="shared" si="17"/>
        <v>0</v>
      </c>
      <c r="J192" s="3">
        <f t="shared" si="18"/>
        <v>766.09310795682632</v>
      </c>
      <c r="K192">
        <f t="shared" si="19"/>
        <v>88.093107956826316</v>
      </c>
      <c r="L192" s="2">
        <f t="shared" si="20"/>
        <v>7760.3956694930557</v>
      </c>
    </row>
    <row r="193" spans="1:12">
      <c r="A193" s="2">
        <v>9</v>
      </c>
      <c r="B193" s="2">
        <v>28</v>
      </c>
      <c r="C193" s="2">
        <v>5</v>
      </c>
      <c r="D193" s="2">
        <v>1761</v>
      </c>
      <c r="E193" s="2" t="s">
        <v>5</v>
      </c>
      <c r="F193" s="2">
        <f t="shared" si="14"/>
        <v>1</v>
      </c>
      <c r="G193" s="2">
        <f t="shared" si="15"/>
        <v>0</v>
      </c>
      <c r="H193" s="2">
        <f t="shared" si="16"/>
        <v>0</v>
      </c>
      <c r="I193" s="2">
        <f t="shared" si="17"/>
        <v>0</v>
      </c>
      <c r="J193" s="3">
        <f t="shared" si="18"/>
        <v>1578.2048079064421</v>
      </c>
      <c r="K193">
        <f t="shared" si="19"/>
        <v>-182.79519209355794</v>
      </c>
      <c r="L193" s="2">
        <f t="shared" si="20"/>
        <v>33414.082252520748</v>
      </c>
    </row>
    <row r="194" spans="1:12">
      <c r="A194" s="2">
        <v>10</v>
      </c>
      <c r="B194" s="2">
        <v>1</v>
      </c>
      <c r="C194" s="2">
        <v>1</v>
      </c>
      <c r="D194" s="2">
        <v>1615</v>
      </c>
      <c r="E194" s="2" t="s">
        <v>6</v>
      </c>
      <c r="F194" s="2">
        <f t="shared" si="14"/>
        <v>0</v>
      </c>
      <c r="G194" s="2">
        <f t="shared" si="15"/>
        <v>1</v>
      </c>
      <c r="H194" s="2">
        <f t="shared" si="16"/>
        <v>0</v>
      </c>
      <c r="I194" s="2">
        <f t="shared" si="17"/>
        <v>0</v>
      </c>
      <c r="J194" s="3">
        <f t="shared" si="18"/>
        <v>1417.7836414274288</v>
      </c>
      <c r="K194">
        <f t="shared" si="19"/>
        <v>-197.21635857257115</v>
      </c>
      <c r="L194" s="2">
        <f t="shared" si="20"/>
        <v>38894.292088624956</v>
      </c>
    </row>
    <row r="195" spans="1:12">
      <c r="A195" s="2">
        <v>10</v>
      </c>
      <c r="B195" s="2">
        <v>2</v>
      </c>
      <c r="C195" s="2">
        <v>2</v>
      </c>
      <c r="D195" s="2">
        <v>1019</v>
      </c>
      <c r="E195" s="2">
        <v>0</v>
      </c>
      <c r="F195" s="2">
        <f t="shared" si="14"/>
        <v>0</v>
      </c>
      <c r="G195" s="2">
        <f t="shared" si="15"/>
        <v>0</v>
      </c>
      <c r="H195" s="2">
        <f t="shared" si="16"/>
        <v>0</v>
      </c>
      <c r="I195" s="2">
        <f t="shared" si="17"/>
        <v>0</v>
      </c>
      <c r="J195" s="3">
        <f t="shared" si="18"/>
        <v>776.88323739883492</v>
      </c>
      <c r="K195">
        <f t="shared" si="19"/>
        <v>-242.11676260116508</v>
      </c>
      <c r="L195" s="2">
        <f t="shared" si="20"/>
        <v>58620.526732468927</v>
      </c>
    </row>
    <row r="196" spans="1:12">
      <c r="A196" s="2">
        <v>10</v>
      </c>
      <c r="B196" s="2">
        <v>3</v>
      </c>
      <c r="C196" s="2">
        <v>3</v>
      </c>
      <c r="D196" s="2">
        <v>854</v>
      </c>
      <c r="E196" s="2">
        <v>0</v>
      </c>
      <c r="F196" s="2">
        <f t="shared" si="14"/>
        <v>0</v>
      </c>
      <c r="G196" s="2">
        <f t="shared" si="15"/>
        <v>0</v>
      </c>
      <c r="H196" s="2">
        <f t="shared" si="16"/>
        <v>0</v>
      </c>
      <c r="I196" s="2">
        <f t="shared" si="17"/>
        <v>0</v>
      </c>
      <c r="J196" s="3">
        <f t="shared" si="18"/>
        <v>767.11375123731523</v>
      </c>
      <c r="K196">
        <f t="shared" si="19"/>
        <v>-86.886248762684772</v>
      </c>
      <c r="L196" s="2">
        <f t="shared" si="20"/>
        <v>7549.2202240511415</v>
      </c>
    </row>
    <row r="197" spans="1:12">
      <c r="A197" s="2">
        <v>10</v>
      </c>
      <c r="B197" s="2">
        <v>4</v>
      </c>
      <c r="C197" s="2">
        <v>4</v>
      </c>
      <c r="D197" s="2">
        <v>897</v>
      </c>
      <c r="E197" s="2">
        <v>0</v>
      </c>
      <c r="F197" s="2">
        <f t="shared" ref="F197:F257" si="21">IF(ISNUMBER(SEARCH("SP",E197))=TRUE,1,0)</f>
        <v>0</v>
      </c>
      <c r="G197" s="2">
        <f t="shared" ref="G197:G257" si="22">IF(ISNUMBER(SEARCH("FAC",E197))=TRUE,1,0)</f>
        <v>0</v>
      </c>
      <c r="H197" s="2">
        <f t="shared" ref="H197:H257" si="23">IF(ISNUMBER(SEARCH("BH",E197))=TRUE,1,0)</f>
        <v>0</v>
      </c>
      <c r="I197" s="2">
        <f t="shared" ref="I197:I257" si="24">IF(ISNUMBER(SEARCH("AH",E197))=TRUE,1,0)</f>
        <v>0</v>
      </c>
      <c r="J197" s="3">
        <f t="shared" ref="J197:J257" si="25">$O$26+VLOOKUP(A197,$N$14:$O$25,2)+VLOOKUP(C197,$N$4:$O$8,2)+F197*$O$9+G197*$O$10+H197*$O$11+I197*$O$12</f>
        <v>802.58543848363024</v>
      </c>
      <c r="K197">
        <f t="shared" ref="K197:K257" si="26">J197-D197</f>
        <v>-94.414561516369758</v>
      </c>
      <c r="L197" s="2">
        <f t="shared" ref="L197:L257" si="27">(J197-D197)^2</f>
        <v>8914.1094263283685</v>
      </c>
    </row>
    <row r="198" spans="1:12">
      <c r="A198" s="2">
        <v>10</v>
      </c>
      <c r="B198" s="2">
        <v>5</v>
      </c>
      <c r="C198" s="2">
        <v>5</v>
      </c>
      <c r="D198" s="2">
        <v>1307</v>
      </c>
      <c r="E198" s="2">
        <v>0</v>
      </c>
      <c r="F198" s="2">
        <f t="shared" si="21"/>
        <v>0</v>
      </c>
      <c r="G198" s="2">
        <f t="shared" si="22"/>
        <v>0</v>
      </c>
      <c r="H198" s="2">
        <f t="shared" si="23"/>
        <v>0</v>
      </c>
      <c r="I198" s="2">
        <f t="shared" si="24"/>
        <v>0</v>
      </c>
      <c r="J198" s="3">
        <f t="shared" si="25"/>
        <v>1219.0387117702326</v>
      </c>
      <c r="K198">
        <f t="shared" si="26"/>
        <v>-87.961288229767433</v>
      </c>
      <c r="L198" s="2">
        <f t="shared" si="27"/>
        <v>7737.188227040223</v>
      </c>
    </row>
    <row r="199" spans="1:12">
      <c r="A199" s="2">
        <v>10</v>
      </c>
      <c r="B199" s="2">
        <v>8</v>
      </c>
      <c r="C199" s="2">
        <v>1</v>
      </c>
      <c r="D199" s="2">
        <v>796</v>
      </c>
      <c r="E199" s="2">
        <v>0</v>
      </c>
      <c r="F199" s="2">
        <f t="shared" si="21"/>
        <v>0</v>
      </c>
      <c r="G199" s="2">
        <f t="shared" si="22"/>
        <v>0</v>
      </c>
      <c r="H199" s="2">
        <f t="shared" si="23"/>
        <v>0</v>
      </c>
      <c r="I199" s="2">
        <f t="shared" si="24"/>
        <v>0</v>
      </c>
      <c r="J199" s="3">
        <f t="shared" si="25"/>
        <v>1023.103428053709</v>
      </c>
      <c r="K199">
        <f t="shared" si="26"/>
        <v>227.10342805370897</v>
      </c>
      <c r="L199" s="2">
        <f t="shared" si="27"/>
        <v>51575.967033746165</v>
      </c>
    </row>
    <row r="200" spans="1:12">
      <c r="A200" s="2">
        <v>10</v>
      </c>
      <c r="B200" s="2">
        <v>9</v>
      </c>
      <c r="C200" s="2">
        <v>2</v>
      </c>
      <c r="D200" s="2">
        <v>648</v>
      </c>
      <c r="E200" s="2">
        <v>0</v>
      </c>
      <c r="F200" s="2">
        <f t="shared" si="21"/>
        <v>0</v>
      </c>
      <c r="G200" s="2">
        <f t="shared" si="22"/>
        <v>0</v>
      </c>
      <c r="H200" s="2">
        <f t="shared" si="23"/>
        <v>0</v>
      </c>
      <c r="I200" s="2">
        <f t="shared" si="24"/>
        <v>0</v>
      </c>
      <c r="J200" s="3">
        <f t="shared" si="25"/>
        <v>776.88323739883492</v>
      </c>
      <c r="K200">
        <f t="shared" si="26"/>
        <v>128.88323739883492</v>
      </c>
      <c r="L200" s="2">
        <f t="shared" si="27"/>
        <v>16610.888882404441</v>
      </c>
    </row>
    <row r="201" spans="1:12">
      <c r="A201" s="2">
        <v>10</v>
      </c>
      <c r="B201" s="2">
        <v>10</v>
      </c>
      <c r="C201" s="2">
        <v>3</v>
      </c>
      <c r="D201" s="2">
        <v>735</v>
      </c>
      <c r="E201" s="2">
        <v>0</v>
      </c>
      <c r="F201" s="2">
        <f t="shared" si="21"/>
        <v>0</v>
      </c>
      <c r="G201" s="2">
        <f t="shared" si="22"/>
        <v>0</v>
      </c>
      <c r="H201" s="2">
        <f t="shared" si="23"/>
        <v>0</v>
      </c>
      <c r="I201" s="2">
        <f t="shared" si="24"/>
        <v>0</v>
      </c>
      <c r="J201" s="3">
        <f t="shared" si="25"/>
        <v>767.11375123731523</v>
      </c>
      <c r="K201">
        <f t="shared" si="26"/>
        <v>32.113751237315228</v>
      </c>
      <c r="L201" s="2">
        <f t="shared" si="27"/>
        <v>1031.2930185321652</v>
      </c>
    </row>
    <row r="202" spans="1:12">
      <c r="A202" s="2">
        <v>10</v>
      </c>
      <c r="B202" s="2">
        <v>11</v>
      </c>
      <c r="C202" s="2">
        <v>4</v>
      </c>
      <c r="D202" s="2">
        <v>843</v>
      </c>
      <c r="E202" s="2">
        <v>0</v>
      </c>
      <c r="F202" s="2">
        <f t="shared" si="21"/>
        <v>0</v>
      </c>
      <c r="G202" s="2">
        <f t="shared" si="22"/>
        <v>0</v>
      </c>
      <c r="H202" s="2">
        <f t="shared" si="23"/>
        <v>0</v>
      </c>
      <c r="I202" s="2">
        <f t="shared" si="24"/>
        <v>0</v>
      </c>
      <c r="J202" s="3">
        <f t="shared" si="25"/>
        <v>802.58543848363024</v>
      </c>
      <c r="K202">
        <f t="shared" si="26"/>
        <v>-40.414561516369758</v>
      </c>
      <c r="L202" s="2">
        <f t="shared" si="27"/>
        <v>1633.3367825604355</v>
      </c>
    </row>
    <row r="203" spans="1:12">
      <c r="A203" s="2">
        <v>10</v>
      </c>
      <c r="B203" s="2">
        <v>12</v>
      </c>
      <c r="C203" s="2">
        <v>5</v>
      </c>
      <c r="D203" s="2">
        <v>1759</v>
      </c>
      <c r="E203" s="2" t="s">
        <v>5</v>
      </c>
      <c r="F203" s="2">
        <f t="shared" si="21"/>
        <v>1</v>
      </c>
      <c r="G203" s="2">
        <f t="shared" si="22"/>
        <v>0</v>
      </c>
      <c r="H203" s="2">
        <f t="shared" si="23"/>
        <v>0</v>
      </c>
      <c r="I203" s="2">
        <f t="shared" si="24"/>
        <v>0</v>
      </c>
      <c r="J203" s="3">
        <f t="shared" si="25"/>
        <v>1614.697138433246</v>
      </c>
      <c r="K203">
        <f t="shared" si="26"/>
        <v>-144.30286156675402</v>
      </c>
      <c r="L203" s="2">
        <f t="shared" si="27"/>
        <v>20823.315856353773</v>
      </c>
    </row>
    <row r="204" spans="1:12">
      <c r="A204" s="2">
        <v>10</v>
      </c>
      <c r="B204" s="2">
        <v>15</v>
      </c>
      <c r="C204" s="2">
        <v>1</v>
      </c>
      <c r="D204" s="2">
        <v>1151</v>
      </c>
      <c r="E204" s="2">
        <v>0</v>
      </c>
      <c r="F204" s="2">
        <f t="shared" si="21"/>
        <v>0</v>
      </c>
      <c r="G204" s="2">
        <f t="shared" si="22"/>
        <v>0</v>
      </c>
      <c r="H204" s="2">
        <f t="shared" si="23"/>
        <v>0</v>
      </c>
      <c r="I204" s="2">
        <f t="shared" si="24"/>
        <v>0</v>
      </c>
      <c r="J204" s="3">
        <f t="shared" si="25"/>
        <v>1023.103428053709</v>
      </c>
      <c r="K204">
        <f t="shared" si="26"/>
        <v>-127.89657194629103</v>
      </c>
      <c r="L204" s="2">
        <f t="shared" si="27"/>
        <v>16357.533115612798</v>
      </c>
    </row>
    <row r="205" spans="1:12">
      <c r="A205" s="2">
        <v>10</v>
      </c>
      <c r="B205" s="2">
        <v>16</v>
      </c>
      <c r="C205" s="2">
        <v>2</v>
      </c>
      <c r="D205" s="2">
        <v>752</v>
      </c>
      <c r="E205" s="2">
        <v>0</v>
      </c>
      <c r="F205" s="2">
        <f t="shared" si="21"/>
        <v>0</v>
      </c>
      <c r="G205" s="2">
        <f t="shared" si="22"/>
        <v>0</v>
      </c>
      <c r="H205" s="2">
        <f t="shared" si="23"/>
        <v>0</v>
      </c>
      <c r="I205" s="2">
        <f t="shared" si="24"/>
        <v>0</v>
      </c>
      <c r="J205" s="3">
        <f t="shared" si="25"/>
        <v>776.88323739883492</v>
      </c>
      <c r="K205">
        <f t="shared" si="26"/>
        <v>24.883237398834922</v>
      </c>
      <c r="L205" s="2">
        <f t="shared" si="27"/>
        <v>619.17550344677693</v>
      </c>
    </row>
    <row r="206" spans="1:12">
      <c r="A206" s="2">
        <v>10</v>
      </c>
      <c r="B206" s="2">
        <v>17</v>
      </c>
      <c r="C206" s="2">
        <v>3</v>
      </c>
      <c r="D206" s="2">
        <v>693</v>
      </c>
      <c r="E206" s="2">
        <v>0</v>
      </c>
      <c r="F206" s="2">
        <f t="shared" si="21"/>
        <v>0</v>
      </c>
      <c r="G206" s="2">
        <f t="shared" si="22"/>
        <v>0</v>
      </c>
      <c r="H206" s="2">
        <f t="shared" si="23"/>
        <v>0</v>
      </c>
      <c r="I206" s="2">
        <f t="shared" si="24"/>
        <v>0</v>
      </c>
      <c r="J206" s="3">
        <f t="shared" si="25"/>
        <v>767.11375123731523</v>
      </c>
      <c r="K206">
        <f t="shared" si="26"/>
        <v>74.113751237315228</v>
      </c>
      <c r="L206" s="2">
        <f t="shared" si="27"/>
        <v>5492.8481224666448</v>
      </c>
    </row>
    <row r="207" spans="1:12">
      <c r="A207" s="2">
        <v>10</v>
      </c>
      <c r="B207" s="2">
        <v>18</v>
      </c>
      <c r="C207" s="2">
        <v>4</v>
      </c>
      <c r="D207" s="2">
        <v>649</v>
      </c>
      <c r="E207" s="2">
        <v>0</v>
      </c>
      <c r="F207" s="2">
        <f t="shared" si="21"/>
        <v>0</v>
      </c>
      <c r="G207" s="2">
        <f t="shared" si="22"/>
        <v>0</v>
      </c>
      <c r="H207" s="2">
        <f t="shared" si="23"/>
        <v>0</v>
      </c>
      <c r="I207" s="2">
        <f t="shared" si="24"/>
        <v>0</v>
      </c>
      <c r="J207" s="3">
        <f t="shared" si="25"/>
        <v>802.58543848363024</v>
      </c>
      <c r="K207">
        <f t="shared" si="26"/>
        <v>153.58543848363024</v>
      </c>
      <c r="L207" s="2">
        <f t="shared" si="27"/>
        <v>23588.48691420897</v>
      </c>
    </row>
    <row r="208" spans="1:12">
      <c r="A208" s="2">
        <v>10</v>
      </c>
      <c r="B208" s="2">
        <v>19</v>
      </c>
      <c r="C208" s="2">
        <v>5</v>
      </c>
      <c r="D208" s="2">
        <v>1158</v>
      </c>
      <c r="E208" s="2">
        <v>0</v>
      </c>
      <c r="F208" s="2">
        <f t="shared" si="21"/>
        <v>0</v>
      </c>
      <c r="G208" s="2">
        <f t="shared" si="22"/>
        <v>0</v>
      </c>
      <c r="H208" s="2">
        <f t="shared" si="23"/>
        <v>0</v>
      </c>
      <c r="I208" s="2">
        <f t="shared" si="24"/>
        <v>0</v>
      </c>
      <c r="J208" s="3">
        <f t="shared" si="25"/>
        <v>1219.0387117702326</v>
      </c>
      <c r="K208">
        <f t="shared" si="26"/>
        <v>61.038711770232567</v>
      </c>
      <c r="L208" s="2">
        <f t="shared" si="27"/>
        <v>3725.7243345695279</v>
      </c>
    </row>
    <row r="209" spans="1:12">
      <c r="A209" s="2">
        <v>10</v>
      </c>
      <c r="B209" s="2">
        <v>22</v>
      </c>
      <c r="C209" s="2">
        <v>1</v>
      </c>
      <c r="D209" s="2">
        <v>931</v>
      </c>
      <c r="E209" s="2">
        <v>0</v>
      </c>
      <c r="F209" s="2">
        <f t="shared" si="21"/>
        <v>0</v>
      </c>
      <c r="G209" s="2">
        <f t="shared" si="22"/>
        <v>0</v>
      </c>
      <c r="H209" s="2">
        <f t="shared" si="23"/>
        <v>0</v>
      </c>
      <c r="I209" s="2">
        <f t="shared" si="24"/>
        <v>0</v>
      </c>
      <c r="J209" s="3">
        <f t="shared" si="25"/>
        <v>1023.103428053709</v>
      </c>
      <c r="K209">
        <f t="shared" si="26"/>
        <v>92.103428053708967</v>
      </c>
      <c r="L209" s="2">
        <f t="shared" si="27"/>
        <v>8483.0414592447432</v>
      </c>
    </row>
    <row r="210" spans="1:12">
      <c r="A210" s="2">
        <v>10</v>
      </c>
      <c r="B210" s="2">
        <v>23</v>
      </c>
      <c r="C210" s="2">
        <v>2</v>
      </c>
      <c r="D210" s="2">
        <v>761</v>
      </c>
      <c r="E210" s="2">
        <v>0</v>
      </c>
      <c r="F210" s="2">
        <f t="shared" si="21"/>
        <v>0</v>
      </c>
      <c r="G210" s="2">
        <f t="shared" si="22"/>
        <v>0</v>
      </c>
      <c r="H210" s="2">
        <f t="shared" si="23"/>
        <v>0</v>
      </c>
      <c r="I210" s="2">
        <f t="shared" si="24"/>
        <v>0</v>
      </c>
      <c r="J210" s="3">
        <f t="shared" si="25"/>
        <v>776.88323739883492</v>
      </c>
      <c r="K210">
        <f t="shared" si="26"/>
        <v>15.883237398834922</v>
      </c>
      <c r="L210" s="2">
        <f t="shared" si="27"/>
        <v>252.27723026774834</v>
      </c>
    </row>
    <row r="211" spans="1:12">
      <c r="A211" s="2">
        <v>10</v>
      </c>
      <c r="B211" s="2">
        <v>24</v>
      </c>
      <c r="C211" s="2">
        <v>3</v>
      </c>
      <c r="D211" s="2">
        <v>670</v>
      </c>
      <c r="E211" s="2">
        <v>0</v>
      </c>
      <c r="F211" s="2">
        <f t="shared" si="21"/>
        <v>0</v>
      </c>
      <c r="G211" s="2">
        <f t="shared" si="22"/>
        <v>0</v>
      </c>
      <c r="H211" s="2">
        <f t="shared" si="23"/>
        <v>0</v>
      </c>
      <c r="I211" s="2">
        <f t="shared" si="24"/>
        <v>0</v>
      </c>
      <c r="J211" s="3">
        <f t="shared" si="25"/>
        <v>767.11375123731523</v>
      </c>
      <c r="K211">
        <f t="shared" si="26"/>
        <v>97.113751237315228</v>
      </c>
      <c r="L211" s="2">
        <f t="shared" si="27"/>
        <v>9431.0806793831453</v>
      </c>
    </row>
    <row r="212" spans="1:12">
      <c r="A212" s="2">
        <v>10</v>
      </c>
      <c r="B212" s="2">
        <v>25</v>
      </c>
      <c r="C212" s="2">
        <v>4</v>
      </c>
      <c r="D212" s="2">
        <v>820</v>
      </c>
      <c r="E212" s="2">
        <v>0</v>
      </c>
      <c r="F212" s="2">
        <f t="shared" si="21"/>
        <v>0</v>
      </c>
      <c r="G212" s="2">
        <f t="shared" si="22"/>
        <v>0</v>
      </c>
      <c r="H212" s="2">
        <f t="shared" si="23"/>
        <v>0</v>
      </c>
      <c r="I212" s="2">
        <f t="shared" si="24"/>
        <v>0</v>
      </c>
      <c r="J212" s="3">
        <f t="shared" si="25"/>
        <v>802.58543848363024</v>
      </c>
      <c r="K212">
        <f t="shared" si="26"/>
        <v>-17.414561516369758</v>
      </c>
      <c r="L212" s="2">
        <f t="shared" si="27"/>
        <v>303.26695280742661</v>
      </c>
    </row>
    <row r="213" spans="1:12">
      <c r="A213" s="2">
        <v>10</v>
      </c>
      <c r="B213" s="2">
        <v>26</v>
      </c>
      <c r="C213" s="2">
        <v>5</v>
      </c>
      <c r="D213" s="2">
        <v>1543</v>
      </c>
      <c r="E213" s="2" t="s">
        <v>5</v>
      </c>
      <c r="F213" s="2">
        <f t="shared" si="21"/>
        <v>1</v>
      </c>
      <c r="G213" s="2">
        <f t="shared" si="22"/>
        <v>0</v>
      </c>
      <c r="H213" s="2">
        <f t="shared" si="23"/>
        <v>0</v>
      </c>
      <c r="I213" s="2">
        <f t="shared" si="24"/>
        <v>0</v>
      </c>
      <c r="J213" s="3">
        <f t="shared" si="25"/>
        <v>1614.697138433246</v>
      </c>
      <c r="K213">
        <f t="shared" si="26"/>
        <v>71.697138433245982</v>
      </c>
      <c r="L213" s="2">
        <f t="shared" si="27"/>
        <v>5140.4796595160378</v>
      </c>
    </row>
    <row r="214" spans="1:12">
      <c r="A214" s="2">
        <v>10</v>
      </c>
      <c r="B214" s="2">
        <v>29</v>
      </c>
      <c r="C214" s="2">
        <v>1</v>
      </c>
      <c r="D214" s="2">
        <v>974</v>
      </c>
      <c r="E214" s="2">
        <v>0</v>
      </c>
      <c r="F214" s="2">
        <f t="shared" si="21"/>
        <v>0</v>
      </c>
      <c r="G214" s="2">
        <f t="shared" si="22"/>
        <v>0</v>
      </c>
      <c r="H214" s="2">
        <f t="shared" si="23"/>
        <v>0</v>
      </c>
      <c r="I214" s="2">
        <f t="shared" si="24"/>
        <v>0</v>
      </c>
      <c r="J214" s="3">
        <f t="shared" si="25"/>
        <v>1023.103428053709</v>
      </c>
      <c r="K214">
        <f t="shared" si="26"/>
        <v>49.103428053708967</v>
      </c>
      <c r="L214" s="2">
        <f t="shared" si="27"/>
        <v>2411.146646625773</v>
      </c>
    </row>
    <row r="215" spans="1:12">
      <c r="A215" s="2">
        <v>10</v>
      </c>
      <c r="B215" s="2">
        <v>30</v>
      </c>
      <c r="C215" s="2">
        <v>2</v>
      </c>
      <c r="D215" s="2">
        <v>685</v>
      </c>
      <c r="E215" s="2">
        <v>0</v>
      </c>
      <c r="F215" s="2">
        <f t="shared" si="21"/>
        <v>0</v>
      </c>
      <c r="G215" s="2">
        <f t="shared" si="22"/>
        <v>0</v>
      </c>
      <c r="H215" s="2">
        <f t="shared" si="23"/>
        <v>0</v>
      </c>
      <c r="I215" s="2">
        <f t="shared" si="24"/>
        <v>0</v>
      </c>
      <c r="J215" s="3">
        <f t="shared" si="25"/>
        <v>776.88323739883492</v>
      </c>
      <c r="K215">
        <f t="shared" si="26"/>
        <v>91.883237398834922</v>
      </c>
      <c r="L215" s="2">
        <f t="shared" si="27"/>
        <v>8442.5293148906567</v>
      </c>
    </row>
    <row r="216" spans="1:12">
      <c r="A216" s="2">
        <v>10</v>
      </c>
      <c r="B216" s="2">
        <v>31</v>
      </c>
      <c r="C216" s="2">
        <v>3</v>
      </c>
      <c r="D216" s="2">
        <v>848</v>
      </c>
      <c r="E216" s="2">
        <v>0</v>
      </c>
      <c r="F216" s="2">
        <f t="shared" si="21"/>
        <v>0</v>
      </c>
      <c r="G216" s="2">
        <f t="shared" si="22"/>
        <v>0</v>
      </c>
      <c r="H216" s="2">
        <f t="shared" si="23"/>
        <v>0</v>
      </c>
      <c r="I216" s="2">
        <f t="shared" si="24"/>
        <v>0</v>
      </c>
      <c r="J216" s="3">
        <f t="shared" si="25"/>
        <v>767.11375123731523</v>
      </c>
      <c r="K216">
        <f t="shared" si="26"/>
        <v>-80.886248762684772</v>
      </c>
      <c r="L216" s="2">
        <f t="shared" si="27"/>
        <v>6542.5852388989242</v>
      </c>
    </row>
    <row r="217" spans="1:12">
      <c r="A217" s="2">
        <v>11</v>
      </c>
      <c r="B217" s="2">
        <v>1</v>
      </c>
      <c r="C217" s="2">
        <v>4</v>
      </c>
      <c r="D217" s="2">
        <v>1406</v>
      </c>
      <c r="E217" s="2" t="s">
        <v>6</v>
      </c>
      <c r="F217" s="2">
        <f t="shared" si="21"/>
        <v>0</v>
      </c>
      <c r="G217" s="2">
        <f t="shared" si="22"/>
        <v>1</v>
      </c>
      <c r="H217" s="2">
        <f t="shared" si="23"/>
        <v>0</v>
      </c>
      <c r="I217" s="2">
        <f t="shared" si="24"/>
        <v>0</v>
      </c>
      <c r="J217" s="3">
        <f t="shared" si="25"/>
        <v>1207.0675763298505</v>
      </c>
      <c r="K217">
        <f t="shared" si="26"/>
        <v>-198.93242367014955</v>
      </c>
      <c r="L217" s="2">
        <f t="shared" si="27"/>
        <v>39574.109187279879</v>
      </c>
    </row>
    <row r="218" spans="1:12">
      <c r="A218" s="2">
        <v>11</v>
      </c>
      <c r="B218" s="2">
        <v>2</v>
      </c>
      <c r="C218" s="2">
        <v>5</v>
      </c>
      <c r="D218" s="2">
        <v>1578</v>
      </c>
      <c r="E218" s="2">
        <v>0</v>
      </c>
      <c r="F218" s="2">
        <f t="shared" si="21"/>
        <v>0</v>
      </c>
      <c r="G218" s="2">
        <f t="shared" si="22"/>
        <v>0</v>
      </c>
      <c r="H218" s="2">
        <f t="shared" si="23"/>
        <v>0</v>
      </c>
      <c r="I218" s="2">
        <f t="shared" si="24"/>
        <v>0</v>
      </c>
      <c r="J218" s="3">
        <f t="shared" si="25"/>
        <v>1228.8406362427327</v>
      </c>
      <c r="K218">
        <f t="shared" si="26"/>
        <v>-349.15936375726733</v>
      </c>
      <c r="L218" s="2">
        <f t="shared" si="27"/>
        <v>121912.26129937972</v>
      </c>
    </row>
    <row r="219" spans="1:12">
      <c r="A219" s="2">
        <v>11</v>
      </c>
      <c r="B219" s="2">
        <v>5</v>
      </c>
      <c r="C219" s="2">
        <v>1</v>
      </c>
      <c r="D219" s="2">
        <v>1004</v>
      </c>
      <c r="E219" s="2">
        <v>0</v>
      </c>
      <c r="F219" s="2">
        <f t="shared" si="21"/>
        <v>0</v>
      </c>
      <c r="G219" s="2">
        <f t="shared" si="22"/>
        <v>0</v>
      </c>
      <c r="H219" s="2">
        <f t="shared" si="23"/>
        <v>0</v>
      </c>
      <c r="I219" s="2">
        <f t="shared" si="24"/>
        <v>0</v>
      </c>
      <c r="J219" s="3">
        <f t="shared" si="25"/>
        <v>1032.9053525262093</v>
      </c>
      <c r="K219">
        <f t="shared" si="26"/>
        <v>28.905352526209299</v>
      </c>
      <c r="L219" s="2">
        <f t="shared" si="27"/>
        <v>835.51940466443432</v>
      </c>
    </row>
    <row r="220" spans="1:12">
      <c r="A220" s="2">
        <v>11</v>
      </c>
      <c r="B220" s="2">
        <v>6</v>
      </c>
      <c r="C220" s="2">
        <v>2</v>
      </c>
      <c r="D220" s="2">
        <v>742</v>
      </c>
      <c r="E220" s="2">
        <v>0</v>
      </c>
      <c r="F220" s="2">
        <f t="shared" si="21"/>
        <v>0</v>
      </c>
      <c r="G220" s="2">
        <f t="shared" si="22"/>
        <v>0</v>
      </c>
      <c r="H220" s="2">
        <f t="shared" si="23"/>
        <v>0</v>
      </c>
      <c r="I220" s="2">
        <f t="shared" si="24"/>
        <v>0</v>
      </c>
      <c r="J220" s="3">
        <f t="shared" si="25"/>
        <v>786.68516187133525</v>
      </c>
      <c r="K220">
        <f t="shared" si="26"/>
        <v>44.685161871335254</v>
      </c>
      <c r="L220" s="2">
        <f t="shared" si="27"/>
        <v>1996.763691467434</v>
      </c>
    </row>
    <row r="221" spans="1:12">
      <c r="A221" s="2">
        <v>11</v>
      </c>
      <c r="B221" s="2">
        <v>7</v>
      </c>
      <c r="C221" s="2">
        <v>3</v>
      </c>
      <c r="D221" s="2">
        <v>685</v>
      </c>
      <c r="E221" s="2">
        <v>0</v>
      </c>
      <c r="F221" s="2">
        <f t="shared" si="21"/>
        <v>0</v>
      </c>
      <c r="G221" s="2">
        <f t="shared" si="22"/>
        <v>0</v>
      </c>
      <c r="H221" s="2">
        <f t="shared" si="23"/>
        <v>0</v>
      </c>
      <c r="I221" s="2">
        <f t="shared" si="24"/>
        <v>0</v>
      </c>
      <c r="J221" s="3">
        <f t="shared" si="25"/>
        <v>776.91567570981556</v>
      </c>
      <c r="K221">
        <f t="shared" si="26"/>
        <v>91.915675709815559</v>
      </c>
      <c r="L221" s="2">
        <f t="shared" si="27"/>
        <v>8448.4914411919781</v>
      </c>
    </row>
    <row r="222" spans="1:12">
      <c r="A222" s="2">
        <v>11</v>
      </c>
      <c r="B222" s="2">
        <v>8</v>
      </c>
      <c r="C222" s="2">
        <v>4</v>
      </c>
      <c r="D222" s="2">
        <v>800</v>
      </c>
      <c r="E222" s="2">
        <v>0</v>
      </c>
      <c r="F222" s="2">
        <f t="shared" si="21"/>
        <v>0</v>
      </c>
      <c r="G222" s="2">
        <f t="shared" si="22"/>
        <v>0</v>
      </c>
      <c r="H222" s="2">
        <f t="shared" si="23"/>
        <v>0</v>
      </c>
      <c r="I222" s="2">
        <f t="shared" si="24"/>
        <v>0</v>
      </c>
      <c r="J222" s="3">
        <f t="shared" si="25"/>
        <v>812.38736295613057</v>
      </c>
      <c r="K222">
        <f t="shared" si="26"/>
        <v>12.387362956130573</v>
      </c>
      <c r="L222" s="2">
        <f t="shared" si="27"/>
        <v>153.44676100691598</v>
      </c>
    </row>
    <row r="223" spans="1:12">
      <c r="A223" s="2">
        <v>11</v>
      </c>
      <c r="B223" s="2">
        <v>9</v>
      </c>
      <c r="C223" s="2">
        <v>5</v>
      </c>
      <c r="D223" s="2">
        <v>1454</v>
      </c>
      <c r="E223" s="2" t="s">
        <v>5</v>
      </c>
      <c r="F223" s="2">
        <f t="shared" si="21"/>
        <v>1</v>
      </c>
      <c r="G223" s="2">
        <f t="shared" si="22"/>
        <v>0</v>
      </c>
      <c r="H223" s="2">
        <f t="shared" si="23"/>
        <v>0</v>
      </c>
      <c r="I223" s="2">
        <f t="shared" si="24"/>
        <v>0</v>
      </c>
      <c r="J223" s="3">
        <f t="shared" si="25"/>
        <v>1624.4990629057461</v>
      </c>
      <c r="K223">
        <f t="shared" si="26"/>
        <v>170.49906290574609</v>
      </c>
      <c r="L223" s="2">
        <f t="shared" si="27"/>
        <v>29069.93045173756</v>
      </c>
    </row>
    <row r="224" spans="1:12">
      <c r="A224" s="2">
        <v>11</v>
      </c>
      <c r="B224" s="2">
        <v>12</v>
      </c>
      <c r="C224" s="2">
        <v>1</v>
      </c>
      <c r="D224" s="2">
        <v>890</v>
      </c>
      <c r="E224" s="2">
        <v>0</v>
      </c>
      <c r="F224" s="2">
        <f t="shared" si="21"/>
        <v>0</v>
      </c>
      <c r="G224" s="2">
        <f t="shared" si="22"/>
        <v>0</v>
      </c>
      <c r="H224" s="2">
        <f t="shared" si="23"/>
        <v>0</v>
      </c>
      <c r="I224" s="2">
        <f t="shared" si="24"/>
        <v>0</v>
      </c>
      <c r="J224" s="3">
        <f t="shared" si="25"/>
        <v>1032.9053525262093</v>
      </c>
      <c r="K224">
        <f t="shared" si="26"/>
        <v>142.9053525262093</v>
      </c>
      <c r="L224" s="2">
        <f t="shared" si="27"/>
        <v>20421.939780640154</v>
      </c>
    </row>
    <row r="225" spans="1:12">
      <c r="A225" s="2">
        <v>11</v>
      </c>
      <c r="B225" s="2">
        <v>13</v>
      </c>
      <c r="C225" s="2">
        <v>2</v>
      </c>
      <c r="D225" s="2">
        <v>693</v>
      </c>
      <c r="E225" s="2">
        <v>0</v>
      </c>
      <c r="F225" s="2">
        <f t="shared" si="21"/>
        <v>0</v>
      </c>
      <c r="G225" s="2">
        <f t="shared" si="22"/>
        <v>0</v>
      </c>
      <c r="H225" s="2">
        <f t="shared" si="23"/>
        <v>0</v>
      </c>
      <c r="I225" s="2">
        <f t="shared" si="24"/>
        <v>0</v>
      </c>
      <c r="J225" s="3">
        <f t="shared" si="25"/>
        <v>786.68516187133525</v>
      </c>
      <c r="K225">
        <f t="shared" si="26"/>
        <v>93.685161871335254</v>
      </c>
      <c r="L225" s="2">
        <f t="shared" si="27"/>
        <v>8776.9095548582882</v>
      </c>
    </row>
    <row r="226" spans="1:12">
      <c r="A226" s="2">
        <v>11</v>
      </c>
      <c r="B226" s="2">
        <v>14</v>
      </c>
      <c r="C226" s="2">
        <v>3</v>
      </c>
      <c r="D226" s="2">
        <v>693</v>
      </c>
      <c r="E226" s="2">
        <v>0</v>
      </c>
      <c r="F226" s="2">
        <f t="shared" si="21"/>
        <v>0</v>
      </c>
      <c r="G226" s="2">
        <f t="shared" si="22"/>
        <v>0</v>
      </c>
      <c r="H226" s="2">
        <f t="shared" si="23"/>
        <v>0</v>
      </c>
      <c r="I226" s="2">
        <f t="shared" si="24"/>
        <v>0</v>
      </c>
      <c r="J226" s="3">
        <f t="shared" si="25"/>
        <v>776.91567570981556</v>
      </c>
      <c r="K226">
        <f t="shared" si="26"/>
        <v>83.915675709815559</v>
      </c>
      <c r="L226" s="2">
        <f t="shared" si="27"/>
        <v>7041.8406298349291</v>
      </c>
    </row>
    <row r="227" spans="1:12">
      <c r="A227" s="2">
        <v>11</v>
      </c>
      <c r="B227" s="2">
        <v>15</v>
      </c>
      <c r="C227" s="2">
        <v>4</v>
      </c>
      <c r="D227" s="2">
        <v>914</v>
      </c>
      <c r="E227" s="2">
        <v>0</v>
      </c>
      <c r="F227" s="2">
        <f t="shared" si="21"/>
        <v>0</v>
      </c>
      <c r="G227" s="2">
        <f t="shared" si="22"/>
        <v>0</v>
      </c>
      <c r="H227" s="2">
        <f t="shared" si="23"/>
        <v>0</v>
      </c>
      <c r="I227" s="2">
        <f t="shared" si="24"/>
        <v>0</v>
      </c>
      <c r="J227" s="3">
        <f t="shared" si="25"/>
        <v>812.38736295613057</v>
      </c>
      <c r="K227">
        <f t="shared" si="26"/>
        <v>-101.61263704386943</v>
      </c>
      <c r="L227" s="2">
        <f t="shared" si="27"/>
        <v>10325.128007009145</v>
      </c>
    </row>
    <row r="228" spans="1:12">
      <c r="A228" s="2">
        <v>11</v>
      </c>
      <c r="B228" s="2">
        <v>16</v>
      </c>
      <c r="C228" s="2">
        <v>5</v>
      </c>
      <c r="D228" s="2">
        <v>1271</v>
      </c>
      <c r="E228" s="2">
        <v>0</v>
      </c>
      <c r="F228" s="2">
        <f t="shared" si="21"/>
        <v>0</v>
      </c>
      <c r="G228" s="2">
        <f t="shared" si="22"/>
        <v>0</v>
      </c>
      <c r="H228" s="2">
        <f t="shared" si="23"/>
        <v>0</v>
      </c>
      <c r="I228" s="2">
        <f t="shared" si="24"/>
        <v>0</v>
      </c>
      <c r="J228" s="3">
        <f t="shared" si="25"/>
        <v>1228.8406362427327</v>
      </c>
      <c r="K228">
        <f t="shared" si="26"/>
        <v>-42.159363757267329</v>
      </c>
      <c r="L228" s="2">
        <f t="shared" si="27"/>
        <v>1777.411952417586</v>
      </c>
    </row>
    <row r="229" spans="1:12">
      <c r="A229" s="2">
        <v>11</v>
      </c>
      <c r="B229" s="2">
        <v>19</v>
      </c>
      <c r="C229" s="2">
        <v>1</v>
      </c>
      <c r="D229" s="2">
        <v>1031</v>
      </c>
      <c r="E229" s="2">
        <v>0</v>
      </c>
      <c r="F229" s="2">
        <f t="shared" si="21"/>
        <v>0</v>
      </c>
      <c r="G229" s="2">
        <f t="shared" si="22"/>
        <v>0</v>
      </c>
      <c r="H229" s="2">
        <f t="shared" si="23"/>
        <v>0</v>
      </c>
      <c r="I229" s="2">
        <f t="shared" si="24"/>
        <v>0</v>
      </c>
      <c r="J229" s="3">
        <f t="shared" si="25"/>
        <v>1032.9053525262093</v>
      </c>
      <c r="K229">
        <f t="shared" si="26"/>
        <v>1.905352526209299</v>
      </c>
      <c r="L229" s="2">
        <f t="shared" si="27"/>
        <v>3.6303682491321574</v>
      </c>
    </row>
    <row r="230" spans="1:12">
      <c r="A230" s="2">
        <v>11</v>
      </c>
      <c r="B230" s="2">
        <v>20</v>
      </c>
      <c r="C230" s="2">
        <v>2</v>
      </c>
      <c r="D230" s="2">
        <v>949</v>
      </c>
      <c r="E230" s="2">
        <v>0</v>
      </c>
      <c r="F230" s="2">
        <f t="shared" si="21"/>
        <v>0</v>
      </c>
      <c r="G230" s="2">
        <f t="shared" si="22"/>
        <v>0</v>
      </c>
      <c r="H230" s="2">
        <f t="shared" si="23"/>
        <v>0</v>
      </c>
      <c r="I230" s="2">
        <f t="shared" si="24"/>
        <v>0</v>
      </c>
      <c r="J230" s="3">
        <f t="shared" si="25"/>
        <v>786.68516187133525</v>
      </c>
      <c r="K230">
        <f t="shared" si="26"/>
        <v>-162.31483812866475</v>
      </c>
      <c r="L230" s="2">
        <f t="shared" si="27"/>
        <v>26346.106676734638</v>
      </c>
    </row>
    <row r="231" spans="1:12">
      <c r="A231" s="2">
        <v>11</v>
      </c>
      <c r="B231" s="2">
        <v>21</v>
      </c>
      <c r="C231" s="2">
        <v>3</v>
      </c>
      <c r="D231" s="2">
        <v>1356</v>
      </c>
      <c r="E231" s="2" t="s">
        <v>7</v>
      </c>
      <c r="F231" s="2">
        <f t="shared" si="21"/>
        <v>0</v>
      </c>
      <c r="G231" s="2">
        <f t="shared" si="22"/>
        <v>0</v>
      </c>
      <c r="H231" s="2">
        <f t="shared" si="23"/>
        <v>1</v>
      </c>
      <c r="I231" s="2">
        <f t="shared" si="24"/>
        <v>0</v>
      </c>
      <c r="J231" s="3">
        <f t="shared" si="25"/>
        <v>950.87600245563021</v>
      </c>
      <c r="K231">
        <f t="shared" si="26"/>
        <v>-405.12399754436979</v>
      </c>
      <c r="L231" s="2">
        <f t="shared" si="27"/>
        <v>164125.45338633054</v>
      </c>
    </row>
    <row r="232" spans="1:12">
      <c r="A232" s="2">
        <v>11</v>
      </c>
      <c r="B232" s="2">
        <v>23</v>
      </c>
      <c r="C232" s="2">
        <v>5</v>
      </c>
      <c r="D232" s="2">
        <v>1085</v>
      </c>
      <c r="E232" s="2" t="s">
        <v>8</v>
      </c>
      <c r="F232" s="2">
        <f t="shared" si="21"/>
        <v>0</v>
      </c>
      <c r="G232" s="2">
        <f t="shared" si="22"/>
        <v>0</v>
      </c>
      <c r="H232" s="2">
        <f t="shared" si="23"/>
        <v>0</v>
      </c>
      <c r="I232" s="2">
        <f t="shared" si="24"/>
        <v>1</v>
      </c>
      <c r="J232" s="3">
        <f t="shared" si="25"/>
        <v>1522.0794625075696</v>
      </c>
      <c r="K232">
        <f t="shared" si="26"/>
        <v>437.07946250756959</v>
      </c>
      <c r="L232" s="2">
        <f t="shared" si="27"/>
        <v>191038.45654590594</v>
      </c>
    </row>
    <row r="233" spans="1:12">
      <c r="A233" s="2">
        <v>11</v>
      </c>
      <c r="B233" s="2">
        <v>26</v>
      </c>
      <c r="C233" s="2">
        <v>1</v>
      </c>
      <c r="D233" s="2">
        <v>1063</v>
      </c>
      <c r="E233" s="2">
        <v>0</v>
      </c>
      <c r="F233" s="2">
        <f t="shared" si="21"/>
        <v>0</v>
      </c>
      <c r="G233" s="2">
        <f t="shared" si="22"/>
        <v>0</v>
      </c>
      <c r="H233" s="2">
        <f t="shared" si="23"/>
        <v>0</v>
      </c>
      <c r="I233" s="2">
        <f t="shared" si="24"/>
        <v>0</v>
      </c>
      <c r="J233" s="3">
        <f t="shared" si="25"/>
        <v>1032.9053525262093</v>
      </c>
      <c r="K233">
        <f t="shared" si="26"/>
        <v>-30.094647473790701</v>
      </c>
      <c r="L233" s="2">
        <f t="shared" si="27"/>
        <v>905.68780657173704</v>
      </c>
    </row>
    <row r="234" spans="1:12">
      <c r="A234" s="2">
        <v>11</v>
      </c>
      <c r="B234" s="2">
        <v>27</v>
      </c>
      <c r="C234" s="2">
        <v>2</v>
      </c>
      <c r="D234" s="2">
        <v>797</v>
      </c>
      <c r="E234" s="2">
        <v>0</v>
      </c>
      <c r="F234" s="2">
        <f t="shared" si="21"/>
        <v>0</v>
      </c>
      <c r="G234" s="2">
        <f t="shared" si="22"/>
        <v>0</v>
      </c>
      <c r="H234" s="2">
        <f t="shared" si="23"/>
        <v>0</v>
      </c>
      <c r="I234" s="2">
        <f t="shared" si="24"/>
        <v>0</v>
      </c>
      <c r="J234" s="3">
        <f t="shared" si="25"/>
        <v>786.68516187133525</v>
      </c>
      <c r="K234">
        <f t="shared" si="26"/>
        <v>-10.314838128664746</v>
      </c>
      <c r="L234" s="2">
        <f t="shared" si="27"/>
        <v>106.39588562055604</v>
      </c>
    </row>
    <row r="235" spans="1:12">
      <c r="A235" s="2">
        <v>11</v>
      </c>
      <c r="B235" s="2">
        <v>28</v>
      </c>
      <c r="C235" s="2">
        <v>3</v>
      </c>
      <c r="D235" s="2">
        <v>632</v>
      </c>
      <c r="E235" s="2">
        <v>0</v>
      </c>
      <c r="F235" s="2">
        <f t="shared" si="21"/>
        <v>0</v>
      </c>
      <c r="G235" s="2">
        <f t="shared" si="22"/>
        <v>0</v>
      </c>
      <c r="H235" s="2">
        <f t="shared" si="23"/>
        <v>0</v>
      </c>
      <c r="I235" s="2">
        <f t="shared" si="24"/>
        <v>0</v>
      </c>
      <c r="J235" s="3">
        <f t="shared" si="25"/>
        <v>776.91567570981556</v>
      </c>
      <c r="K235">
        <f t="shared" si="26"/>
        <v>144.91567570981556</v>
      </c>
      <c r="L235" s="2">
        <f t="shared" si="27"/>
        <v>21000.553066432429</v>
      </c>
    </row>
    <row r="236" spans="1:12">
      <c r="A236" s="2">
        <v>11</v>
      </c>
      <c r="B236" s="2">
        <v>29</v>
      </c>
      <c r="C236" s="2">
        <v>4</v>
      </c>
      <c r="D236" s="2">
        <v>698</v>
      </c>
      <c r="E236" s="2">
        <v>0</v>
      </c>
      <c r="F236" s="2">
        <f t="shared" si="21"/>
        <v>0</v>
      </c>
      <c r="G236" s="2">
        <f t="shared" si="22"/>
        <v>0</v>
      </c>
      <c r="H236" s="2">
        <f t="shared" si="23"/>
        <v>0</v>
      </c>
      <c r="I236" s="2">
        <f t="shared" si="24"/>
        <v>0</v>
      </c>
      <c r="J236" s="3">
        <f t="shared" si="25"/>
        <v>812.38736295613057</v>
      </c>
      <c r="K236">
        <f t="shared" si="26"/>
        <v>114.38736295613057</v>
      </c>
      <c r="L236" s="2">
        <f t="shared" si="27"/>
        <v>13084.468804057553</v>
      </c>
    </row>
    <row r="237" spans="1:12">
      <c r="A237" s="2">
        <v>11</v>
      </c>
      <c r="B237" s="2">
        <v>30</v>
      </c>
      <c r="C237" s="2">
        <v>5</v>
      </c>
      <c r="D237" s="2">
        <v>1691</v>
      </c>
      <c r="E237" s="2" t="s">
        <v>6</v>
      </c>
      <c r="F237" s="2">
        <f t="shared" si="21"/>
        <v>0</v>
      </c>
      <c r="G237" s="2">
        <f t="shared" si="22"/>
        <v>1</v>
      </c>
      <c r="H237" s="2">
        <f t="shared" si="23"/>
        <v>0</v>
      </c>
      <c r="I237" s="2">
        <f t="shared" si="24"/>
        <v>0</v>
      </c>
      <c r="J237" s="3">
        <f t="shared" si="25"/>
        <v>1623.5208496164526</v>
      </c>
      <c r="K237">
        <f t="shared" si="26"/>
        <v>-67.479150383547449</v>
      </c>
      <c r="L237" s="2">
        <f t="shared" si="27"/>
        <v>4553.4357364854122</v>
      </c>
    </row>
    <row r="238" spans="1:12">
      <c r="A238" s="2">
        <v>12</v>
      </c>
      <c r="B238" s="2">
        <v>3</v>
      </c>
      <c r="C238" s="2">
        <v>1</v>
      </c>
      <c r="D238" s="2">
        <v>1504</v>
      </c>
      <c r="E238" s="2">
        <v>0</v>
      </c>
      <c r="F238" s="2">
        <f t="shared" si="21"/>
        <v>0</v>
      </c>
      <c r="G238" s="2">
        <f t="shared" si="22"/>
        <v>0</v>
      </c>
      <c r="H238" s="2">
        <f t="shared" si="23"/>
        <v>0</v>
      </c>
      <c r="I238" s="2">
        <f t="shared" si="24"/>
        <v>0</v>
      </c>
      <c r="J238" s="3">
        <f t="shared" si="25"/>
        <v>1123.8735427516376</v>
      </c>
      <c r="K238">
        <f t="shared" si="26"/>
        <v>-380.12645724836239</v>
      </c>
      <c r="L238" s="2">
        <f t="shared" si="27"/>
        <v>144496.12350019108</v>
      </c>
    </row>
    <row r="239" spans="1:12">
      <c r="A239" s="2">
        <v>12</v>
      </c>
      <c r="B239" s="2">
        <v>4</v>
      </c>
      <c r="C239" s="2">
        <v>2</v>
      </c>
      <c r="D239" s="2">
        <v>828</v>
      </c>
      <c r="E239" s="2">
        <v>0</v>
      </c>
      <c r="F239" s="2">
        <f t="shared" si="21"/>
        <v>0</v>
      </c>
      <c r="G239" s="2">
        <f t="shared" si="22"/>
        <v>0</v>
      </c>
      <c r="H239" s="2">
        <f t="shared" si="23"/>
        <v>0</v>
      </c>
      <c r="I239" s="2">
        <f t="shared" si="24"/>
        <v>0</v>
      </c>
      <c r="J239" s="3">
        <f t="shared" si="25"/>
        <v>877.65335209676357</v>
      </c>
      <c r="K239">
        <f t="shared" si="26"/>
        <v>49.65335209676357</v>
      </c>
      <c r="L239" s="2">
        <f t="shared" si="27"/>
        <v>2465.455374445175</v>
      </c>
    </row>
    <row r="240" spans="1:12">
      <c r="A240" s="2">
        <v>12</v>
      </c>
      <c r="B240" s="2">
        <v>5</v>
      </c>
      <c r="C240" s="2">
        <v>3</v>
      </c>
      <c r="D240" s="2">
        <v>863</v>
      </c>
      <c r="E240" s="2">
        <v>0</v>
      </c>
      <c r="F240" s="2">
        <f t="shared" si="21"/>
        <v>0</v>
      </c>
      <c r="G240" s="2">
        <f t="shared" si="22"/>
        <v>0</v>
      </c>
      <c r="H240" s="2">
        <f t="shared" si="23"/>
        <v>0</v>
      </c>
      <c r="I240" s="2">
        <f t="shared" si="24"/>
        <v>0</v>
      </c>
      <c r="J240" s="3">
        <f t="shared" si="25"/>
        <v>867.88386593524388</v>
      </c>
      <c r="K240">
        <f t="shared" si="26"/>
        <v>4.8838659352438754</v>
      </c>
      <c r="L240" s="2">
        <f t="shared" si="27"/>
        <v>23.852146473435532</v>
      </c>
    </row>
    <row r="241" spans="1:12">
      <c r="A241" s="2">
        <v>12</v>
      </c>
      <c r="B241" s="2">
        <v>6</v>
      </c>
      <c r="C241" s="2">
        <v>4</v>
      </c>
      <c r="D241" s="2">
        <v>957</v>
      </c>
      <c r="E241" s="2">
        <v>0</v>
      </c>
      <c r="F241" s="2">
        <f t="shared" si="21"/>
        <v>0</v>
      </c>
      <c r="G241" s="2">
        <f t="shared" si="22"/>
        <v>0</v>
      </c>
      <c r="H241" s="2">
        <f t="shared" si="23"/>
        <v>0</v>
      </c>
      <c r="I241" s="2">
        <f t="shared" si="24"/>
        <v>0</v>
      </c>
      <c r="J241" s="3">
        <f t="shared" si="25"/>
        <v>903.35555318155889</v>
      </c>
      <c r="K241">
        <f t="shared" si="26"/>
        <v>-53.644446818441111</v>
      </c>
      <c r="L241" s="2">
        <f t="shared" si="27"/>
        <v>2877.7266744565568</v>
      </c>
    </row>
    <row r="242" spans="1:12">
      <c r="A242" s="2">
        <v>12</v>
      </c>
      <c r="B242" s="2">
        <v>7</v>
      </c>
      <c r="C242" s="2">
        <v>5</v>
      </c>
      <c r="D242" s="2">
        <v>1585</v>
      </c>
      <c r="E242" s="2" t="s">
        <v>5</v>
      </c>
      <c r="F242" s="2">
        <f t="shared" si="21"/>
        <v>1</v>
      </c>
      <c r="G242" s="2">
        <f t="shared" si="22"/>
        <v>0</v>
      </c>
      <c r="H242" s="2">
        <f t="shared" si="23"/>
        <v>0</v>
      </c>
      <c r="I242" s="2">
        <f t="shared" si="24"/>
        <v>0</v>
      </c>
      <c r="J242" s="3">
        <f t="shared" si="25"/>
        <v>1715.4672531311744</v>
      </c>
      <c r="K242">
        <f t="shared" si="26"/>
        <v>130.4672531311744</v>
      </c>
      <c r="L242" s="2">
        <f t="shared" si="27"/>
        <v>17021.704139593938</v>
      </c>
    </row>
    <row r="243" spans="1:12">
      <c r="A243" s="2">
        <v>12</v>
      </c>
      <c r="B243" s="2">
        <v>10</v>
      </c>
      <c r="C243" s="2">
        <v>1</v>
      </c>
      <c r="D243" s="2">
        <v>1126</v>
      </c>
      <c r="E243" s="2">
        <v>0</v>
      </c>
      <c r="F243" s="2">
        <f t="shared" si="21"/>
        <v>0</v>
      </c>
      <c r="G243" s="2">
        <f t="shared" si="22"/>
        <v>0</v>
      </c>
      <c r="H243" s="2">
        <f t="shared" si="23"/>
        <v>0</v>
      </c>
      <c r="I243" s="2">
        <f t="shared" si="24"/>
        <v>0</v>
      </c>
      <c r="J243" s="3">
        <f t="shared" si="25"/>
        <v>1123.8735427516376</v>
      </c>
      <c r="K243">
        <f t="shared" si="26"/>
        <v>-2.1264572483623851</v>
      </c>
      <c r="L243" s="2">
        <f t="shared" si="27"/>
        <v>4.5218204291129265</v>
      </c>
    </row>
    <row r="244" spans="1:12">
      <c r="A244" s="2">
        <v>12</v>
      </c>
      <c r="B244" s="2">
        <v>11</v>
      </c>
      <c r="C244" s="2">
        <v>2</v>
      </c>
      <c r="D244" s="2">
        <v>896</v>
      </c>
      <c r="E244" s="2">
        <v>0</v>
      </c>
      <c r="F244" s="2">
        <f t="shared" si="21"/>
        <v>0</v>
      </c>
      <c r="G244" s="2">
        <f t="shared" si="22"/>
        <v>0</v>
      </c>
      <c r="H244" s="2">
        <f t="shared" si="23"/>
        <v>0</v>
      </c>
      <c r="I244" s="2">
        <f t="shared" si="24"/>
        <v>0</v>
      </c>
      <c r="J244" s="3">
        <f t="shared" si="25"/>
        <v>877.65335209676357</v>
      </c>
      <c r="K244">
        <f t="shared" si="26"/>
        <v>-18.34664790323643</v>
      </c>
      <c r="L244" s="2">
        <f t="shared" si="27"/>
        <v>336.5994892853297</v>
      </c>
    </row>
    <row r="245" spans="1:12">
      <c r="A245" s="2">
        <v>12</v>
      </c>
      <c r="B245" s="2">
        <v>12</v>
      </c>
      <c r="C245" s="2">
        <v>3</v>
      </c>
      <c r="D245" s="2">
        <v>870</v>
      </c>
      <c r="E245" s="2">
        <v>0</v>
      </c>
      <c r="F245" s="2">
        <f t="shared" si="21"/>
        <v>0</v>
      </c>
      <c r="G245" s="2">
        <f t="shared" si="22"/>
        <v>0</v>
      </c>
      <c r="H245" s="2">
        <f t="shared" si="23"/>
        <v>0</v>
      </c>
      <c r="I245" s="2">
        <f t="shared" si="24"/>
        <v>0</v>
      </c>
      <c r="J245" s="3">
        <f t="shared" si="25"/>
        <v>867.88386593524388</v>
      </c>
      <c r="K245">
        <f t="shared" si="26"/>
        <v>-2.1161340647561246</v>
      </c>
      <c r="L245" s="2">
        <f t="shared" si="27"/>
        <v>4.4780233800212788</v>
      </c>
    </row>
    <row r="246" spans="1:12">
      <c r="A246" s="2">
        <v>12</v>
      </c>
      <c r="B246" s="2">
        <v>13</v>
      </c>
      <c r="C246" s="2">
        <v>4</v>
      </c>
      <c r="D246" s="2">
        <v>873</v>
      </c>
      <c r="E246" s="2">
        <v>0</v>
      </c>
      <c r="F246" s="2">
        <f t="shared" si="21"/>
        <v>0</v>
      </c>
      <c r="G246" s="2">
        <f t="shared" si="22"/>
        <v>0</v>
      </c>
      <c r="H246" s="2">
        <f t="shared" si="23"/>
        <v>0</v>
      </c>
      <c r="I246" s="2">
        <f t="shared" si="24"/>
        <v>0</v>
      </c>
      <c r="J246" s="3">
        <f t="shared" si="25"/>
        <v>903.35555318155889</v>
      </c>
      <c r="K246">
        <f t="shared" si="26"/>
        <v>30.355553181558889</v>
      </c>
      <c r="L246" s="2">
        <f t="shared" si="27"/>
        <v>921.45960895844996</v>
      </c>
    </row>
    <row r="247" spans="1:12">
      <c r="A247" s="2">
        <v>12</v>
      </c>
      <c r="B247" s="2">
        <v>14</v>
      </c>
      <c r="C247" s="2">
        <v>5</v>
      </c>
      <c r="D247" s="2">
        <v>1471</v>
      </c>
      <c r="E247" s="2">
        <v>0</v>
      </c>
      <c r="F247" s="2">
        <f t="shared" si="21"/>
        <v>0</v>
      </c>
      <c r="G247" s="2">
        <f t="shared" si="22"/>
        <v>0</v>
      </c>
      <c r="H247" s="2">
        <f t="shared" si="23"/>
        <v>0</v>
      </c>
      <c r="I247" s="2">
        <f t="shared" si="24"/>
        <v>0</v>
      </c>
      <c r="J247" s="3">
        <f t="shared" si="25"/>
        <v>1319.808826468161</v>
      </c>
      <c r="K247">
        <f t="shared" si="26"/>
        <v>-151.19117353183901</v>
      </c>
      <c r="L247" s="2">
        <f t="shared" si="27"/>
        <v>22858.770953934658</v>
      </c>
    </row>
    <row r="248" spans="1:12">
      <c r="A248" s="2">
        <v>12</v>
      </c>
      <c r="B248" s="2">
        <v>17</v>
      </c>
      <c r="C248" s="2">
        <v>1</v>
      </c>
      <c r="D248" s="2">
        <v>1299</v>
      </c>
      <c r="E248" s="2">
        <v>0</v>
      </c>
      <c r="F248" s="2">
        <f t="shared" si="21"/>
        <v>0</v>
      </c>
      <c r="G248" s="2">
        <f t="shared" si="22"/>
        <v>0</v>
      </c>
      <c r="H248" s="2">
        <f t="shared" si="23"/>
        <v>0</v>
      </c>
      <c r="I248" s="2">
        <f t="shared" si="24"/>
        <v>0</v>
      </c>
      <c r="J248" s="3">
        <f t="shared" si="25"/>
        <v>1123.8735427516376</v>
      </c>
      <c r="K248">
        <f t="shared" si="26"/>
        <v>-175.12645724836239</v>
      </c>
      <c r="L248" s="2">
        <f t="shared" si="27"/>
        <v>30669.276028362499</v>
      </c>
    </row>
    <row r="249" spans="1:12">
      <c r="A249" s="2">
        <v>12</v>
      </c>
      <c r="B249" s="2">
        <v>18</v>
      </c>
      <c r="C249" s="2">
        <v>2</v>
      </c>
      <c r="D249" s="2">
        <v>1058</v>
      </c>
      <c r="E249" s="2">
        <v>0</v>
      </c>
      <c r="F249" s="2">
        <f t="shared" si="21"/>
        <v>0</v>
      </c>
      <c r="G249" s="2">
        <f t="shared" si="22"/>
        <v>0</v>
      </c>
      <c r="H249" s="2">
        <f t="shared" si="23"/>
        <v>0</v>
      </c>
      <c r="I249" s="2">
        <f t="shared" si="24"/>
        <v>0</v>
      </c>
      <c r="J249" s="3">
        <f t="shared" si="25"/>
        <v>877.65335209676357</v>
      </c>
      <c r="K249">
        <f t="shared" si="26"/>
        <v>-180.34664790323643</v>
      </c>
      <c r="L249" s="2">
        <f t="shared" si="27"/>
        <v>32524.913409933932</v>
      </c>
    </row>
    <row r="250" spans="1:12">
      <c r="A250" s="2">
        <v>12</v>
      </c>
      <c r="B250" s="2">
        <v>19</v>
      </c>
      <c r="C250" s="2">
        <v>3</v>
      </c>
      <c r="D250" s="2">
        <v>1104</v>
      </c>
      <c r="E250" s="2">
        <v>0</v>
      </c>
      <c r="F250" s="2">
        <f t="shared" si="21"/>
        <v>0</v>
      </c>
      <c r="G250" s="2">
        <f t="shared" si="22"/>
        <v>0</v>
      </c>
      <c r="H250" s="2">
        <f t="shared" si="23"/>
        <v>0</v>
      </c>
      <c r="I250" s="2">
        <f t="shared" si="24"/>
        <v>0</v>
      </c>
      <c r="J250" s="3">
        <f t="shared" si="25"/>
        <v>867.88386593524388</v>
      </c>
      <c r="K250">
        <f t="shared" si="26"/>
        <v>-236.11613406475612</v>
      </c>
      <c r="L250" s="2">
        <f t="shared" si="27"/>
        <v>55750.828765685888</v>
      </c>
    </row>
    <row r="251" spans="1:12">
      <c r="A251" s="2">
        <v>12</v>
      </c>
      <c r="B251" s="2">
        <v>20</v>
      </c>
      <c r="C251" s="2">
        <v>4</v>
      </c>
      <c r="D251" s="2">
        <v>1018</v>
      </c>
      <c r="E251" s="2">
        <v>0</v>
      </c>
      <c r="F251" s="2">
        <f t="shared" si="21"/>
        <v>0</v>
      </c>
      <c r="G251" s="2">
        <f t="shared" si="22"/>
        <v>0</v>
      </c>
      <c r="H251" s="2">
        <f t="shared" si="23"/>
        <v>0</v>
      </c>
      <c r="I251" s="2">
        <f t="shared" si="24"/>
        <v>0</v>
      </c>
      <c r="J251" s="3">
        <f t="shared" si="25"/>
        <v>903.35555318155889</v>
      </c>
      <c r="K251">
        <f t="shared" si="26"/>
        <v>-114.64444681844111</v>
      </c>
      <c r="L251" s="2">
        <f t="shared" si="27"/>
        <v>13143.349186306372</v>
      </c>
    </row>
    <row r="252" spans="1:12">
      <c r="A252" s="2">
        <v>12</v>
      </c>
      <c r="B252" s="2">
        <v>21</v>
      </c>
      <c r="C252" s="2">
        <v>5</v>
      </c>
      <c r="D252" s="2">
        <v>1955</v>
      </c>
      <c r="E252" s="2" t="s">
        <v>5</v>
      </c>
      <c r="F252" s="2">
        <f t="shared" si="21"/>
        <v>1</v>
      </c>
      <c r="G252" s="2">
        <f t="shared" si="22"/>
        <v>0</v>
      </c>
      <c r="H252" s="2">
        <f t="shared" si="23"/>
        <v>0</v>
      </c>
      <c r="I252" s="2">
        <f t="shared" si="24"/>
        <v>0</v>
      </c>
      <c r="J252" s="3">
        <f t="shared" si="25"/>
        <v>1715.4672531311744</v>
      </c>
      <c r="K252">
        <f t="shared" si="26"/>
        <v>-239.5327468688256</v>
      </c>
      <c r="L252" s="2">
        <f t="shared" si="27"/>
        <v>57375.936822524876</v>
      </c>
    </row>
    <row r="253" spans="1:12">
      <c r="A253" s="2">
        <v>12</v>
      </c>
      <c r="B253" s="2">
        <v>24</v>
      </c>
      <c r="C253" s="2">
        <v>1</v>
      </c>
      <c r="D253" s="2">
        <v>941</v>
      </c>
      <c r="E253" s="2" t="s">
        <v>7</v>
      </c>
      <c r="F253" s="2">
        <f t="shared" si="21"/>
        <v>0</v>
      </c>
      <c r="G253" s="2">
        <f t="shared" si="22"/>
        <v>0</v>
      </c>
      <c r="H253" s="2">
        <f t="shared" si="23"/>
        <v>1</v>
      </c>
      <c r="I253" s="2">
        <f t="shared" si="24"/>
        <v>0</v>
      </c>
      <c r="J253" s="3">
        <f t="shared" si="25"/>
        <v>1297.8338694974523</v>
      </c>
      <c r="K253">
        <f t="shared" si="26"/>
        <v>356.83386949745227</v>
      </c>
      <c r="L253" s="2">
        <f t="shared" si="27"/>
        <v>127330.4104205248</v>
      </c>
    </row>
    <row r="254" spans="1:12">
      <c r="A254" s="2">
        <v>12</v>
      </c>
      <c r="B254" s="2">
        <v>26</v>
      </c>
      <c r="C254" s="2">
        <v>3</v>
      </c>
      <c r="D254" s="2">
        <v>999</v>
      </c>
      <c r="E254" s="2" t="s">
        <v>8</v>
      </c>
      <c r="F254" s="2">
        <f t="shared" si="21"/>
        <v>0</v>
      </c>
      <c r="G254" s="2">
        <f t="shared" si="22"/>
        <v>0</v>
      </c>
      <c r="H254" s="2">
        <f t="shared" si="23"/>
        <v>0</v>
      </c>
      <c r="I254" s="2">
        <f t="shared" si="24"/>
        <v>1</v>
      </c>
      <c r="J254" s="3">
        <f t="shared" si="25"/>
        <v>1161.1226922000806</v>
      </c>
      <c r="K254">
        <f t="shared" si="26"/>
        <v>162.12269220008056</v>
      </c>
      <c r="L254" s="2">
        <f t="shared" si="27"/>
        <v>26283.767326202062</v>
      </c>
    </row>
    <row r="255" spans="1:12">
      <c r="A255" s="2">
        <v>12</v>
      </c>
      <c r="B255" s="2">
        <v>27</v>
      </c>
      <c r="C255" s="2">
        <v>4</v>
      </c>
      <c r="D255" s="2">
        <v>619</v>
      </c>
      <c r="E255" s="2">
        <v>0</v>
      </c>
      <c r="F255" s="2">
        <f t="shared" si="21"/>
        <v>0</v>
      </c>
      <c r="G255" s="2">
        <f t="shared" si="22"/>
        <v>0</v>
      </c>
      <c r="H255" s="2">
        <f t="shared" si="23"/>
        <v>0</v>
      </c>
      <c r="I255" s="2">
        <f t="shared" si="24"/>
        <v>0</v>
      </c>
      <c r="J255" s="3">
        <f t="shared" si="25"/>
        <v>903.35555318155889</v>
      </c>
      <c r="K255">
        <f t="shared" si="26"/>
        <v>284.35555318155889</v>
      </c>
      <c r="L255" s="2">
        <f t="shared" si="27"/>
        <v>80858.08062519037</v>
      </c>
    </row>
    <row r="256" spans="1:12">
      <c r="A256" s="2">
        <v>12</v>
      </c>
      <c r="B256" s="2">
        <v>28</v>
      </c>
      <c r="C256" s="2">
        <v>5</v>
      </c>
      <c r="D256" s="2">
        <v>937</v>
      </c>
      <c r="E256" s="2">
        <v>0</v>
      </c>
      <c r="F256" s="2">
        <f t="shared" si="21"/>
        <v>0</v>
      </c>
      <c r="G256" s="2">
        <f t="shared" si="22"/>
        <v>0</v>
      </c>
      <c r="H256" s="2">
        <f t="shared" si="23"/>
        <v>0</v>
      </c>
      <c r="I256" s="2">
        <f t="shared" si="24"/>
        <v>0</v>
      </c>
      <c r="J256" s="3">
        <f t="shared" si="25"/>
        <v>1319.808826468161</v>
      </c>
      <c r="K256">
        <f t="shared" si="26"/>
        <v>382.80882646816099</v>
      </c>
      <c r="L256" s="2">
        <f t="shared" si="27"/>
        <v>146542.59762193059</v>
      </c>
    </row>
    <row r="257" spans="1:12">
      <c r="A257" s="2">
        <v>12</v>
      </c>
      <c r="B257" s="2">
        <v>31</v>
      </c>
      <c r="C257" s="2">
        <v>1</v>
      </c>
      <c r="D257" s="2">
        <v>1146</v>
      </c>
      <c r="E257" s="2" t="s">
        <v>7</v>
      </c>
      <c r="F257" s="2">
        <f t="shared" si="21"/>
        <v>0</v>
      </c>
      <c r="G257" s="2">
        <f t="shared" si="22"/>
        <v>0</v>
      </c>
      <c r="H257" s="2">
        <f t="shared" si="23"/>
        <v>1</v>
      </c>
      <c r="I257" s="2">
        <f t="shared" si="24"/>
        <v>0</v>
      </c>
      <c r="J257" s="3">
        <f t="shared" si="25"/>
        <v>1297.8338694974523</v>
      </c>
      <c r="K257">
        <f t="shared" si="26"/>
        <v>151.83386949745227</v>
      </c>
      <c r="L257" s="2">
        <f t="shared" si="27"/>
        <v>23053.523926569367</v>
      </c>
    </row>
  </sheetData>
  <conditionalFormatting sqref="K4:K257">
    <cfRule type="expression" dxfId="7" priority="3">
      <formula>ABS(K4)&gt;=2*$R$11</formula>
    </cfRule>
  </conditionalFormatting>
  <conditionalFormatting sqref="Q15">
    <cfRule type="expression" dxfId="6" priority="1">
      <formula>ABS(Q15)&gt;=2*$R$11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"/>
  <sheetViews>
    <sheetView workbookViewId="0">
      <selection activeCell="L1" sqref="L1"/>
    </sheetView>
  </sheetViews>
  <sheetFormatPr baseColWidth="10" defaultRowHeight="16"/>
  <cols>
    <col min="10" max="11" width="10.83203125" customWidth="1"/>
    <col min="12" max="12" width="17.1640625" bestFit="1" customWidth="1"/>
    <col min="13" max="14" width="10.83203125" customWidth="1"/>
    <col min="15" max="15" width="14.83203125" customWidth="1"/>
    <col min="16" max="16" width="11.5" customWidth="1"/>
    <col min="18" max="18" width="15.5" customWidth="1"/>
    <col min="19" max="19" width="14.6640625" customWidth="1"/>
    <col min="20" max="20" width="16" customWidth="1"/>
  </cols>
  <sheetData>
    <row r="1" spans="1:24">
      <c r="I1" t="s">
        <v>47</v>
      </c>
      <c r="K1">
        <v>254</v>
      </c>
      <c r="L1">
        <f>(K1-1)/2-SQRT(K1)</f>
        <v>110.56262254949077</v>
      </c>
      <c r="M1">
        <f>SUM(M4:M257)</f>
        <v>2726605.9512633202</v>
      </c>
      <c r="N1" s="11" t="s">
        <v>20</v>
      </c>
    </row>
    <row r="2" spans="1:24">
      <c r="L2">
        <f>SUM(L4:L257)</f>
        <v>109</v>
      </c>
    </row>
    <row r="3" spans="1:2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17</v>
      </c>
      <c r="K3" s="1" t="s">
        <v>19</v>
      </c>
      <c r="L3" s="1" t="s">
        <v>48</v>
      </c>
      <c r="M3" s="1" t="s">
        <v>18</v>
      </c>
      <c r="O3" t="s">
        <v>14</v>
      </c>
      <c r="R3" s="4" t="s">
        <v>21</v>
      </c>
    </row>
    <row r="4" spans="1:24">
      <c r="A4" s="2">
        <v>1</v>
      </c>
      <c r="B4" s="2">
        <v>2</v>
      </c>
      <c r="C4" s="2">
        <v>2</v>
      </c>
      <c r="D4" s="2">
        <v>1825</v>
      </c>
      <c r="E4" s="2" t="s">
        <v>9</v>
      </c>
      <c r="F4" s="2">
        <f>IF(ISNUMBER(SEARCH("SP",E4))=TRUE,1,0)</f>
        <v>1</v>
      </c>
      <c r="G4" s="2">
        <f>IF(ISNUMBER(SEARCH("FAC",E4))=TRUE,1,0)</f>
        <v>1</v>
      </c>
      <c r="H4" s="2">
        <f>IF(ISNUMBER(SEARCH("BH",E4))=TRUE,1,0)</f>
        <v>0</v>
      </c>
      <c r="I4" s="2">
        <f>IF(ISNUMBER(SEARCH("AH",E4))=TRUE,1,0)</f>
        <v>1</v>
      </c>
      <c r="J4" s="3">
        <f t="shared" ref="J4:J51" si="0">$P$28+VLOOKUP(A4,$O$16:$P$27,2)+VLOOKUP(C4,$O$4:$P$8,2)+F4*$P$10+G4*$P$11+H4*$P$12+I4*$P$13+IF(B4=1,$P$31,IF(B4=2,$P$32,IF(B4=3,$P$33,0)))</f>
        <v>1806.0214297579782</v>
      </c>
      <c r="K4">
        <f>J4-D4</f>
        <v>-18.97857024202176</v>
      </c>
      <c r="L4" s="10">
        <f>IF(K4*K5&lt;0,1,0)</f>
        <v>0</v>
      </c>
      <c r="M4" s="2">
        <f>(J4-D4)^2</f>
        <v>360.18612843135389</v>
      </c>
      <c r="O4" s="7">
        <v>1</v>
      </c>
      <c r="P4" s="6">
        <v>111.93364020324343</v>
      </c>
      <c r="R4" s="4" t="s">
        <v>22</v>
      </c>
      <c r="S4">
        <f>AVERAGE(P4:P8)</f>
        <v>0</v>
      </c>
    </row>
    <row r="5" spans="1:24">
      <c r="A5" s="2">
        <v>1</v>
      </c>
      <c r="B5" s="2">
        <v>3</v>
      </c>
      <c r="C5" s="2">
        <v>3</v>
      </c>
      <c r="D5" s="2">
        <v>1257</v>
      </c>
      <c r="E5" s="2">
        <v>0</v>
      </c>
      <c r="F5" s="2">
        <f t="shared" ref="F5:F68" si="1">IF(ISNUMBER(SEARCH("SP",E5))=TRUE,1,0)</f>
        <v>0</v>
      </c>
      <c r="G5" s="2">
        <f t="shared" ref="G5:G68" si="2">IF(ISNUMBER(SEARCH("FAC",E5))=TRUE,1,0)</f>
        <v>0</v>
      </c>
      <c r="H5" s="2">
        <f t="shared" ref="H5:H68" si="3">IF(ISNUMBER(SEARCH("BH",E5))=TRUE,1,0)</f>
        <v>0</v>
      </c>
      <c r="I5" s="2">
        <f t="shared" ref="I5:I68" si="4">IF(ISNUMBER(SEARCH("AH",E5))=TRUE,1,0)</f>
        <v>0</v>
      </c>
      <c r="J5" s="3">
        <f t="shared" si="0"/>
        <v>982.21657867731324</v>
      </c>
      <c r="K5">
        <f t="shared" ref="K5:K68" si="5">J5-D5</f>
        <v>-274.78342132268676</v>
      </c>
      <c r="L5" s="10">
        <f t="shared" ref="L5:L68" si="6">IF(K5*K6&lt;0,1,0)</f>
        <v>0</v>
      </c>
      <c r="M5" s="2">
        <f t="shared" ref="M5:M68" si="7">(J5-D5)^2</f>
        <v>75505.928633801188</v>
      </c>
      <c r="O5" s="7">
        <v>2</v>
      </c>
      <c r="P5" s="6">
        <v>-139.00689863226938</v>
      </c>
      <c r="R5" s="4" t="s">
        <v>15</v>
      </c>
      <c r="S5">
        <f>AVERAGE(P16:P27)</f>
        <v>-8.6483827506829891E-10</v>
      </c>
    </row>
    <row r="6" spans="1:24">
      <c r="A6" s="2">
        <v>1</v>
      </c>
      <c r="B6" s="2">
        <v>4</v>
      </c>
      <c r="C6" s="2">
        <v>4</v>
      </c>
      <c r="D6" s="2">
        <v>969</v>
      </c>
      <c r="E6" s="2">
        <v>0</v>
      </c>
      <c r="F6" s="2">
        <f t="shared" si="1"/>
        <v>0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3">
        <f t="shared" si="0"/>
        <v>728.00562339249223</v>
      </c>
      <c r="K6">
        <f t="shared" si="5"/>
        <v>-240.99437660750777</v>
      </c>
      <c r="L6" s="10">
        <f t="shared" si="6"/>
        <v>0</v>
      </c>
      <c r="M6" s="2">
        <f t="shared" si="7"/>
        <v>58078.28955644129</v>
      </c>
      <c r="O6" s="7">
        <v>3</v>
      </c>
      <c r="P6" s="6">
        <v>-152.27981751418324</v>
      </c>
    </row>
    <row r="7" spans="1:24">
      <c r="A7" s="2">
        <v>1</v>
      </c>
      <c r="B7" s="2">
        <v>5</v>
      </c>
      <c r="C7" s="2">
        <v>5</v>
      </c>
      <c r="D7" s="2">
        <v>1672</v>
      </c>
      <c r="E7" s="2" t="s">
        <v>5</v>
      </c>
      <c r="F7" s="2">
        <f t="shared" si="1"/>
        <v>1</v>
      </c>
      <c r="G7" s="2">
        <f t="shared" si="2"/>
        <v>0</v>
      </c>
      <c r="H7" s="2">
        <f t="shared" si="3"/>
        <v>0</v>
      </c>
      <c r="I7" s="2">
        <f t="shared" si="4"/>
        <v>0</v>
      </c>
      <c r="J7" s="3">
        <f t="shared" si="0"/>
        <v>1568.5313756441969</v>
      </c>
      <c r="K7">
        <f t="shared" si="5"/>
        <v>-103.46862435580306</v>
      </c>
      <c r="L7" s="10">
        <f t="shared" si="6"/>
        <v>0</v>
      </c>
      <c r="M7" s="2">
        <f t="shared" si="7"/>
        <v>10705.756226082282</v>
      </c>
      <c r="O7" s="7">
        <v>4</v>
      </c>
      <c r="P7" s="6">
        <v>-112.39335476726949</v>
      </c>
      <c r="R7" s="4" t="s">
        <v>23</v>
      </c>
      <c r="S7" s="4"/>
      <c r="T7" s="4"/>
    </row>
    <row r="8" spans="1:24">
      <c r="A8" s="2">
        <v>1</v>
      </c>
      <c r="B8" s="2">
        <v>8</v>
      </c>
      <c r="C8" s="2">
        <v>1</v>
      </c>
      <c r="D8" s="2">
        <v>1098</v>
      </c>
      <c r="E8" s="2"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3">
        <f t="shared" si="0"/>
        <v>952.33261836300505</v>
      </c>
      <c r="K8">
        <f t="shared" si="5"/>
        <v>-145.66738163699495</v>
      </c>
      <c r="L8" s="10">
        <f t="shared" si="6"/>
        <v>1</v>
      </c>
      <c r="M8" s="2">
        <f t="shared" si="7"/>
        <v>21218.986072977932</v>
      </c>
      <c r="O8" s="7">
        <v>5</v>
      </c>
      <c r="P8" s="6">
        <v>291.74643071047871</v>
      </c>
    </row>
    <row r="9" spans="1:24">
      <c r="A9" s="2">
        <v>1</v>
      </c>
      <c r="B9" s="2">
        <v>9</v>
      </c>
      <c r="C9" s="2">
        <v>2</v>
      </c>
      <c r="D9" s="2">
        <v>691</v>
      </c>
      <c r="E9" s="2"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3">
        <f t="shared" si="0"/>
        <v>701.39207952749234</v>
      </c>
      <c r="K9">
        <f t="shared" si="5"/>
        <v>10.392079527492342</v>
      </c>
      <c r="L9" s="10">
        <f t="shared" si="6"/>
        <v>0</v>
      </c>
      <c r="M9" s="2">
        <f t="shared" si="7"/>
        <v>107.99531690572546</v>
      </c>
      <c r="R9" s="4" t="s">
        <v>24</v>
      </c>
      <c r="S9">
        <f>RSQ(D4:D257,J4:J257)</f>
        <v>0.90738842806403974</v>
      </c>
      <c r="T9" s="8" t="s">
        <v>36</v>
      </c>
    </row>
    <row r="10" spans="1:24">
      <c r="A10" s="2">
        <v>1</v>
      </c>
      <c r="B10" s="2">
        <v>10</v>
      </c>
      <c r="C10" s="2">
        <v>3</v>
      </c>
      <c r="D10" s="2">
        <v>672</v>
      </c>
      <c r="E10" s="2"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3">
        <f t="shared" si="0"/>
        <v>688.1191606455784</v>
      </c>
      <c r="K10">
        <f t="shared" si="5"/>
        <v>16.119160645578404</v>
      </c>
      <c r="L10" s="10">
        <f t="shared" si="6"/>
        <v>1</v>
      </c>
      <c r="M10" s="2">
        <f t="shared" si="7"/>
        <v>259.82733991796357</v>
      </c>
      <c r="O10" s="7" t="s">
        <v>5</v>
      </c>
      <c r="P10" s="6">
        <v>436.38596677395657</v>
      </c>
    </row>
    <row r="11" spans="1:24">
      <c r="A11" s="2">
        <v>1</v>
      </c>
      <c r="B11" s="2">
        <v>11</v>
      </c>
      <c r="C11" s="2">
        <v>4</v>
      </c>
      <c r="D11" s="2">
        <v>754</v>
      </c>
      <c r="E11" s="2">
        <v>0</v>
      </c>
      <c r="F11" s="2">
        <f t="shared" si="1"/>
        <v>0</v>
      </c>
      <c r="G11" s="2">
        <f t="shared" si="2"/>
        <v>0</v>
      </c>
      <c r="H11" s="2">
        <f t="shared" si="3"/>
        <v>0</v>
      </c>
      <c r="I11" s="2">
        <f t="shared" si="4"/>
        <v>0</v>
      </c>
      <c r="J11" s="3">
        <f t="shared" si="0"/>
        <v>728.00562339249223</v>
      </c>
      <c r="K11">
        <f t="shared" si="5"/>
        <v>-25.994376607507775</v>
      </c>
      <c r="L11" s="10">
        <f t="shared" si="6"/>
        <v>1</v>
      </c>
      <c r="M11" s="2">
        <f t="shared" si="7"/>
        <v>675.70761521294742</v>
      </c>
      <c r="O11" s="7" t="s">
        <v>6</v>
      </c>
      <c r="P11" s="6">
        <v>1.1590248614599232</v>
      </c>
      <c r="R11" s="4" t="s">
        <v>25</v>
      </c>
      <c r="S11">
        <f>STDEV(K4:K257)</f>
        <v>103.81280567138546</v>
      </c>
      <c r="T11" s="8" t="s">
        <v>36</v>
      </c>
    </row>
    <row r="12" spans="1:24">
      <c r="A12" s="2">
        <v>1</v>
      </c>
      <c r="B12" s="2">
        <v>12</v>
      </c>
      <c r="C12" s="2">
        <v>5</v>
      </c>
      <c r="D12" s="2">
        <v>972</v>
      </c>
      <c r="E12" s="2"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3">
        <f t="shared" si="0"/>
        <v>1132.1454088702403</v>
      </c>
      <c r="K12">
        <f t="shared" si="5"/>
        <v>160.14540887024032</v>
      </c>
      <c r="L12" s="10">
        <f t="shared" si="6"/>
        <v>0</v>
      </c>
      <c r="M12" s="2">
        <f t="shared" si="7"/>
        <v>25646.551982216446</v>
      </c>
      <c r="O12" s="7" t="s">
        <v>7</v>
      </c>
      <c r="P12" s="6">
        <v>260.04294571467375</v>
      </c>
      <c r="R12" s="4" t="s">
        <v>37</v>
      </c>
      <c r="S12" s="4"/>
      <c r="T12" s="4"/>
      <c r="U12" s="4"/>
      <c r="V12" s="4"/>
      <c r="W12" s="4"/>
      <c r="X12" s="4"/>
    </row>
    <row r="13" spans="1:24">
      <c r="A13" s="2">
        <v>1</v>
      </c>
      <c r="B13" s="2">
        <v>15</v>
      </c>
      <c r="C13" s="2">
        <v>1</v>
      </c>
      <c r="D13" s="2">
        <v>816</v>
      </c>
      <c r="E13" s="2"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3">
        <f t="shared" si="0"/>
        <v>952.33261836300505</v>
      </c>
      <c r="K13">
        <f t="shared" si="5"/>
        <v>136.33261836300505</v>
      </c>
      <c r="L13" s="10">
        <f t="shared" si="6"/>
        <v>1</v>
      </c>
      <c r="M13" s="2">
        <f t="shared" si="7"/>
        <v>18586.582829712781</v>
      </c>
      <c r="O13" s="7" t="s">
        <v>8</v>
      </c>
      <c r="P13" s="6">
        <v>288.28002355547085</v>
      </c>
      <c r="R13" s="4" t="s">
        <v>38</v>
      </c>
      <c r="S13" s="4"/>
      <c r="T13" s="4"/>
      <c r="U13" s="4"/>
      <c r="V13" s="4"/>
      <c r="W13" s="4"/>
      <c r="X13" s="4"/>
    </row>
    <row r="14" spans="1:24">
      <c r="A14" s="2">
        <v>1</v>
      </c>
      <c r="B14" s="2">
        <v>16</v>
      </c>
      <c r="C14" s="2">
        <v>2</v>
      </c>
      <c r="D14" s="2">
        <v>717</v>
      </c>
      <c r="E14" s="2">
        <v>0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3">
        <f t="shared" si="0"/>
        <v>701.39207952749234</v>
      </c>
      <c r="K14">
        <f t="shared" si="5"/>
        <v>-15.607920472507658</v>
      </c>
      <c r="L14" s="10">
        <f t="shared" si="6"/>
        <v>0</v>
      </c>
      <c r="M14" s="2">
        <f t="shared" si="7"/>
        <v>243.60718147612369</v>
      </c>
    </row>
    <row r="15" spans="1:24">
      <c r="A15" s="2">
        <v>1</v>
      </c>
      <c r="B15" s="2">
        <v>17</v>
      </c>
      <c r="C15" s="2">
        <v>3</v>
      </c>
      <c r="D15" s="2">
        <v>728</v>
      </c>
      <c r="E15" s="2">
        <v>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3">
        <f t="shared" si="0"/>
        <v>688.1191606455784</v>
      </c>
      <c r="K15">
        <f t="shared" si="5"/>
        <v>-39.880839354421596</v>
      </c>
      <c r="L15" s="10">
        <f t="shared" si="6"/>
        <v>1</v>
      </c>
      <c r="M15" s="2">
        <f t="shared" si="7"/>
        <v>1590.4813476131824</v>
      </c>
      <c r="O15" t="s">
        <v>15</v>
      </c>
      <c r="R15" t="s">
        <v>28</v>
      </c>
    </row>
    <row r="16" spans="1:24">
      <c r="A16" s="2">
        <v>1</v>
      </c>
      <c r="B16" s="2">
        <v>18</v>
      </c>
      <c r="C16" s="2">
        <v>4</v>
      </c>
      <c r="D16" s="2">
        <v>711</v>
      </c>
      <c r="E16" s="2"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3">
        <f t="shared" si="0"/>
        <v>728.00562339249223</v>
      </c>
      <c r="K16">
        <f t="shared" si="5"/>
        <v>17.005623392492225</v>
      </c>
      <c r="L16" s="10">
        <f t="shared" si="6"/>
        <v>0</v>
      </c>
      <c r="M16" s="2">
        <f t="shared" si="7"/>
        <v>289.19122696727879</v>
      </c>
      <c r="O16" s="7">
        <v>1</v>
      </c>
      <c r="P16" s="6">
        <v>-103.12949483986017</v>
      </c>
    </row>
    <row r="17" spans="1:16">
      <c r="A17" s="2">
        <v>1</v>
      </c>
      <c r="B17" s="2">
        <v>19</v>
      </c>
      <c r="C17" s="2">
        <v>5</v>
      </c>
      <c r="D17" s="2">
        <v>1545</v>
      </c>
      <c r="E17" s="2" t="s">
        <v>5</v>
      </c>
      <c r="F17" s="2">
        <f t="shared" si="1"/>
        <v>1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3">
        <f t="shared" si="0"/>
        <v>1568.5313756441969</v>
      </c>
      <c r="K17">
        <f t="shared" si="5"/>
        <v>23.531375644196942</v>
      </c>
      <c r="L17" s="10">
        <f t="shared" si="6"/>
        <v>0</v>
      </c>
      <c r="M17" s="2">
        <f t="shared" si="7"/>
        <v>553.72563970830504</v>
      </c>
      <c r="O17" s="7">
        <v>2</v>
      </c>
      <c r="P17" s="6">
        <v>-83.025265624404611</v>
      </c>
    </row>
    <row r="18" spans="1:16">
      <c r="A18" s="2">
        <v>1</v>
      </c>
      <c r="B18" s="2">
        <v>22</v>
      </c>
      <c r="C18" s="2">
        <v>1</v>
      </c>
      <c r="D18" s="2">
        <v>873</v>
      </c>
      <c r="E18" s="2"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3">
        <f t="shared" si="0"/>
        <v>952.33261836300505</v>
      </c>
      <c r="K18">
        <f t="shared" si="5"/>
        <v>79.332618363005054</v>
      </c>
      <c r="L18" s="10">
        <f t="shared" si="6"/>
        <v>1</v>
      </c>
      <c r="M18" s="2">
        <f t="shared" si="7"/>
        <v>6293.6643363302064</v>
      </c>
      <c r="O18" s="7">
        <v>3</v>
      </c>
      <c r="P18" s="6">
        <v>-23.625890927830298</v>
      </c>
    </row>
    <row r="19" spans="1:16">
      <c r="A19" s="2">
        <v>1</v>
      </c>
      <c r="B19" s="2">
        <v>23</v>
      </c>
      <c r="C19" s="2">
        <v>2</v>
      </c>
      <c r="D19" s="2">
        <v>713</v>
      </c>
      <c r="E19" s="2">
        <v>0</v>
      </c>
      <c r="F19" s="2">
        <f t="shared" si="1"/>
        <v>0</v>
      </c>
      <c r="G19" s="2">
        <f t="shared" si="2"/>
        <v>0</v>
      </c>
      <c r="H19" s="2">
        <f t="shared" si="3"/>
        <v>0</v>
      </c>
      <c r="I19" s="2">
        <f t="shared" si="4"/>
        <v>0</v>
      </c>
      <c r="J19" s="3">
        <f t="shared" si="0"/>
        <v>701.39207952749234</v>
      </c>
      <c r="K19">
        <f t="shared" si="5"/>
        <v>-11.607920472507658</v>
      </c>
      <c r="L19" s="10">
        <f t="shared" si="6"/>
        <v>1</v>
      </c>
      <c r="M19" s="2">
        <f t="shared" si="7"/>
        <v>134.74381769606242</v>
      </c>
      <c r="O19" s="7">
        <v>4</v>
      </c>
      <c r="P19" s="6">
        <v>-23.689523273615894</v>
      </c>
    </row>
    <row r="20" spans="1:16">
      <c r="A20" s="2">
        <v>1</v>
      </c>
      <c r="B20" s="2">
        <v>24</v>
      </c>
      <c r="C20" s="2">
        <v>3</v>
      </c>
      <c r="D20" s="2">
        <v>626</v>
      </c>
      <c r="E20" s="2"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3">
        <f t="shared" si="0"/>
        <v>688.1191606455784</v>
      </c>
      <c r="K20">
        <f t="shared" si="5"/>
        <v>62.119160645578404</v>
      </c>
      <c r="L20" s="10">
        <f t="shared" si="6"/>
        <v>0</v>
      </c>
      <c r="M20" s="2">
        <f t="shared" si="7"/>
        <v>3858.7901193111766</v>
      </c>
      <c r="O20" s="7">
        <v>5</v>
      </c>
      <c r="P20" s="6">
        <v>86.307714583406195</v>
      </c>
    </row>
    <row r="21" spans="1:16">
      <c r="A21" s="2">
        <v>1</v>
      </c>
      <c r="B21" s="2">
        <v>25</v>
      </c>
      <c r="C21" s="2">
        <v>4</v>
      </c>
      <c r="D21" s="2">
        <v>653</v>
      </c>
      <c r="E21" s="2"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3">
        <f t="shared" si="0"/>
        <v>728.00562339249223</v>
      </c>
      <c r="K21">
        <f t="shared" si="5"/>
        <v>75.005623392492225</v>
      </c>
      <c r="L21" s="10">
        <f t="shared" si="6"/>
        <v>0</v>
      </c>
      <c r="M21" s="2">
        <f t="shared" si="7"/>
        <v>5625.8435404963766</v>
      </c>
      <c r="O21" s="7">
        <v>6</v>
      </c>
      <c r="P21" s="6">
        <v>125.57482173791615</v>
      </c>
    </row>
    <row r="22" spans="1:16">
      <c r="A22" s="2">
        <v>1</v>
      </c>
      <c r="B22" s="2">
        <v>26</v>
      </c>
      <c r="C22" s="2">
        <v>5</v>
      </c>
      <c r="D22" s="2">
        <v>1080</v>
      </c>
      <c r="E22" s="2">
        <v>0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3">
        <f t="shared" si="0"/>
        <v>1132.1454088702403</v>
      </c>
      <c r="K22">
        <f t="shared" si="5"/>
        <v>52.145408870240317</v>
      </c>
      <c r="L22" s="10">
        <f t="shared" si="6"/>
        <v>0</v>
      </c>
      <c r="M22" s="2">
        <f t="shared" si="7"/>
        <v>2719.1436662445376</v>
      </c>
      <c r="O22" s="7">
        <v>7</v>
      </c>
      <c r="P22" s="6">
        <v>102.38776178753885</v>
      </c>
    </row>
    <row r="23" spans="1:16">
      <c r="A23" s="2">
        <v>1</v>
      </c>
      <c r="B23" s="2">
        <v>29</v>
      </c>
      <c r="C23" s="2">
        <v>1</v>
      </c>
      <c r="D23" s="2">
        <v>650</v>
      </c>
      <c r="E23" s="2">
        <v>0</v>
      </c>
      <c r="F23" s="2">
        <f t="shared" si="1"/>
        <v>0</v>
      </c>
      <c r="G23" s="2">
        <f t="shared" si="2"/>
        <v>0</v>
      </c>
      <c r="H23" s="2">
        <f t="shared" si="3"/>
        <v>0</v>
      </c>
      <c r="I23" s="2">
        <f t="shared" si="4"/>
        <v>0</v>
      </c>
      <c r="J23" s="3">
        <f t="shared" si="0"/>
        <v>952.33261836300505</v>
      </c>
      <c r="K23">
        <f t="shared" si="5"/>
        <v>302.33261836300505</v>
      </c>
      <c r="L23" s="10">
        <f t="shared" si="6"/>
        <v>0</v>
      </c>
      <c r="M23" s="2">
        <f t="shared" si="7"/>
        <v>91405.01212623046</v>
      </c>
      <c r="O23" s="7">
        <v>8</v>
      </c>
      <c r="P23" s="6">
        <v>9.442822143967442</v>
      </c>
    </row>
    <row r="24" spans="1:16">
      <c r="A24" s="2">
        <v>1</v>
      </c>
      <c r="B24" s="2">
        <v>30</v>
      </c>
      <c r="C24" s="2">
        <v>2</v>
      </c>
      <c r="D24" s="2">
        <v>644</v>
      </c>
      <c r="E24" s="2"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3">
        <f t="shared" si="0"/>
        <v>701.39207952749234</v>
      </c>
      <c r="K24">
        <f t="shared" si="5"/>
        <v>57.392079527492342</v>
      </c>
      <c r="L24" s="10">
        <f t="shared" si="6"/>
        <v>1</v>
      </c>
      <c r="M24" s="2">
        <f t="shared" si="7"/>
        <v>3293.8507924900055</v>
      </c>
      <c r="O24" s="7">
        <v>9</v>
      </c>
      <c r="P24" s="6">
        <v>-73.594513626084179</v>
      </c>
    </row>
    <row r="25" spans="1:16">
      <c r="A25" s="2">
        <v>1</v>
      </c>
      <c r="B25" s="2">
        <v>31</v>
      </c>
      <c r="C25" s="2">
        <v>3</v>
      </c>
      <c r="D25" s="2">
        <v>803</v>
      </c>
      <c r="E25" s="2"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3">
        <f t="shared" si="0"/>
        <v>688.1191606455784</v>
      </c>
      <c r="K25">
        <f t="shared" si="5"/>
        <v>-114.8808393544216</v>
      </c>
      <c r="L25" s="10">
        <f t="shared" si="6"/>
        <v>1</v>
      </c>
      <c r="M25" s="2">
        <f t="shared" si="7"/>
        <v>13197.607250776422</v>
      </c>
      <c r="O25" s="7">
        <v>10</v>
      </c>
      <c r="P25" s="6">
        <v>-68.924634161309001</v>
      </c>
    </row>
    <row r="26" spans="1:16">
      <c r="A26" s="2">
        <v>2</v>
      </c>
      <c r="B26" s="2">
        <v>1</v>
      </c>
      <c r="C26" s="2">
        <v>4</v>
      </c>
      <c r="D26" s="2">
        <v>1282</v>
      </c>
      <c r="E26" s="2" t="s">
        <v>6</v>
      </c>
      <c r="F26" s="2">
        <f t="shared" si="1"/>
        <v>0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3">
        <f t="shared" si="0"/>
        <v>1373.7349290901104</v>
      </c>
      <c r="K26">
        <f t="shared" si="5"/>
        <v>91.734929090110427</v>
      </c>
      <c r="L26" s="10">
        <f t="shared" si="6"/>
        <v>1</v>
      </c>
      <c r="M26" s="2">
        <f t="shared" si="7"/>
        <v>8415.2972151675876</v>
      </c>
      <c r="O26" s="7">
        <v>11</v>
      </c>
      <c r="P26" s="6">
        <v>-54.715313450741391</v>
      </c>
    </row>
    <row r="27" spans="1:16">
      <c r="A27" s="2">
        <v>2</v>
      </c>
      <c r="B27" s="2">
        <v>2</v>
      </c>
      <c r="C27" s="2">
        <v>5</v>
      </c>
      <c r="D27" s="2">
        <v>2043</v>
      </c>
      <c r="E27" s="2" t="s">
        <v>5</v>
      </c>
      <c r="F27" s="2">
        <f t="shared" si="1"/>
        <v>1</v>
      </c>
      <c r="G27" s="2">
        <f t="shared" si="2"/>
        <v>0</v>
      </c>
      <c r="H27" s="2">
        <f t="shared" si="3"/>
        <v>0</v>
      </c>
      <c r="I27" s="2">
        <f t="shared" si="4"/>
        <v>0</v>
      </c>
      <c r="J27" s="3">
        <f t="shared" si="0"/>
        <v>1967.4399398992509</v>
      </c>
      <c r="K27">
        <f t="shared" si="5"/>
        <v>-75.56006010074907</v>
      </c>
      <c r="L27" s="10">
        <f t="shared" si="6"/>
        <v>0</v>
      </c>
      <c r="M27" s="2">
        <f t="shared" si="7"/>
        <v>5709.3226824288113</v>
      </c>
      <c r="O27" s="7">
        <v>12</v>
      </c>
      <c r="P27" s="6">
        <v>106.99151564063885</v>
      </c>
    </row>
    <row r="28" spans="1:16">
      <c r="A28" s="2">
        <v>2</v>
      </c>
      <c r="B28" s="2">
        <v>5</v>
      </c>
      <c r="C28" s="2">
        <v>1</v>
      </c>
      <c r="D28" s="2">
        <v>1146</v>
      </c>
      <c r="E28" s="2"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3">
        <f t="shared" si="0"/>
        <v>972.43684757846063</v>
      </c>
      <c r="K28">
        <f t="shared" si="5"/>
        <v>-173.56315242153937</v>
      </c>
      <c r="L28" s="10">
        <f t="shared" si="6"/>
        <v>0</v>
      </c>
      <c r="M28" s="2">
        <f t="shared" si="7"/>
        <v>30124.167878502507</v>
      </c>
      <c r="O28" s="7" t="s">
        <v>16</v>
      </c>
      <c r="P28" s="6">
        <v>943.52847299962184</v>
      </c>
    </row>
    <row r="29" spans="1:16">
      <c r="A29" s="2">
        <v>2</v>
      </c>
      <c r="B29" s="2">
        <v>6</v>
      </c>
      <c r="C29" s="2">
        <v>2</v>
      </c>
      <c r="D29" s="2">
        <v>740</v>
      </c>
      <c r="E29" s="2"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3">
        <f t="shared" si="0"/>
        <v>721.4963087429478</v>
      </c>
      <c r="K29">
        <f t="shared" si="5"/>
        <v>-18.503691257052196</v>
      </c>
      <c r="L29" s="10">
        <f t="shared" si="6"/>
        <v>1</v>
      </c>
      <c r="M29" s="2">
        <f t="shared" si="7"/>
        <v>342.38659013630991</v>
      </c>
    </row>
    <row r="30" spans="1:16">
      <c r="A30" s="2">
        <v>2</v>
      </c>
      <c r="B30" s="2">
        <v>7</v>
      </c>
      <c r="C30" s="2">
        <v>3</v>
      </c>
      <c r="D30" s="2">
        <v>698</v>
      </c>
      <c r="E30" s="2">
        <v>0</v>
      </c>
      <c r="F30" s="2">
        <f t="shared" si="1"/>
        <v>0</v>
      </c>
      <c r="G30" s="2">
        <f t="shared" si="2"/>
        <v>0</v>
      </c>
      <c r="H30" s="2">
        <f t="shared" si="3"/>
        <v>0</v>
      </c>
      <c r="I30" s="2">
        <f t="shared" si="4"/>
        <v>0</v>
      </c>
      <c r="J30" s="3">
        <f t="shared" si="0"/>
        <v>708.22338986103398</v>
      </c>
      <c r="K30">
        <f t="shared" si="5"/>
        <v>10.223389861033979</v>
      </c>
      <c r="L30" s="10">
        <f t="shared" si="6"/>
        <v>0</v>
      </c>
      <c r="M30" s="2">
        <f t="shared" si="7"/>
        <v>104.51770025069237</v>
      </c>
      <c r="O30" t="s">
        <v>32</v>
      </c>
    </row>
    <row r="31" spans="1:16">
      <c r="A31" s="2">
        <v>2</v>
      </c>
      <c r="B31" s="2">
        <v>8</v>
      </c>
      <c r="C31" s="2">
        <v>4</v>
      </c>
      <c r="D31" s="2">
        <v>695</v>
      </c>
      <c r="E31" s="2">
        <v>0</v>
      </c>
      <c r="F31" s="2">
        <f t="shared" si="1"/>
        <v>0</v>
      </c>
      <c r="G31" s="2">
        <f t="shared" si="2"/>
        <v>0</v>
      </c>
      <c r="H31" s="2">
        <f t="shared" si="3"/>
        <v>0</v>
      </c>
      <c r="I31" s="2">
        <f t="shared" si="4"/>
        <v>0</v>
      </c>
      <c r="J31" s="3">
        <f t="shared" si="0"/>
        <v>748.1098526079478</v>
      </c>
      <c r="K31">
        <f t="shared" si="5"/>
        <v>53.109852607947801</v>
      </c>
      <c r="L31" s="10">
        <f t="shared" si="6"/>
        <v>1</v>
      </c>
      <c r="M31" s="2">
        <f t="shared" si="7"/>
        <v>2820.6564440379398</v>
      </c>
      <c r="O31" s="9" t="s">
        <v>29</v>
      </c>
      <c r="P31" s="6">
        <v>624.46605162070273</v>
      </c>
    </row>
    <row r="32" spans="1:16">
      <c r="A32" s="2">
        <v>2</v>
      </c>
      <c r="B32" s="2">
        <v>9</v>
      </c>
      <c r="C32" s="2">
        <v>5</v>
      </c>
      <c r="D32" s="2">
        <v>1159</v>
      </c>
      <c r="E32" s="2"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3">
        <f t="shared" si="0"/>
        <v>1152.249638085696</v>
      </c>
      <c r="K32">
        <f t="shared" si="5"/>
        <v>-6.7503619143039941</v>
      </c>
      <c r="L32" s="10">
        <f t="shared" si="6"/>
        <v>1</v>
      </c>
      <c r="M32" s="2">
        <f t="shared" si="7"/>
        <v>45.567385974085887</v>
      </c>
      <c r="O32" s="9" t="s">
        <v>30</v>
      </c>
      <c r="P32" s="6">
        <v>378.80433503959841</v>
      </c>
    </row>
    <row r="33" spans="1:16">
      <c r="A33" s="2">
        <v>2</v>
      </c>
      <c r="B33" s="2">
        <v>12</v>
      </c>
      <c r="C33" s="2">
        <v>1</v>
      </c>
      <c r="D33" s="2">
        <v>881</v>
      </c>
      <c r="E33" s="2"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3">
        <f t="shared" si="0"/>
        <v>972.43684757846063</v>
      </c>
      <c r="K33">
        <f t="shared" si="5"/>
        <v>91.436847578460629</v>
      </c>
      <c r="L33" s="10">
        <f t="shared" si="6"/>
        <v>1</v>
      </c>
      <c r="M33" s="2">
        <f t="shared" si="7"/>
        <v>8360.6970950866416</v>
      </c>
      <c r="O33" s="9" t="s">
        <v>31</v>
      </c>
      <c r="P33" s="6">
        <v>294.09741803173483</v>
      </c>
    </row>
    <row r="34" spans="1:16">
      <c r="A34" s="2">
        <v>2</v>
      </c>
      <c r="B34" s="2">
        <v>13</v>
      </c>
      <c r="C34" s="2">
        <v>2</v>
      </c>
      <c r="D34" s="2">
        <v>768</v>
      </c>
      <c r="E34" s="2">
        <v>0</v>
      </c>
      <c r="F34" s="2">
        <f t="shared" si="1"/>
        <v>0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3">
        <f t="shared" si="0"/>
        <v>721.4963087429478</v>
      </c>
      <c r="K34">
        <f t="shared" si="5"/>
        <v>-46.503691257052196</v>
      </c>
      <c r="L34" s="10">
        <f t="shared" si="6"/>
        <v>1</v>
      </c>
      <c r="M34" s="2">
        <f t="shared" si="7"/>
        <v>2162.5933005312327</v>
      </c>
    </row>
    <row r="35" spans="1:16">
      <c r="A35" s="2">
        <v>2</v>
      </c>
      <c r="B35" s="2">
        <v>14</v>
      </c>
      <c r="C35" s="2">
        <v>3</v>
      </c>
      <c r="D35" s="2">
        <v>654</v>
      </c>
      <c r="E35" s="2">
        <v>0</v>
      </c>
      <c r="F35" s="2">
        <f t="shared" si="1"/>
        <v>0</v>
      </c>
      <c r="G35" s="2">
        <f t="shared" si="2"/>
        <v>0</v>
      </c>
      <c r="H35" s="2">
        <f t="shared" si="3"/>
        <v>0</v>
      </c>
      <c r="I35" s="2">
        <f t="shared" si="4"/>
        <v>0</v>
      </c>
      <c r="J35" s="3">
        <f t="shared" si="0"/>
        <v>708.22338986103398</v>
      </c>
      <c r="K35">
        <f t="shared" si="5"/>
        <v>54.223389861033979</v>
      </c>
      <c r="L35" s="10">
        <f t="shared" si="6"/>
        <v>1</v>
      </c>
      <c r="M35" s="2">
        <f t="shared" si="7"/>
        <v>2940.1760080216827</v>
      </c>
      <c r="O35" t="s">
        <v>33</v>
      </c>
    </row>
    <row r="36" spans="1:16">
      <c r="A36" s="2">
        <v>2</v>
      </c>
      <c r="B36" s="2">
        <v>15</v>
      </c>
      <c r="C36" s="2">
        <v>4</v>
      </c>
      <c r="D36" s="2">
        <v>858</v>
      </c>
      <c r="E36" s="2"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3">
        <f t="shared" si="0"/>
        <v>748.1098526079478</v>
      </c>
      <c r="K36">
        <f t="shared" si="5"/>
        <v>-109.8901473920522</v>
      </c>
      <c r="L36" s="10">
        <f t="shared" si="6"/>
        <v>0</v>
      </c>
      <c r="M36" s="2">
        <f t="shared" si="7"/>
        <v>12075.844493846957</v>
      </c>
      <c r="O36" s="9" t="s">
        <v>34</v>
      </c>
      <c r="P36" s="6">
        <v>227.38210079223845</v>
      </c>
    </row>
    <row r="37" spans="1:16">
      <c r="A37" s="2">
        <v>2</v>
      </c>
      <c r="B37" s="2">
        <v>16</v>
      </c>
      <c r="C37" s="2">
        <v>5</v>
      </c>
      <c r="D37" s="2">
        <v>1647</v>
      </c>
      <c r="E37" s="2" t="s">
        <v>5</v>
      </c>
      <c r="F37" s="2">
        <f t="shared" si="1"/>
        <v>1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3">
        <f t="shared" si="0"/>
        <v>1588.6356048596526</v>
      </c>
      <c r="K37">
        <f t="shared" si="5"/>
        <v>-58.364395140347369</v>
      </c>
      <c r="L37" s="10">
        <f t="shared" si="6"/>
        <v>1</v>
      </c>
      <c r="M37" s="2">
        <f t="shared" si="7"/>
        <v>3406.4026200986036</v>
      </c>
      <c r="O37" s="9" t="s">
        <v>35</v>
      </c>
      <c r="P37" s="6">
        <v>-65.243612943378707</v>
      </c>
    </row>
    <row r="38" spans="1:16">
      <c r="A38" s="2">
        <v>2</v>
      </c>
      <c r="B38" s="2">
        <v>19</v>
      </c>
      <c r="C38" s="2">
        <v>1</v>
      </c>
      <c r="D38" s="2">
        <v>773</v>
      </c>
      <c r="E38" s="2">
        <v>0</v>
      </c>
      <c r="F38" s="2">
        <f t="shared" si="1"/>
        <v>0</v>
      </c>
      <c r="G38" s="2">
        <f t="shared" si="2"/>
        <v>0</v>
      </c>
      <c r="H38" s="2">
        <f t="shared" si="3"/>
        <v>0</v>
      </c>
      <c r="I38" s="2">
        <f t="shared" si="4"/>
        <v>0</v>
      </c>
      <c r="J38" s="3">
        <f t="shared" si="0"/>
        <v>972.43684757846063</v>
      </c>
      <c r="K38">
        <f t="shared" si="5"/>
        <v>199.43684757846063</v>
      </c>
      <c r="L38" s="10">
        <f t="shared" si="6"/>
        <v>1</v>
      </c>
      <c r="M38" s="2">
        <f t="shared" si="7"/>
        <v>39775.056172034136</v>
      </c>
    </row>
    <row r="39" spans="1:16">
      <c r="A39" s="2">
        <v>2</v>
      </c>
      <c r="B39" s="2">
        <v>20</v>
      </c>
      <c r="C39" s="2">
        <v>2</v>
      </c>
      <c r="D39" s="2">
        <v>755</v>
      </c>
      <c r="E39" s="2">
        <v>0</v>
      </c>
      <c r="F39" s="2">
        <f t="shared" si="1"/>
        <v>0</v>
      </c>
      <c r="G39" s="2">
        <f t="shared" si="2"/>
        <v>0</v>
      </c>
      <c r="H39" s="2">
        <f t="shared" si="3"/>
        <v>0</v>
      </c>
      <c r="I39" s="2">
        <f t="shared" si="4"/>
        <v>0</v>
      </c>
      <c r="J39" s="3">
        <f t="shared" si="0"/>
        <v>721.4963087429478</v>
      </c>
      <c r="K39">
        <f t="shared" si="5"/>
        <v>-33.503691257052196</v>
      </c>
      <c r="L39" s="10">
        <f t="shared" si="6"/>
        <v>0</v>
      </c>
      <c r="M39" s="2">
        <f t="shared" si="7"/>
        <v>1122.4973278478758</v>
      </c>
      <c r="O39" t="s">
        <v>46</v>
      </c>
    </row>
    <row r="40" spans="1:16">
      <c r="A40" s="2">
        <v>2</v>
      </c>
      <c r="B40" s="2">
        <v>21</v>
      </c>
      <c r="C40" s="2">
        <v>3</v>
      </c>
      <c r="D40" s="2">
        <v>788</v>
      </c>
      <c r="E40" s="2"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3">
        <f t="shared" si="0"/>
        <v>708.22338986103398</v>
      </c>
      <c r="K40">
        <f t="shared" si="5"/>
        <v>-79.776610138966021</v>
      </c>
      <c r="L40" s="10">
        <f t="shared" si="6"/>
        <v>1</v>
      </c>
      <c r="M40" s="2">
        <f t="shared" si="7"/>
        <v>6364.3075252645758</v>
      </c>
      <c r="O40" s="9" t="s">
        <v>39</v>
      </c>
      <c r="P40" s="6">
        <v>-348.35060245898404</v>
      </c>
    </row>
    <row r="41" spans="1:16">
      <c r="A41" s="2">
        <v>2</v>
      </c>
      <c r="B41" s="2">
        <v>22</v>
      </c>
      <c r="C41" s="2">
        <v>4</v>
      </c>
      <c r="D41" s="2">
        <v>702</v>
      </c>
      <c r="E41" s="2"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3">
        <f t="shared" si="0"/>
        <v>748.1098526079478</v>
      </c>
      <c r="K41">
        <f t="shared" si="5"/>
        <v>46.109852607947801</v>
      </c>
      <c r="L41" s="10">
        <f t="shared" si="6"/>
        <v>0</v>
      </c>
      <c r="M41" s="2">
        <f t="shared" si="7"/>
        <v>2126.1185075266708</v>
      </c>
      <c r="O41" s="9" t="s">
        <v>40</v>
      </c>
      <c r="P41" s="6">
        <v>205.79738057175254</v>
      </c>
    </row>
    <row r="42" spans="1:16">
      <c r="A42" s="2">
        <v>2</v>
      </c>
      <c r="B42" s="2">
        <v>23</v>
      </c>
      <c r="C42" s="2">
        <v>5</v>
      </c>
      <c r="D42" s="2">
        <v>1037</v>
      </c>
      <c r="E42" s="2">
        <v>0</v>
      </c>
      <c r="F42" s="2">
        <f t="shared" si="1"/>
        <v>0</v>
      </c>
      <c r="G42" s="2">
        <f t="shared" si="2"/>
        <v>0</v>
      </c>
      <c r="H42" s="2">
        <f t="shared" si="3"/>
        <v>0</v>
      </c>
      <c r="I42" s="2">
        <f t="shared" si="4"/>
        <v>0</v>
      </c>
      <c r="J42" s="3">
        <f t="shared" si="0"/>
        <v>1152.249638085696</v>
      </c>
      <c r="K42">
        <f t="shared" si="5"/>
        <v>115.24963808569601</v>
      </c>
      <c r="L42" s="10">
        <f t="shared" si="6"/>
        <v>0</v>
      </c>
      <c r="M42" s="2">
        <f t="shared" si="7"/>
        <v>13282.479078883911</v>
      </c>
      <c r="O42" s="9" t="s">
        <v>41</v>
      </c>
      <c r="P42" s="6">
        <v>-12.168306974250084</v>
      </c>
    </row>
    <row r="43" spans="1:16">
      <c r="A43" s="2">
        <v>2</v>
      </c>
      <c r="B43" s="2">
        <v>26</v>
      </c>
      <c r="C43" s="2">
        <v>1</v>
      </c>
      <c r="D43" s="2">
        <v>931</v>
      </c>
      <c r="E43" s="2">
        <v>0</v>
      </c>
      <c r="F43" s="2">
        <f t="shared" si="1"/>
        <v>0</v>
      </c>
      <c r="G43" s="2">
        <f t="shared" si="2"/>
        <v>0</v>
      </c>
      <c r="H43" s="2">
        <f t="shared" si="3"/>
        <v>0</v>
      </c>
      <c r="I43" s="2">
        <f t="shared" si="4"/>
        <v>0</v>
      </c>
      <c r="J43" s="3">
        <f t="shared" si="0"/>
        <v>972.43684757846063</v>
      </c>
      <c r="K43">
        <f t="shared" si="5"/>
        <v>41.436847578460629</v>
      </c>
      <c r="L43" s="10">
        <f t="shared" si="6"/>
        <v>0</v>
      </c>
      <c r="M43" s="2">
        <f t="shared" si="7"/>
        <v>1717.0123372405785</v>
      </c>
      <c r="O43" s="9" t="s">
        <v>42</v>
      </c>
      <c r="P43" s="6">
        <v>509.11130275581962</v>
      </c>
    </row>
    <row r="44" spans="1:16">
      <c r="A44" s="2">
        <v>2</v>
      </c>
      <c r="B44" s="2">
        <v>27</v>
      </c>
      <c r="C44" s="2">
        <v>2</v>
      </c>
      <c r="D44" s="2">
        <v>719</v>
      </c>
      <c r="E44" s="2"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3">
        <f t="shared" si="0"/>
        <v>721.4963087429478</v>
      </c>
      <c r="K44">
        <f t="shared" si="5"/>
        <v>2.4963087429478037</v>
      </c>
      <c r="L44" s="10">
        <f t="shared" si="6"/>
        <v>1</v>
      </c>
      <c r="M44" s="2">
        <f t="shared" si="7"/>
        <v>6.2315573401176438</v>
      </c>
      <c r="O44" s="9" t="s">
        <v>43</v>
      </c>
      <c r="P44" s="6">
        <v>-326.88255954558934</v>
      </c>
    </row>
    <row r="45" spans="1:16">
      <c r="A45" s="2">
        <v>2</v>
      </c>
      <c r="B45" s="2">
        <v>28</v>
      </c>
      <c r="C45" s="2">
        <v>3</v>
      </c>
      <c r="D45" s="2">
        <v>811</v>
      </c>
      <c r="E45" s="2"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3">
        <f t="shared" si="0"/>
        <v>708.22338986103398</v>
      </c>
      <c r="K45">
        <f t="shared" si="5"/>
        <v>-102.77661013896602</v>
      </c>
      <c r="L45" s="10">
        <f t="shared" si="6"/>
        <v>1</v>
      </c>
      <c r="M45" s="2">
        <f t="shared" si="7"/>
        <v>10563.031591657013</v>
      </c>
      <c r="O45" s="9" t="s">
        <v>44</v>
      </c>
      <c r="P45" s="6">
        <v>471.99640813373009</v>
      </c>
    </row>
    <row r="46" spans="1:16">
      <c r="A46" s="2">
        <v>3</v>
      </c>
      <c r="B46" s="2">
        <v>1</v>
      </c>
      <c r="C46" s="2">
        <v>4</v>
      </c>
      <c r="D46" s="2">
        <v>1383</v>
      </c>
      <c r="E46" s="2" t="s">
        <v>6</v>
      </c>
      <c r="F46" s="2">
        <f t="shared" si="1"/>
        <v>0</v>
      </c>
      <c r="G46" s="2">
        <f t="shared" si="2"/>
        <v>1</v>
      </c>
      <c r="H46" s="2">
        <f t="shared" si="3"/>
        <v>0</v>
      </c>
      <c r="I46" s="2">
        <f t="shared" si="4"/>
        <v>0</v>
      </c>
      <c r="J46" s="3">
        <f t="shared" si="0"/>
        <v>1433.1343037866848</v>
      </c>
      <c r="K46">
        <f t="shared" si="5"/>
        <v>50.134303786684768</v>
      </c>
      <c r="L46" s="10">
        <f t="shared" si="6"/>
        <v>0</v>
      </c>
      <c r="M46" s="2">
        <f t="shared" si="7"/>
        <v>2513.4484161755945</v>
      </c>
      <c r="O46" s="9" t="s">
        <v>45</v>
      </c>
      <c r="P46" s="6">
        <v>306.50911794310451</v>
      </c>
    </row>
    <row r="47" spans="1:16">
      <c r="A47" s="2">
        <v>3</v>
      </c>
      <c r="B47" s="2">
        <v>2</v>
      </c>
      <c r="C47" s="2">
        <v>5</v>
      </c>
      <c r="D47" s="2">
        <v>2022</v>
      </c>
      <c r="E47" s="2" t="s">
        <v>5</v>
      </c>
      <c r="F47" s="2">
        <f t="shared" si="1"/>
        <v>1</v>
      </c>
      <c r="G47" s="2">
        <f t="shared" si="2"/>
        <v>0</v>
      </c>
      <c r="H47" s="2">
        <f t="shared" si="3"/>
        <v>0</v>
      </c>
      <c r="I47" s="2">
        <f t="shared" si="4"/>
        <v>0</v>
      </c>
      <c r="J47" s="3">
        <f t="shared" si="0"/>
        <v>2026.8393145958253</v>
      </c>
      <c r="K47">
        <f t="shared" si="5"/>
        <v>4.8393145958252717</v>
      </c>
      <c r="L47" s="10">
        <f t="shared" si="6"/>
        <v>1</v>
      </c>
      <c r="M47" s="2">
        <f t="shared" si="7"/>
        <v>23.418965757367513</v>
      </c>
    </row>
    <row r="48" spans="1:16">
      <c r="A48" s="2">
        <v>3</v>
      </c>
      <c r="B48" s="2">
        <v>5</v>
      </c>
      <c r="C48" s="2">
        <v>1</v>
      </c>
      <c r="D48" s="2">
        <v>1130</v>
      </c>
      <c r="E48" s="2"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3">
        <f t="shared" si="0"/>
        <v>1031.836222275035</v>
      </c>
      <c r="K48">
        <f t="shared" si="5"/>
        <v>-98.16377772496503</v>
      </c>
      <c r="L48" s="10">
        <f t="shared" si="6"/>
        <v>0</v>
      </c>
      <c r="M48" s="2">
        <f t="shared" si="7"/>
        <v>9636.1272572363414</v>
      </c>
    </row>
    <row r="49" spans="1:13">
      <c r="A49" s="2">
        <v>3</v>
      </c>
      <c r="B49" s="2">
        <v>6</v>
      </c>
      <c r="C49" s="2">
        <v>2</v>
      </c>
      <c r="D49" s="2">
        <v>798</v>
      </c>
      <c r="E49" s="2">
        <v>0</v>
      </c>
      <c r="F49" s="2">
        <f t="shared" si="1"/>
        <v>0</v>
      </c>
      <c r="G49" s="2">
        <f t="shared" si="2"/>
        <v>0</v>
      </c>
      <c r="H49" s="2">
        <f t="shared" si="3"/>
        <v>0</v>
      </c>
      <c r="I49" s="2">
        <f t="shared" si="4"/>
        <v>0</v>
      </c>
      <c r="J49" s="3">
        <f t="shared" si="0"/>
        <v>780.89568343952214</v>
      </c>
      <c r="K49">
        <f t="shared" si="5"/>
        <v>-17.104316560477855</v>
      </c>
      <c r="L49" s="10">
        <f t="shared" si="6"/>
        <v>0</v>
      </c>
      <c r="M49" s="2">
        <f t="shared" si="7"/>
        <v>292.55764500103703</v>
      </c>
    </row>
    <row r="50" spans="1:13">
      <c r="A50" s="2">
        <v>3</v>
      </c>
      <c r="B50" s="2">
        <v>7</v>
      </c>
      <c r="C50" s="2">
        <v>3</v>
      </c>
      <c r="D50" s="2">
        <v>885</v>
      </c>
      <c r="E50" s="2">
        <v>0</v>
      </c>
      <c r="F50" s="2">
        <f t="shared" si="1"/>
        <v>0</v>
      </c>
      <c r="G50" s="2">
        <f t="shared" si="2"/>
        <v>0</v>
      </c>
      <c r="H50" s="2">
        <f t="shared" si="3"/>
        <v>0</v>
      </c>
      <c r="I50" s="2">
        <f t="shared" si="4"/>
        <v>0</v>
      </c>
      <c r="J50" s="3">
        <f t="shared" si="0"/>
        <v>767.62276455760832</v>
      </c>
      <c r="K50">
        <f t="shared" si="5"/>
        <v>-117.37723544239168</v>
      </c>
      <c r="L50" s="10">
        <f t="shared" si="6"/>
        <v>0</v>
      </c>
      <c r="M50" s="2">
        <f t="shared" si="7"/>
        <v>13777.415400098649</v>
      </c>
    </row>
    <row r="51" spans="1:13">
      <c r="A51" s="2">
        <v>3</v>
      </c>
      <c r="B51" s="2">
        <v>8</v>
      </c>
      <c r="C51" s="2">
        <v>4</v>
      </c>
      <c r="D51" s="2">
        <v>983</v>
      </c>
      <c r="E51" s="2">
        <v>0</v>
      </c>
      <c r="F51" s="2">
        <f t="shared" si="1"/>
        <v>0</v>
      </c>
      <c r="G51" s="2">
        <f t="shared" si="2"/>
        <v>0</v>
      </c>
      <c r="H51" s="2">
        <f t="shared" si="3"/>
        <v>0</v>
      </c>
      <c r="I51" s="2">
        <f t="shared" si="4"/>
        <v>0</v>
      </c>
      <c r="J51" s="3">
        <f t="shared" si="0"/>
        <v>807.50922730452214</v>
      </c>
      <c r="K51">
        <f t="shared" si="5"/>
        <v>-175.49077269547786</v>
      </c>
      <c r="L51" s="10">
        <f t="shared" si="6"/>
        <v>1</v>
      </c>
      <c r="M51" s="2">
        <f t="shared" si="7"/>
        <v>30797.011301255876</v>
      </c>
    </row>
    <row r="52" spans="1:13">
      <c r="A52" s="2">
        <v>3</v>
      </c>
      <c r="B52" s="2">
        <v>9</v>
      </c>
      <c r="C52" s="2">
        <v>5</v>
      </c>
      <c r="D52" s="2">
        <v>1439</v>
      </c>
      <c r="E52" s="2"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3">
        <f>$P$28+VLOOKUP(A52,$O$16:$P$27,2)+VLOOKUP(C52,$O$4:$P$8,2)+F52*$P$10+G52*$P$11+H52*$P$12+I52*$P$13+IF(B52=1,$P$31,IF(B52=2,$P$32,IF(B52=3,$P$33,0)))+$P$36</f>
        <v>1439.0311135745087</v>
      </c>
      <c r="K52">
        <f t="shared" si="5"/>
        <v>3.1113574508708552E-2</v>
      </c>
      <c r="L52" s="10">
        <f t="shared" si="6"/>
        <v>1</v>
      </c>
      <c r="M52" s="2">
        <f t="shared" si="7"/>
        <v>9.6805451870895869E-4</v>
      </c>
    </row>
    <row r="53" spans="1:13">
      <c r="A53" s="2">
        <v>3</v>
      </c>
      <c r="B53" s="2">
        <v>12</v>
      </c>
      <c r="C53" s="2">
        <v>1</v>
      </c>
      <c r="D53" s="2">
        <v>973</v>
      </c>
      <c r="E53" s="2"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3">
        <f>$P$28+VLOOKUP(A53,$O$16:$P$27,2)+VLOOKUP(C53,$O$4:$P$8,2)+F53*$P$10+G53*$P$11+H53*$P$12+I53*$P$13+IF(B53=1,$P$31,IF(B53=2,$P$32,IF(B53=3,$P$33,0)))+$P$37</f>
        <v>966.59260933165626</v>
      </c>
      <c r="K53">
        <f t="shared" si="5"/>
        <v>-6.4073906683437372</v>
      </c>
      <c r="L53" s="10">
        <f t="shared" si="6"/>
        <v>0</v>
      </c>
      <c r="M53" s="2">
        <f t="shared" si="7"/>
        <v>41.054655176778404</v>
      </c>
    </row>
    <row r="54" spans="1:13">
      <c r="A54" s="2">
        <v>3</v>
      </c>
      <c r="B54" s="2">
        <v>13</v>
      </c>
      <c r="C54" s="2">
        <v>2</v>
      </c>
      <c r="D54" s="2">
        <v>725</v>
      </c>
      <c r="E54" s="2">
        <v>0</v>
      </c>
      <c r="F54" s="2">
        <f t="shared" si="1"/>
        <v>0</v>
      </c>
      <c r="G54" s="2">
        <f t="shared" si="2"/>
        <v>0</v>
      </c>
      <c r="H54" s="2">
        <f t="shared" si="3"/>
        <v>0</v>
      </c>
      <c r="I54" s="2">
        <f t="shared" si="4"/>
        <v>0</v>
      </c>
      <c r="J54" s="3">
        <f>$P$28+VLOOKUP(A54,$O$16:$P$27,2)+VLOOKUP(C54,$O$4:$P$8,2)+F54*$P$10+G54*$P$11+H54*$P$12+I54*$P$13+IF(B54=1,$P$31,IF(B54=2,$P$32,IF(B54=3,$P$33,0)))+$P$37</f>
        <v>715.65207049614344</v>
      </c>
      <c r="K54">
        <f t="shared" si="5"/>
        <v>-9.3479295038565624</v>
      </c>
      <c r="L54" s="10">
        <f t="shared" si="6"/>
        <v>1</v>
      </c>
      <c r="M54" s="2">
        <f t="shared" si="7"/>
        <v>87.383786009071997</v>
      </c>
    </row>
    <row r="55" spans="1:13">
      <c r="A55" s="2">
        <v>3</v>
      </c>
      <c r="B55" s="2">
        <v>14</v>
      </c>
      <c r="C55" s="2">
        <v>3</v>
      </c>
      <c r="D55" s="2">
        <v>681</v>
      </c>
      <c r="E55" s="2">
        <v>0</v>
      </c>
      <c r="F55" s="2">
        <f t="shared" si="1"/>
        <v>0</v>
      </c>
      <c r="G55" s="2">
        <f t="shared" si="2"/>
        <v>0</v>
      </c>
      <c r="H55" s="2">
        <f t="shared" si="3"/>
        <v>0</v>
      </c>
      <c r="I55" s="2">
        <f t="shared" si="4"/>
        <v>0</v>
      </c>
      <c r="J55" s="3">
        <f>$P$28+VLOOKUP(A55,$O$16:$P$27,2)+VLOOKUP(C55,$O$4:$P$8,2)+F55*$P$10+G55*$P$11+H55*$P$12+I55*$P$13+IF(B55=1,$P$31,IF(B55=2,$P$32,IF(B55=3,$P$33,0)))+$P$37</f>
        <v>702.37915161422961</v>
      </c>
      <c r="K55">
        <f t="shared" si="5"/>
        <v>21.379151614229613</v>
      </c>
      <c r="L55" s="10">
        <f t="shared" si="6"/>
        <v>1</v>
      </c>
      <c r="M55" s="2">
        <f t="shared" si="7"/>
        <v>457.06812374421668</v>
      </c>
    </row>
    <row r="56" spans="1:13">
      <c r="A56" s="2">
        <v>3</v>
      </c>
      <c r="B56" s="2">
        <v>15</v>
      </c>
      <c r="C56" s="2">
        <v>4</v>
      </c>
      <c r="D56" s="2">
        <v>840</v>
      </c>
      <c r="E56" s="2">
        <v>0</v>
      </c>
      <c r="F56" s="2">
        <f t="shared" si="1"/>
        <v>0</v>
      </c>
      <c r="G56" s="2">
        <f t="shared" si="2"/>
        <v>0</v>
      </c>
      <c r="H56" s="2">
        <f t="shared" si="3"/>
        <v>0</v>
      </c>
      <c r="I56" s="2">
        <f t="shared" si="4"/>
        <v>0</v>
      </c>
      <c r="J56" s="3">
        <f>$P$28+VLOOKUP(A56,$O$16:$P$27,2)+VLOOKUP(C56,$O$4:$P$8,2)+F56*$P$10+G56*$P$11+H56*$P$12+I56*$P$13+IF(B56=1,$P$31,IF(B56=2,$P$32,IF(B56=3,$P$33,0)))+$P$37</f>
        <v>742.26561436114343</v>
      </c>
      <c r="K56">
        <f t="shared" si="5"/>
        <v>-97.734385638856565</v>
      </c>
      <c r="L56" s="10">
        <f t="shared" si="6"/>
        <v>1</v>
      </c>
      <c r="M56" s="2">
        <f t="shared" si="7"/>
        <v>9552.0101362047317</v>
      </c>
    </row>
    <row r="57" spans="1:13">
      <c r="A57" s="2">
        <v>3</v>
      </c>
      <c r="B57" s="2">
        <v>16</v>
      </c>
      <c r="C57" s="2">
        <v>5</v>
      </c>
      <c r="D57" s="2">
        <v>1491</v>
      </c>
      <c r="E57" s="2" t="s">
        <v>5</v>
      </c>
      <c r="F57" s="2">
        <f t="shared" si="1"/>
        <v>1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3">
        <f>$P$28+VLOOKUP(A57,$O$16:$P$27,2)+VLOOKUP(C57,$O$4:$P$8,2)+F57*$P$10+G57*$P$11+H57*$P$12+I57*$P$13+IF(B57=1,$P$31,IF(B57=2,$P$32,IF(B57=3,$P$33,0)))+$P$37</f>
        <v>1582.7913666128484</v>
      </c>
      <c r="K57">
        <f t="shared" si="5"/>
        <v>91.791366612848378</v>
      </c>
      <c r="L57" s="10">
        <f t="shared" si="6"/>
        <v>1</v>
      </c>
      <c r="M57" s="2">
        <f t="shared" si="7"/>
        <v>8425.6549846543367</v>
      </c>
    </row>
    <row r="58" spans="1:13">
      <c r="A58" s="2">
        <v>3</v>
      </c>
      <c r="B58" s="2">
        <v>19</v>
      </c>
      <c r="C58" s="2">
        <v>1</v>
      </c>
      <c r="D58" s="2">
        <v>1050</v>
      </c>
      <c r="E58" s="2"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3">
        <f t="shared" ref="J58:J75" si="8">$P$28+VLOOKUP(A58,$O$16:$P$27,2)+VLOOKUP(C58,$O$4:$P$8,2)+F58*$P$10+G58*$P$11+H58*$P$12+I58*$P$13+IF(B58=1,$P$31,IF(B58=2,$P$32,IF(B58=3,$P$33,0)))</f>
        <v>1031.836222275035</v>
      </c>
      <c r="K58">
        <f t="shared" si="5"/>
        <v>-18.16377772496503</v>
      </c>
      <c r="L58" s="10">
        <f t="shared" si="6"/>
        <v>1</v>
      </c>
      <c r="M58" s="2">
        <f t="shared" si="7"/>
        <v>329.92282124193582</v>
      </c>
    </row>
    <row r="59" spans="1:13">
      <c r="A59" s="2">
        <v>3</v>
      </c>
      <c r="B59" s="2">
        <v>20</v>
      </c>
      <c r="C59" s="2">
        <v>2</v>
      </c>
      <c r="D59" s="2">
        <v>779</v>
      </c>
      <c r="E59" s="2">
        <v>0</v>
      </c>
      <c r="F59" s="2">
        <f t="shared" si="1"/>
        <v>0</v>
      </c>
      <c r="G59" s="2">
        <f t="shared" si="2"/>
        <v>0</v>
      </c>
      <c r="H59" s="2">
        <f t="shared" si="3"/>
        <v>0</v>
      </c>
      <c r="I59" s="2">
        <f t="shared" si="4"/>
        <v>0</v>
      </c>
      <c r="J59" s="3">
        <f t="shared" si="8"/>
        <v>780.89568343952214</v>
      </c>
      <c r="K59">
        <f t="shared" si="5"/>
        <v>1.8956834395221449</v>
      </c>
      <c r="L59" s="10">
        <f t="shared" si="6"/>
        <v>0</v>
      </c>
      <c r="M59" s="2">
        <f t="shared" si="7"/>
        <v>3.5936157028785098</v>
      </c>
    </row>
    <row r="60" spans="1:13">
      <c r="A60" s="2">
        <v>3</v>
      </c>
      <c r="B60" s="2">
        <v>21</v>
      </c>
      <c r="C60" s="2">
        <v>3</v>
      </c>
      <c r="D60" s="2">
        <v>686</v>
      </c>
      <c r="E60" s="2"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3">
        <f t="shared" si="8"/>
        <v>767.62276455760832</v>
      </c>
      <c r="K60">
        <f t="shared" si="5"/>
        <v>81.622764557608321</v>
      </c>
      <c r="L60" s="10">
        <f t="shared" si="6"/>
        <v>0</v>
      </c>
      <c r="M60" s="2">
        <f t="shared" si="7"/>
        <v>6662.2756940267609</v>
      </c>
    </row>
    <row r="61" spans="1:13">
      <c r="A61" s="2">
        <v>3</v>
      </c>
      <c r="B61" s="2">
        <v>22</v>
      </c>
      <c r="C61" s="2">
        <v>4</v>
      </c>
      <c r="D61" s="2">
        <v>663</v>
      </c>
      <c r="E61" s="2"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3">
        <f t="shared" si="8"/>
        <v>807.50922730452214</v>
      </c>
      <c r="K61">
        <f t="shared" si="5"/>
        <v>144.50922730452214</v>
      </c>
      <c r="L61" s="10">
        <f t="shared" si="6"/>
        <v>0</v>
      </c>
      <c r="M61" s="2">
        <f t="shared" si="7"/>
        <v>20882.916776150047</v>
      </c>
    </row>
    <row r="62" spans="1:13">
      <c r="A62" s="2">
        <v>3</v>
      </c>
      <c r="B62" s="2">
        <v>23</v>
      </c>
      <c r="C62" s="2">
        <v>5</v>
      </c>
      <c r="D62" s="2">
        <v>1059</v>
      </c>
      <c r="E62" s="2">
        <v>0</v>
      </c>
      <c r="F62" s="2">
        <f t="shared" si="1"/>
        <v>0</v>
      </c>
      <c r="G62" s="2">
        <f t="shared" si="2"/>
        <v>0</v>
      </c>
      <c r="H62" s="2">
        <f t="shared" si="3"/>
        <v>0</v>
      </c>
      <c r="I62" s="2">
        <f t="shared" si="4"/>
        <v>0</v>
      </c>
      <c r="J62" s="3">
        <f t="shared" si="8"/>
        <v>1211.6490127822703</v>
      </c>
      <c r="K62">
        <f t="shared" si="5"/>
        <v>152.64901278227035</v>
      </c>
      <c r="L62" s="10">
        <f t="shared" si="6"/>
        <v>0</v>
      </c>
      <c r="M62" s="2">
        <f t="shared" si="7"/>
        <v>23301.721103401735</v>
      </c>
    </row>
    <row r="63" spans="1:13">
      <c r="A63" s="2">
        <v>3</v>
      </c>
      <c r="B63" s="2">
        <v>26</v>
      </c>
      <c r="C63" s="2">
        <v>1</v>
      </c>
      <c r="D63" s="2">
        <v>1005</v>
      </c>
      <c r="E63" s="2">
        <v>0</v>
      </c>
      <c r="F63" s="2">
        <f t="shared" si="1"/>
        <v>0</v>
      </c>
      <c r="G63" s="2">
        <f t="shared" si="2"/>
        <v>0</v>
      </c>
      <c r="H63" s="2">
        <f t="shared" si="3"/>
        <v>0</v>
      </c>
      <c r="I63" s="2">
        <f t="shared" si="4"/>
        <v>0</v>
      </c>
      <c r="J63" s="3">
        <f t="shared" si="8"/>
        <v>1031.836222275035</v>
      </c>
      <c r="K63">
        <f t="shared" si="5"/>
        <v>26.83622227503497</v>
      </c>
      <c r="L63" s="10">
        <f t="shared" si="6"/>
        <v>0</v>
      </c>
      <c r="M63" s="2">
        <f t="shared" si="7"/>
        <v>720.18282599508314</v>
      </c>
    </row>
    <row r="64" spans="1:13">
      <c r="A64" s="2">
        <v>3</v>
      </c>
      <c r="B64" s="2">
        <v>27</v>
      </c>
      <c r="C64" s="2">
        <v>2</v>
      </c>
      <c r="D64" s="2">
        <v>704</v>
      </c>
      <c r="E64" s="2"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3">
        <f t="shared" si="8"/>
        <v>780.89568343952214</v>
      </c>
      <c r="K64">
        <f t="shared" si="5"/>
        <v>76.895683439522145</v>
      </c>
      <c r="L64" s="10">
        <f t="shared" si="6"/>
        <v>0</v>
      </c>
      <c r="M64" s="2">
        <f t="shared" si="7"/>
        <v>5912.9461316311999</v>
      </c>
    </row>
    <row r="65" spans="1:13">
      <c r="A65" s="2">
        <v>3</v>
      </c>
      <c r="B65" s="2">
        <v>28</v>
      </c>
      <c r="C65" s="2">
        <v>3</v>
      </c>
      <c r="D65" s="2">
        <v>732</v>
      </c>
      <c r="E65" s="2"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3">
        <f t="shared" si="8"/>
        <v>767.62276455760832</v>
      </c>
      <c r="K65">
        <f t="shared" si="5"/>
        <v>35.622764557608321</v>
      </c>
      <c r="L65" s="10">
        <f t="shared" si="6"/>
        <v>0</v>
      </c>
      <c r="M65" s="2">
        <f t="shared" si="7"/>
        <v>1268.9813547267954</v>
      </c>
    </row>
    <row r="66" spans="1:13">
      <c r="A66" s="2">
        <v>3</v>
      </c>
      <c r="B66" s="2">
        <v>29</v>
      </c>
      <c r="C66" s="2">
        <v>4</v>
      </c>
      <c r="D66" s="2">
        <v>738</v>
      </c>
      <c r="E66" s="2"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3">
        <f t="shared" si="8"/>
        <v>807.50922730452214</v>
      </c>
      <c r="K66">
        <f t="shared" si="5"/>
        <v>69.509227304522142</v>
      </c>
      <c r="L66" s="10">
        <f t="shared" si="6"/>
        <v>1</v>
      </c>
      <c r="M66" s="2">
        <f t="shared" si="7"/>
        <v>4831.5326804717261</v>
      </c>
    </row>
    <row r="67" spans="1:13">
      <c r="A67" s="2">
        <v>3</v>
      </c>
      <c r="B67" s="2">
        <v>30</v>
      </c>
      <c r="C67" s="2">
        <v>5</v>
      </c>
      <c r="D67" s="2">
        <v>1867</v>
      </c>
      <c r="E67" s="2" t="s">
        <v>10</v>
      </c>
      <c r="F67" s="2">
        <f t="shared" si="1"/>
        <v>1</v>
      </c>
      <c r="G67" s="2">
        <f t="shared" si="2"/>
        <v>1</v>
      </c>
      <c r="H67" s="2">
        <f t="shared" si="3"/>
        <v>0</v>
      </c>
      <c r="I67" s="2">
        <f t="shared" si="4"/>
        <v>0</v>
      </c>
      <c r="J67" s="3">
        <f t="shared" si="8"/>
        <v>1649.194004417687</v>
      </c>
      <c r="K67">
        <f t="shared" si="5"/>
        <v>-217.80599558231302</v>
      </c>
      <c r="L67" s="10">
        <f t="shared" si="6"/>
        <v>0</v>
      </c>
      <c r="M67" s="2">
        <f t="shared" si="7"/>
        <v>47439.45171160256</v>
      </c>
    </row>
    <row r="68" spans="1:13">
      <c r="A68" s="2">
        <v>4</v>
      </c>
      <c r="B68" s="2">
        <v>2</v>
      </c>
      <c r="C68" s="2">
        <v>1</v>
      </c>
      <c r="D68" s="2">
        <v>1486</v>
      </c>
      <c r="E68" s="2">
        <v>0</v>
      </c>
      <c r="F68" s="2">
        <f t="shared" si="1"/>
        <v>0</v>
      </c>
      <c r="G68" s="2">
        <f t="shared" si="2"/>
        <v>0</v>
      </c>
      <c r="H68" s="2">
        <f t="shared" si="3"/>
        <v>0</v>
      </c>
      <c r="I68" s="2">
        <f t="shared" si="4"/>
        <v>0</v>
      </c>
      <c r="J68" s="3">
        <f t="shared" si="8"/>
        <v>1410.5769249688478</v>
      </c>
      <c r="K68">
        <f t="shared" si="5"/>
        <v>-75.423075031152166</v>
      </c>
      <c r="L68" s="10">
        <f t="shared" si="6"/>
        <v>0</v>
      </c>
      <c r="M68" s="2">
        <f t="shared" si="7"/>
        <v>5688.640247154809</v>
      </c>
    </row>
    <row r="69" spans="1:13">
      <c r="A69" s="2">
        <v>4</v>
      </c>
      <c r="B69" s="2">
        <v>3</v>
      </c>
      <c r="C69" s="2">
        <v>2</v>
      </c>
      <c r="D69" s="2">
        <v>1155</v>
      </c>
      <c r="E69" s="2">
        <v>0</v>
      </c>
      <c r="F69" s="2">
        <f t="shared" ref="F69:F132" si="9">IF(ISNUMBER(SEARCH("SP",E69))=TRUE,1,0)</f>
        <v>0</v>
      </c>
      <c r="G69" s="2">
        <f t="shared" ref="G69:G132" si="10">IF(ISNUMBER(SEARCH("FAC",E69))=TRUE,1,0)</f>
        <v>0</v>
      </c>
      <c r="H69" s="2">
        <f t="shared" ref="H69:H132" si="11">IF(ISNUMBER(SEARCH("BH",E69))=TRUE,1,0)</f>
        <v>0</v>
      </c>
      <c r="I69" s="2">
        <f t="shared" ref="I69:I132" si="12">IF(ISNUMBER(SEARCH("AH",E69))=TRUE,1,0)</f>
        <v>0</v>
      </c>
      <c r="J69" s="3">
        <f t="shared" si="8"/>
        <v>1074.9294691254713</v>
      </c>
      <c r="K69">
        <f t="shared" ref="K69:K132" si="13">J69-D69</f>
        <v>-80.070530874528686</v>
      </c>
      <c r="L69" s="10">
        <f t="shared" ref="L69:L132" si="14">IF(K69*K70&lt;0,1,0)</f>
        <v>0</v>
      </c>
      <c r="M69" s="2">
        <f t="shared" ref="M69:M132" si="15">(J69-D69)^2</f>
        <v>6411.2899145288511</v>
      </c>
    </row>
    <row r="70" spans="1:13">
      <c r="A70" s="2">
        <v>4</v>
      </c>
      <c r="B70" s="2">
        <v>4</v>
      </c>
      <c r="C70" s="2">
        <v>3</v>
      </c>
      <c r="D70" s="2">
        <v>871</v>
      </c>
      <c r="E70" s="2">
        <v>0</v>
      </c>
      <c r="F70" s="2">
        <f t="shared" si="9"/>
        <v>0</v>
      </c>
      <c r="G70" s="2">
        <f t="shared" si="10"/>
        <v>0</v>
      </c>
      <c r="H70" s="2">
        <f t="shared" si="11"/>
        <v>0</v>
      </c>
      <c r="I70" s="2">
        <f t="shared" si="12"/>
        <v>0</v>
      </c>
      <c r="J70" s="3">
        <f t="shared" si="8"/>
        <v>767.55913221182266</v>
      </c>
      <c r="K70">
        <f t="shared" si="13"/>
        <v>-103.44086778817734</v>
      </c>
      <c r="L70" s="10">
        <f t="shared" si="14"/>
        <v>0</v>
      </c>
      <c r="M70" s="2">
        <f t="shared" si="15"/>
        <v>10700.013128771185</v>
      </c>
    </row>
    <row r="71" spans="1:13">
      <c r="A71" s="2">
        <v>4</v>
      </c>
      <c r="B71" s="2">
        <v>5</v>
      </c>
      <c r="C71" s="2">
        <v>4</v>
      </c>
      <c r="D71" s="2">
        <v>832</v>
      </c>
      <c r="E71" s="2">
        <v>0</v>
      </c>
      <c r="F71" s="2">
        <f t="shared" si="9"/>
        <v>0</v>
      </c>
      <c r="G71" s="2">
        <f t="shared" si="10"/>
        <v>0</v>
      </c>
      <c r="H71" s="2">
        <f t="shared" si="11"/>
        <v>0</v>
      </c>
      <c r="I71" s="2">
        <f t="shared" si="12"/>
        <v>0</v>
      </c>
      <c r="J71" s="3">
        <f t="shared" si="8"/>
        <v>807.44559495873648</v>
      </c>
      <c r="K71">
        <f t="shared" si="13"/>
        <v>-24.554405041263522</v>
      </c>
      <c r="L71" s="10">
        <f t="shared" si="14"/>
        <v>1</v>
      </c>
      <c r="M71" s="2">
        <f t="shared" si="15"/>
        <v>602.91880693042742</v>
      </c>
    </row>
    <row r="72" spans="1:13">
      <c r="A72" s="2">
        <v>4</v>
      </c>
      <c r="B72" s="2">
        <v>6</v>
      </c>
      <c r="C72" s="2">
        <v>5</v>
      </c>
      <c r="D72" s="2">
        <v>1101</v>
      </c>
      <c r="E72" s="2">
        <v>0</v>
      </c>
      <c r="F72" s="2">
        <f t="shared" si="9"/>
        <v>0</v>
      </c>
      <c r="G72" s="2">
        <f t="shared" si="10"/>
        <v>0</v>
      </c>
      <c r="H72" s="2">
        <f t="shared" si="11"/>
        <v>0</v>
      </c>
      <c r="I72" s="2">
        <f t="shared" si="12"/>
        <v>0</v>
      </c>
      <c r="J72" s="3">
        <f t="shared" si="8"/>
        <v>1211.5853804364847</v>
      </c>
      <c r="K72">
        <f t="shared" si="13"/>
        <v>110.58538043648468</v>
      </c>
      <c r="L72" s="10">
        <f t="shared" si="14"/>
        <v>0</v>
      </c>
      <c r="M72" s="2">
        <f t="shared" si="15"/>
        <v>12229.126366282049</v>
      </c>
    </row>
    <row r="73" spans="1:13">
      <c r="A73" s="2">
        <v>4</v>
      </c>
      <c r="B73" s="2">
        <v>9</v>
      </c>
      <c r="C73" s="2">
        <v>1</v>
      </c>
      <c r="D73" s="2">
        <v>929</v>
      </c>
      <c r="E73" s="2">
        <v>0</v>
      </c>
      <c r="F73" s="2">
        <f t="shared" si="9"/>
        <v>0</v>
      </c>
      <c r="G73" s="2">
        <f t="shared" si="10"/>
        <v>0</v>
      </c>
      <c r="H73" s="2">
        <f t="shared" si="11"/>
        <v>0</v>
      </c>
      <c r="I73" s="2">
        <f t="shared" si="12"/>
        <v>0</v>
      </c>
      <c r="J73" s="3">
        <f t="shared" si="8"/>
        <v>1031.7725899292493</v>
      </c>
      <c r="K73">
        <f t="shared" si="13"/>
        <v>102.77258992924931</v>
      </c>
      <c r="L73" s="10">
        <f t="shared" si="14"/>
        <v>0</v>
      </c>
      <c r="M73" s="2">
        <f t="shared" si="15"/>
        <v>10562.205240765636</v>
      </c>
    </row>
    <row r="74" spans="1:13">
      <c r="A74" s="2">
        <v>4</v>
      </c>
      <c r="B74" s="2">
        <v>10</v>
      </c>
      <c r="C74" s="2">
        <v>2</v>
      </c>
      <c r="D74" s="2">
        <v>672</v>
      </c>
      <c r="E74" s="2">
        <v>0</v>
      </c>
      <c r="F74" s="2">
        <f t="shared" si="9"/>
        <v>0</v>
      </c>
      <c r="G74" s="2">
        <f t="shared" si="10"/>
        <v>0</v>
      </c>
      <c r="H74" s="2">
        <f t="shared" si="11"/>
        <v>0</v>
      </c>
      <c r="I74" s="2">
        <f t="shared" si="12"/>
        <v>0</v>
      </c>
      <c r="J74" s="3">
        <f t="shared" si="8"/>
        <v>780.83205109373648</v>
      </c>
      <c r="K74">
        <f t="shared" si="13"/>
        <v>108.83205109373648</v>
      </c>
      <c r="L74" s="10">
        <f t="shared" si="14"/>
        <v>0</v>
      </c>
      <c r="M74" s="2">
        <f t="shared" si="15"/>
        <v>11844.415345269668</v>
      </c>
    </row>
    <row r="75" spans="1:13">
      <c r="A75" s="2">
        <v>4</v>
      </c>
      <c r="B75" s="2">
        <v>11</v>
      </c>
      <c r="C75" s="2">
        <v>3</v>
      </c>
      <c r="D75" s="2">
        <v>751</v>
      </c>
      <c r="E75" s="2">
        <v>0</v>
      </c>
      <c r="F75" s="2">
        <f t="shared" si="9"/>
        <v>0</v>
      </c>
      <c r="G75" s="2">
        <f t="shared" si="10"/>
        <v>0</v>
      </c>
      <c r="H75" s="2">
        <f t="shared" si="11"/>
        <v>0</v>
      </c>
      <c r="I75" s="2">
        <f t="shared" si="12"/>
        <v>0</v>
      </c>
      <c r="J75" s="3">
        <f t="shared" si="8"/>
        <v>767.55913221182266</v>
      </c>
      <c r="K75">
        <f t="shared" si="13"/>
        <v>16.559132211822657</v>
      </c>
      <c r="L75" s="10">
        <f t="shared" si="14"/>
        <v>1</v>
      </c>
      <c r="M75" s="2">
        <f t="shared" si="15"/>
        <v>274.20485960862271</v>
      </c>
    </row>
    <row r="76" spans="1:13">
      <c r="A76" s="2">
        <v>4</v>
      </c>
      <c r="B76" s="2">
        <v>12</v>
      </c>
      <c r="C76" s="2">
        <v>4</v>
      </c>
      <c r="D76" s="2">
        <v>1114</v>
      </c>
      <c r="E76" s="2">
        <v>0</v>
      </c>
      <c r="F76" s="2">
        <f t="shared" si="9"/>
        <v>0</v>
      </c>
      <c r="G76" s="2">
        <f t="shared" si="10"/>
        <v>0</v>
      </c>
      <c r="H76" s="2">
        <f t="shared" si="11"/>
        <v>0</v>
      </c>
      <c r="I76" s="2">
        <f t="shared" si="12"/>
        <v>0</v>
      </c>
      <c r="J76" s="3">
        <f>$P$28+VLOOKUP(A76,$O$16:$P$27,2)+VLOOKUP(C76,$O$4:$P$8,2)+F76*$P$10+G76*$P$11+H76*$P$12+I76*$P$13+IF(B76=1,$P$31,IF(B76=2,$P$32,IF(B76=3,$P$33,0)))+$P$46</f>
        <v>1113.954712901841</v>
      </c>
      <c r="K76">
        <f t="shared" si="13"/>
        <v>-4.5287098158951267E-2</v>
      </c>
      <c r="L76" s="10">
        <f t="shared" si="14"/>
        <v>1</v>
      </c>
      <c r="M76" s="2">
        <f t="shared" si="15"/>
        <v>2.0509212596584872E-3</v>
      </c>
    </row>
    <row r="77" spans="1:13">
      <c r="A77" s="2">
        <v>4</v>
      </c>
      <c r="B77" s="2">
        <v>13</v>
      </c>
      <c r="C77" s="2">
        <v>5</v>
      </c>
      <c r="D77" s="2">
        <v>1612</v>
      </c>
      <c r="E77" s="2" t="s">
        <v>11</v>
      </c>
      <c r="F77" s="2">
        <f t="shared" si="9"/>
        <v>1</v>
      </c>
      <c r="G77" s="2">
        <f t="shared" si="10"/>
        <v>0</v>
      </c>
      <c r="H77" s="2">
        <f t="shared" si="11"/>
        <v>0</v>
      </c>
      <c r="I77" s="2">
        <f t="shared" si="12"/>
        <v>0</v>
      </c>
      <c r="J77" s="3">
        <f t="shared" ref="J77:J108" si="16">$P$28+VLOOKUP(A77,$O$16:$P$27,2)+VLOOKUP(C77,$O$4:$P$8,2)+F77*$P$10+G77*$P$11+H77*$P$12+I77*$P$13+IF(B77=1,$P$31,IF(B77=2,$P$32,IF(B77=3,$P$33,0)))</f>
        <v>1647.9713472104413</v>
      </c>
      <c r="K77">
        <f t="shared" si="13"/>
        <v>35.971347210441309</v>
      </c>
      <c r="L77" s="10">
        <f t="shared" si="14"/>
        <v>1</v>
      </c>
      <c r="M77" s="2">
        <f t="shared" si="15"/>
        <v>1293.9378201341237</v>
      </c>
    </row>
    <row r="78" spans="1:13">
      <c r="A78" s="2">
        <v>4</v>
      </c>
      <c r="B78" s="2">
        <v>16</v>
      </c>
      <c r="C78" s="2">
        <v>1</v>
      </c>
      <c r="D78" s="2">
        <v>1267</v>
      </c>
      <c r="E78" s="2">
        <v>0</v>
      </c>
      <c r="F78" s="2">
        <f t="shared" si="9"/>
        <v>0</v>
      </c>
      <c r="G78" s="2">
        <f t="shared" si="10"/>
        <v>0</v>
      </c>
      <c r="H78" s="2">
        <f t="shared" si="11"/>
        <v>0</v>
      </c>
      <c r="I78" s="2">
        <f t="shared" si="12"/>
        <v>0</v>
      </c>
      <c r="J78" s="3">
        <f t="shared" si="16"/>
        <v>1031.7725899292493</v>
      </c>
      <c r="K78">
        <f t="shared" si="13"/>
        <v>-235.22741007075069</v>
      </c>
      <c r="L78" s="10">
        <f t="shared" si="14"/>
        <v>0</v>
      </c>
      <c r="M78" s="2">
        <f t="shared" si="15"/>
        <v>55331.934448593107</v>
      </c>
    </row>
    <row r="79" spans="1:13">
      <c r="A79" s="2">
        <v>4</v>
      </c>
      <c r="B79" s="2">
        <v>17</v>
      </c>
      <c r="C79" s="2">
        <v>2</v>
      </c>
      <c r="D79" s="2">
        <v>825</v>
      </c>
      <c r="E79" s="2">
        <v>0</v>
      </c>
      <c r="F79" s="2">
        <f t="shared" si="9"/>
        <v>0</v>
      </c>
      <c r="G79" s="2">
        <f t="shared" si="10"/>
        <v>0</v>
      </c>
      <c r="H79" s="2">
        <f t="shared" si="11"/>
        <v>0</v>
      </c>
      <c r="I79" s="2">
        <f t="shared" si="12"/>
        <v>0</v>
      </c>
      <c r="J79" s="3">
        <f t="shared" si="16"/>
        <v>780.83205109373648</v>
      </c>
      <c r="K79">
        <f t="shared" si="13"/>
        <v>-44.167948906263518</v>
      </c>
      <c r="L79" s="10">
        <f t="shared" si="14"/>
        <v>1</v>
      </c>
      <c r="M79" s="2">
        <f t="shared" si="15"/>
        <v>1950.8077105863047</v>
      </c>
    </row>
    <row r="80" spans="1:13">
      <c r="A80" s="2">
        <v>4</v>
      </c>
      <c r="B80" s="2">
        <v>18</v>
      </c>
      <c r="C80" s="2">
        <v>3</v>
      </c>
      <c r="D80" s="2">
        <v>729</v>
      </c>
      <c r="E80" s="2">
        <v>0</v>
      </c>
      <c r="F80" s="2">
        <f t="shared" si="9"/>
        <v>0</v>
      </c>
      <c r="G80" s="2">
        <f t="shared" si="10"/>
        <v>0</v>
      </c>
      <c r="H80" s="2">
        <f t="shared" si="11"/>
        <v>0</v>
      </c>
      <c r="I80" s="2">
        <f t="shared" si="12"/>
        <v>0</v>
      </c>
      <c r="J80" s="3">
        <f t="shared" si="16"/>
        <v>767.55913221182266</v>
      </c>
      <c r="K80">
        <f t="shared" si="13"/>
        <v>38.559132211822657</v>
      </c>
      <c r="L80" s="10">
        <f t="shared" si="14"/>
        <v>1</v>
      </c>
      <c r="M80" s="2">
        <f t="shared" si="15"/>
        <v>1486.8066769288196</v>
      </c>
    </row>
    <row r="81" spans="1:13">
      <c r="A81" s="2">
        <v>4</v>
      </c>
      <c r="B81" s="2">
        <v>19</v>
      </c>
      <c r="C81" s="2">
        <v>4</v>
      </c>
      <c r="D81" s="2">
        <v>836</v>
      </c>
      <c r="E81" s="2">
        <v>0</v>
      </c>
      <c r="F81" s="2">
        <f t="shared" si="9"/>
        <v>0</v>
      </c>
      <c r="G81" s="2">
        <f t="shared" si="10"/>
        <v>0</v>
      </c>
      <c r="H81" s="2">
        <f t="shared" si="11"/>
        <v>0</v>
      </c>
      <c r="I81" s="2">
        <f t="shared" si="12"/>
        <v>0</v>
      </c>
      <c r="J81" s="3">
        <f t="shared" si="16"/>
        <v>807.44559495873648</v>
      </c>
      <c r="K81">
        <f t="shared" si="13"/>
        <v>-28.554405041263522</v>
      </c>
      <c r="L81" s="10">
        <f t="shared" si="14"/>
        <v>1</v>
      </c>
      <c r="M81" s="2">
        <f t="shared" si="15"/>
        <v>815.35404726053559</v>
      </c>
    </row>
    <row r="82" spans="1:13">
      <c r="A82" s="2">
        <v>4</v>
      </c>
      <c r="B82" s="2">
        <v>20</v>
      </c>
      <c r="C82" s="2">
        <v>5</v>
      </c>
      <c r="D82" s="2">
        <v>1123</v>
      </c>
      <c r="E82" s="2">
        <v>0</v>
      </c>
      <c r="F82" s="2">
        <f t="shared" si="9"/>
        <v>0</v>
      </c>
      <c r="G82" s="2">
        <f t="shared" si="10"/>
        <v>0</v>
      </c>
      <c r="H82" s="2">
        <f t="shared" si="11"/>
        <v>0</v>
      </c>
      <c r="I82" s="2">
        <f t="shared" si="12"/>
        <v>0</v>
      </c>
      <c r="J82" s="3">
        <f t="shared" si="16"/>
        <v>1211.5853804364847</v>
      </c>
      <c r="K82">
        <f t="shared" si="13"/>
        <v>88.585380436484684</v>
      </c>
      <c r="L82" s="10">
        <f t="shared" si="14"/>
        <v>0</v>
      </c>
      <c r="M82" s="2">
        <f t="shared" si="15"/>
        <v>7847.3696270767232</v>
      </c>
    </row>
    <row r="83" spans="1:13">
      <c r="A83" s="2">
        <v>4</v>
      </c>
      <c r="B83" s="2">
        <v>23</v>
      </c>
      <c r="C83" s="2">
        <v>1</v>
      </c>
      <c r="D83" s="2">
        <v>900</v>
      </c>
      <c r="E83" s="2">
        <v>0</v>
      </c>
      <c r="F83" s="2">
        <f t="shared" si="9"/>
        <v>0</v>
      </c>
      <c r="G83" s="2">
        <f t="shared" si="10"/>
        <v>0</v>
      </c>
      <c r="H83" s="2">
        <f t="shared" si="11"/>
        <v>0</v>
      </c>
      <c r="I83" s="2">
        <f t="shared" si="12"/>
        <v>0</v>
      </c>
      <c r="J83" s="3">
        <f t="shared" si="16"/>
        <v>1031.7725899292493</v>
      </c>
      <c r="K83">
        <f t="shared" si="13"/>
        <v>131.77258992924931</v>
      </c>
      <c r="L83" s="10">
        <f t="shared" si="14"/>
        <v>0</v>
      </c>
      <c r="M83" s="2">
        <f t="shared" si="15"/>
        <v>17364.015456662095</v>
      </c>
    </row>
    <row r="84" spans="1:13">
      <c r="A84" s="2">
        <v>4</v>
      </c>
      <c r="B84" s="2">
        <v>24</v>
      </c>
      <c r="C84" s="2">
        <v>2</v>
      </c>
      <c r="D84" s="2">
        <v>702</v>
      </c>
      <c r="E84" s="2">
        <v>0</v>
      </c>
      <c r="F84" s="2">
        <f t="shared" si="9"/>
        <v>0</v>
      </c>
      <c r="G84" s="2">
        <f t="shared" si="10"/>
        <v>0</v>
      </c>
      <c r="H84" s="2">
        <f t="shared" si="11"/>
        <v>0</v>
      </c>
      <c r="I84" s="2">
        <f t="shared" si="12"/>
        <v>0</v>
      </c>
      <c r="J84" s="3">
        <f t="shared" si="16"/>
        <v>780.83205109373648</v>
      </c>
      <c r="K84">
        <f t="shared" si="13"/>
        <v>78.832051093736482</v>
      </c>
      <c r="L84" s="10">
        <f t="shared" si="14"/>
        <v>0</v>
      </c>
      <c r="M84" s="2">
        <f t="shared" si="15"/>
        <v>6214.4922796454794</v>
      </c>
    </row>
    <row r="85" spans="1:13">
      <c r="A85" s="2">
        <v>4</v>
      </c>
      <c r="B85" s="2">
        <v>25</v>
      </c>
      <c r="C85" s="2">
        <v>3</v>
      </c>
      <c r="D85" s="2">
        <v>724</v>
      </c>
      <c r="E85" s="2">
        <v>0</v>
      </c>
      <c r="F85" s="2">
        <f t="shared" si="9"/>
        <v>0</v>
      </c>
      <c r="G85" s="2">
        <f t="shared" si="10"/>
        <v>0</v>
      </c>
      <c r="H85" s="2">
        <f t="shared" si="11"/>
        <v>0</v>
      </c>
      <c r="I85" s="2">
        <f t="shared" si="12"/>
        <v>0</v>
      </c>
      <c r="J85" s="3">
        <f t="shared" si="16"/>
        <v>767.55913221182266</v>
      </c>
      <c r="K85">
        <f t="shared" si="13"/>
        <v>43.559132211822657</v>
      </c>
      <c r="L85" s="10">
        <f t="shared" si="14"/>
        <v>1</v>
      </c>
      <c r="M85" s="2">
        <f t="shared" si="15"/>
        <v>1897.3979990470461</v>
      </c>
    </row>
    <row r="86" spans="1:13">
      <c r="A86" s="2">
        <v>4</v>
      </c>
      <c r="B86" s="2">
        <v>26</v>
      </c>
      <c r="C86" s="2">
        <v>4</v>
      </c>
      <c r="D86" s="2">
        <v>824</v>
      </c>
      <c r="E86" s="2">
        <v>0</v>
      </c>
      <c r="F86" s="2">
        <f t="shared" si="9"/>
        <v>0</v>
      </c>
      <c r="G86" s="2">
        <f t="shared" si="10"/>
        <v>0</v>
      </c>
      <c r="H86" s="2">
        <f t="shared" si="11"/>
        <v>0</v>
      </c>
      <c r="I86" s="2">
        <f t="shared" si="12"/>
        <v>0</v>
      </c>
      <c r="J86" s="3">
        <f t="shared" si="16"/>
        <v>807.44559495873648</v>
      </c>
      <c r="K86">
        <f t="shared" si="13"/>
        <v>-16.554405041263522</v>
      </c>
      <c r="L86" s="10">
        <f t="shared" si="14"/>
        <v>0</v>
      </c>
      <c r="M86" s="2">
        <f t="shared" si="15"/>
        <v>274.04832627021108</v>
      </c>
    </row>
    <row r="87" spans="1:13">
      <c r="A87" s="2">
        <v>4</v>
      </c>
      <c r="B87" s="2">
        <v>27</v>
      </c>
      <c r="C87" s="2">
        <v>5</v>
      </c>
      <c r="D87" s="2">
        <v>1682</v>
      </c>
      <c r="E87" s="2" t="s">
        <v>5</v>
      </c>
      <c r="F87" s="2">
        <f t="shared" si="9"/>
        <v>1</v>
      </c>
      <c r="G87" s="2">
        <f t="shared" si="10"/>
        <v>0</v>
      </c>
      <c r="H87" s="2">
        <f t="shared" si="11"/>
        <v>0</v>
      </c>
      <c r="I87" s="2">
        <f t="shared" si="12"/>
        <v>0</v>
      </c>
      <c r="J87" s="3">
        <f t="shared" si="16"/>
        <v>1647.9713472104413</v>
      </c>
      <c r="K87">
        <f t="shared" si="13"/>
        <v>-34.028652789558691</v>
      </c>
      <c r="L87" s="10">
        <f t="shared" si="14"/>
        <v>0</v>
      </c>
      <c r="M87" s="2">
        <f t="shared" si="15"/>
        <v>1157.9492106723405</v>
      </c>
    </row>
    <row r="88" spans="1:13">
      <c r="A88" s="2">
        <v>4</v>
      </c>
      <c r="B88" s="2">
        <v>30</v>
      </c>
      <c r="C88" s="2">
        <v>1</v>
      </c>
      <c r="D88" s="2">
        <v>1146</v>
      </c>
      <c r="E88" s="2">
        <v>0</v>
      </c>
      <c r="F88" s="2">
        <f t="shared" si="9"/>
        <v>0</v>
      </c>
      <c r="G88" s="2">
        <f t="shared" si="10"/>
        <v>0</v>
      </c>
      <c r="H88" s="2">
        <f t="shared" si="11"/>
        <v>0</v>
      </c>
      <c r="I88" s="2">
        <f t="shared" si="12"/>
        <v>0</v>
      </c>
      <c r="J88" s="3">
        <f t="shared" si="16"/>
        <v>1031.7725899292493</v>
      </c>
      <c r="K88">
        <f t="shared" si="13"/>
        <v>-114.22741007075069</v>
      </c>
      <c r="L88" s="10">
        <f t="shared" si="14"/>
        <v>1</v>
      </c>
      <c r="M88" s="2">
        <f t="shared" si="15"/>
        <v>13047.901211471437</v>
      </c>
    </row>
    <row r="89" spans="1:13">
      <c r="A89" s="2">
        <v>5</v>
      </c>
      <c r="B89" s="2">
        <v>1</v>
      </c>
      <c r="C89" s="2">
        <v>2</v>
      </c>
      <c r="D89" s="2">
        <v>1488</v>
      </c>
      <c r="E89" s="2" t="s">
        <v>6</v>
      </c>
      <c r="F89" s="2">
        <f t="shared" si="9"/>
        <v>0</v>
      </c>
      <c r="G89" s="2">
        <f t="shared" si="10"/>
        <v>1</v>
      </c>
      <c r="H89" s="2">
        <f t="shared" si="11"/>
        <v>0</v>
      </c>
      <c r="I89" s="2">
        <f t="shared" si="12"/>
        <v>0</v>
      </c>
      <c r="J89" s="3">
        <f t="shared" si="16"/>
        <v>1516.4543654329213</v>
      </c>
      <c r="K89">
        <f t="shared" si="13"/>
        <v>28.45436543292135</v>
      </c>
      <c r="L89" s="10">
        <f t="shared" si="14"/>
        <v>0</v>
      </c>
      <c r="M89" s="2">
        <f t="shared" si="15"/>
        <v>809.65091219022941</v>
      </c>
    </row>
    <row r="90" spans="1:13">
      <c r="A90" s="2">
        <v>5</v>
      </c>
      <c r="B90" s="2">
        <v>2</v>
      </c>
      <c r="C90" s="2">
        <v>3</v>
      </c>
      <c r="D90" s="2">
        <v>1121</v>
      </c>
      <c r="E90" s="2">
        <v>0</v>
      </c>
      <c r="F90" s="2">
        <f t="shared" si="9"/>
        <v>0</v>
      </c>
      <c r="G90" s="2">
        <f t="shared" si="10"/>
        <v>0</v>
      </c>
      <c r="H90" s="2">
        <f t="shared" si="11"/>
        <v>0</v>
      </c>
      <c r="I90" s="2">
        <f t="shared" si="12"/>
        <v>0</v>
      </c>
      <c r="J90" s="3">
        <f t="shared" si="16"/>
        <v>1256.3607051084432</v>
      </c>
      <c r="K90">
        <f t="shared" si="13"/>
        <v>135.3607051084432</v>
      </c>
      <c r="L90" s="10">
        <f t="shared" si="14"/>
        <v>0</v>
      </c>
      <c r="M90" s="2">
        <f t="shared" si="15"/>
        <v>18322.52048745492</v>
      </c>
    </row>
    <row r="91" spans="1:13">
      <c r="A91" s="2">
        <v>5</v>
      </c>
      <c r="B91" s="2">
        <v>3</v>
      </c>
      <c r="C91" s="2">
        <v>4</v>
      </c>
      <c r="D91" s="2">
        <v>1147</v>
      </c>
      <c r="E91" s="2">
        <v>0</v>
      </c>
      <c r="F91" s="2">
        <f t="shared" si="9"/>
        <v>0</v>
      </c>
      <c r="G91" s="2">
        <f t="shared" si="10"/>
        <v>0</v>
      </c>
      <c r="H91" s="2">
        <f t="shared" si="11"/>
        <v>0</v>
      </c>
      <c r="I91" s="2">
        <f t="shared" si="12"/>
        <v>0</v>
      </c>
      <c r="J91" s="3">
        <f t="shared" si="16"/>
        <v>1211.5402508474936</v>
      </c>
      <c r="K91">
        <f t="shared" si="13"/>
        <v>64.540250847493553</v>
      </c>
      <c r="L91" s="10">
        <f t="shared" si="14"/>
        <v>1</v>
      </c>
      <c r="M91" s="2">
        <f t="shared" si="15"/>
        <v>4165.4439794573918</v>
      </c>
    </row>
    <row r="92" spans="1:13">
      <c r="A92" s="2">
        <v>5</v>
      </c>
      <c r="B92" s="2">
        <v>4</v>
      </c>
      <c r="C92" s="2">
        <v>5</v>
      </c>
      <c r="D92" s="2">
        <v>1455</v>
      </c>
      <c r="E92" s="2">
        <v>0</v>
      </c>
      <c r="F92" s="2">
        <f t="shared" si="9"/>
        <v>0</v>
      </c>
      <c r="G92" s="2">
        <f t="shared" si="10"/>
        <v>0</v>
      </c>
      <c r="H92" s="2">
        <f t="shared" si="11"/>
        <v>0</v>
      </c>
      <c r="I92" s="2">
        <f t="shared" si="12"/>
        <v>0</v>
      </c>
      <c r="J92" s="3">
        <f t="shared" si="16"/>
        <v>1321.5826182935068</v>
      </c>
      <c r="K92">
        <f t="shared" si="13"/>
        <v>-133.41738170649319</v>
      </c>
      <c r="L92" s="10">
        <f t="shared" si="14"/>
        <v>0</v>
      </c>
      <c r="M92" s="2">
        <f t="shared" si="15"/>
        <v>17800.197741416105</v>
      </c>
    </row>
    <row r="93" spans="1:13">
      <c r="A93" s="2">
        <v>5</v>
      </c>
      <c r="B93" s="2">
        <v>7</v>
      </c>
      <c r="C93" s="2">
        <v>1</v>
      </c>
      <c r="D93" s="2">
        <v>1330</v>
      </c>
      <c r="E93" s="2">
        <v>0</v>
      </c>
      <c r="F93" s="2">
        <f t="shared" si="9"/>
        <v>0</v>
      </c>
      <c r="G93" s="2">
        <f t="shared" si="10"/>
        <v>0</v>
      </c>
      <c r="H93" s="2">
        <f t="shared" si="11"/>
        <v>0</v>
      </c>
      <c r="I93" s="2">
        <f t="shared" si="12"/>
        <v>0</v>
      </c>
      <c r="J93" s="3">
        <f t="shared" si="16"/>
        <v>1141.7698277862714</v>
      </c>
      <c r="K93">
        <f t="shared" si="13"/>
        <v>-188.23017221372857</v>
      </c>
      <c r="L93" s="10">
        <f t="shared" si="14"/>
        <v>1</v>
      </c>
      <c r="M93" s="2">
        <f t="shared" si="15"/>
        <v>35430.597731609916</v>
      </c>
    </row>
    <row r="94" spans="1:13">
      <c r="A94" s="2">
        <v>5</v>
      </c>
      <c r="B94" s="2">
        <v>8</v>
      </c>
      <c r="C94" s="2">
        <v>2</v>
      </c>
      <c r="D94" s="2">
        <v>819</v>
      </c>
      <c r="E94" s="2">
        <v>0</v>
      </c>
      <c r="F94" s="2">
        <f t="shared" si="9"/>
        <v>0</v>
      </c>
      <c r="G94" s="2">
        <f t="shared" si="10"/>
        <v>0</v>
      </c>
      <c r="H94" s="2">
        <f t="shared" si="11"/>
        <v>0</v>
      </c>
      <c r="I94" s="2">
        <f t="shared" si="12"/>
        <v>0</v>
      </c>
      <c r="J94" s="3">
        <f t="shared" si="16"/>
        <v>890.82928895075861</v>
      </c>
      <c r="K94">
        <f t="shared" si="13"/>
        <v>71.82928895075861</v>
      </c>
      <c r="L94" s="10">
        <f t="shared" si="14"/>
        <v>0</v>
      </c>
      <c r="M94" s="2">
        <f t="shared" si="15"/>
        <v>5159.4467511715729</v>
      </c>
    </row>
    <row r="95" spans="1:13">
      <c r="A95" s="2">
        <v>5</v>
      </c>
      <c r="B95" s="2">
        <v>9</v>
      </c>
      <c r="C95" s="2">
        <v>3</v>
      </c>
      <c r="D95" s="2">
        <v>743</v>
      </c>
      <c r="E95" s="2">
        <v>0</v>
      </c>
      <c r="F95" s="2">
        <f t="shared" si="9"/>
        <v>0</v>
      </c>
      <c r="G95" s="2">
        <f t="shared" si="10"/>
        <v>0</v>
      </c>
      <c r="H95" s="2">
        <f t="shared" si="11"/>
        <v>0</v>
      </c>
      <c r="I95" s="2">
        <f t="shared" si="12"/>
        <v>0</v>
      </c>
      <c r="J95" s="3">
        <f t="shared" si="16"/>
        <v>877.55637006884479</v>
      </c>
      <c r="K95">
        <f t="shared" si="13"/>
        <v>134.55637006884479</v>
      </c>
      <c r="L95" s="10">
        <f t="shared" si="14"/>
        <v>1</v>
      </c>
      <c r="M95" s="2">
        <f t="shared" si="15"/>
        <v>18105.416726103907</v>
      </c>
    </row>
    <row r="96" spans="1:13">
      <c r="A96" s="2">
        <v>5</v>
      </c>
      <c r="B96" s="2">
        <v>10</v>
      </c>
      <c r="C96" s="2">
        <v>4</v>
      </c>
      <c r="D96" s="2">
        <v>921</v>
      </c>
      <c r="E96" s="2">
        <v>0</v>
      </c>
      <c r="F96" s="2">
        <f t="shared" si="9"/>
        <v>0</v>
      </c>
      <c r="G96" s="2">
        <f t="shared" si="10"/>
        <v>0</v>
      </c>
      <c r="H96" s="2">
        <f t="shared" si="11"/>
        <v>0</v>
      </c>
      <c r="I96" s="2">
        <f t="shared" si="12"/>
        <v>0</v>
      </c>
      <c r="J96" s="3">
        <f t="shared" si="16"/>
        <v>917.44283281575861</v>
      </c>
      <c r="K96">
        <f t="shared" si="13"/>
        <v>-3.5571671842413934</v>
      </c>
      <c r="L96" s="10">
        <f t="shared" si="14"/>
        <v>1</v>
      </c>
      <c r="M96" s="2">
        <f t="shared" si="15"/>
        <v>12.653438376643843</v>
      </c>
    </row>
    <row r="97" spans="1:13">
      <c r="A97" s="2">
        <v>5</v>
      </c>
      <c r="B97" s="2">
        <v>11</v>
      </c>
      <c r="C97" s="2">
        <v>5</v>
      </c>
      <c r="D97" s="2">
        <v>1731</v>
      </c>
      <c r="E97" s="2" t="s">
        <v>12</v>
      </c>
      <c r="F97" s="2">
        <f t="shared" si="9"/>
        <v>1</v>
      </c>
      <c r="G97" s="2">
        <f t="shared" si="10"/>
        <v>1</v>
      </c>
      <c r="H97" s="2">
        <f t="shared" si="11"/>
        <v>0</v>
      </c>
      <c r="I97" s="2">
        <f t="shared" si="12"/>
        <v>0</v>
      </c>
      <c r="J97" s="3">
        <f t="shared" si="16"/>
        <v>1759.1276099289234</v>
      </c>
      <c r="K97">
        <f t="shared" si="13"/>
        <v>28.127609928923448</v>
      </c>
      <c r="L97" s="10">
        <f t="shared" si="14"/>
        <v>0</v>
      </c>
      <c r="M97" s="2">
        <f t="shared" si="15"/>
        <v>791.16244031367296</v>
      </c>
    </row>
    <row r="98" spans="1:13">
      <c r="A98" s="2">
        <v>5</v>
      </c>
      <c r="B98" s="2">
        <v>14</v>
      </c>
      <c r="C98" s="2">
        <v>1</v>
      </c>
      <c r="D98" s="2">
        <v>1118</v>
      </c>
      <c r="E98" s="2">
        <v>0</v>
      </c>
      <c r="F98" s="2">
        <f t="shared" si="9"/>
        <v>0</v>
      </c>
      <c r="G98" s="2">
        <f t="shared" si="10"/>
        <v>0</v>
      </c>
      <c r="H98" s="2">
        <f t="shared" si="11"/>
        <v>0</v>
      </c>
      <c r="I98" s="2">
        <f t="shared" si="12"/>
        <v>0</v>
      </c>
      <c r="J98" s="3">
        <f t="shared" si="16"/>
        <v>1141.7698277862714</v>
      </c>
      <c r="K98">
        <f t="shared" si="13"/>
        <v>23.769827786271435</v>
      </c>
      <c r="L98" s="10">
        <f t="shared" si="14"/>
        <v>1</v>
      </c>
      <c r="M98" s="2">
        <f t="shared" si="15"/>
        <v>565.00471298900163</v>
      </c>
    </row>
    <row r="99" spans="1:13">
      <c r="A99" s="2">
        <v>5</v>
      </c>
      <c r="B99" s="2">
        <v>15</v>
      </c>
      <c r="C99" s="2">
        <v>2</v>
      </c>
      <c r="D99" s="2">
        <v>1064</v>
      </c>
      <c r="E99" s="2">
        <v>0</v>
      </c>
      <c r="F99" s="2">
        <f t="shared" si="9"/>
        <v>0</v>
      </c>
      <c r="G99" s="2">
        <f t="shared" si="10"/>
        <v>0</v>
      </c>
      <c r="H99" s="2">
        <f t="shared" si="11"/>
        <v>0</v>
      </c>
      <c r="I99" s="2">
        <f t="shared" si="12"/>
        <v>0</v>
      </c>
      <c r="J99" s="3">
        <f t="shared" si="16"/>
        <v>890.82928895075861</v>
      </c>
      <c r="K99">
        <f t="shared" si="13"/>
        <v>-173.17071104924139</v>
      </c>
      <c r="L99" s="10">
        <f t="shared" si="14"/>
        <v>1</v>
      </c>
      <c r="M99" s="2">
        <f t="shared" si="15"/>
        <v>29988.095165299856</v>
      </c>
    </row>
    <row r="100" spans="1:13">
      <c r="A100" s="2">
        <v>5</v>
      </c>
      <c r="B100" s="2">
        <v>16</v>
      </c>
      <c r="C100" s="2">
        <v>3</v>
      </c>
      <c r="D100" s="2">
        <v>869</v>
      </c>
      <c r="E100" s="2">
        <v>0</v>
      </c>
      <c r="F100" s="2">
        <f t="shared" si="9"/>
        <v>0</v>
      </c>
      <c r="G100" s="2">
        <f t="shared" si="10"/>
        <v>0</v>
      </c>
      <c r="H100" s="2">
        <f t="shared" si="11"/>
        <v>0</v>
      </c>
      <c r="I100" s="2">
        <f t="shared" si="12"/>
        <v>0</v>
      </c>
      <c r="J100" s="3">
        <f t="shared" si="16"/>
        <v>877.55637006884479</v>
      </c>
      <c r="K100">
        <f t="shared" si="13"/>
        <v>8.5563700688447852</v>
      </c>
      <c r="L100" s="10">
        <f t="shared" si="14"/>
        <v>0</v>
      </c>
      <c r="M100" s="2">
        <f t="shared" si="15"/>
        <v>73.211468755022921</v>
      </c>
    </row>
    <row r="101" spans="1:13">
      <c r="A101" s="2">
        <v>5</v>
      </c>
      <c r="B101" s="2">
        <v>17</v>
      </c>
      <c r="C101" s="2">
        <v>4</v>
      </c>
      <c r="D101" s="2">
        <v>844</v>
      </c>
      <c r="E101" s="2">
        <v>0</v>
      </c>
      <c r="F101" s="2">
        <f t="shared" si="9"/>
        <v>0</v>
      </c>
      <c r="G101" s="2">
        <f t="shared" si="10"/>
        <v>0</v>
      </c>
      <c r="H101" s="2">
        <f t="shared" si="11"/>
        <v>0</v>
      </c>
      <c r="I101" s="2">
        <f t="shared" si="12"/>
        <v>0</v>
      </c>
      <c r="J101" s="3">
        <f t="shared" si="16"/>
        <v>917.44283281575861</v>
      </c>
      <c r="K101">
        <f t="shared" si="13"/>
        <v>73.442832815758607</v>
      </c>
      <c r="L101" s="10">
        <f t="shared" si="14"/>
        <v>0</v>
      </c>
      <c r="M101" s="2">
        <f t="shared" si="15"/>
        <v>5393.8496920034695</v>
      </c>
    </row>
    <row r="102" spans="1:13">
      <c r="A102" s="2">
        <v>5</v>
      </c>
      <c r="B102" s="2">
        <v>18</v>
      </c>
      <c r="C102" s="2">
        <v>5</v>
      </c>
      <c r="D102" s="2">
        <v>1251</v>
      </c>
      <c r="E102" s="2">
        <v>0</v>
      </c>
      <c r="F102" s="2">
        <f t="shared" si="9"/>
        <v>0</v>
      </c>
      <c r="G102" s="2">
        <f t="shared" si="10"/>
        <v>0</v>
      </c>
      <c r="H102" s="2">
        <f t="shared" si="11"/>
        <v>0</v>
      </c>
      <c r="I102" s="2">
        <f t="shared" si="12"/>
        <v>0</v>
      </c>
      <c r="J102" s="3">
        <f t="shared" si="16"/>
        <v>1321.5826182935068</v>
      </c>
      <c r="K102">
        <f t="shared" si="13"/>
        <v>70.582618293506812</v>
      </c>
      <c r="L102" s="10">
        <f t="shared" si="14"/>
        <v>1</v>
      </c>
      <c r="M102" s="2">
        <f t="shared" si="15"/>
        <v>4981.9060051668821</v>
      </c>
    </row>
    <row r="103" spans="1:13">
      <c r="A103" s="2">
        <v>5</v>
      </c>
      <c r="B103" s="2">
        <v>21</v>
      </c>
      <c r="C103" s="2">
        <v>1</v>
      </c>
      <c r="D103" s="2">
        <v>1187</v>
      </c>
      <c r="E103" s="2">
        <v>0</v>
      </c>
      <c r="F103" s="2">
        <f t="shared" si="9"/>
        <v>0</v>
      </c>
      <c r="G103" s="2">
        <f t="shared" si="10"/>
        <v>0</v>
      </c>
      <c r="H103" s="2">
        <f t="shared" si="11"/>
        <v>0</v>
      </c>
      <c r="I103" s="2">
        <f t="shared" si="12"/>
        <v>0</v>
      </c>
      <c r="J103" s="3">
        <f t="shared" si="16"/>
        <v>1141.7698277862714</v>
      </c>
      <c r="K103">
        <f t="shared" si="13"/>
        <v>-45.230172213728565</v>
      </c>
      <c r="L103" s="10">
        <f t="shared" si="14"/>
        <v>1</v>
      </c>
      <c r="M103" s="2">
        <f t="shared" si="15"/>
        <v>2045.7684784835435</v>
      </c>
    </row>
    <row r="104" spans="1:13">
      <c r="A104" s="2">
        <v>5</v>
      </c>
      <c r="B104" s="2">
        <v>22</v>
      </c>
      <c r="C104" s="2">
        <v>2</v>
      </c>
      <c r="D104" s="2">
        <v>785</v>
      </c>
      <c r="E104" s="2">
        <v>0</v>
      </c>
      <c r="F104" s="2">
        <f t="shared" si="9"/>
        <v>0</v>
      </c>
      <c r="G104" s="2">
        <f t="shared" si="10"/>
        <v>0</v>
      </c>
      <c r="H104" s="2">
        <f t="shared" si="11"/>
        <v>0</v>
      </c>
      <c r="I104" s="2">
        <f t="shared" si="12"/>
        <v>0</v>
      </c>
      <c r="J104" s="3">
        <f t="shared" si="16"/>
        <v>890.82928895075861</v>
      </c>
      <c r="K104">
        <f t="shared" si="13"/>
        <v>105.82928895075861</v>
      </c>
      <c r="L104" s="10">
        <f t="shared" si="14"/>
        <v>0</v>
      </c>
      <c r="M104" s="2">
        <f t="shared" si="15"/>
        <v>11199.838399823158</v>
      </c>
    </row>
    <row r="105" spans="1:13">
      <c r="A105" s="2">
        <v>5</v>
      </c>
      <c r="B105" s="2">
        <v>23</v>
      </c>
      <c r="C105" s="2">
        <v>3</v>
      </c>
      <c r="D105" s="2">
        <v>705</v>
      </c>
      <c r="E105" s="2">
        <v>0</v>
      </c>
      <c r="F105" s="2">
        <f t="shared" si="9"/>
        <v>0</v>
      </c>
      <c r="G105" s="2">
        <f t="shared" si="10"/>
        <v>0</v>
      </c>
      <c r="H105" s="2">
        <f t="shared" si="11"/>
        <v>0</v>
      </c>
      <c r="I105" s="2">
        <f t="shared" si="12"/>
        <v>0</v>
      </c>
      <c r="J105" s="3">
        <f t="shared" si="16"/>
        <v>877.55637006884479</v>
      </c>
      <c r="K105">
        <f t="shared" si="13"/>
        <v>172.55637006884479</v>
      </c>
      <c r="L105" s="10">
        <f t="shared" si="14"/>
        <v>0</v>
      </c>
      <c r="M105" s="2">
        <f t="shared" si="15"/>
        <v>29775.700851336114</v>
      </c>
    </row>
    <row r="106" spans="1:13">
      <c r="A106" s="2">
        <v>5</v>
      </c>
      <c r="B106" s="2">
        <v>24</v>
      </c>
      <c r="C106" s="2">
        <v>4</v>
      </c>
      <c r="D106" s="2">
        <v>890</v>
      </c>
      <c r="E106" s="2">
        <v>0</v>
      </c>
      <c r="F106" s="2">
        <f t="shared" si="9"/>
        <v>0</v>
      </c>
      <c r="G106" s="2">
        <f t="shared" si="10"/>
        <v>0</v>
      </c>
      <c r="H106" s="2">
        <f t="shared" si="11"/>
        <v>0</v>
      </c>
      <c r="I106" s="2">
        <f t="shared" si="12"/>
        <v>0</v>
      </c>
      <c r="J106" s="3">
        <f t="shared" si="16"/>
        <v>917.44283281575861</v>
      </c>
      <c r="K106">
        <f t="shared" si="13"/>
        <v>27.442832815758607</v>
      </c>
      <c r="L106" s="10">
        <f t="shared" si="14"/>
        <v>1</v>
      </c>
      <c r="M106" s="2">
        <f t="shared" si="15"/>
        <v>753.10907295367747</v>
      </c>
    </row>
    <row r="107" spans="1:13">
      <c r="A107" s="2">
        <v>5</v>
      </c>
      <c r="B107" s="2">
        <v>25</v>
      </c>
      <c r="C107" s="2">
        <v>5</v>
      </c>
      <c r="D107" s="2">
        <v>1754</v>
      </c>
      <c r="E107" s="2" t="s">
        <v>7</v>
      </c>
      <c r="F107" s="2">
        <f t="shared" si="9"/>
        <v>0</v>
      </c>
      <c r="G107" s="2">
        <f t="shared" si="10"/>
        <v>0</v>
      </c>
      <c r="H107" s="2">
        <f t="shared" si="11"/>
        <v>1</v>
      </c>
      <c r="I107" s="2">
        <f t="shared" si="12"/>
        <v>0</v>
      </c>
      <c r="J107" s="3">
        <f t="shared" si="16"/>
        <v>1581.6255640081806</v>
      </c>
      <c r="K107">
        <f t="shared" si="13"/>
        <v>-172.37443599181938</v>
      </c>
      <c r="L107" s="10">
        <f t="shared" si="14"/>
        <v>0</v>
      </c>
      <c r="M107" s="2">
        <f t="shared" si="15"/>
        <v>29712.946183497836</v>
      </c>
    </row>
    <row r="108" spans="1:13">
      <c r="A108" s="2">
        <v>5</v>
      </c>
      <c r="B108" s="2">
        <v>29</v>
      </c>
      <c r="C108" s="2">
        <v>2</v>
      </c>
      <c r="D108" s="2">
        <v>1310</v>
      </c>
      <c r="E108" s="2" t="s">
        <v>8</v>
      </c>
      <c r="F108" s="2">
        <f t="shared" si="9"/>
        <v>0</v>
      </c>
      <c r="G108" s="2">
        <f t="shared" si="10"/>
        <v>0</v>
      </c>
      <c r="H108" s="2">
        <f t="shared" si="11"/>
        <v>0</v>
      </c>
      <c r="I108" s="2">
        <f t="shared" si="12"/>
        <v>1</v>
      </c>
      <c r="J108" s="3">
        <f t="shared" si="16"/>
        <v>1179.1093125062293</v>
      </c>
      <c r="K108">
        <f t="shared" si="13"/>
        <v>-130.89068749377066</v>
      </c>
      <c r="L108" s="10">
        <f t="shared" si="14"/>
        <v>0</v>
      </c>
      <c r="M108" s="2">
        <f t="shared" si="15"/>
        <v>17132.37207259193</v>
      </c>
    </row>
    <row r="109" spans="1:13">
      <c r="A109" s="2">
        <v>5</v>
      </c>
      <c r="B109" s="2">
        <v>30</v>
      </c>
      <c r="C109" s="2">
        <v>3</v>
      </c>
      <c r="D109" s="2">
        <v>937</v>
      </c>
      <c r="E109" s="2">
        <v>0</v>
      </c>
      <c r="F109" s="2">
        <f t="shared" si="9"/>
        <v>0</v>
      </c>
      <c r="G109" s="2">
        <f t="shared" si="10"/>
        <v>0</v>
      </c>
      <c r="H109" s="2">
        <f t="shared" si="11"/>
        <v>0</v>
      </c>
      <c r="I109" s="2">
        <f t="shared" si="12"/>
        <v>0</v>
      </c>
      <c r="J109" s="3">
        <f t="shared" ref="J109:J140" si="17">$P$28+VLOOKUP(A109,$O$16:$P$27,2)+VLOOKUP(C109,$O$4:$P$8,2)+F109*$P$10+G109*$P$11+H109*$P$12+I109*$P$13+IF(B109=1,$P$31,IF(B109=2,$P$32,IF(B109=3,$P$33,0)))</f>
        <v>877.55637006884479</v>
      </c>
      <c r="K109">
        <f t="shared" si="13"/>
        <v>-59.443629931155215</v>
      </c>
      <c r="L109" s="10">
        <f t="shared" si="14"/>
        <v>0</v>
      </c>
      <c r="M109" s="2">
        <f t="shared" si="15"/>
        <v>3533.5451393921321</v>
      </c>
    </row>
    <row r="110" spans="1:13">
      <c r="A110" s="2">
        <v>5</v>
      </c>
      <c r="B110" s="2">
        <v>31</v>
      </c>
      <c r="C110" s="2">
        <v>4</v>
      </c>
      <c r="D110" s="2">
        <v>956</v>
      </c>
      <c r="E110" s="2">
        <v>0</v>
      </c>
      <c r="F110" s="2">
        <f t="shared" si="9"/>
        <v>0</v>
      </c>
      <c r="G110" s="2">
        <f t="shared" si="10"/>
        <v>0</v>
      </c>
      <c r="H110" s="2">
        <f t="shared" si="11"/>
        <v>0</v>
      </c>
      <c r="I110" s="2">
        <f t="shared" si="12"/>
        <v>0</v>
      </c>
      <c r="J110" s="3">
        <f t="shared" si="17"/>
        <v>917.44283281575861</v>
      </c>
      <c r="K110">
        <f t="shared" si="13"/>
        <v>-38.557167184241393</v>
      </c>
      <c r="L110" s="10">
        <f t="shared" si="14"/>
        <v>0</v>
      </c>
      <c r="M110" s="2">
        <f t="shared" si="15"/>
        <v>1486.6551412735414</v>
      </c>
    </row>
    <row r="111" spans="1:13">
      <c r="A111" s="2">
        <v>6</v>
      </c>
      <c r="B111" s="2">
        <v>1</v>
      </c>
      <c r="C111" s="2">
        <v>5</v>
      </c>
      <c r="D111" s="2">
        <v>2068</v>
      </c>
      <c r="E111" s="2">
        <v>0</v>
      </c>
      <c r="F111" s="2">
        <f t="shared" si="9"/>
        <v>0</v>
      </c>
      <c r="G111" s="2">
        <f t="shared" si="10"/>
        <v>0</v>
      </c>
      <c r="H111" s="2">
        <f t="shared" si="11"/>
        <v>0</v>
      </c>
      <c r="I111" s="2">
        <f t="shared" si="12"/>
        <v>0</v>
      </c>
      <c r="J111" s="3">
        <f t="shared" si="17"/>
        <v>1985.3157770687194</v>
      </c>
      <c r="K111">
        <f t="shared" si="13"/>
        <v>-82.684222931280601</v>
      </c>
      <c r="L111" s="10">
        <f t="shared" si="14"/>
        <v>0</v>
      </c>
      <c r="M111" s="2">
        <f t="shared" si="15"/>
        <v>6836.6807217497089</v>
      </c>
    </row>
    <row r="112" spans="1:13">
      <c r="A112" s="2">
        <v>6</v>
      </c>
      <c r="B112" s="2">
        <v>4</v>
      </c>
      <c r="C112" s="2">
        <v>1</v>
      </c>
      <c r="D112" s="2">
        <v>1383</v>
      </c>
      <c r="E112" s="2">
        <v>0</v>
      </c>
      <c r="F112" s="2">
        <f t="shared" si="9"/>
        <v>0</v>
      </c>
      <c r="G112" s="2">
        <f t="shared" si="10"/>
        <v>0</v>
      </c>
      <c r="H112" s="2">
        <f t="shared" si="11"/>
        <v>0</v>
      </c>
      <c r="I112" s="2">
        <f t="shared" si="12"/>
        <v>0</v>
      </c>
      <c r="J112" s="3">
        <f t="shared" si="17"/>
        <v>1181.0369349407813</v>
      </c>
      <c r="K112">
        <f t="shared" si="13"/>
        <v>-201.96306505921871</v>
      </c>
      <c r="L112" s="10">
        <f t="shared" si="14"/>
        <v>1</v>
      </c>
      <c r="M112" s="2">
        <f t="shared" si="15"/>
        <v>40789.07964811421</v>
      </c>
    </row>
    <row r="113" spans="1:13">
      <c r="A113" s="2">
        <v>6</v>
      </c>
      <c r="B113" s="2">
        <v>5</v>
      </c>
      <c r="C113" s="2">
        <v>2</v>
      </c>
      <c r="D113" s="2">
        <v>842</v>
      </c>
      <c r="E113" s="2">
        <v>0</v>
      </c>
      <c r="F113" s="2">
        <f t="shared" si="9"/>
        <v>0</v>
      </c>
      <c r="G113" s="2">
        <f t="shared" si="10"/>
        <v>0</v>
      </c>
      <c r="H113" s="2">
        <f t="shared" si="11"/>
        <v>0</v>
      </c>
      <c r="I113" s="2">
        <f t="shared" si="12"/>
        <v>0</v>
      </c>
      <c r="J113" s="3">
        <f t="shared" si="17"/>
        <v>930.09639610526847</v>
      </c>
      <c r="K113">
        <f t="shared" si="13"/>
        <v>88.096396105268468</v>
      </c>
      <c r="L113" s="10">
        <f t="shared" si="14"/>
        <v>1</v>
      </c>
      <c r="M113" s="2">
        <f t="shared" si="15"/>
        <v>7760.9750067363611</v>
      </c>
    </row>
    <row r="114" spans="1:13">
      <c r="A114" s="2">
        <v>6</v>
      </c>
      <c r="B114" s="2">
        <v>6</v>
      </c>
      <c r="C114" s="2">
        <v>3</v>
      </c>
      <c r="D114" s="2">
        <v>923</v>
      </c>
      <c r="E114" s="2">
        <v>0</v>
      </c>
      <c r="F114" s="2">
        <f t="shared" si="9"/>
        <v>0</v>
      </c>
      <c r="G114" s="2">
        <f t="shared" si="10"/>
        <v>0</v>
      </c>
      <c r="H114" s="2">
        <f t="shared" si="11"/>
        <v>0</v>
      </c>
      <c r="I114" s="2">
        <f t="shared" si="12"/>
        <v>0</v>
      </c>
      <c r="J114" s="3">
        <f t="shared" si="17"/>
        <v>916.82347722335464</v>
      </c>
      <c r="K114">
        <f t="shared" si="13"/>
        <v>-6.1765227766453563</v>
      </c>
      <c r="L114" s="10">
        <f t="shared" si="14"/>
        <v>0</v>
      </c>
      <c r="M114" s="2">
        <f t="shared" si="15"/>
        <v>38.14943361041886</v>
      </c>
    </row>
    <row r="115" spans="1:13">
      <c r="A115" s="2">
        <v>6</v>
      </c>
      <c r="B115" s="2">
        <v>7</v>
      </c>
      <c r="C115" s="2">
        <v>4</v>
      </c>
      <c r="D115" s="2">
        <v>959</v>
      </c>
      <c r="E115" s="2">
        <v>0</v>
      </c>
      <c r="F115" s="2">
        <f t="shared" si="9"/>
        <v>0</v>
      </c>
      <c r="G115" s="2">
        <f t="shared" si="10"/>
        <v>0</v>
      </c>
      <c r="H115" s="2">
        <f t="shared" si="11"/>
        <v>0</v>
      </c>
      <c r="I115" s="2">
        <f t="shared" si="12"/>
        <v>0</v>
      </c>
      <c r="J115" s="3">
        <f t="shared" si="17"/>
        <v>956.70993997026847</v>
      </c>
      <c r="K115">
        <f t="shared" si="13"/>
        <v>-2.290060029731535</v>
      </c>
      <c r="L115" s="10">
        <f t="shared" si="14"/>
        <v>0</v>
      </c>
      <c r="M115" s="2">
        <f t="shared" si="15"/>
        <v>5.2443749397739987</v>
      </c>
    </row>
    <row r="116" spans="1:13">
      <c r="A116" s="2">
        <v>6</v>
      </c>
      <c r="B116" s="2">
        <v>8</v>
      </c>
      <c r="C116" s="2">
        <v>5</v>
      </c>
      <c r="D116" s="2">
        <v>1820</v>
      </c>
      <c r="E116" s="2" t="s">
        <v>5</v>
      </c>
      <c r="F116" s="2">
        <f t="shared" si="9"/>
        <v>1</v>
      </c>
      <c r="G116" s="2">
        <f t="shared" si="10"/>
        <v>0</v>
      </c>
      <c r="H116" s="2">
        <f t="shared" si="11"/>
        <v>0</v>
      </c>
      <c r="I116" s="2">
        <f t="shared" si="12"/>
        <v>0</v>
      </c>
      <c r="J116" s="3">
        <f t="shared" si="17"/>
        <v>1797.2356922219733</v>
      </c>
      <c r="K116">
        <f t="shared" si="13"/>
        <v>-22.764307778026705</v>
      </c>
      <c r="L116" s="10">
        <f t="shared" si="14"/>
        <v>1</v>
      </c>
      <c r="M116" s="2">
        <f t="shared" si="15"/>
        <v>518.21370861272715</v>
      </c>
    </row>
    <row r="117" spans="1:13">
      <c r="A117" s="2">
        <v>6</v>
      </c>
      <c r="B117" s="2">
        <v>11</v>
      </c>
      <c r="C117" s="2">
        <v>1</v>
      </c>
      <c r="D117" s="2">
        <v>1164</v>
      </c>
      <c r="E117" s="2">
        <v>0</v>
      </c>
      <c r="F117" s="2">
        <f t="shared" si="9"/>
        <v>0</v>
      </c>
      <c r="G117" s="2">
        <f t="shared" si="10"/>
        <v>0</v>
      </c>
      <c r="H117" s="2">
        <f t="shared" si="11"/>
        <v>0</v>
      </c>
      <c r="I117" s="2">
        <f t="shared" si="12"/>
        <v>0</v>
      </c>
      <c r="J117" s="3">
        <f t="shared" si="17"/>
        <v>1181.0369349407813</v>
      </c>
      <c r="K117">
        <f t="shared" si="13"/>
        <v>17.036934940781293</v>
      </c>
      <c r="L117" s="10">
        <f t="shared" si="14"/>
        <v>0</v>
      </c>
      <c r="M117" s="2">
        <f t="shared" si="15"/>
        <v>290.25715217641448</v>
      </c>
    </row>
    <row r="118" spans="1:13">
      <c r="A118" s="2">
        <v>6</v>
      </c>
      <c r="B118" s="2">
        <v>12</v>
      </c>
      <c r="C118" s="2">
        <v>2</v>
      </c>
      <c r="D118" s="2">
        <v>928</v>
      </c>
      <c r="E118" s="2">
        <v>0</v>
      </c>
      <c r="F118" s="2">
        <f t="shared" si="9"/>
        <v>0</v>
      </c>
      <c r="G118" s="2">
        <f t="shared" si="10"/>
        <v>0</v>
      </c>
      <c r="H118" s="2">
        <f t="shared" si="11"/>
        <v>0</v>
      </c>
      <c r="I118" s="2">
        <f t="shared" si="12"/>
        <v>0</v>
      </c>
      <c r="J118" s="3">
        <f t="shared" si="17"/>
        <v>930.09639610526847</v>
      </c>
      <c r="K118">
        <f t="shared" si="13"/>
        <v>2.0963961052684681</v>
      </c>
      <c r="L118" s="10">
        <f t="shared" si="14"/>
        <v>0</v>
      </c>
      <c r="M118" s="2">
        <f t="shared" si="15"/>
        <v>4.3948766301848021</v>
      </c>
    </row>
    <row r="119" spans="1:13">
      <c r="A119" s="2">
        <v>6</v>
      </c>
      <c r="B119" s="2">
        <v>14</v>
      </c>
      <c r="C119" s="2">
        <v>4</v>
      </c>
      <c r="D119" s="2">
        <v>919</v>
      </c>
      <c r="E119" s="2">
        <v>0</v>
      </c>
      <c r="F119" s="2">
        <f t="shared" si="9"/>
        <v>0</v>
      </c>
      <c r="G119" s="2">
        <f t="shared" si="10"/>
        <v>0</v>
      </c>
      <c r="H119" s="2">
        <f t="shared" si="11"/>
        <v>0</v>
      </c>
      <c r="I119" s="2">
        <f t="shared" si="12"/>
        <v>0</v>
      </c>
      <c r="J119" s="3">
        <f t="shared" si="17"/>
        <v>956.70993997026847</v>
      </c>
      <c r="K119">
        <f t="shared" si="13"/>
        <v>37.709939970268465</v>
      </c>
      <c r="L119" s="10">
        <f t="shared" si="14"/>
        <v>1</v>
      </c>
      <c r="M119" s="2">
        <f t="shared" si="15"/>
        <v>1422.0395725612511</v>
      </c>
    </row>
    <row r="120" spans="1:13">
      <c r="A120" s="2">
        <v>6</v>
      </c>
      <c r="B120" s="2">
        <v>15</v>
      </c>
      <c r="C120" s="2">
        <v>5</v>
      </c>
      <c r="D120" s="2">
        <v>1460</v>
      </c>
      <c r="E120" s="2">
        <v>0</v>
      </c>
      <c r="F120" s="2">
        <f t="shared" si="9"/>
        <v>0</v>
      </c>
      <c r="G120" s="2">
        <f t="shared" si="10"/>
        <v>0</v>
      </c>
      <c r="H120" s="2">
        <f t="shared" si="11"/>
        <v>0</v>
      </c>
      <c r="I120" s="2">
        <f t="shared" si="12"/>
        <v>0</v>
      </c>
      <c r="J120" s="3">
        <f t="shared" si="17"/>
        <v>1360.8497254480167</v>
      </c>
      <c r="K120">
        <f t="shared" si="13"/>
        <v>-99.15027455198333</v>
      </c>
      <c r="L120" s="10">
        <f t="shared" si="14"/>
        <v>1</v>
      </c>
      <c r="M120" s="2">
        <f t="shared" si="15"/>
        <v>9830.7769437336738</v>
      </c>
    </row>
    <row r="121" spans="1:13">
      <c r="A121" s="2">
        <v>6</v>
      </c>
      <c r="B121" s="2">
        <v>18</v>
      </c>
      <c r="C121" s="2">
        <v>1</v>
      </c>
      <c r="D121" s="2">
        <v>1081</v>
      </c>
      <c r="E121" s="2">
        <v>0</v>
      </c>
      <c r="F121" s="2">
        <f t="shared" si="9"/>
        <v>0</v>
      </c>
      <c r="G121" s="2">
        <f t="shared" si="10"/>
        <v>0</v>
      </c>
      <c r="H121" s="2">
        <f t="shared" si="11"/>
        <v>0</v>
      </c>
      <c r="I121" s="2">
        <f t="shared" si="12"/>
        <v>0</v>
      </c>
      <c r="J121" s="3">
        <f t="shared" si="17"/>
        <v>1181.0369349407813</v>
      </c>
      <c r="K121">
        <f t="shared" si="13"/>
        <v>100.03693494078129</v>
      </c>
      <c r="L121" s="10">
        <f t="shared" si="14"/>
        <v>1</v>
      </c>
      <c r="M121" s="2">
        <f t="shared" si="15"/>
        <v>10007.38835234611</v>
      </c>
    </row>
    <row r="122" spans="1:13">
      <c r="A122" s="2">
        <v>6</v>
      </c>
      <c r="B122" s="2">
        <v>19</v>
      </c>
      <c r="C122" s="2">
        <v>2</v>
      </c>
      <c r="D122" s="2">
        <v>993</v>
      </c>
      <c r="E122" s="2">
        <v>0</v>
      </c>
      <c r="F122" s="2">
        <f t="shared" si="9"/>
        <v>0</v>
      </c>
      <c r="G122" s="2">
        <f t="shared" si="10"/>
        <v>0</v>
      </c>
      <c r="H122" s="2">
        <f t="shared" si="11"/>
        <v>0</v>
      </c>
      <c r="I122" s="2">
        <f t="shared" si="12"/>
        <v>0</v>
      </c>
      <c r="J122" s="3">
        <f t="shared" si="17"/>
        <v>930.09639610526847</v>
      </c>
      <c r="K122">
        <f t="shared" si="13"/>
        <v>-62.903603894731532</v>
      </c>
      <c r="L122" s="10">
        <f t="shared" si="14"/>
        <v>1</v>
      </c>
      <c r="M122" s="2">
        <f t="shared" si="15"/>
        <v>3956.8633829452838</v>
      </c>
    </row>
    <row r="123" spans="1:13">
      <c r="A123" s="2">
        <v>6</v>
      </c>
      <c r="B123" s="2">
        <v>20</v>
      </c>
      <c r="C123" s="2">
        <v>3</v>
      </c>
      <c r="D123" s="2">
        <v>862</v>
      </c>
      <c r="E123" s="2">
        <v>0</v>
      </c>
      <c r="F123" s="2">
        <f t="shared" si="9"/>
        <v>0</v>
      </c>
      <c r="G123" s="2">
        <f t="shared" si="10"/>
        <v>0</v>
      </c>
      <c r="H123" s="2">
        <f t="shared" si="11"/>
        <v>0</v>
      </c>
      <c r="I123" s="2">
        <f t="shared" si="12"/>
        <v>0</v>
      </c>
      <c r="J123" s="3">
        <f t="shared" si="17"/>
        <v>916.82347722335464</v>
      </c>
      <c r="K123">
        <f t="shared" si="13"/>
        <v>54.823477223354644</v>
      </c>
      <c r="L123" s="10">
        <f t="shared" si="14"/>
        <v>0</v>
      </c>
      <c r="M123" s="2">
        <f t="shared" si="15"/>
        <v>3005.6136548596855</v>
      </c>
    </row>
    <row r="124" spans="1:13">
      <c r="A124" s="2">
        <v>6</v>
      </c>
      <c r="B124" s="2">
        <v>21</v>
      </c>
      <c r="C124" s="2">
        <v>4</v>
      </c>
      <c r="D124" s="2">
        <v>900</v>
      </c>
      <c r="E124" s="2">
        <v>0</v>
      </c>
      <c r="F124" s="2">
        <f t="shared" si="9"/>
        <v>0</v>
      </c>
      <c r="G124" s="2">
        <f t="shared" si="10"/>
        <v>0</v>
      </c>
      <c r="H124" s="2">
        <f t="shared" si="11"/>
        <v>0</v>
      </c>
      <c r="I124" s="2">
        <f t="shared" si="12"/>
        <v>0</v>
      </c>
      <c r="J124" s="3">
        <f t="shared" si="17"/>
        <v>956.70993997026847</v>
      </c>
      <c r="K124">
        <f t="shared" si="13"/>
        <v>56.709939970268465</v>
      </c>
      <c r="L124" s="10">
        <f t="shared" si="14"/>
        <v>0</v>
      </c>
      <c r="M124" s="2">
        <f t="shared" si="15"/>
        <v>3216.017291431453</v>
      </c>
    </row>
    <row r="125" spans="1:13">
      <c r="A125" s="2">
        <v>6</v>
      </c>
      <c r="B125" s="2">
        <v>22</v>
      </c>
      <c r="C125" s="2">
        <v>5</v>
      </c>
      <c r="D125" s="2">
        <v>1769</v>
      </c>
      <c r="E125" s="2" t="s">
        <v>5</v>
      </c>
      <c r="F125" s="2">
        <f t="shared" si="9"/>
        <v>1</v>
      </c>
      <c r="G125" s="2">
        <f t="shared" si="10"/>
        <v>0</v>
      </c>
      <c r="H125" s="2">
        <f t="shared" si="11"/>
        <v>0</v>
      </c>
      <c r="I125" s="2">
        <f t="shared" si="12"/>
        <v>0</v>
      </c>
      <c r="J125" s="3">
        <f t="shared" si="17"/>
        <v>1797.2356922219733</v>
      </c>
      <c r="K125">
        <f t="shared" si="13"/>
        <v>28.235692221973295</v>
      </c>
      <c r="L125" s="10">
        <f t="shared" si="14"/>
        <v>0</v>
      </c>
      <c r="M125" s="2">
        <f t="shared" si="15"/>
        <v>797.25431525400325</v>
      </c>
    </row>
    <row r="126" spans="1:13">
      <c r="A126" s="2">
        <v>6</v>
      </c>
      <c r="B126" s="2">
        <v>25</v>
      </c>
      <c r="C126" s="2">
        <v>1</v>
      </c>
      <c r="D126" s="2">
        <v>1059</v>
      </c>
      <c r="E126" s="2">
        <v>0</v>
      </c>
      <c r="F126" s="2">
        <f t="shared" si="9"/>
        <v>0</v>
      </c>
      <c r="G126" s="2">
        <f t="shared" si="10"/>
        <v>0</v>
      </c>
      <c r="H126" s="2">
        <f t="shared" si="11"/>
        <v>0</v>
      </c>
      <c r="I126" s="2">
        <f t="shared" si="12"/>
        <v>0</v>
      </c>
      <c r="J126" s="3">
        <f t="shared" si="17"/>
        <v>1181.0369349407813</v>
      </c>
      <c r="K126">
        <f t="shared" si="13"/>
        <v>122.03693494078129</v>
      </c>
      <c r="L126" s="10">
        <f t="shared" si="14"/>
        <v>0</v>
      </c>
      <c r="M126" s="2">
        <f t="shared" si="15"/>
        <v>14893.013489740486</v>
      </c>
    </row>
    <row r="127" spans="1:13">
      <c r="A127" s="2">
        <v>6</v>
      </c>
      <c r="B127" s="2">
        <v>26</v>
      </c>
      <c r="C127" s="2">
        <v>2</v>
      </c>
      <c r="D127" s="2">
        <v>924</v>
      </c>
      <c r="E127" s="2">
        <v>0</v>
      </c>
      <c r="F127" s="2">
        <f t="shared" si="9"/>
        <v>0</v>
      </c>
      <c r="G127" s="2">
        <f t="shared" si="10"/>
        <v>0</v>
      </c>
      <c r="H127" s="2">
        <f t="shared" si="11"/>
        <v>0</v>
      </c>
      <c r="I127" s="2">
        <f t="shared" si="12"/>
        <v>0</v>
      </c>
      <c r="J127" s="3">
        <f t="shared" si="17"/>
        <v>930.09639610526847</v>
      </c>
      <c r="K127">
        <f t="shared" si="13"/>
        <v>6.0963961052684681</v>
      </c>
      <c r="L127" s="10">
        <f t="shared" si="14"/>
        <v>0</v>
      </c>
      <c r="M127" s="2">
        <f t="shared" si="15"/>
        <v>37.166045472332549</v>
      </c>
    </row>
    <row r="128" spans="1:13">
      <c r="A128" s="2">
        <v>6</v>
      </c>
      <c r="B128" s="2">
        <v>27</v>
      </c>
      <c r="C128" s="2">
        <v>3</v>
      </c>
      <c r="D128" s="2">
        <v>859</v>
      </c>
      <c r="E128" s="2">
        <v>0</v>
      </c>
      <c r="F128" s="2">
        <f t="shared" si="9"/>
        <v>0</v>
      </c>
      <c r="G128" s="2">
        <f t="shared" si="10"/>
        <v>0</v>
      </c>
      <c r="H128" s="2">
        <f t="shared" si="11"/>
        <v>0</v>
      </c>
      <c r="I128" s="2">
        <f t="shared" si="12"/>
        <v>0</v>
      </c>
      <c r="J128" s="3">
        <f t="shared" si="17"/>
        <v>916.82347722335464</v>
      </c>
      <c r="K128">
        <f t="shared" si="13"/>
        <v>57.823477223354644</v>
      </c>
      <c r="L128" s="10">
        <f t="shared" si="14"/>
        <v>0</v>
      </c>
      <c r="M128" s="2">
        <f t="shared" si="15"/>
        <v>3343.5545181998132</v>
      </c>
    </row>
    <row r="129" spans="1:13">
      <c r="A129" s="2">
        <v>6</v>
      </c>
      <c r="B129" s="2">
        <v>28</v>
      </c>
      <c r="C129" s="2">
        <v>4</v>
      </c>
      <c r="D129" s="2">
        <v>805</v>
      </c>
      <c r="E129" s="2">
        <v>0</v>
      </c>
      <c r="F129" s="2">
        <f t="shared" si="9"/>
        <v>0</v>
      </c>
      <c r="G129" s="2">
        <f t="shared" si="10"/>
        <v>0</v>
      </c>
      <c r="H129" s="2">
        <f t="shared" si="11"/>
        <v>0</v>
      </c>
      <c r="I129" s="2">
        <f t="shared" si="12"/>
        <v>0</v>
      </c>
      <c r="J129" s="3">
        <f t="shared" si="17"/>
        <v>956.70993997026847</v>
      </c>
      <c r="K129">
        <f t="shared" si="13"/>
        <v>151.70993997026847</v>
      </c>
      <c r="L129" s="10">
        <f t="shared" si="14"/>
        <v>1</v>
      </c>
      <c r="M129" s="2">
        <f t="shared" si="15"/>
        <v>23015.90588578246</v>
      </c>
    </row>
    <row r="130" spans="1:13">
      <c r="A130" s="2">
        <v>6</v>
      </c>
      <c r="B130" s="2">
        <v>29</v>
      </c>
      <c r="C130" s="2">
        <v>5</v>
      </c>
      <c r="D130" s="2">
        <v>1606</v>
      </c>
      <c r="E130" s="2">
        <v>0</v>
      </c>
      <c r="F130" s="2">
        <f t="shared" si="9"/>
        <v>0</v>
      </c>
      <c r="G130" s="2">
        <f t="shared" si="10"/>
        <v>0</v>
      </c>
      <c r="H130" s="2">
        <f t="shared" si="11"/>
        <v>0</v>
      </c>
      <c r="I130" s="2">
        <f t="shared" si="12"/>
        <v>0</v>
      </c>
      <c r="J130" s="3">
        <f t="shared" si="17"/>
        <v>1360.8497254480167</v>
      </c>
      <c r="K130">
        <f t="shared" si="13"/>
        <v>-245.15027455198333</v>
      </c>
      <c r="L130" s="10">
        <f t="shared" si="14"/>
        <v>0</v>
      </c>
      <c r="M130" s="2">
        <f t="shared" si="15"/>
        <v>60098.657112912806</v>
      </c>
    </row>
    <row r="131" spans="1:13">
      <c r="A131" s="2">
        <v>7</v>
      </c>
      <c r="B131" s="2">
        <v>2</v>
      </c>
      <c r="C131" s="2">
        <v>1</v>
      </c>
      <c r="D131" s="2">
        <v>1648</v>
      </c>
      <c r="E131" s="2">
        <v>0</v>
      </c>
      <c r="F131" s="2">
        <f t="shared" si="9"/>
        <v>0</v>
      </c>
      <c r="G131" s="2">
        <f t="shared" si="10"/>
        <v>0</v>
      </c>
      <c r="H131" s="2">
        <f t="shared" si="11"/>
        <v>0</v>
      </c>
      <c r="I131" s="2">
        <f t="shared" si="12"/>
        <v>0</v>
      </c>
      <c r="J131" s="3">
        <f t="shared" si="17"/>
        <v>1536.6542100300026</v>
      </c>
      <c r="K131">
        <f t="shared" si="13"/>
        <v>-111.34578996999744</v>
      </c>
      <c r="L131" s="10">
        <f t="shared" si="14"/>
        <v>1</v>
      </c>
      <c r="M131" s="2">
        <f t="shared" si="15"/>
        <v>12397.884944042782</v>
      </c>
    </row>
    <row r="132" spans="1:13">
      <c r="A132" s="2">
        <v>7</v>
      </c>
      <c r="B132" s="2">
        <v>3</v>
      </c>
      <c r="C132" s="2">
        <v>2</v>
      </c>
      <c r="D132" s="2">
        <v>1372</v>
      </c>
      <c r="E132" s="2" t="s">
        <v>7</v>
      </c>
      <c r="F132" s="2">
        <f t="shared" si="9"/>
        <v>0</v>
      </c>
      <c r="G132" s="2">
        <f t="shared" si="10"/>
        <v>0</v>
      </c>
      <c r="H132" s="2">
        <f t="shared" si="11"/>
        <v>1</v>
      </c>
      <c r="I132" s="2">
        <f t="shared" si="12"/>
        <v>0</v>
      </c>
      <c r="J132" s="3">
        <f t="shared" si="17"/>
        <v>1461.0496999012998</v>
      </c>
      <c r="K132">
        <f t="shared" si="13"/>
        <v>89.049699901299846</v>
      </c>
      <c r="L132" s="10">
        <f t="shared" si="14"/>
        <v>1</v>
      </c>
      <c r="M132" s="2">
        <f t="shared" si="15"/>
        <v>7929.8490525115621</v>
      </c>
    </row>
    <row r="133" spans="1:13">
      <c r="A133" s="2">
        <v>7</v>
      </c>
      <c r="B133" s="2">
        <v>5</v>
      </c>
      <c r="C133" s="2">
        <v>4</v>
      </c>
      <c r="D133" s="2">
        <v>1283</v>
      </c>
      <c r="E133" s="2" t="s">
        <v>8</v>
      </c>
      <c r="F133" s="2">
        <f t="shared" ref="F133:F196" si="18">IF(ISNUMBER(SEARCH("SP",E133))=TRUE,1,0)</f>
        <v>0</v>
      </c>
      <c r="G133" s="2">
        <f t="shared" ref="G133:G196" si="19">IF(ISNUMBER(SEARCH("FAC",E133))=TRUE,1,0)</f>
        <v>0</v>
      </c>
      <c r="H133" s="2">
        <f t="shared" ref="H133:H196" si="20">IF(ISNUMBER(SEARCH("BH",E133))=TRUE,1,0)</f>
        <v>0</v>
      </c>
      <c r="I133" s="2">
        <f t="shared" ref="I133:I196" si="21">IF(ISNUMBER(SEARCH("AH",E133))=TRUE,1,0)</f>
        <v>1</v>
      </c>
      <c r="J133" s="3">
        <f t="shared" si="17"/>
        <v>1221.8029035753621</v>
      </c>
      <c r="K133">
        <f t="shared" ref="K133:K196" si="22">J133-D133</f>
        <v>-61.197096424637948</v>
      </c>
      <c r="L133" s="10">
        <f t="shared" ref="L133:L196" si="23">IF(K133*K134&lt;0,1,0)</f>
        <v>1</v>
      </c>
      <c r="M133" s="2">
        <f t="shared" ref="M133:M196" si="24">(J133-D133)^2</f>
        <v>3745.0846108064347</v>
      </c>
    </row>
    <row r="134" spans="1:13">
      <c r="A134" s="2">
        <v>7</v>
      </c>
      <c r="B134" s="2">
        <v>6</v>
      </c>
      <c r="C134" s="2">
        <v>5</v>
      </c>
      <c r="D134" s="2">
        <v>1740</v>
      </c>
      <c r="E134" s="2" t="s">
        <v>5</v>
      </c>
      <c r="F134" s="2">
        <f t="shared" si="18"/>
        <v>1</v>
      </c>
      <c r="G134" s="2">
        <f t="shared" si="19"/>
        <v>0</v>
      </c>
      <c r="H134" s="2">
        <f t="shared" si="20"/>
        <v>0</v>
      </c>
      <c r="I134" s="2">
        <f t="shared" si="21"/>
        <v>0</v>
      </c>
      <c r="J134" s="3">
        <f t="shared" si="17"/>
        <v>1774.048632271596</v>
      </c>
      <c r="K134">
        <f t="shared" si="22"/>
        <v>34.048632271596034</v>
      </c>
      <c r="L134" s="10">
        <f t="shared" si="23"/>
        <v>1</v>
      </c>
      <c r="M134" s="2">
        <f t="shared" si="24"/>
        <v>1159.3093595663709</v>
      </c>
    </row>
    <row r="135" spans="1:13">
      <c r="A135" s="2">
        <v>7</v>
      </c>
      <c r="B135" s="2">
        <v>9</v>
      </c>
      <c r="C135" s="2">
        <v>1</v>
      </c>
      <c r="D135" s="2">
        <v>1195</v>
      </c>
      <c r="E135" s="2">
        <v>0</v>
      </c>
      <c r="F135" s="2">
        <f t="shared" si="18"/>
        <v>0</v>
      </c>
      <c r="G135" s="2">
        <f t="shared" si="19"/>
        <v>0</v>
      </c>
      <c r="H135" s="2">
        <f t="shared" si="20"/>
        <v>0</v>
      </c>
      <c r="I135" s="2">
        <f t="shared" si="21"/>
        <v>0</v>
      </c>
      <c r="J135" s="3">
        <f t="shared" si="17"/>
        <v>1157.849874990404</v>
      </c>
      <c r="K135">
        <f t="shared" si="22"/>
        <v>-37.150125009595968</v>
      </c>
      <c r="L135" s="10">
        <f t="shared" si="23"/>
        <v>1</v>
      </c>
      <c r="M135" s="2">
        <f t="shared" si="24"/>
        <v>1380.1317882286078</v>
      </c>
    </row>
    <row r="136" spans="1:13">
      <c r="A136" s="2">
        <v>7</v>
      </c>
      <c r="B136" s="2">
        <v>10</v>
      </c>
      <c r="C136" s="2">
        <v>2</v>
      </c>
      <c r="D136" s="2">
        <v>880</v>
      </c>
      <c r="E136" s="2">
        <v>0</v>
      </c>
      <c r="F136" s="2">
        <f t="shared" si="18"/>
        <v>0</v>
      </c>
      <c r="G136" s="2">
        <f t="shared" si="19"/>
        <v>0</v>
      </c>
      <c r="H136" s="2">
        <f t="shared" si="20"/>
        <v>0</v>
      </c>
      <c r="I136" s="2">
        <f t="shared" si="21"/>
        <v>0</v>
      </c>
      <c r="J136" s="3">
        <f t="shared" si="17"/>
        <v>906.90933615489121</v>
      </c>
      <c r="K136">
        <f t="shared" si="22"/>
        <v>26.909336154891207</v>
      </c>
      <c r="L136" s="10">
        <f t="shared" si="23"/>
        <v>0</v>
      </c>
      <c r="M136" s="2">
        <f t="shared" si="24"/>
        <v>724.11237229693506</v>
      </c>
    </row>
    <row r="137" spans="1:13">
      <c r="A137" s="2">
        <v>7</v>
      </c>
      <c r="B137" s="2">
        <v>11</v>
      </c>
      <c r="C137" s="2">
        <v>3</v>
      </c>
      <c r="D137" s="2">
        <v>855</v>
      </c>
      <c r="E137" s="2">
        <v>0</v>
      </c>
      <c r="F137" s="2">
        <f t="shared" si="18"/>
        <v>0</v>
      </c>
      <c r="G137" s="2">
        <f t="shared" si="19"/>
        <v>0</v>
      </c>
      <c r="H137" s="2">
        <f t="shared" si="20"/>
        <v>0</v>
      </c>
      <c r="I137" s="2">
        <f t="shared" si="21"/>
        <v>0</v>
      </c>
      <c r="J137" s="3">
        <f t="shared" si="17"/>
        <v>893.63641727297738</v>
      </c>
      <c r="K137">
        <f t="shared" si="22"/>
        <v>38.636417272977383</v>
      </c>
      <c r="L137" s="10">
        <f t="shared" si="23"/>
        <v>1</v>
      </c>
      <c r="M137" s="2">
        <f t="shared" si="24"/>
        <v>1492.772739691625</v>
      </c>
    </row>
    <row r="138" spans="1:13">
      <c r="A138" s="2">
        <v>7</v>
      </c>
      <c r="B138" s="2">
        <v>12</v>
      </c>
      <c r="C138" s="2">
        <v>4</v>
      </c>
      <c r="D138" s="2">
        <v>955</v>
      </c>
      <c r="E138" s="2">
        <v>0</v>
      </c>
      <c r="F138" s="2">
        <f t="shared" si="18"/>
        <v>0</v>
      </c>
      <c r="G138" s="2">
        <f t="shared" si="19"/>
        <v>0</v>
      </c>
      <c r="H138" s="2">
        <f t="shared" si="20"/>
        <v>0</v>
      </c>
      <c r="I138" s="2">
        <f t="shared" si="21"/>
        <v>0</v>
      </c>
      <c r="J138" s="3">
        <f t="shared" si="17"/>
        <v>933.5228800198912</v>
      </c>
      <c r="K138">
        <f t="shared" si="22"/>
        <v>-21.477119980108796</v>
      </c>
      <c r="L138" s="10">
        <f t="shared" si="23"/>
        <v>0</v>
      </c>
      <c r="M138" s="2">
        <f t="shared" si="24"/>
        <v>461.26668263998846</v>
      </c>
    </row>
    <row r="139" spans="1:13">
      <c r="A139" s="2">
        <v>7</v>
      </c>
      <c r="B139" s="2">
        <v>13</v>
      </c>
      <c r="C139" s="2">
        <v>5</v>
      </c>
      <c r="D139" s="2">
        <v>1466</v>
      </c>
      <c r="E139" s="2">
        <v>0</v>
      </c>
      <c r="F139" s="2">
        <f t="shared" si="18"/>
        <v>0</v>
      </c>
      <c r="G139" s="2">
        <f t="shared" si="19"/>
        <v>0</v>
      </c>
      <c r="H139" s="2">
        <f t="shared" si="20"/>
        <v>0</v>
      </c>
      <c r="I139" s="2">
        <f t="shared" si="21"/>
        <v>0</v>
      </c>
      <c r="J139" s="3">
        <f t="shared" si="17"/>
        <v>1337.6626654976394</v>
      </c>
      <c r="K139">
        <f t="shared" si="22"/>
        <v>-128.33733450236059</v>
      </c>
      <c r="L139" s="10">
        <f t="shared" si="23"/>
        <v>0</v>
      </c>
      <c r="M139" s="2">
        <f t="shared" si="24"/>
        <v>16470.471427170793</v>
      </c>
    </row>
    <row r="140" spans="1:13">
      <c r="A140" s="2">
        <v>7</v>
      </c>
      <c r="B140" s="2">
        <v>16</v>
      </c>
      <c r="C140" s="2">
        <v>1</v>
      </c>
      <c r="D140" s="2">
        <v>1290</v>
      </c>
      <c r="E140" s="2">
        <v>0</v>
      </c>
      <c r="F140" s="2">
        <f t="shared" si="18"/>
        <v>0</v>
      </c>
      <c r="G140" s="2">
        <f t="shared" si="19"/>
        <v>0</v>
      </c>
      <c r="H140" s="2">
        <f t="shared" si="20"/>
        <v>0</v>
      </c>
      <c r="I140" s="2">
        <f t="shared" si="21"/>
        <v>0</v>
      </c>
      <c r="J140" s="3">
        <f t="shared" si="17"/>
        <v>1157.849874990404</v>
      </c>
      <c r="K140">
        <f t="shared" si="22"/>
        <v>-132.15012500959597</v>
      </c>
      <c r="L140" s="10">
        <f t="shared" si="23"/>
        <v>0</v>
      </c>
      <c r="M140" s="2">
        <f t="shared" si="24"/>
        <v>17463.655540051841</v>
      </c>
    </row>
    <row r="141" spans="1:13">
      <c r="A141" s="2">
        <v>7</v>
      </c>
      <c r="B141" s="2">
        <v>17</v>
      </c>
      <c r="C141" s="2">
        <v>2</v>
      </c>
      <c r="D141" s="2">
        <v>968</v>
      </c>
      <c r="E141" s="2">
        <v>0</v>
      </c>
      <c r="F141" s="2">
        <f t="shared" si="18"/>
        <v>0</v>
      </c>
      <c r="G141" s="2">
        <f t="shared" si="19"/>
        <v>0</v>
      </c>
      <c r="H141" s="2">
        <f t="shared" si="20"/>
        <v>0</v>
      </c>
      <c r="I141" s="2">
        <f t="shared" si="21"/>
        <v>0</v>
      </c>
      <c r="J141" s="3">
        <f t="shared" ref="J141:J172" si="25">$P$28+VLOOKUP(A141,$O$16:$P$27,2)+VLOOKUP(C141,$O$4:$P$8,2)+F141*$P$10+G141*$P$11+H141*$P$12+I141*$P$13+IF(B141=1,$P$31,IF(B141=2,$P$32,IF(B141=3,$P$33,0)))</f>
        <v>906.90933615489121</v>
      </c>
      <c r="K141">
        <f t="shared" si="22"/>
        <v>-61.090663845108793</v>
      </c>
      <c r="L141" s="10">
        <f t="shared" si="23"/>
        <v>1</v>
      </c>
      <c r="M141" s="2">
        <f t="shared" si="24"/>
        <v>3732.0692090360826</v>
      </c>
    </row>
    <row r="142" spans="1:13">
      <c r="A142" s="2">
        <v>7</v>
      </c>
      <c r="B142" s="2">
        <v>18</v>
      </c>
      <c r="C142" s="2">
        <v>3</v>
      </c>
      <c r="D142" s="2">
        <v>831</v>
      </c>
      <c r="E142" s="2">
        <v>0</v>
      </c>
      <c r="F142" s="2">
        <f t="shared" si="18"/>
        <v>0</v>
      </c>
      <c r="G142" s="2">
        <f t="shared" si="19"/>
        <v>0</v>
      </c>
      <c r="H142" s="2">
        <f t="shared" si="20"/>
        <v>0</v>
      </c>
      <c r="I142" s="2">
        <f t="shared" si="21"/>
        <v>0</v>
      </c>
      <c r="J142" s="3">
        <f t="shared" si="25"/>
        <v>893.63641727297738</v>
      </c>
      <c r="K142">
        <f t="shared" si="22"/>
        <v>62.636417272977383</v>
      </c>
      <c r="L142" s="10">
        <f t="shared" si="23"/>
        <v>0</v>
      </c>
      <c r="M142" s="2">
        <f t="shared" si="24"/>
        <v>3923.3207687945396</v>
      </c>
    </row>
    <row r="143" spans="1:13">
      <c r="A143" s="2">
        <v>7</v>
      </c>
      <c r="B143" s="2">
        <v>19</v>
      </c>
      <c r="C143" s="2">
        <v>4</v>
      </c>
      <c r="D143" s="2">
        <v>838</v>
      </c>
      <c r="E143" s="2">
        <v>0</v>
      </c>
      <c r="F143" s="2">
        <f t="shared" si="18"/>
        <v>0</v>
      </c>
      <c r="G143" s="2">
        <f t="shared" si="19"/>
        <v>0</v>
      </c>
      <c r="H143" s="2">
        <f t="shared" si="20"/>
        <v>0</v>
      </c>
      <c r="I143" s="2">
        <f t="shared" si="21"/>
        <v>0</v>
      </c>
      <c r="J143" s="3">
        <f t="shared" si="25"/>
        <v>933.5228800198912</v>
      </c>
      <c r="K143">
        <f t="shared" si="22"/>
        <v>95.522880019891204</v>
      </c>
      <c r="L143" s="10">
        <f t="shared" si="23"/>
        <v>0</v>
      </c>
      <c r="M143" s="2">
        <f t="shared" si="24"/>
        <v>9124.6206072945297</v>
      </c>
    </row>
    <row r="144" spans="1:13">
      <c r="A144" s="2">
        <v>7</v>
      </c>
      <c r="B144" s="2">
        <v>20</v>
      </c>
      <c r="C144" s="2">
        <v>5</v>
      </c>
      <c r="D144" s="2">
        <v>1747</v>
      </c>
      <c r="E144" s="2" t="s">
        <v>5</v>
      </c>
      <c r="F144" s="2">
        <f t="shared" si="18"/>
        <v>1</v>
      </c>
      <c r="G144" s="2">
        <f t="shared" si="19"/>
        <v>0</v>
      </c>
      <c r="H144" s="2">
        <f t="shared" si="20"/>
        <v>0</v>
      </c>
      <c r="I144" s="2">
        <f t="shared" si="21"/>
        <v>0</v>
      </c>
      <c r="J144" s="3">
        <f t="shared" si="25"/>
        <v>1774.048632271596</v>
      </c>
      <c r="K144">
        <f t="shared" si="22"/>
        <v>27.048632271596034</v>
      </c>
      <c r="L144" s="10">
        <f t="shared" si="23"/>
        <v>1</v>
      </c>
      <c r="M144" s="2">
        <f t="shared" si="24"/>
        <v>731.62850776402638</v>
      </c>
    </row>
    <row r="145" spans="1:13">
      <c r="A145" s="2">
        <v>7</v>
      </c>
      <c r="B145" s="2">
        <v>23</v>
      </c>
      <c r="C145" s="2">
        <v>1</v>
      </c>
      <c r="D145" s="2">
        <v>1182</v>
      </c>
      <c r="E145" s="2">
        <v>0</v>
      </c>
      <c r="F145" s="2">
        <f t="shared" si="18"/>
        <v>0</v>
      </c>
      <c r="G145" s="2">
        <f t="shared" si="19"/>
        <v>0</v>
      </c>
      <c r="H145" s="2">
        <f t="shared" si="20"/>
        <v>0</v>
      </c>
      <c r="I145" s="2">
        <f t="shared" si="21"/>
        <v>0</v>
      </c>
      <c r="J145" s="3">
        <f t="shared" si="25"/>
        <v>1157.849874990404</v>
      </c>
      <c r="K145">
        <f t="shared" si="22"/>
        <v>-24.150125009595968</v>
      </c>
      <c r="L145" s="10">
        <f t="shared" si="23"/>
        <v>1</v>
      </c>
      <c r="M145" s="2">
        <f t="shared" si="24"/>
        <v>583.22853797911262</v>
      </c>
    </row>
    <row r="146" spans="1:13">
      <c r="A146" s="2">
        <v>7</v>
      </c>
      <c r="B146" s="2">
        <v>24</v>
      </c>
      <c r="C146" s="2">
        <v>2</v>
      </c>
      <c r="D146" s="2">
        <v>842</v>
      </c>
      <c r="E146" s="2">
        <v>0</v>
      </c>
      <c r="F146" s="2">
        <f t="shared" si="18"/>
        <v>0</v>
      </c>
      <c r="G146" s="2">
        <f t="shared" si="19"/>
        <v>0</v>
      </c>
      <c r="H146" s="2">
        <f t="shared" si="20"/>
        <v>0</v>
      </c>
      <c r="I146" s="2">
        <f t="shared" si="21"/>
        <v>0</v>
      </c>
      <c r="J146" s="3">
        <f t="shared" si="25"/>
        <v>906.90933615489121</v>
      </c>
      <c r="K146">
        <f t="shared" si="22"/>
        <v>64.909336154891207</v>
      </c>
      <c r="L146" s="10">
        <f t="shared" si="23"/>
        <v>0</v>
      </c>
      <c r="M146" s="2">
        <f t="shared" si="24"/>
        <v>4213.2219200686668</v>
      </c>
    </row>
    <row r="147" spans="1:13">
      <c r="A147" s="2">
        <v>7</v>
      </c>
      <c r="B147" s="2">
        <v>25</v>
      </c>
      <c r="C147" s="2">
        <v>3</v>
      </c>
      <c r="D147" s="2">
        <v>818</v>
      </c>
      <c r="E147" s="2">
        <v>0</v>
      </c>
      <c r="F147" s="2">
        <f t="shared" si="18"/>
        <v>0</v>
      </c>
      <c r="G147" s="2">
        <f t="shared" si="19"/>
        <v>0</v>
      </c>
      <c r="H147" s="2">
        <f t="shared" si="20"/>
        <v>0</v>
      </c>
      <c r="I147" s="2">
        <f t="shared" si="21"/>
        <v>0</v>
      </c>
      <c r="J147" s="3">
        <f t="shared" si="25"/>
        <v>893.63641727297738</v>
      </c>
      <c r="K147">
        <f t="shared" si="22"/>
        <v>75.636417272977383</v>
      </c>
      <c r="L147" s="10">
        <f t="shared" si="23"/>
        <v>0</v>
      </c>
      <c r="M147" s="2">
        <f t="shared" si="24"/>
        <v>5720.8676178919513</v>
      </c>
    </row>
    <row r="148" spans="1:13">
      <c r="A148" s="2">
        <v>7</v>
      </c>
      <c r="B148" s="2">
        <v>26</v>
      </c>
      <c r="C148" s="2">
        <v>4</v>
      </c>
      <c r="D148" s="2">
        <v>822</v>
      </c>
      <c r="E148" s="2">
        <v>0</v>
      </c>
      <c r="F148" s="2">
        <f t="shared" si="18"/>
        <v>0</v>
      </c>
      <c r="G148" s="2">
        <f t="shared" si="19"/>
        <v>0</v>
      </c>
      <c r="H148" s="2">
        <f t="shared" si="20"/>
        <v>0</v>
      </c>
      <c r="I148" s="2">
        <f t="shared" si="21"/>
        <v>0</v>
      </c>
      <c r="J148" s="3">
        <f t="shared" si="25"/>
        <v>933.5228800198912</v>
      </c>
      <c r="K148">
        <f t="shared" si="22"/>
        <v>111.5228800198912</v>
      </c>
      <c r="L148" s="10">
        <f t="shared" si="23"/>
        <v>0</v>
      </c>
      <c r="M148" s="2">
        <f t="shared" si="24"/>
        <v>12437.352767931048</v>
      </c>
    </row>
    <row r="149" spans="1:13">
      <c r="A149" s="2">
        <v>7</v>
      </c>
      <c r="B149" s="2">
        <v>27</v>
      </c>
      <c r="C149" s="2">
        <v>5</v>
      </c>
      <c r="D149" s="2">
        <v>1278</v>
      </c>
      <c r="E149" s="2">
        <v>0</v>
      </c>
      <c r="F149" s="2">
        <f t="shared" si="18"/>
        <v>0</v>
      </c>
      <c r="G149" s="2">
        <f t="shared" si="19"/>
        <v>0</v>
      </c>
      <c r="H149" s="2">
        <f t="shared" si="20"/>
        <v>0</v>
      </c>
      <c r="I149" s="2">
        <f t="shared" si="21"/>
        <v>0</v>
      </c>
      <c r="J149" s="3">
        <f t="shared" si="25"/>
        <v>1337.6626654976394</v>
      </c>
      <c r="K149">
        <f t="shared" si="22"/>
        <v>59.662665497639409</v>
      </c>
      <c r="L149" s="10">
        <f t="shared" si="23"/>
        <v>1</v>
      </c>
      <c r="M149" s="2">
        <f t="shared" si="24"/>
        <v>3559.6336542832119</v>
      </c>
    </row>
    <row r="150" spans="1:13">
      <c r="A150" s="2">
        <v>7</v>
      </c>
      <c r="B150" s="2">
        <v>30</v>
      </c>
      <c r="C150" s="2">
        <v>1</v>
      </c>
      <c r="D150" s="2">
        <v>1184</v>
      </c>
      <c r="E150" s="2">
        <v>0</v>
      </c>
      <c r="F150" s="2">
        <f t="shared" si="18"/>
        <v>0</v>
      </c>
      <c r="G150" s="2">
        <f t="shared" si="19"/>
        <v>0</v>
      </c>
      <c r="H150" s="2">
        <f t="shared" si="20"/>
        <v>0</v>
      </c>
      <c r="I150" s="2">
        <f t="shared" si="21"/>
        <v>0</v>
      </c>
      <c r="J150" s="3">
        <f t="shared" si="25"/>
        <v>1157.849874990404</v>
      </c>
      <c r="K150">
        <f t="shared" si="22"/>
        <v>-26.150125009595968</v>
      </c>
      <c r="L150" s="10">
        <f t="shared" si="23"/>
        <v>0</v>
      </c>
      <c r="M150" s="2">
        <f t="shared" si="24"/>
        <v>683.82903801749649</v>
      </c>
    </row>
    <row r="151" spans="1:13">
      <c r="A151" s="2">
        <v>7</v>
      </c>
      <c r="B151" s="2">
        <v>31</v>
      </c>
      <c r="C151" s="2">
        <v>2</v>
      </c>
      <c r="D151" s="2">
        <v>989</v>
      </c>
      <c r="E151" s="2">
        <v>0</v>
      </c>
      <c r="F151" s="2">
        <f t="shared" si="18"/>
        <v>0</v>
      </c>
      <c r="G151" s="2">
        <f t="shared" si="19"/>
        <v>0</v>
      </c>
      <c r="H151" s="2">
        <f t="shared" si="20"/>
        <v>0</v>
      </c>
      <c r="I151" s="2">
        <f t="shared" si="21"/>
        <v>0</v>
      </c>
      <c r="J151" s="3">
        <f t="shared" si="25"/>
        <v>906.90933615489121</v>
      </c>
      <c r="K151">
        <f t="shared" si="22"/>
        <v>-82.090663845108793</v>
      </c>
      <c r="L151" s="10">
        <f t="shared" si="23"/>
        <v>0</v>
      </c>
      <c r="M151" s="2">
        <f t="shared" si="24"/>
        <v>6738.8770905306519</v>
      </c>
    </row>
    <row r="152" spans="1:13">
      <c r="A152" s="2">
        <v>8</v>
      </c>
      <c r="B152" s="2">
        <v>1</v>
      </c>
      <c r="C152" s="2">
        <v>3</v>
      </c>
      <c r="D152" s="2">
        <v>1506</v>
      </c>
      <c r="E152" s="2">
        <v>0</v>
      </c>
      <c r="F152" s="2">
        <f t="shared" si="18"/>
        <v>0</v>
      </c>
      <c r="G152" s="2">
        <f t="shared" si="19"/>
        <v>0</v>
      </c>
      <c r="H152" s="2">
        <f t="shared" si="20"/>
        <v>0</v>
      </c>
      <c r="I152" s="2">
        <f t="shared" si="21"/>
        <v>0</v>
      </c>
      <c r="J152" s="3">
        <f t="shared" si="25"/>
        <v>1425.1575292501088</v>
      </c>
      <c r="K152">
        <f t="shared" si="22"/>
        <v>-80.842470749891163</v>
      </c>
      <c r="L152" s="10">
        <f t="shared" si="23"/>
        <v>1</v>
      </c>
      <c r="M152" s="2">
        <f t="shared" si="24"/>
        <v>6535.5050769470081</v>
      </c>
    </row>
    <row r="153" spans="1:13">
      <c r="A153" s="2">
        <v>8</v>
      </c>
      <c r="B153" s="2">
        <v>2</v>
      </c>
      <c r="C153" s="2">
        <v>4</v>
      </c>
      <c r="D153" s="2">
        <v>1155</v>
      </c>
      <c r="E153" s="2">
        <v>0</v>
      </c>
      <c r="F153" s="2">
        <f t="shared" si="18"/>
        <v>0</v>
      </c>
      <c r="G153" s="2">
        <f t="shared" si="19"/>
        <v>0</v>
      </c>
      <c r="H153" s="2">
        <f t="shared" si="20"/>
        <v>0</v>
      </c>
      <c r="I153" s="2">
        <f t="shared" si="21"/>
        <v>0</v>
      </c>
      <c r="J153" s="3">
        <f t="shared" si="25"/>
        <v>1219.3822754159182</v>
      </c>
      <c r="K153">
        <f t="shared" si="22"/>
        <v>64.38227541591823</v>
      </c>
      <c r="L153" s="10">
        <f t="shared" si="23"/>
        <v>0</v>
      </c>
      <c r="M153" s="2">
        <f t="shared" si="24"/>
        <v>4145.0773877311485</v>
      </c>
    </row>
    <row r="154" spans="1:13">
      <c r="A154" s="2">
        <v>8</v>
      </c>
      <c r="B154" s="2">
        <v>3</v>
      </c>
      <c r="C154" s="2">
        <v>5</v>
      </c>
      <c r="D154" s="2">
        <v>1889</v>
      </c>
      <c r="E154" s="2" t="s">
        <v>5</v>
      </c>
      <c r="F154" s="2">
        <f t="shared" si="18"/>
        <v>1</v>
      </c>
      <c r="G154" s="2">
        <f t="shared" si="19"/>
        <v>0</v>
      </c>
      <c r="H154" s="2">
        <f t="shared" si="20"/>
        <v>0</v>
      </c>
      <c r="I154" s="2">
        <f t="shared" si="21"/>
        <v>0</v>
      </c>
      <c r="J154" s="3">
        <f t="shared" si="25"/>
        <v>1975.2011106597595</v>
      </c>
      <c r="K154">
        <f t="shared" si="22"/>
        <v>86.201110659759479</v>
      </c>
      <c r="L154" s="10">
        <f t="shared" si="23"/>
        <v>1</v>
      </c>
      <c r="M154" s="2">
        <f t="shared" si="24"/>
        <v>7430.6314789760991</v>
      </c>
    </row>
    <row r="155" spans="1:13">
      <c r="A155" s="2">
        <v>8</v>
      </c>
      <c r="B155" s="2">
        <v>6</v>
      </c>
      <c r="C155" s="2">
        <v>1</v>
      </c>
      <c r="D155" s="2">
        <v>1235</v>
      </c>
      <c r="E155" s="2">
        <v>0</v>
      </c>
      <c r="F155" s="2">
        <f t="shared" si="18"/>
        <v>0</v>
      </c>
      <c r="G155" s="2">
        <f t="shared" si="19"/>
        <v>0</v>
      </c>
      <c r="H155" s="2">
        <f t="shared" si="20"/>
        <v>0</v>
      </c>
      <c r="I155" s="2">
        <f t="shared" si="21"/>
        <v>0</v>
      </c>
      <c r="J155" s="3">
        <f t="shared" si="25"/>
        <v>1064.9049353468326</v>
      </c>
      <c r="K155">
        <f t="shared" si="22"/>
        <v>-170.09506465316736</v>
      </c>
      <c r="L155" s="10">
        <f t="shared" si="23"/>
        <v>0</v>
      </c>
      <c r="M155" s="2">
        <f t="shared" si="24"/>
        <v>28932.331019365181</v>
      </c>
    </row>
    <row r="156" spans="1:13">
      <c r="A156" s="2">
        <v>8</v>
      </c>
      <c r="B156" s="2">
        <v>7</v>
      </c>
      <c r="C156" s="2">
        <v>2</v>
      </c>
      <c r="D156" s="2">
        <v>957</v>
      </c>
      <c r="E156" s="2">
        <v>0</v>
      </c>
      <c r="F156" s="2">
        <f t="shared" si="18"/>
        <v>0</v>
      </c>
      <c r="G156" s="2">
        <f t="shared" si="19"/>
        <v>0</v>
      </c>
      <c r="H156" s="2">
        <f t="shared" si="20"/>
        <v>0</v>
      </c>
      <c r="I156" s="2">
        <f t="shared" si="21"/>
        <v>0</v>
      </c>
      <c r="J156" s="3">
        <f t="shared" si="25"/>
        <v>813.96439651131982</v>
      </c>
      <c r="K156">
        <f t="shared" si="22"/>
        <v>-143.03560348868018</v>
      </c>
      <c r="L156" s="10">
        <f t="shared" si="23"/>
        <v>0</v>
      </c>
      <c r="M156" s="2">
        <f t="shared" si="24"/>
        <v>20459.183865370938</v>
      </c>
    </row>
    <row r="157" spans="1:13">
      <c r="A157" s="2">
        <v>8</v>
      </c>
      <c r="B157" s="2">
        <v>8</v>
      </c>
      <c r="C157" s="2">
        <v>3</v>
      </c>
      <c r="D157" s="2">
        <v>891</v>
      </c>
      <c r="E157" s="2">
        <v>0</v>
      </c>
      <c r="F157" s="2">
        <f t="shared" si="18"/>
        <v>0</v>
      </c>
      <c r="G157" s="2">
        <f t="shared" si="19"/>
        <v>0</v>
      </c>
      <c r="H157" s="2">
        <f t="shared" si="20"/>
        <v>0</v>
      </c>
      <c r="I157" s="2">
        <f t="shared" si="21"/>
        <v>0</v>
      </c>
      <c r="J157" s="3">
        <f t="shared" si="25"/>
        <v>800.69147762940599</v>
      </c>
      <c r="K157">
        <f t="shared" si="22"/>
        <v>-90.308522370594005</v>
      </c>
      <c r="L157" s="10">
        <f t="shared" si="23"/>
        <v>0</v>
      </c>
      <c r="M157" s="2">
        <f t="shared" si="24"/>
        <v>8155.6292127600782</v>
      </c>
    </row>
    <row r="158" spans="1:13">
      <c r="A158" s="2">
        <v>8</v>
      </c>
      <c r="B158" s="2">
        <v>9</v>
      </c>
      <c r="C158" s="2">
        <v>4</v>
      </c>
      <c r="D158" s="2">
        <v>1067</v>
      </c>
      <c r="E158" s="2">
        <v>0</v>
      </c>
      <c r="F158" s="2">
        <f t="shared" si="18"/>
        <v>0</v>
      </c>
      <c r="G158" s="2">
        <f t="shared" si="19"/>
        <v>0</v>
      </c>
      <c r="H158" s="2">
        <f t="shared" si="20"/>
        <v>0</v>
      </c>
      <c r="I158" s="2">
        <f t="shared" si="21"/>
        <v>0</v>
      </c>
      <c r="J158" s="3">
        <f t="shared" si="25"/>
        <v>840.57794037631982</v>
      </c>
      <c r="K158">
        <f t="shared" si="22"/>
        <v>-226.42205962368018</v>
      </c>
      <c r="L158" s="10">
        <f t="shared" si="23"/>
        <v>0</v>
      </c>
      <c r="M158" s="2">
        <f t="shared" si="24"/>
        <v>51266.949084229382</v>
      </c>
    </row>
    <row r="159" spans="1:13">
      <c r="A159" s="2">
        <v>8</v>
      </c>
      <c r="B159" s="2">
        <v>10</v>
      </c>
      <c r="C159" s="2">
        <v>5</v>
      </c>
      <c r="D159" s="2">
        <v>1475</v>
      </c>
      <c r="E159" s="2">
        <v>0</v>
      </c>
      <c r="F159" s="2">
        <f t="shared" si="18"/>
        <v>0</v>
      </c>
      <c r="G159" s="2">
        <f t="shared" si="19"/>
        <v>0</v>
      </c>
      <c r="H159" s="2">
        <f t="shared" si="20"/>
        <v>0</v>
      </c>
      <c r="I159" s="2">
        <f t="shared" si="21"/>
        <v>0</v>
      </c>
      <c r="J159" s="3">
        <f t="shared" si="25"/>
        <v>1244.717725854068</v>
      </c>
      <c r="K159">
        <f t="shared" si="22"/>
        <v>-230.28227414593198</v>
      </c>
      <c r="L159" s="10">
        <f t="shared" si="23"/>
        <v>1</v>
      </c>
      <c r="M159" s="2">
        <f t="shared" si="24"/>
        <v>53029.925785822175</v>
      </c>
    </row>
    <row r="160" spans="1:13">
      <c r="A160" s="2">
        <v>8</v>
      </c>
      <c r="B160" s="2">
        <v>13</v>
      </c>
      <c r="C160" s="2">
        <v>1</v>
      </c>
      <c r="D160" s="2">
        <v>1051</v>
      </c>
      <c r="E160" s="2">
        <v>0</v>
      </c>
      <c r="F160" s="2">
        <f t="shared" si="18"/>
        <v>0</v>
      </c>
      <c r="G160" s="2">
        <f t="shared" si="19"/>
        <v>0</v>
      </c>
      <c r="H160" s="2">
        <f t="shared" si="20"/>
        <v>0</v>
      </c>
      <c r="I160" s="2">
        <f t="shared" si="21"/>
        <v>0</v>
      </c>
      <c r="J160" s="3">
        <f t="shared" si="25"/>
        <v>1064.9049353468326</v>
      </c>
      <c r="K160">
        <f t="shared" si="22"/>
        <v>13.904935346832644</v>
      </c>
      <c r="L160" s="10">
        <f t="shared" si="23"/>
        <v>0</v>
      </c>
      <c r="M160" s="2">
        <f t="shared" si="24"/>
        <v>193.34722699959588</v>
      </c>
    </row>
    <row r="161" spans="1:13">
      <c r="A161" s="2">
        <v>8</v>
      </c>
      <c r="B161" s="2">
        <v>14</v>
      </c>
      <c r="C161" s="2">
        <v>2</v>
      </c>
      <c r="D161" s="2">
        <v>742</v>
      </c>
      <c r="E161" s="2">
        <v>0</v>
      </c>
      <c r="F161" s="2">
        <f t="shared" si="18"/>
        <v>0</v>
      </c>
      <c r="G161" s="2">
        <f t="shared" si="19"/>
        <v>0</v>
      </c>
      <c r="H161" s="2">
        <f t="shared" si="20"/>
        <v>0</v>
      </c>
      <c r="I161" s="2">
        <f t="shared" si="21"/>
        <v>0</v>
      </c>
      <c r="J161" s="3">
        <f t="shared" si="25"/>
        <v>813.96439651131982</v>
      </c>
      <c r="K161">
        <f t="shared" si="22"/>
        <v>71.964396511319819</v>
      </c>
      <c r="L161" s="10">
        <f t="shared" si="23"/>
        <v>1</v>
      </c>
      <c r="M161" s="2">
        <f t="shared" si="24"/>
        <v>5178.8743652384601</v>
      </c>
    </row>
    <row r="162" spans="1:13">
      <c r="A162" s="2">
        <v>8</v>
      </c>
      <c r="B162" s="2">
        <v>15</v>
      </c>
      <c r="C162" s="2">
        <v>3</v>
      </c>
      <c r="D162" s="2">
        <v>903</v>
      </c>
      <c r="E162" s="2">
        <v>0</v>
      </c>
      <c r="F162" s="2">
        <f t="shared" si="18"/>
        <v>0</v>
      </c>
      <c r="G162" s="2">
        <f t="shared" si="19"/>
        <v>0</v>
      </c>
      <c r="H162" s="2">
        <f t="shared" si="20"/>
        <v>0</v>
      </c>
      <c r="I162" s="2">
        <f t="shared" si="21"/>
        <v>0</v>
      </c>
      <c r="J162" s="3">
        <f t="shared" si="25"/>
        <v>800.69147762940599</v>
      </c>
      <c r="K162">
        <f t="shared" si="22"/>
        <v>-102.30852237059401</v>
      </c>
      <c r="L162" s="10">
        <f t="shared" si="23"/>
        <v>1</v>
      </c>
      <c r="M162" s="2">
        <f t="shared" si="24"/>
        <v>10467.033749654334</v>
      </c>
    </row>
    <row r="163" spans="1:13">
      <c r="A163" s="2">
        <v>8</v>
      </c>
      <c r="B163" s="2">
        <v>16</v>
      </c>
      <c r="C163" s="2">
        <v>4</v>
      </c>
      <c r="D163" s="2">
        <v>793</v>
      </c>
      <c r="E163" s="2">
        <v>0</v>
      </c>
      <c r="F163" s="2">
        <f t="shared" si="18"/>
        <v>0</v>
      </c>
      <c r="G163" s="2">
        <f t="shared" si="19"/>
        <v>0</v>
      </c>
      <c r="H163" s="2">
        <f t="shared" si="20"/>
        <v>0</v>
      </c>
      <c r="I163" s="2">
        <f t="shared" si="21"/>
        <v>0</v>
      </c>
      <c r="J163" s="3">
        <f t="shared" si="25"/>
        <v>840.57794037631982</v>
      </c>
      <c r="K163">
        <f t="shared" si="22"/>
        <v>47.577940376319816</v>
      </c>
      <c r="L163" s="10">
        <f t="shared" si="23"/>
        <v>0</v>
      </c>
      <c r="M163" s="2">
        <f t="shared" si="24"/>
        <v>2263.6604104526432</v>
      </c>
    </row>
    <row r="164" spans="1:13">
      <c r="A164" s="2">
        <v>8</v>
      </c>
      <c r="B164" s="2">
        <v>17</v>
      </c>
      <c r="C164" s="2">
        <v>5</v>
      </c>
      <c r="D164" s="2">
        <v>1515</v>
      </c>
      <c r="E164" s="2" t="s">
        <v>5</v>
      </c>
      <c r="F164" s="2">
        <f t="shared" si="18"/>
        <v>1</v>
      </c>
      <c r="G164" s="2">
        <f t="shared" si="19"/>
        <v>0</v>
      </c>
      <c r="H164" s="2">
        <f t="shared" si="20"/>
        <v>0</v>
      </c>
      <c r="I164" s="2">
        <f t="shared" si="21"/>
        <v>0</v>
      </c>
      <c r="J164" s="3">
        <f t="shared" si="25"/>
        <v>1681.1036926280246</v>
      </c>
      <c r="K164">
        <f t="shared" si="22"/>
        <v>166.10369262802465</v>
      </c>
      <c r="L164" s="10">
        <f t="shared" si="23"/>
        <v>1</v>
      </c>
      <c r="M164" s="2">
        <f t="shared" si="24"/>
        <v>27590.436704665288</v>
      </c>
    </row>
    <row r="165" spans="1:13">
      <c r="A165" s="2">
        <v>8</v>
      </c>
      <c r="B165" s="2">
        <v>20</v>
      </c>
      <c r="C165" s="2">
        <v>1</v>
      </c>
      <c r="D165" s="2">
        <v>1127</v>
      </c>
      <c r="E165" s="2">
        <v>0</v>
      </c>
      <c r="F165" s="2">
        <f t="shared" si="18"/>
        <v>0</v>
      </c>
      <c r="G165" s="2">
        <f t="shared" si="19"/>
        <v>0</v>
      </c>
      <c r="H165" s="2">
        <f t="shared" si="20"/>
        <v>0</v>
      </c>
      <c r="I165" s="2">
        <f t="shared" si="21"/>
        <v>0</v>
      </c>
      <c r="J165" s="3">
        <f t="shared" si="25"/>
        <v>1064.9049353468326</v>
      </c>
      <c r="K165">
        <f t="shared" si="22"/>
        <v>-62.095064653167356</v>
      </c>
      <c r="L165" s="10">
        <f t="shared" si="23"/>
        <v>0</v>
      </c>
      <c r="M165" s="2">
        <f t="shared" si="24"/>
        <v>3855.797054281034</v>
      </c>
    </row>
    <row r="166" spans="1:13">
      <c r="A166" s="2">
        <v>8</v>
      </c>
      <c r="B166" s="2">
        <v>21</v>
      </c>
      <c r="C166" s="2">
        <v>2</v>
      </c>
      <c r="D166" s="2">
        <v>860</v>
      </c>
      <c r="E166" s="2">
        <v>0</v>
      </c>
      <c r="F166" s="2">
        <f t="shared" si="18"/>
        <v>0</v>
      </c>
      <c r="G166" s="2">
        <f t="shared" si="19"/>
        <v>0</v>
      </c>
      <c r="H166" s="2">
        <f t="shared" si="20"/>
        <v>0</v>
      </c>
      <c r="I166" s="2">
        <f t="shared" si="21"/>
        <v>0</v>
      </c>
      <c r="J166" s="3">
        <f t="shared" si="25"/>
        <v>813.96439651131982</v>
      </c>
      <c r="K166">
        <f t="shared" si="22"/>
        <v>-46.035603488680181</v>
      </c>
      <c r="L166" s="10">
        <f t="shared" si="23"/>
        <v>1</v>
      </c>
      <c r="M166" s="2">
        <f t="shared" si="24"/>
        <v>2119.2767885669828</v>
      </c>
    </row>
    <row r="167" spans="1:13">
      <c r="A167" s="2">
        <v>8</v>
      </c>
      <c r="B167" s="2">
        <v>22</v>
      </c>
      <c r="C167" s="2">
        <v>3</v>
      </c>
      <c r="D167" s="2">
        <v>778</v>
      </c>
      <c r="E167" s="2">
        <v>0</v>
      </c>
      <c r="F167" s="2">
        <f t="shared" si="18"/>
        <v>0</v>
      </c>
      <c r="G167" s="2">
        <f t="shared" si="19"/>
        <v>0</v>
      </c>
      <c r="H167" s="2">
        <f t="shared" si="20"/>
        <v>0</v>
      </c>
      <c r="I167" s="2">
        <f t="shared" si="21"/>
        <v>0</v>
      </c>
      <c r="J167" s="3">
        <f t="shared" si="25"/>
        <v>800.69147762940599</v>
      </c>
      <c r="K167">
        <f t="shared" si="22"/>
        <v>22.691477629405995</v>
      </c>
      <c r="L167" s="10">
        <f t="shared" si="23"/>
        <v>0</v>
      </c>
      <c r="M167" s="2">
        <f t="shared" si="24"/>
        <v>514.90315700583267</v>
      </c>
    </row>
    <row r="168" spans="1:13">
      <c r="A168" s="2">
        <v>8</v>
      </c>
      <c r="B168" s="2">
        <v>23</v>
      </c>
      <c r="C168" s="2">
        <v>4</v>
      </c>
      <c r="D168" s="2">
        <v>784</v>
      </c>
      <c r="E168" s="2">
        <v>0</v>
      </c>
      <c r="F168" s="2">
        <f t="shared" si="18"/>
        <v>0</v>
      </c>
      <c r="G168" s="2">
        <f t="shared" si="19"/>
        <v>0</v>
      </c>
      <c r="H168" s="2">
        <f t="shared" si="20"/>
        <v>0</v>
      </c>
      <c r="I168" s="2">
        <f t="shared" si="21"/>
        <v>0</v>
      </c>
      <c r="J168" s="3">
        <f t="shared" si="25"/>
        <v>840.57794037631982</v>
      </c>
      <c r="K168">
        <f t="shared" si="22"/>
        <v>56.577940376319816</v>
      </c>
      <c r="L168" s="10">
        <f t="shared" si="23"/>
        <v>0</v>
      </c>
      <c r="M168" s="2">
        <f t="shared" si="24"/>
        <v>3201.0633372264001</v>
      </c>
    </row>
    <row r="169" spans="1:13">
      <c r="A169" s="2">
        <v>8</v>
      </c>
      <c r="B169" s="2">
        <v>24</v>
      </c>
      <c r="C169" s="2">
        <v>5</v>
      </c>
      <c r="D169" s="2">
        <v>1060</v>
      </c>
      <c r="E169" s="2">
        <v>0</v>
      </c>
      <c r="F169" s="2">
        <f t="shared" si="18"/>
        <v>0</v>
      </c>
      <c r="G169" s="2">
        <f t="shared" si="19"/>
        <v>0</v>
      </c>
      <c r="H169" s="2">
        <f t="shared" si="20"/>
        <v>0</v>
      </c>
      <c r="I169" s="2">
        <f t="shared" si="21"/>
        <v>0</v>
      </c>
      <c r="J169" s="3">
        <f t="shared" si="25"/>
        <v>1244.717725854068</v>
      </c>
      <c r="K169">
        <f t="shared" si="22"/>
        <v>184.71772585406802</v>
      </c>
      <c r="L169" s="10">
        <f t="shared" si="23"/>
        <v>0</v>
      </c>
      <c r="M169" s="2">
        <f t="shared" si="24"/>
        <v>34120.638244698632</v>
      </c>
    </row>
    <row r="170" spans="1:13">
      <c r="A170" s="2">
        <v>8</v>
      </c>
      <c r="B170" s="2">
        <v>27</v>
      </c>
      <c r="C170" s="2">
        <v>1</v>
      </c>
      <c r="D170" s="2">
        <v>930</v>
      </c>
      <c r="E170" s="2">
        <v>0</v>
      </c>
      <c r="F170" s="2">
        <f t="shared" si="18"/>
        <v>0</v>
      </c>
      <c r="G170" s="2">
        <f t="shared" si="19"/>
        <v>0</v>
      </c>
      <c r="H170" s="2">
        <f t="shared" si="20"/>
        <v>0</v>
      </c>
      <c r="I170" s="2">
        <f t="shared" si="21"/>
        <v>0</v>
      </c>
      <c r="J170" s="3">
        <f t="shared" si="25"/>
        <v>1064.9049353468326</v>
      </c>
      <c r="K170">
        <f t="shared" si="22"/>
        <v>134.90493534683264</v>
      </c>
      <c r="L170" s="10">
        <f t="shared" si="23"/>
        <v>0</v>
      </c>
      <c r="M170" s="2">
        <f t="shared" si="24"/>
        <v>18199.341580933095</v>
      </c>
    </row>
    <row r="171" spans="1:13">
      <c r="A171" s="2">
        <v>8</v>
      </c>
      <c r="B171" s="2">
        <v>28</v>
      </c>
      <c r="C171" s="2">
        <v>2</v>
      </c>
      <c r="D171" s="2">
        <v>738</v>
      </c>
      <c r="E171" s="2">
        <v>0</v>
      </c>
      <c r="F171" s="2">
        <f t="shared" si="18"/>
        <v>0</v>
      </c>
      <c r="G171" s="2">
        <f t="shared" si="19"/>
        <v>0</v>
      </c>
      <c r="H171" s="2">
        <f t="shared" si="20"/>
        <v>0</v>
      </c>
      <c r="I171" s="2">
        <f t="shared" si="21"/>
        <v>0</v>
      </c>
      <c r="J171" s="3">
        <f t="shared" si="25"/>
        <v>813.96439651131982</v>
      </c>
      <c r="K171">
        <f t="shared" si="22"/>
        <v>75.964396511319819</v>
      </c>
      <c r="L171" s="10">
        <f t="shared" si="23"/>
        <v>0</v>
      </c>
      <c r="M171" s="2">
        <f t="shared" si="24"/>
        <v>5770.5895373290186</v>
      </c>
    </row>
    <row r="172" spans="1:13">
      <c r="A172" s="2">
        <v>8</v>
      </c>
      <c r="B172" s="2">
        <v>29</v>
      </c>
      <c r="C172" s="2">
        <v>3</v>
      </c>
      <c r="D172" s="2">
        <v>660</v>
      </c>
      <c r="E172" s="2">
        <v>0</v>
      </c>
      <c r="F172" s="2">
        <f t="shared" si="18"/>
        <v>0</v>
      </c>
      <c r="G172" s="2">
        <f t="shared" si="19"/>
        <v>0</v>
      </c>
      <c r="H172" s="2">
        <f t="shared" si="20"/>
        <v>0</v>
      </c>
      <c r="I172" s="2">
        <f t="shared" si="21"/>
        <v>0</v>
      </c>
      <c r="J172" s="3">
        <f t="shared" si="25"/>
        <v>800.69147762940599</v>
      </c>
      <c r="K172">
        <f t="shared" si="22"/>
        <v>140.69147762940599</v>
      </c>
      <c r="L172" s="10">
        <f t="shared" si="23"/>
        <v>0</v>
      </c>
      <c r="M172" s="2">
        <f t="shared" si="24"/>
        <v>19794.091877545648</v>
      </c>
    </row>
    <row r="173" spans="1:13">
      <c r="A173" s="2">
        <v>8</v>
      </c>
      <c r="B173" s="2">
        <v>30</v>
      </c>
      <c r="C173" s="2">
        <v>4</v>
      </c>
      <c r="D173" s="2">
        <v>800</v>
      </c>
      <c r="E173" s="2">
        <v>0</v>
      </c>
      <c r="F173" s="2">
        <f t="shared" si="18"/>
        <v>0</v>
      </c>
      <c r="G173" s="2">
        <f t="shared" si="19"/>
        <v>0</v>
      </c>
      <c r="H173" s="2">
        <f t="shared" si="20"/>
        <v>0</v>
      </c>
      <c r="I173" s="2">
        <f t="shared" si="21"/>
        <v>0</v>
      </c>
      <c r="J173" s="3">
        <f>$P$28+VLOOKUP(A173,$O$16:$P$27,2)+VLOOKUP(C173,$O$4:$P$8,2)+F173*$P$10+G173*$P$11+H173*$P$12+I173*$P$13+IF(B173=1,$P$31,IF(B173=2,$P$32,IF(B173=3,$P$33,0)))</f>
        <v>840.57794037631982</v>
      </c>
      <c r="K173">
        <f t="shared" si="22"/>
        <v>40.577940376319816</v>
      </c>
      <c r="L173" s="10">
        <f t="shared" si="23"/>
        <v>0</v>
      </c>
      <c r="M173" s="2">
        <f t="shared" si="24"/>
        <v>1646.569245184166</v>
      </c>
    </row>
    <row r="174" spans="1:13">
      <c r="A174" s="2">
        <v>8</v>
      </c>
      <c r="B174" s="2">
        <v>31</v>
      </c>
      <c r="C174" s="2">
        <v>5</v>
      </c>
      <c r="D174" s="2">
        <v>1897</v>
      </c>
      <c r="E174" s="2" t="s">
        <v>13</v>
      </c>
      <c r="F174" s="2">
        <f t="shared" si="18"/>
        <v>1</v>
      </c>
      <c r="G174" s="2">
        <f t="shared" si="19"/>
        <v>1</v>
      </c>
      <c r="H174" s="2">
        <f t="shared" si="20"/>
        <v>1</v>
      </c>
      <c r="I174" s="2">
        <f t="shared" si="21"/>
        <v>0</v>
      </c>
      <c r="J174" s="3">
        <f>$P$28+VLOOKUP(A174,$O$16:$P$27,2)+VLOOKUP(C174,$O$4:$P$8,2)+F174*$P$10+G174*$P$11+H174*$P$12+I174*$P$13+IF(B174=1,$P$31,IF(B174=2,$P$32,IF(B174=3,$P$33,0)))</f>
        <v>1942.3056632041585</v>
      </c>
      <c r="K174">
        <f t="shared" si="22"/>
        <v>45.305663204158463</v>
      </c>
      <c r="L174" s="10">
        <f t="shared" si="23"/>
        <v>0</v>
      </c>
      <c r="M174" s="2">
        <f t="shared" si="24"/>
        <v>2052.6031183686382</v>
      </c>
    </row>
    <row r="175" spans="1:13">
      <c r="A175" s="2">
        <v>9</v>
      </c>
      <c r="B175" s="2">
        <v>4</v>
      </c>
      <c r="C175" s="2">
        <v>2</v>
      </c>
      <c r="D175" s="2">
        <v>1491</v>
      </c>
      <c r="E175" s="2" t="s">
        <v>8</v>
      </c>
      <c r="F175" s="2">
        <f t="shared" si="18"/>
        <v>0</v>
      </c>
      <c r="G175" s="2">
        <f t="shared" si="19"/>
        <v>0</v>
      </c>
      <c r="H175" s="2">
        <f t="shared" si="20"/>
        <v>0</v>
      </c>
      <c r="I175" s="2">
        <f t="shared" si="21"/>
        <v>1</v>
      </c>
      <c r="J175" s="3">
        <f>$P$28+VLOOKUP(A175,$O$16:$P$27,2)+VLOOKUP(C175,$O$4:$P$8,2)+F175*$P$10+G175*$P$11+H175*$P$12+I175*$P$13+IF(B175=1,$P$31,IF(B175=2,$P$32,IF(B175=3,$P$33,0)))+$P$45</f>
        <v>1491.2034924304692</v>
      </c>
      <c r="K175">
        <f t="shared" si="22"/>
        <v>0.20349243046916854</v>
      </c>
      <c r="L175" s="10">
        <f t="shared" si="23"/>
        <v>1</v>
      </c>
      <c r="M175" s="2">
        <f t="shared" si="24"/>
        <v>4.140916925824939E-2</v>
      </c>
    </row>
    <row r="176" spans="1:13">
      <c r="A176" s="2">
        <v>9</v>
      </c>
      <c r="B176" s="2">
        <v>5</v>
      </c>
      <c r="C176" s="2">
        <v>3</v>
      </c>
      <c r="D176" s="2">
        <v>859</v>
      </c>
      <c r="E176" s="2">
        <v>0</v>
      </c>
      <c r="F176" s="2">
        <f t="shared" si="18"/>
        <v>0</v>
      </c>
      <c r="G176" s="2">
        <f t="shared" si="19"/>
        <v>0</v>
      </c>
      <c r="H176" s="2">
        <f t="shared" si="20"/>
        <v>0</v>
      </c>
      <c r="I176" s="2">
        <f t="shared" si="21"/>
        <v>0</v>
      </c>
      <c r="J176" s="3">
        <f t="shared" ref="J176:J184" si="26">$P$28+VLOOKUP(A176,$O$16:$P$27,2)+VLOOKUP(C176,$O$4:$P$8,2)+F176*$P$10+G176*$P$11+H176*$P$12+I176*$P$13+IF(B176=1,$P$31,IF(B176=2,$P$32,IF(B176=3,$P$33,0)))</f>
        <v>717.65414185935435</v>
      </c>
      <c r="K176">
        <f t="shared" si="22"/>
        <v>-141.34585814064565</v>
      </c>
      <c r="L176" s="10">
        <f t="shared" si="23"/>
        <v>0</v>
      </c>
      <c r="M176" s="2">
        <f t="shared" si="24"/>
        <v>19978.651613515522</v>
      </c>
    </row>
    <row r="177" spans="1:13">
      <c r="A177" s="2">
        <v>9</v>
      </c>
      <c r="B177" s="2">
        <v>6</v>
      </c>
      <c r="C177" s="2">
        <v>4</v>
      </c>
      <c r="D177" s="2">
        <v>810</v>
      </c>
      <c r="E177" s="2">
        <v>0</v>
      </c>
      <c r="F177" s="2">
        <f t="shared" si="18"/>
        <v>0</v>
      </c>
      <c r="G177" s="2">
        <f t="shared" si="19"/>
        <v>0</v>
      </c>
      <c r="H177" s="2">
        <f t="shared" si="20"/>
        <v>0</v>
      </c>
      <c r="I177" s="2">
        <f t="shared" si="21"/>
        <v>0</v>
      </c>
      <c r="J177" s="3">
        <f t="shared" si="26"/>
        <v>757.54060460626818</v>
      </c>
      <c r="K177">
        <f t="shared" si="22"/>
        <v>-52.459395393731825</v>
      </c>
      <c r="L177" s="10">
        <f t="shared" si="23"/>
        <v>0</v>
      </c>
      <c r="M177" s="2">
        <f t="shared" si="24"/>
        <v>2751.9881650758916</v>
      </c>
    </row>
    <row r="178" spans="1:13">
      <c r="A178" s="2">
        <v>9</v>
      </c>
      <c r="B178" s="2">
        <v>7</v>
      </c>
      <c r="C178" s="2">
        <v>5</v>
      </c>
      <c r="D178" s="2">
        <v>1173</v>
      </c>
      <c r="E178" s="2">
        <v>0</v>
      </c>
      <c r="F178" s="2">
        <f t="shared" si="18"/>
        <v>0</v>
      </c>
      <c r="G178" s="2">
        <f t="shared" si="19"/>
        <v>0</v>
      </c>
      <c r="H178" s="2">
        <f t="shared" si="20"/>
        <v>0</v>
      </c>
      <c r="I178" s="2">
        <f t="shared" si="21"/>
        <v>0</v>
      </c>
      <c r="J178" s="3">
        <f t="shared" si="26"/>
        <v>1161.6803900840164</v>
      </c>
      <c r="K178">
        <f t="shared" si="22"/>
        <v>-11.319609915983619</v>
      </c>
      <c r="L178" s="10">
        <f t="shared" si="23"/>
        <v>1</v>
      </c>
      <c r="M178" s="2">
        <f t="shared" si="24"/>
        <v>128.13356865003468</v>
      </c>
    </row>
    <row r="179" spans="1:13">
      <c r="A179" s="2">
        <v>9</v>
      </c>
      <c r="B179" s="2">
        <v>10</v>
      </c>
      <c r="C179" s="2">
        <v>1</v>
      </c>
      <c r="D179" s="2">
        <v>929</v>
      </c>
      <c r="E179" s="2">
        <v>0</v>
      </c>
      <c r="F179" s="2">
        <f t="shared" si="18"/>
        <v>0</v>
      </c>
      <c r="G179" s="2">
        <f t="shared" si="19"/>
        <v>0</v>
      </c>
      <c r="H179" s="2">
        <f t="shared" si="20"/>
        <v>0</v>
      </c>
      <c r="I179" s="2">
        <f t="shared" si="21"/>
        <v>0</v>
      </c>
      <c r="J179" s="3">
        <f t="shared" si="26"/>
        <v>981.867599576781</v>
      </c>
      <c r="K179">
        <f t="shared" si="22"/>
        <v>52.867599576781004</v>
      </c>
      <c r="L179" s="10">
        <f t="shared" si="23"/>
        <v>0</v>
      </c>
      <c r="M179" s="2">
        <f t="shared" si="24"/>
        <v>2794.9830850108551</v>
      </c>
    </row>
    <row r="180" spans="1:13">
      <c r="A180" s="2">
        <v>9</v>
      </c>
      <c r="B180" s="2">
        <v>11</v>
      </c>
      <c r="C180" s="2">
        <v>2</v>
      </c>
      <c r="D180" s="2">
        <v>701</v>
      </c>
      <c r="E180" s="2">
        <v>0</v>
      </c>
      <c r="F180" s="2">
        <f t="shared" si="18"/>
        <v>0</v>
      </c>
      <c r="G180" s="2">
        <f t="shared" si="19"/>
        <v>0</v>
      </c>
      <c r="H180" s="2">
        <f t="shared" si="20"/>
        <v>0</v>
      </c>
      <c r="I180" s="2">
        <f t="shared" si="21"/>
        <v>0</v>
      </c>
      <c r="J180" s="3">
        <f t="shared" si="26"/>
        <v>730.92706074126818</v>
      </c>
      <c r="K180">
        <f t="shared" si="22"/>
        <v>29.927060741268178</v>
      </c>
      <c r="L180" s="10">
        <f t="shared" si="23"/>
        <v>0</v>
      </c>
      <c r="M180" s="2">
        <f t="shared" si="24"/>
        <v>895.62896461155503</v>
      </c>
    </row>
    <row r="181" spans="1:13">
      <c r="A181" s="2">
        <v>9</v>
      </c>
      <c r="B181" s="2">
        <v>12</v>
      </c>
      <c r="C181" s="2">
        <v>3</v>
      </c>
      <c r="D181" s="2">
        <v>647</v>
      </c>
      <c r="E181" s="2">
        <v>0</v>
      </c>
      <c r="F181" s="2">
        <f t="shared" si="18"/>
        <v>0</v>
      </c>
      <c r="G181" s="2">
        <f t="shared" si="19"/>
        <v>0</v>
      </c>
      <c r="H181" s="2">
        <f t="shared" si="20"/>
        <v>0</v>
      </c>
      <c r="I181" s="2">
        <f t="shared" si="21"/>
        <v>0</v>
      </c>
      <c r="J181" s="3">
        <f t="shared" si="26"/>
        <v>717.65414185935435</v>
      </c>
      <c r="K181">
        <f t="shared" si="22"/>
        <v>70.654141859354354</v>
      </c>
      <c r="L181" s="10">
        <f t="shared" si="23"/>
        <v>1</v>
      </c>
      <c r="M181" s="2">
        <f t="shared" si="24"/>
        <v>4992.0077618817695</v>
      </c>
    </row>
    <row r="182" spans="1:13">
      <c r="A182" s="2">
        <v>9</v>
      </c>
      <c r="B182" s="2">
        <v>13</v>
      </c>
      <c r="C182" s="2">
        <v>4</v>
      </c>
      <c r="D182" s="2">
        <v>851</v>
      </c>
      <c r="E182" s="2">
        <v>0</v>
      </c>
      <c r="F182" s="2">
        <f t="shared" si="18"/>
        <v>0</v>
      </c>
      <c r="G182" s="2">
        <f t="shared" si="19"/>
        <v>0</v>
      </c>
      <c r="H182" s="2">
        <f t="shared" si="20"/>
        <v>0</v>
      </c>
      <c r="I182" s="2">
        <f t="shared" si="21"/>
        <v>0</v>
      </c>
      <c r="J182" s="3">
        <f t="shared" si="26"/>
        <v>757.54060460626818</v>
      </c>
      <c r="K182">
        <f t="shared" si="22"/>
        <v>-93.459395393731825</v>
      </c>
      <c r="L182" s="10">
        <f t="shared" si="23"/>
        <v>1</v>
      </c>
      <c r="M182" s="2">
        <f t="shared" si="24"/>
        <v>8734.6585873619006</v>
      </c>
    </row>
    <row r="183" spans="1:13">
      <c r="A183" s="2">
        <v>9</v>
      </c>
      <c r="B183" s="2">
        <v>14</v>
      </c>
      <c r="C183" s="2">
        <v>5</v>
      </c>
      <c r="D183" s="2">
        <v>1559</v>
      </c>
      <c r="E183" s="2" t="s">
        <v>5</v>
      </c>
      <c r="F183" s="2">
        <f t="shared" si="18"/>
        <v>1</v>
      </c>
      <c r="G183" s="2">
        <f t="shared" si="19"/>
        <v>0</v>
      </c>
      <c r="H183" s="2">
        <f t="shared" si="20"/>
        <v>0</v>
      </c>
      <c r="I183" s="2">
        <f t="shared" si="21"/>
        <v>0</v>
      </c>
      <c r="J183" s="3">
        <f t="shared" si="26"/>
        <v>1598.066356857973</v>
      </c>
      <c r="K183">
        <f t="shared" si="22"/>
        <v>39.066356857973005</v>
      </c>
      <c r="L183" s="10">
        <f t="shared" si="23"/>
        <v>1</v>
      </c>
      <c r="M183" s="2">
        <f t="shared" si="24"/>
        <v>1526.1802381544944</v>
      </c>
    </row>
    <row r="184" spans="1:13">
      <c r="A184" s="2">
        <v>9</v>
      </c>
      <c r="B184" s="2">
        <v>17</v>
      </c>
      <c r="C184" s="2">
        <v>1</v>
      </c>
      <c r="D184" s="2">
        <v>1090</v>
      </c>
      <c r="E184" s="2">
        <v>0</v>
      </c>
      <c r="F184" s="2">
        <f t="shared" si="18"/>
        <v>0</v>
      </c>
      <c r="G184" s="2">
        <f t="shared" si="19"/>
        <v>0</v>
      </c>
      <c r="H184" s="2">
        <f t="shared" si="20"/>
        <v>0</v>
      </c>
      <c r="I184" s="2">
        <f t="shared" si="21"/>
        <v>0</v>
      </c>
      <c r="J184" s="3">
        <f t="shared" si="26"/>
        <v>981.867599576781</v>
      </c>
      <c r="K184">
        <f t="shared" si="22"/>
        <v>-108.132400423219</v>
      </c>
      <c r="L184" s="10">
        <f t="shared" si="23"/>
        <v>1</v>
      </c>
      <c r="M184" s="2">
        <f t="shared" si="24"/>
        <v>11692.616021287371</v>
      </c>
    </row>
    <row r="185" spans="1:13">
      <c r="A185" s="2">
        <v>9</v>
      </c>
      <c r="B185" s="2">
        <v>18</v>
      </c>
      <c r="C185" s="2">
        <v>2</v>
      </c>
      <c r="D185" s="2">
        <v>404</v>
      </c>
      <c r="E185" s="2">
        <v>0</v>
      </c>
      <c r="F185" s="2">
        <f t="shared" si="18"/>
        <v>0</v>
      </c>
      <c r="G185" s="2">
        <f t="shared" si="19"/>
        <v>0</v>
      </c>
      <c r="H185" s="2">
        <f t="shared" si="20"/>
        <v>0</v>
      </c>
      <c r="I185" s="2">
        <f t="shared" si="21"/>
        <v>0</v>
      </c>
      <c r="J185" s="3">
        <f>$P$28+VLOOKUP(A185,$O$16:$P$27,2)+VLOOKUP(C185,$O$4:$P$8,2)+F185*$P$10+G185*$P$11+H185*$P$12+I185*$P$13+IF(B185=1,$P$31,IF(B185=2,$P$32,IF(B185=3,$P$33,0)))+$P$44</f>
        <v>404.04450119567883</v>
      </c>
      <c r="K185">
        <f t="shared" si="22"/>
        <v>4.4501195678833483E-2</v>
      </c>
      <c r="L185" s="10">
        <f t="shared" si="23"/>
        <v>0</v>
      </c>
      <c r="M185" s="2">
        <f t="shared" si="24"/>
        <v>1.9803564168458278E-3</v>
      </c>
    </row>
    <row r="186" spans="1:13">
      <c r="A186" s="2">
        <v>9</v>
      </c>
      <c r="B186" s="2">
        <v>19</v>
      </c>
      <c r="C186" s="2">
        <v>3</v>
      </c>
      <c r="D186" s="2">
        <v>586</v>
      </c>
      <c r="E186" s="2">
        <v>0</v>
      </c>
      <c r="F186" s="2">
        <f t="shared" si="18"/>
        <v>0</v>
      </c>
      <c r="G186" s="2">
        <f t="shared" si="19"/>
        <v>0</v>
      </c>
      <c r="H186" s="2">
        <f t="shared" si="20"/>
        <v>0</v>
      </c>
      <c r="I186" s="2">
        <f t="shared" si="21"/>
        <v>0</v>
      </c>
      <c r="J186" s="3">
        <f t="shared" ref="J186:J230" si="27">$P$28+VLOOKUP(A186,$O$16:$P$27,2)+VLOOKUP(C186,$O$4:$P$8,2)+F186*$P$10+G186*$P$11+H186*$P$12+I186*$P$13+IF(B186=1,$P$31,IF(B186=2,$P$32,IF(B186=3,$P$33,0)))</f>
        <v>717.65414185935435</v>
      </c>
      <c r="K186">
        <f t="shared" si="22"/>
        <v>131.65414185935435</v>
      </c>
      <c r="L186" s="10">
        <f t="shared" si="23"/>
        <v>0</v>
      </c>
      <c r="M186" s="2">
        <f t="shared" si="24"/>
        <v>17332.813068723</v>
      </c>
    </row>
    <row r="187" spans="1:13">
      <c r="A187" s="2">
        <v>9</v>
      </c>
      <c r="B187" s="2">
        <v>20</v>
      </c>
      <c r="C187" s="2">
        <v>4</v>
      </c>
      <c r="D187" s="2">
        <v>683</v>
      </c>
      <c r="E187" s="2">
        <v>0</v>
      </c>
      <c r="F187" s="2">
        <f t="shared" si="18"/>
        <v>0</v>
      </c>
      <c r="G187" s="2">
        <f t="shared" si="19"/>
        <v>0</v>
      </c>
      <c r="H187" s="2">
        <f t="shared" si="20"/>
        <v>0</v>
      </c>
      <c r="I187" s="2">
        <f t="shared" si="21"/>
        <v>0</v>
      </c>
      <c r="J187" s="3">
        <f t="shared" si="27"/>
        <v>757.54060460626818</v>
      </c>
      <c r="K187">
        <f t="shared" si="22"/>
        <v>74.540604606268175</v>
      </c>
      <c r="L187" s="10">
        <f t="shared" si="23"/>
        <v>0</v>
      </c>
      <c r="M187" s="2">
        <f t="shared" si="24"/>
        <v>5556.3017350680084</v>
      </c>
    </row>
    <row r="188" spans="1:13">
      <c r="A188" s="2">
        <v>9</v>
      </c>
      <c r="B188" s="2">
        <v>21</v>
      </c>
      <c r="C188" s="2">
        <v>5</v>
      </c>
      <c r="D188" s="2">
        <v>1124</v>
      </c>
      <c r="E188" s="2">
        <v>0</v>
      </c>
      <c r="F188" s="2">
        <f t="shared" si="18"/>
        <v>0</v>
      </c>
      <c r="G188" s="2">
        <f t="shared" si="19"/>
        <v>0</v>
      </c>
      <c r="H188" s="2">
        <f t="shared" si="20"/>
        <v>0</v>
      </c>
      <c r="I188" s="2">
        <f t="shared" si="21"/>
        <v>0</v>
      </c>
      <c r="J188" s="3">
        <f t="shared" si="27"/>
        <v>1161.6803900840164</v>
      </c>
      <c r="K188">
        <f t="shared" si="22"/>
        <v>37.680390084016381</v>
      </c>
      <c r="L188" s="10">
        <f t="shared" si="23"/>
        <v>0</v>
      </c>
      <c r="M188" s="2">
        <f t="shared" si="24"/>
        <v>1419.81179688364</v>
      </c>
    </row>
    <row r="189" spans="1:13">
      <c r="A189" s="2">
        <v>9</v>
      </c>
      <c r="B189" s="2">
        <v>24</v>
      </c>
      <c r="C189" s="2">
        <v>1</v>
      </c>
      <c r="D189" s="2">
        <v>953</v>
      </c>
      <c r="E189" s="2">
        <v>0</v>
      </c>
      <c r="F189" s="2">
        <f t="shared" si="18"/>
        <v>0</v>
      </c>
      <c r="G189" s="2">
        <f t="shared" si="19"/>
        <v>0</v>
      </c>
      <c r="H189" s="2">
        <f t="shared" si="20"/>
        <v>0</v>
      </c>
      <c r="I189" s="2">
        <f t="shared" si="21"/>
        <v>0</v>
      </c>
      <c r="J189" s="3">
        <f t="shared" si="27"/>
        <v>981.867599576781</v>
      </c>
      <c r="K189">
        <f t="shared" si="22"/>
        <v>28.867599576781004</v>
      </c>
      <c r="L189" s="10">
        <f t="shared" si="23"/>
        <v>0</v>
      </c>
      <c r="M189" s="2">
        <f t="shared" si="24"/>
        <v>833.33830532536683</v>
      </c>
    </row>
    <row r="190" spans="1:13">
      <c r="A190" s="2">
        <v>9</v>
      </c>
      <c r="B190" s="2">
        <v>25</v>
      </c>
      <c r="C190" s="2">
        <v>2</v>
      </c>
      <c r="D190" s="2">
        <v>697</v>
      </c>
      <c r="E190" s="2">
        <v>0</v>
      </c>
      <c r="F190" s="2">
        <f t="shared" si="18"/>
        <v>0</v>
      </c>
      <c r="G190" s="2">
        <f t="shared" si="19"/>
        <v>0</v>
      </c>
      <c r="H190" s="2">
        <f t="shared" si="20"/>
        <v>0</v>
      </c>
      <c r="I190" s="2">
        <f t="shared" si="21"/>
        <v>0</v>
      </c>
      <c r="J190" s="3">
        <f t="shared" si="27"/>
        <v>730.92706074126818</v>
      </c>
      <c r="K190">
        <f t="shared" si="22"/>
        <v>33.927060741268178</v>
      </c>
      <c r="L190" s="10">
        <f t="shared" si="23"/>
        <v>1</v>
      </c>
      <c r="M190" s="2">
        <f t="shared" si="24"/>
        <v>1151.0454505417006</v>
      </c>
    </row>
    <row r="191" spans="1:13">
      <c r="A191" s="2">
        <v>9</v>
      </c>
      <c r="B191" s="2">
        <v>26</v>
      </c>
      <c r="C191" s="2">
        <v>3</v>
      </c>
      <c r="D191" s="2">
        <v>727</v>
      </c>
      <c r="E191" s="2">
        <v>0</v>
      </c>
      <c r="F191" s="2">
        <f t="shared" si="18"/>
        <v>0</v>
      </c>
      <c r="G191" s="2">
        <f t="shared" si="19"/>
        <v>0</v>
      </c>
      <c r="H191" s="2">
        <f t="shared" si="20"/>
        <v>0</v>
      </c>
      <c r="I191" s="2">
        <f t="shared" si="21"/>
        <v>0</v>
      </c>
      <c r="J191" s="3">
        <f t="shared" si="27"/>
        <v>717.65414185935435</v>
      </c>
      <c r="K191">
        <f t="shared" si="22"/>
        <v>-9.345858140645646</v>
      </c>
      <c r="L191" s="10">
        <f t="shared" si="23"/>
        <v>1</v>
      </c>
      <c r="M191" s="2">
        <f t="shared" si="24"/>
        <v>87.34506438507249</v>
      </c>
    </row>
    <row r="192" spans="1:13">
      <c r="A192" s="2">
        <v>9</v>
      </c>
      <c r="B192" s="2">
        <v>27</v>
      </c>
      <c r="C192" s="2">
        <v>4</v>
      </c>
      <c r="D192" s="2">
        <v>678</v>
      </c>
      <c r="E192" s="2">
        <v>0</v>
      </c>
      <c r="F192" s="2">
        <f t="shared" si="18"/>
        <v>0</v>
      </c>
      <c r="G192" s="2">
        <f t="shared" si="19"/>
        <v>0</v>
      </c>
      <c r="H192" s="2">
        <f t="shared" si="20"/>
        <v>0</v>
      </c>
      <c r="I192" s="2">
        <f t="shared" si="21"/>
        <v>0</v>
      </c>
      <c r="J192" s="3">
        <f t="shared" si="27"/>
        <v>757.54060460626818</v>
      </c>
      <c r="K192">
        <f t="shared" si="22"/>
        <v>79.540604606268175</v>
      </c>
      <c r="L192" s="10">
        <f t="shared" si="23"/>
        <v>1</v>
      </c>
      <c r="M192" s="2">
        <f t="shared" si="24"/>
        <v>6326.7077811306899</v>
      </c>
    </row>
    <row r="193" spans="1:13">
      <c r="A193" s="2">
        <v>9</v>
      </c>
      <c r="B193" s="2">
        <v>28</v>
      </c>
      <c r="C193" s="2">
        <v>5</v>
      </c>
      <c r="D193" s="2">
        <v>1761</v>
      </c>
      <c r="E193" s="2" t="s">
        <v>5</v>
      </c>
      <c r="F193" s="2">
        <f t="shared" si="18"/>
        <v>1</v>
      </c>
      <c r="G193" s="2">
        <f t="shared" si="19"/>
        <v>0</v>
      </c>
      <c r="H193" s="2">
        <f t="shared" si="20"/>
        <v>0</v>
      </c>
      <c r="I193" s="2">
        <f t="shared" si="21"/>
        <v>0</v>
      </c>
      <c r="J193" s="3">
        <f t="shared" si="27"/>
        <v>1598.066356857973</v>
      </c>
      <c r="K193">
        <f t="shared" si="22"/>
        <v>-162.93364314202699</v>
      </c>
      <c r="L193" s="10">
        <f t="shared" si="23"/>
        <v>0</v>
      </c>
      <c r="M193" s="2">
        <f t="shared" si="24"/>
        <v>26547.372067533401</v>
      </c>
    </row>
    <row r="194" spans="1:13">
      <c r="A194" s="2">
        <v>10</v>
      </c>
      <c r="B194" s="2">
        <v>1</v>
      </c>
      <c r="C194" s="2">
        <v>1</v>
      </c>
      <c r="D194" s="2">
        <v>1615</v>
      </c>
      <c r="E194" s="2" t="s">
        <v>6</v>
      </c>
      <c r="F194" s="2">
        <f t="shared" si="18"/>
        <v>0</v>
      </c>
      <c r="G194" s="2">
        <f t="shared" si="19"/>
        <v>1</v>
      </c>
      <c r="H194" s="2">
        <f t="shared" si="20"/>
        <v>0</v>
      </c>
      <c r="I194" s="2">
        <f t="shared" si="21"/>
        <v>0</v>
      </c>
      <c r="J194" s="3">
        <f t="shared" si="27"/>
        <v>1612.1625555237188</v>
      </c>
      <c r="K194">
        <f t="shared" si="22"/>
        <v>-2.8374444762812345</v>
      </c>
      <c r="L194" s="10">
        <f t="shared" si="23"/>
        <v>1</v>
      </c>
      <c r="M194" s="2">
        <f t="shared" si="24"/>
        <v>8.0510911559788898</v>
      </c>
    </row>
    <row r="195" spans="1:13">
      <c r="A195" s="2">
        <v>10</v>
      </c>
      <c r="B195" s="2">
        <v>2</v>
      </c>
      <c r="C195" s="2">
        <v>2</v>
      </c>
      <c r="D195" s="2">
        <v>1019</v>
      </c>
      <c r="E195" s="2">
        <v>0</v>
      </c>
      <c r="F195" s="2">
        <f t="shared" si="18"/>
        <v>0</v>
      </c>
      <c r="G195" s="2">
        <f t="shared" si="19"/>
        <v>0</v>
      </c>
      <c r="H195" s="2">
        <f t="shared" si="20"/>
        <v>0</v>
      </c>
      <c r="I195" s="2">
        <f t="shared" si="21"/>
        <v>0</v>
      </c>
      <c r="J195" s="3">
        <f t="shared" si="27"/>
        <v>1114.401275245642</v>
      </c>
      <c r="K195">
        <f t="shared" si="22"/>
        <v>95.401275245641955</v>
      </c>
      <c r="L195" s="10">
        <f t="shared" si="23"/>
        <v>0</v>
      </c>
      <c r="M195" s="2">
        <f t="shared" si="24"/>
        <v>9101.4033184947366</v>
      </c>
    </row>
    <row r="196" spans="1:13">
      <c r="A196" s="2">
        <v>10</v>
      </c>
      <c r="B196" s="2">
        <v>3</v>
      </c>
      <c r="C196" s="2">
        <v>3</v>
      </c>
      <c r="D196" s="2">
        <v>854</v>
      </c>
      <c r="E196" s="2">
        <v>0</v>
      </c>
      <c r="F196" s="2">
        <f t="shared" si="18"/>
        <v>0</v>
      </c>
      <c r="G196" s="2">
        <f t="shared" si="19"/>
        <v>0</v>
      </c>
      <c r="H196" s="2">
        <f t="shared" si="20"/>
        <v>0</v>
      </c>
      <c r="I196" s="2">
        <f t="shared" si="21"/>
        <v>0</v>
      </c>
      <c r="J196" s="3">
        <f t="shared" si="27"/>
        <v>1016.4214393558644</v>
      </c>
      <c r="K196">
        <f t="shared" si="22"/>
        <v>162.42143935586444</v>
      </c>
      <c r="L196" s="10">
        <f t="shared" si="23"/>
        <v>1</v>
      </c>
      <c r="M196" s="2">
        <f t="shared" si="24"/>
        <v>26380.723962430748</v>
      </c>
    </row>
    <row r="197" spans="1:13">
      <c r="A197" s="2">
        <v>10</v>
      </c>
      <c r="B197" s="2">
        <v>4</v>
      </c>
      <c r="C197" s="2">
        <v>4</v>
      </c>
      <c r="D197" s="2">
        <v>897</v>
      </c>
      <c r="E197" s="2">
        <v>0</v>
      </c>
      <c r="F197" s="2">
        <f t="shared" ref="F197:F257" si="28">IF(ISNUMBER(SEARCH("SP",E197))=TRUE,1,0)</f>
        <v>0</v>
      </c>
      <c r="G197" s="2">
        <f t="shared" ref="G197:G257" si="29">IF(ISNUMBER(SEARCH("FAC",E197))=TRUE,1,0)</f>
        <v>0</v>
      </c>
      <c r="H197" s="2">
        <f t="shared" ref="H197:H257" si="30">IF(ISNUMBER(SEARCH("BH",E197))=TRUE,1,0)</f>
        <v>0</v>
      </c>
      <c r="I197" s="2">
        <f t="shared" ref="I197:I257" si="31">IF(ISNUMBER(SEARCH("AH",E197))=TRUE,1,0)</f>
        <v>0</v>
      </c>
      <c r="J197" s="3">
        <f t="shared" si="27"/>
        <v>762.21048407104342</v>
      </c>
      <c r="K197">
        <f t="shared" ref="K197:K257" si="32">J197-D197</f>
        <v>-134.78951592895658</v>
      </c>
      <c r="L197" s="10">
        <f t="shared" ref="L197:L257" si="33">IF(K197*K198&lt;0,1,0)</f>
        <v>0</v>
      </c>
      <c r="M197" s="2">
        <f t="shared" ref="M197:M257" si="34">(J197-D197)^2</f>
        <v>18168.213604362438</v>
      </c>
    </row>
    <row r="198" spans="1:13">
      <c r="A198" s="2">
        <v>10</v>
      </c>
      <c r="B198" s="2">
        <v>5</v>
      </c>
      <c r="C198" s="2">
        <v>5</v>
      </c>
      <c r="D198" s="2">
        <v>1307</v>
      </c>
      <c r="E198" s="2">
        <v>0</v>
      </c>
      <c r="F198" s="2">
        <f t="shared" si="28"/>
        <v>0</v>
      </c>
      <c r="G198" s="2">
        <f t="shared" si="29"/>
        <v>0</v>
      </c>
      <c r="H198" s="2">
        <f t="shared" si="30"/>
        <v>0</v>
      </c>
      <c r="I198" s="2">
        <f t="shared" si="31"/>
        <v>0</v>
      </c>
      <c r="J198" s="3">
        <f t="shared" si="27"/>
        <v>1166.3502695487916</v>
      </c>
      <c r="K198">
        <f t="shared" si="32"/>
        <v>-140.64973045120837</v>
      </c>
      <c r="L198" s="10">
        <f t="shared" si="33"/>
        <v>1</v>
      </c>
      <c r="M198" s="2">
        <f t="shared" si="34"/>
        <v>19782.346675997571</v>
      </c>
    </row>
    <row r="199" spans="1:13">
      <c r="A199" s="2">
        <v>10</v>
      </c>
      <c r="B199" s="2">
        <v>8</v>
      </c>
      <c r="C199" s="2">
        <v>1</v>
      </c>
      <c r="D199" s="2">
        <v>796</v>
      </c>
      <c r="E199" s="2">
        <v>0</v>
      </c>
      <c r="F199" s="2">
        <f t="shared" si="28"/>
        <v>0</v>
      </c>
      <c r="G199" s="2">
        <f t="shared" si="29"/>
        <v>0</v>
      </c>
      <c r="H199" s="2">
        <f t="shared" si="30"/>
        <v>0</v>
      </c>
      <c r="I199" s="2">
        <f t="shared" si="31"/>
        <v>0</v>
      </c>
      <c r="J199" s="3">
        <f t="shared" si="27"/>
        <v>986.53747904155625</v>
      </c>
      <c r="K199">
        <f t="shared" si="32"/>
        <v>190.53747904155625</v>
      </c>
      <c r="L199" s="10">
        <f t="shared" si="33"/>
        <v>0</v>
      </c>
      <c r="M199" s="2">
        <f t="shared" si="34"/>
        <v>36304.53091951149</v>
      </c>
    </row>
    <row r="200" spans="1:13">
      <c r="A200" s="2">
        <v>10</v>
      </c>
      <c r="B200" s="2">
        <v>9</v>
      </c>
      <c r="C200" s="2">
        <v>2</v>
      </c>
      <c r="D200" s="2">
        <v>648</v>
      </c>
      <c r="E200" s="2">
        <v>0</v>
      </c>
      <c r="F200" s="2">
        <f t="shared" si="28"/>
        <v>0</v>
      </c>
      <c r="G200" s="2">
        <f t="shared" si="29"/>
        <v>0</v>
      </c>
      <c r="H200" s="2">
        <f t="shared" si="30"/>
        <v>0</v>
      </c>
      <c r="I200" s="2">
        <f t="shared" si="31"/>
        <v>0</v>
      </c>
      <c r="J200" s="3">
        <f t="shared" si="27"/>
        <v>735.59694020604343</v>
      </c>
      <c r="K200">
        <f t="shared" si="32"/>
        <v>87.596940206043428</v>
      </c>
      <c r="L200" s="10">
        <f t="shared" si="33"/>
        <v>1</v>
      </c>
      <c r="M200" s="2">
        <f t="shared" si="34"/>
        <v>7673.2239334611477</v>
      </c>
    </row>
    <row r="201" spans="1:13">
      <c r="A201" s="2">
        <v>10</v>
      </c>
      <c r="B201" s="2">
        <v>10</v>
      </c>
      <c r="C201" s="2">
        <v>3</v>
      </c>
      <c r="D201" s="2">
        <v>735</v>
      </c>
      <c r="E201" s="2">
        <v>0</v>
      </c>
      <c r="F201" s="2">
        <f t="shared" si="28"/>
        <v>0</v>
      </c>
      <c r="G201" s="2">
        <f t="shared" si="29"/>
        <v>0</v>
      </c>
      <c r="H201" s="2">
        <f t="shared" si="30"/>
        <v>0</v>
      </c>
      <c r="I201" s="2">
        <f t="shared" si="31"/>
        <v>0</v>
      </c>
      <c r="J201" s="3">
        <f t="shared" si="27"/>
        <v>722.3240213241296</v>
      </c>
      <c r="K201">
        <f t="shared" si="32"/>
        <v>-12.675978675870397</v>
      </c>
      <c r="L201" s="10">
        <f t="shared" si="33"/>
        <v>0</v>
      </c>
      <c r="M201" s="2">
        <f t="shared" si="34"/>
        <v>160.68043539112102</v>
      </c>
    </row>
    <row r="202" spans="1:13">
      <c r="A202" s="2">
        <v>10</v>
      </c>
      <c r="B202" s="2">
        <v>11</v>
      </c>
      <c r="C202" s="2">
        <v>4</v>
      </c>
      <c r="D202" s="2">
        <v>843</v>
      </c>
      <c r="E202" s="2">
        <v>0</v>
      </c>
      <c r="F202" s="2">
        <f t="shared" si="28"/>
        <v>0</v>
      </c>
      <c r="G202" s="2">
        <f t="shared" si="29"/>
        <v>0</v>
      </c>
      <c r="H202" s="2">
        <f t="shared" si="30"/>
        <v>0</v>
      </c>
      <c r="I202" s="2">
        <f t="shared" si="31"/>
        <v>0</v>
      </c>
      <c r="J202" s="3">
        <f t="shared" si="27"/>
        <v>762.21048407104342</v>
      </c>
      <c r="K202">
        <f t="shared" si="32"/>
        <v>-80.789515928956575</v>
      </c>
      <c r="L202" s="10">
        <f t="shared" si="33"/>
        <v>0</v>
      </c>
      <c r="M202" s="2">
        <f t="shared" si="34"/>
        <v>6526.9458840351281</v>
      </c>
    </row>
    <row r="203" spans="1:13">
      <c r="A203" s="2">
        <v>10</v>
      </c>
      <c r="B203" s="2">
        <v>12</v>
      </c>
      <c r="C203" s="2">
        <v>5</v>
      </c>
      <c r="D203" s="2">
        <v>1759</v>
      </c>
      <c r="E203" s="2" t="s">
        <v>5</v>
      </c>
      <c r="F203" s="2">
        <f t="shared" si="28"/>
        <v>1</v>
      </c>
      <c r="G203" s="2">
        <f t="shared" si="29"/>
        <v>0</v>
      </c>
      <c r="H203" s="2">
        <f t="shared" si="30"/>
        <v>0</v>
      </c>
      <c r="I203" s="2">
        <f t="shared" si="31"/>
        <v>0</v>
      </c>
      <c r="J203" s="3">
        <f t="shared" si="27"/>
        <v>1602.7362363227483</v>
      </c>
      <c r="K203">
        <f t="shared" si="32"/>
        <v>-156.26376367725175</v>
      </c>
      <c r="L203" s="10">
        <f t="shared" si="33"/>
        <v>0</v>
      </c>
      <c r="M203" s="2">
        <f t="shared" si="34"/>
        <v>24418.363838579982</v>
      </c>
    </row>
    <row r="204" spans="1:13">
      <c r="A204" s="2">
        <v>10</v>
      </c>
      <c r="B204" s="2">
        <v>15</v>
      </c>
      <c r="C204" s="2">
        <v>1</v>
      </c>
      <c r="D204" s="2">
        <v>1151</v>
      </c>
      <c r="E204" s="2">
        <v>0</v>
      </c>
      <c r="F204" s="2">
        <f t="shared" si="28"/>
        <v>0</v>
      </c>
      <c r="G204" s="2">
        <f t="shared" si="29"/>
        <v>0</v>
      </c>
      <c r="H204" s="2">
        <f t="shared" si="30"/>
        <v>0</v>
      </c>
      <c r="I204" s="2">
        <f t="shared" si="31"/>
        <v>0</v>
      </c>
      <c r="J204" s="3">
        <f t="shared" si="27"/>
        <v>986.53747904155625</v>
      </c>
      <c r="K204">
        <f t="shared" si="32"/>
        <v>-164.46252095844375</v>
      </c>
      <c r="L204" s="10">
        <f t="shared" si="33"/>
        <v>0</v>
      </c>
      <c r="M204" s="2">
        <f t="shared" si="34"/>
        <v>27047.920800006548</v>
      </c>
    </row>
    <row r="205" spans="1:13">
      <c r="A205" s="2">
        <v>10</v>
      </c>
      <c r="B205" s="2">
        <v>16</v>
      </c>
      <c r="C205" s="2">
        <v>2</v>
      </c>
      <c r="D205" s="2">
        <v>752</v>
      </c>
      <c r="E205" s="2">
        <v>0</v>
      </c>
      <c r="F205" s="2">
        <f t="shared" si="28"/>
        <v>0</v>
      </c>
      <c r="G205" s="2">
        <f t="shared" si="29"/>
        <v>0</v>
      </c>
      <c r="H205" s="2">
        <f t="shared" si="30"/>
        <v>0</v>
      </c>
      <c r="I205" s="2">
        <f t="shared" si="31"/>
        <v>0</v>
      </c>
      <c r="J205" s="3">
        <f t="shared" si="27"/>
        <v>735.59694020604343</v>
      </c>
      <c r="K205">
        <f t="shared" si="32"/>
        <v>-16.403059793956572</v>
      </c>
      <c r="L205" s="10">
        <f t="shared" si="33"/>
        <v>1</v>
      </c>
      <c r="M205" s="2">
        <f t="shared" si="34"/>
        <v>269.06037060411461</v>
      </c>
    </row>
    <row r="206" spans="1:13">
      <c r="A206" s="2">
        <v>10</v>
      </c>
      <c r="B206" s="2">
        <v>17</v>
      </c>
      <c r="C206" s="2">
        <v>3</v>
      </c>
      <c r="D206" s="2">
        <v>693</v>
      </c>
      <c r="E206" s="2">
        <v>0</v>
      </c>
      <c r="F206" s="2">
        <f t="shared" si="28"/>
        <v>0</v>
      </c>
      <c r="G206" s="2">
        <f t="shared" si="29"/>
        <v>0</v>
      </c>
      <c r="H206" s="2">
        <f t="shared" si="30"/>
        <v>0</v>
      </c>
      <c r="I206" s="2">
        <f t="shared" si="31"/>
        <v>0</v>
      </c>
      <c r="J206" s="3">
        <f t="shared" si="27"/>
        <v>722.3240213241296</v>
      </c>
      <c r="K206">
        <f t="shared" si="32"/>
        <v>29.324021324129603</v>
      </c>
      <c r="L206" s="10">
        <f t="shared" si="33"/>
        <v>0</v>
      </c>
      <c r="M206" s="2">
        <f t="shared" si="34"/>
        <v>859.8982266180077</v>
      </c>
    </row>
    <row r="207" spans="1:13">
      <c r="A207" s="2">
        <v>10</v>
      </c>
      <c r="B207" s="2">
        <v>18</v>
      </c>
      <c r="C207" s="2">
        <v>4</v>
      </c>
      <c r="D207" s="2">
        <v>649</v>
      </c>
      <c r="E207" s="2">
        <v>0</v>
      </c>
      <c r="F207" s="2">
        <f t="shared" si="28"/>
        <v>0</v>
      </c>
      <c r="G207" s="2">
        <f t="shared" si="29"/>
        <v>0</v>
      </c>
      <c r="H207" s="2">
        <f t="shared" si="30"/>
        <v>0</v>
      </c>
      <c r="I207" s="2">
        <f t="shared" si="31"/>
        <v>0</v>
      </c>
      <c r="J207" s="3">
        <f t="shared" si="27"/>
        <v>762.21048407104342</v>
      </c>
      <c r="K207">
        <f t="shared" si="32"/>
        <v>113.21048407104342</v>
      </c>
      <c r="L207" s="10">
        <f t="shared" si="33"/>
        <v>0</v>
      </c>
      <c r="M207" s="2">
        <f t="shared" si="34"/>
        <v>12816.613703599976</v>
      </c>
    </row>
    <row r="208" spans="1:13">
      <c r="A208" s="2">
        <v>10</v>
      </c>
      <c r="B208" s="2">
        <v>19</v>
      </c>
      <c r="C208" s="2">
        <v>5</v>
      </c>
      <c r="D208" s="2">
        <v>1158</v>
      </c>
      <c r="E208" s="2">
        <v>0</v>
      </c>
      <c r="F208" s="2">
        <f t="shared" si="28"/>
        <v>0</v>
      </c>
      <c r="G208" s="2">
        <f t="shared" si="29"/>
        <v>0</v>
      </c>
      <c r="H208" s="2">
        <f t="shared" si="30"/>
        <v>0</v>
      </c>
      <c r="I208" s="2">
        <f t="shared" si="31"/>
        <v>0</v>
      </c>
      <c r="J208" s="3">
        <f t="shared" si="27"/>
        <v>1166.3502695487916</v>
      </c>
      <c r="K208">
        <f t="shared" si="32"/>
        <v>8.3502695487916299</v>
      </c>
      <c r="L208" s="10">
        <f t="shared" si="33"/>
        <v>0</v>
      </c>
      <c r="M208" s="2">
        <f t="shared" si="34"/>
        <v>69.727001537476767</v>
      </c>
    </row>
    <row r="209" spans="1:13">
      <c r="A209" s="2">
        <v>10</v>
      </c>
      <c r="B209" s="2">
        <v>22</v>
      </c>
      <c r="C209" s="2">
        <v>1</v>
      </c>
      <c r="D209" s="2">
        <v>931</v>
      </c>
      <c r="E209" s="2">
        <v>0</v>
      </c>
      <c r="F209" s="2">
        <f t="shared" si="28"/>
        <v>0</v>
      </c>
      <c r="G209" s="2">
        <f t="shared" si="29"/>
        <v>0</v>
      </c>
      <c r="H209" s="2">
        <f t="shared" si="30"/>
        <v>0</v>
      </c>
      <c r="I209" s="2">
        <f t="shared" si="31"/>
        <v>0</v>
      </c>
      <c r="J209" s="3">
        <f t="shared" si="27"/>
        <v>986.53747904155625</v>
      </c>
      <c r="K209">
        <f t="shared" si="32"/>
        <v>55.537479041556253</v>
      </c>
      <c r="L209" s="10">
        <f t="shared" si="33"/>
        <v>1</v>
      </c>
      <c r="M209" s="2">
        <f t="shared" si="34"/>
        <v>3084.4115782913</v>
      </c>
    </row>
    <row r="210" spans="1:13">
      <c r="A210" s="2">
        <v>10</v>
      </c>
      <c r="B210" s="2">
        <v>23</v>
      </c>
      <c r="C210" s="2">
        <v>2</v>
      </c>
      <c r="D210" s="2">
        <v>761</v>
      </c>
      <c r="E210" s="2">
        <v>0</v>
      </c>
      <c r="F210" s="2">
        <f t="shared" si="28"/>
        <v>0</v>
      </c>
      <c r="G210" s="2">
        <f t="shared" si="29"/>
        <v>0</v>
      </c>
      <c r="H210" s="2">
        <f t="shared" si="30"/>
        <v>0</v>
      </c>
      <c r="I210" s="2">
        <f t="shared" si="31"/>
        <v>0</v>
      </c>
      <c r="J210" s="3">
        <f t="shared" si="27"/>
        <v>735.59694020604343</v>
      </c>
      <c r="K210">
        <f t="shared" si="32"/>
        <v>-25.403059793956572</v>
      </c>
      <c r="L210" s="10">
        <f t="shared" si="33"/>
        <v>1</v>
      </c>
      <c r="M210" s="2">
        <f t="shared" si="34"/>
        <v>645.31544689533291</v>
      </c>
    </row>
    <row r="211" spans="1:13">
      <c r="A211" s="2">
        <v>10</v>
      </c>
      <c r="B211" s="2">
        <v>24</v>
      </c>
      <c r="C211" s="2">
        <v>3</v>
      </c>
      <c r="D211" s="2">
        <v>670</v>
      </c>
      <c r="E211" s="2">
        <v>0</v>
      </c>
      <c r="F211" s="2">
        <f t="shared" si="28"/>
        <v>0</v>
      </c>
      <c r="G211" s="2">
        <f t="shared" si="29"/>
        <v>0</v>
      </c>
      <c r="H211" s="2">
        <f t="shared" si="30"/>
        <v>0</v>
      </c>
      <c r="I211" s="2">
        <f t="shared" si="31"/>
        <v>0</v>
      </c>
      <c r="J211" s="3">
        <f t="shared" si="27"/>
        <v>722.3240213241296</v>
      </c>
      <c r="K211">
        <f t="shared" si="32"/>
        <v>52.324021324129603</v>
      </c>
      <c r="L211" s="10">
        <f t="shared" si="33"/>
        <v>1</v>
      </c>
      <c r="M211" s="2">
        <f t="shared" si="34"/>
        <v>2737.8032075279693</v>
      </c>
    </row>
    <row r="212" spans="1:13">
      <c r="A212" s="2">
        <v>10</v>
      </c>
      <c r="B212" s="2">
        <v>25</v>
      </c>
      <c r="C212" s="2">
        <v>4</v>
      </c>
      <c r="D212" s="2">
        <v>820</v>
      </c>
      <c r="E212" s="2">
        <v>0</v>
      </c>
      <c r="F212" s="2">
        <f t="shared" si="28"/>
        <v>0</v>
      </c>
      <c r="G212" s="2">
        <f t="shared" si="29"/>
        <v>0</v>
      </c>
      <c r="H212" s="2">
        <f t="shared" si="30"/>
        <v>0</v>
      </c>
      <c r="I212" s="2">
        <f t="shared" si="31"/>
        <v>0</v>
      </c>
      <c r="J212" s="3">
        <f t="shared" si="27"/>
        <v>762.21048407104342</v>
      </c>
      <c r="K212">
        <f t="shared" si="32"/>
        <v>-57.789515928956575</v>
      </c>
      <c r="L212" s="10">
        <f t="shared" si="33"/>
        <v>1</v>
      </c>
      <c r="M212" s="2">
        <f t="shared" si="34"/>
        <v>3339.6281513031258</v>
      </c>
    </row>
    <row r="213" spans="1:13">
      <c r="A213" s="2">
        <v>10</v>
      </c>
      <c r="B213" s="2">
        <v>26</v>
      </c>
      <c r="C213" s="2">
        <v>5</v>
      </c>
      <c r="D213" s="2">
        <v>1543</v>
      </c>
      <c r="E213" s="2" t="s">
        <v>5</v>
      </c>
      <c r="F213" s="2">
        <f t="shared" si="28"/>
        <v>1</v>
      </c>
      <c r="G213" s="2">
        <f t="shared" si="29"/>
        <v>0</v>
      </c>
      <c r="H213" s="2">
        <f t="shared" si="30"/>
        <v>0</v>
      </c>
      <c r="I213" s="2">
        <f t="shared" si="31"/>
        <v>0</v>
      </c>
      <c r="J213" s="3">
        <f t="shared" si="27"/>
        <v>1602.7362363227483</v>
      </c>
      <c r="K213">
        <f t="shared" si="32"/>
        <v>59.736236322748255</v>
      </c>
      <c r="L213" s="10">
        <f t="shared" si="33"/>
        <v>0</v>
      </c>
      <c r="M213" s="2">
        <f t="shared" si="34"/>
        <v>3568.4179300072278</v>
      </c>
    </row>
    <row r="214" spans="1:13">
      <c r="A214" s="2">
        <v>10</v>
      </c>
      <c r="B214" s="2">
        <v>29</v>
      </c>
      <c r="C214" s="2">
        <v>1</v>
      </c>
      <c r="D214" s="2">
        <v>974</v>
      </c>
      <c r="E214" s="2">
        <v>0</v>
      </c>
      <c r="F214" s="2">
        <f t="shared" si="28"/>
        <v>0</v>
      </c>
      <c r="G214" s="2">
        <f t="shared" si="29"/>
        <v>0</v>
      </c>
      <c r="H214" s="2">
        <f t="shared" si="30"/>
        <v>0</v>
      </c>
      <c r="I214" s="2">
        <f t="shared" si="31"/>
        <v>0</v>
      </c>
      <c r="J214" s="3">
        <f t="shared" si="27"/>
        <v>986.53747904155625</v>
      </c>
      <c r="K214">
        <f t="shared" si="32"/>
        <v>12.537479041556253</v>
      </c>
      <c r="L214" s="10">
        <f t="shared" si="33"/>
        <v>0</v>
      </c>
      <c r="M214" s="2">
        <f t="shared" si="34"/>
        <v>157.18838071746231</v>
      </c>
    </row>
    <row r="215" spans="1:13">
      <c r="A215" s="2">
        <v>10</v>
      </c>
      <c r="B215" s="2">
        <v>30</v>
      </c>
      <c r="C215" s="2">
        <v>2</v>
      </c>
      <c r="D215" s="2">
        <v>685</v>
      </c>
      <c r="E215" s="2">
        <v>0</v>
      </c>
      <c r="F215" s="2">
        <f t="shared" si="28"/>
        <v>0</v>
      </c>
      <c r="G215" s="2">
        <f t="shared" si="29"/>
        <v>0</v>
      </c>
      <c r="H215" s="2">
        <f t="shared" si="30"/>
        <v>0</v>
      </c>
      <c r="I215" s="2">
        <f t="shared" si="31"/>
        <v>0</v>
      </c>
      <c r="J215" s="3">
        <f t="shared" si="27"/>
        <v>735.59694020604343</v>
      </c>
      <c r="K215">
        <f t="shared" si="32"/>
        <v>50.596940206043428</v>
      </c>
      <c r="L215" s="10">
        <f t="shared" si="33"/>
        <v>1</v>
      </c>
      <c r="M215" s="2">
        <f t="shared" si="34"/>
        <v>2560.050358213934</v>
      </c>
    </row>
    <row r="216" spans="1:13">
      <c r="A216" s="2">
        <v>10</v>
      </c>
      <c r="B216" s="2">
        <v>31</v>
      </c>
      <c r="C216" s="2">
        <v>3</v>
      </c>
      <c r="D216" s="2">
        <v>848</v>
      </c>
      <c r="E216" s="2">
        <v>0</v>
      </c>
      <c r="F216" s="2">
        <f t="shared" si="28"/>
        <v>0</v>
      </c>
      <c r="G216" s="2">
        <f t="shared" si="29"/>
        <v>0</v>
      </c>
      <c r="H216" s="2">
        <f t="shared" si="30"/>
        <v>0</v>
      </c>
      <c r="I216" s="2">
        <f t="shared" si="31"/>
        <v>0</v>
      </c>
      <c r="J216" s="3">
        <f t="shared" si="27"/>
        <v>722.3240213241296</v>
      </c>
      <c r="K216">
        <f t="shared" si="32"/>
        <v>-125.6759786758704</v>
      </c>
      <c r="L216" s="10">
        <f t="shared" si="33"/>
        <v>0</v>
      </c>
      <c r="M216" s="2">
        <f t="shared" si="34"/>
        <v>15794.451616137831</v>
      </c>
    </row>
    <row r="217" spans="1:13">
      <c r="A217" s="2">
        <v>11</v>
      </c>
      <c r="B217" s="2">
        <v>1</v>
      </c>
      <c r="C217" s="2">
        <v>4</v>
      </c>
      <c r="D217" s="2">
        <v>1406</v>
      </c>
      <c r="E217" s="2" t="s">
        <v>6</v>
      </c>
      <c r="F217" s="2">
        <f t="shared" si="28"/>
        <v>0</v>
      </c>
      <c r="G217" s="2">
        <f t="shared" si="29"/>
        <v>1</v>
      </c>
      <c r="H217" s="2">
        <f t="shared" si="30"/>
        <v>0</v>
      </c>
      <c r="I217" s="2">
        <f t="shared" si="31"/>
        <v>0</v>
      </c>
      <c r="J217" s="3">
        <f t="shared" si="27"/>
        <v>1402.0448812637737</v>
      </c>
      <c r="K217">
        <f t="shared" si="32"/>
        <v>-3.9551187362262681</v>
      </c>
      <c r="L217" s="10">
        <f t="shared" si="33"/>
        <v>0</v>
      </c>
      <c r="M217" s="2">
        <f t="shared" si="34"/>
        <v>15.642964217648071</v>
      </c>
    </row>
    <row r="218" spans="1:13">
      <c r="A218" s="2">
        <v>11</v>
      </c>
      <c r="B218" s="2">
        <v>2</v>
      </c>
      <c r="C218" s="2">
        <v>5</v>
      </c>
      <c r="D218" s="2">
        <v>1578</v>
      </c>
      <c r="E218" s="2">
        <v>0</v>
      </c>
      <c r="F218" s="2">
        <f t="shared" si="28"/>
        <v>0</v>
      </c>
      <c r="G218" s="2">
        <f t="shared" si="29"/>
        <v>0</v>
      </c>
      <c r="H218" s="2">
        <f t="shared" si="30"/>
        <v>0</v>
      </c>
      <c r="I218" s="2">
        <f t="shared" si="31"/>
        <v>0</v>
      </c>
      <c r="J218" s="3">
        <f t="shared" si="27"/>
        <v>1559.3639252989574</v>
      </c>
      <c r="K218">
        <f t="shared" si="32"/>
        <v>-18.636074701042617</v>
      </c>
      <c r="L218" s="10">
        <f t="shared" si="33"/>
        <v>0</v>
      </c>
      <c r="M218" s="2">
        <f t="shared" si="34"/>
        <v>347.30328026284064</v>
      </c>
    </row>
    <row r="219" spans="1:13">
      <c r="A219" s="2">
        <v>11</v>
      </c>
      <c r="B219" s="2">
        <v>5</v>
      </c>
      <c r="C219" s="2">
        <v>1</v>
      </c>
      <c r="D219" s="2">
        <v>1004</v>
      </c>
      <c r="E219" s="2">
        <v>0</v>
      </c>
      <c r="F219" s="2">
        <f t="shared" si="28"/>
        <v>0</v>
      </c>
      <c r="G219" s="2">
        <f t="shared" si="29"/>
        <v>0</v>
      </c>
      <c r="H219" s="2">
        <f t="shared" si="30"/>
        <v>0</v>
      </c>
      <c r="I219" s="2">
        <f t="shared" si="31"/>
        <v>0</v>
      </c>
      <c r="J219" s="3">
        <f t="shared" si="27"/>
        <v>1000.7467997521238</v>
      </c>
      <c r="K219">
        <f t="shared" si="32"/>
        <v>-3.2532002478761797</v>
      </c>
      <c r="L219" s="10">
        <f t="shared" si="33"/>
        <v>1</v>
      </c>
      <c r="M219" s="2">
        <f t="shared" si="34"/>
        <v>10.583311852781637</v>
      </c>
    </row>
    <row r="220" spans="1:13">
      <c r="A220" s="2">
        <v>11</v>
      </c>
      <c r="B220" s="2">
        <v>6</v>
      </c>
      <c r="C220" s="2">
        <v>2</v>
      </c>
      <c r="D220" s="2">
        <v>742</v>
      </c>
      <c r="E220" s="2">
        <v>0</v>
      </c>
      <c r="F220" s="2">
        <f t="shared" si="28"/>
        <v>0</v>
      </c>
      <c r="G220" s="2">
        <f t="shared" si="29"/>
        <v>0</v>
      </c>
      <c r="H220" s="2">
        <f t="shared" si="30"/>
        <v>0</v>
      </c>
      <c r="I220" s="2">
        <f t="shared" si="31"/>
        <v>0</v>
      </c>
      <c r="J220" s="3">
        <f t="shared" si="27"/>
        <v>749.80626091661111</v>
      </c>
      <c r="K220">
        <f t="shared" si="32"/>
        <v>7.8062609166111088</v>
      </c>
      <c r="L220" s="10">
        <f t="shared" si="33"/>
        <v>0</v>
      </c>
      <c r="M220" s="2">
        <f t="shared" si="34"/>
        <v>60.937709498210111</v>
      </c>
    </row>
    <row r="221" spans="1:13">
      <c r="A221" s="2">
        <v>11</v>
      </c>
      <c r="B221" s="2">
        <v>7</v>
      </c>
      <c r="C221" s="2">
        <v>3</v>
      </c>
      <c r="D221" s="2">
        <v>685</v>
      </c>
      <c r="E221" s="2">
        <v>0</v>
      </c>
      <c r="F221" s="2">
        <f t="shared" si="28"/>
        <v>0</v>
      </c>
      <c r="G221" s="2">
        <f t="shared" si="29"/>
        <v>0</v>
      </c>
      <c r="H221" s="2">
        <f t="shared" si="30"/>
        <v>0</v>
      </c>
      <c r="I221" s="2">
        <f t="shared" si="31"/>
        <v>0</v>
      </c>
      <c r="J221" s="3">
        <f t="shared" si="27"/>
        <v>736.53334203469717</v>
      </c>
      <c r="K221">
        <f t="shared" si="32"/>
        <v>51.533342034697171</v>
      </c>
      <c r="L221" s="10">
        <f t="shared" si="33"/>
        <v>1</v>
      </c>
      <c r="M221" s="2">
        <f t="shared" si="34"/>
        <v>2655.6853412650862</v>
      </c>
    </row>
    <row r="222" spans="1:13">
      <c r="A222" s="2">
        <v>11</v>
      </c>
      <c r="B222" s="2">
        <v>8</v>
      </c>
      <c r="C222" s="2">
        <v>4</v>
      </c>
      <c r="D222" s="2">
        <v>800</v>
      </c>
      <c r="E222" s="2">
        <v>0</v>
      </c>
      <c r="F222" s="2">
        <f t="shared" si="28"/>
        <v>0</v>
      </c>
      <c r="G222" s="2">
        <f t="shared" si="29"/>
        <v>0</v>
      </c>
      <c r="H222" s="2">
        <f t="shared" si="30"/>
        <v>0</v>
      </c>
      <c r="I222" s="2">
        <f t="shared" si="31"/>
        <v>0</v>
      </c>
      <c r="J222" s="3">
        <f t="shared" si="27"/>
        <v>776.41980478161099</v>
      </c>
      <c r="K222">
        <f t="shared" si="32"/>
        <v>-23.580195218389008</v>
      </c>
      <c r="L222" s="10">
        <f t="shared" si="33"/>
        <v>1</v>
      </c>
      <c r="M222" s="2">
        <f t="shared" si="34"/>
        <v>556.02560653733588</v>
      </c>
    </row>
    <row r="223" spans="1:13">
      <c r="A223" s="2">
        <v>11</v>
      </c>
      <c r="B223" s="2">
        <v>9</v>
      </c>
      <c r="C223" s="2">
        <v>5</v>
      </c>
      <c r="D223" s="2">
        <v>1454</v>
      </c>
      <c r="E223" s="2" t="s">
        <v>5</v>
      </c>
      <c r="F223" s="2">
        <f t="shared" si="28"/>
        <v>1</v>
      </c>
      <c r="G223" s="2">
        <f t="shared" si="29"/>
        <v>0</v>
      </c>
      <c r="H223" s="2">
        <f t="shared" si="30"/>
        <v>0</v>
      </c>
      <c r="I223" s="2">
        <f t="shared" si="31"/>
        <v>0</v>
      </c>
      <c r="J223" s="3">
        <f t="shared" si="27"/>
        <v>1616.9455570333157</v>
      </c>
      <c r="K223">
        <f t="shared" si="32"/>
        <v>162.94555703331571</v>
      </c>
      <c r="L223" s="10">
        <f t="shared" si="33"/>
        <v>0</v>
      </c>
      <c r="M223" s="2">
        <f t="shared" si="34"/>
        <v>26551.254556897544</v>
      </c>
    </row>
    <row r="224" spans="1:13">
      <c r="A224" s="2">
        <v>11</v>
      </c>
      <c r="B224" s="2">
        <v>12</v>
      </c>
      <c r="C224" s="2">
        <v>1</v>
      </c>
      <c r="D224" s="2">
        <v>890</v>
      </c>
      <c r="E224" s="2">
        <v>0</v>
      </c>
      <c r="F224" s="2">
        <f t="shared" si="28"/>
        <v>0</v>
      </c>
      <c r="G224" s="2">
        <f t="shared" si="29"/>
        <v>0</v>
      </c>
      <c r="H224" s="2">
        <f t="shared" si="30"/>
        <v>0</v>
      </c>
      <c r="I224" s="2">
        <f t="shared" si="31"/>
        <v>0</v>
      </c>
      <c r="J224" s="3">
        <f t="shared" si="27"/>
        <v>1000.7467997521238</v>
      </c>
      <c r="K224">
        <f t="shared" si="32"/>
        <v>110.74679975212382</v>
      </c>
      <c r="L224" s="10">
        <f t="shared" si="33"/>
        <v>0</v>
      </c>
      <c r="M224" s="2">
        <f t="shared" si="34"/>
        <v>12264.853655337012</v>
      </c>
    </row>
    <row r="225" spans="1:13">
      <c r="A225" s="2">
        <v>11</v>
      </c>
      <c r="B225" s="2">
        <v>13</v>
      </c>
      <c r="C225" s="2">
        <v>2</v>
      </c>
      <c r="D225" s="2">
        <v>693</v>
      </c>
      <c r="E225" s="2">
        <v>0</v>
      </c>
      <c r="F225" s="2">
        <f t="shared" si="28"/>
        <v>0</v>
      </c>
      <c r="G225" s="2">
        <f t="shared" si="29"/>
        <v>0</v>
      </c>
      <c r="H225" s="2">
        <f t="shared" si="30"/>
        <v>0</v>
      </c>
      <c r="I225" s="2">
        <f t="shared" si="31"/>
        <v>0</v>
      </c>
      <c r="J225" s="3">
        <f t="shared" si="27"/>
        <v>749.80626091661111</v>
      </c>
      <c r="K225">
        <f t="shared" si="32"/>
        <v>56.806260916611109</v>
      </c>
      <c r="L225" s="10">
        <f t="shared" si="33"/>
        <v>0</v>
      </c>
      <c r="M225" s="2">
        <f t="shared" si="34"/>
        <v>3226.9512793260988</v>
      </c>
    </row>
    <row r="226" spans="1:13">
      <c r="A226" s="2">
        <v>11</v>
      </c>
      <c r="B226" s="2">
        <v>14</v>
      </c>
      <c r="C226" s="2">
        <v>3</v>
      </c>
      <c r="D226" s="2">
        <v>693</v>
      </c>
      <c r="E226" s="2">
        <v>0</v>
      </c>
      <c r="F226" s="2">
        <f t="shared" si="28"/>
        <v>0</v>
      </c>
      <c r="G226" s="2">
        <f t="shared" si="29"/>
        <v>0</v>
      </c>
      <c r="H226" s="2">
        <f t="shared" si="30"/>
        <v>0</v>
      </c>
      <c r="I226" s="2">
        <f t="shared" si="31"/>
        <v>0</v>
      </c>
      <c r="J226" s="3">
        <f t="shared" si="27"/>
        <v>736.53334203469717</v>
      </c>
      <c r="K226">
        <f t="shared" si="32"/>
        <v>43.533342034697171</v>
      </c>
      <c r="L226" s="10">
        <f t="shared" si="33"/>
        <v>1</v>
      </c>
      <c r="M226" s="2">
        <f t="shared" si="34"/>
        <v>1895.1518687099317</v>
      </c>
    </row>
    <row r="227" spans="1:13">
      <c r="A227" s="2">
        <v>11</v>
      </c>
      <c r="B227" s="2">
        <v>15</v>
      </c>
      <c r="C227" s="2">
        <v>4</v>
      </c>
      <c r="D227" s="2">
        <v>914</v>
      </c>
      <c r="E227" s="2">
        <v>0</v>
      </c>
      <c r="F227" s="2">
        <f t="shared" si="28"/>
        <v>0</v>
      </c>
      <c r="G227" s="2">
        <f t="shared" si="29"/>
        <v>0</v>
      </c>
      <c r="H227" s="2">
        <f t="shared" si="30"/>
        <v>0</v>
      </c>
      <c r="I227" s="2">
        <f t="shared" si="31"/>
        <v>0</v>
      </c>
      <c r="J227" s="3">
        <f t="shared" si="27"/>
        <v>776.41980478161099</v>
      </c>
      <c r="K227">
        <f t="shared" si="32"/>
        <v>-137.58019521838901</v>
      </c>
      <c r="L227" s="10">
        <f t="shared" si="33"/>
        <v>0</v>
      </c>
      <c r="M227" s="2">
        <f t="shared" si="34"/>
        <v>18928.310116330031</v>
      </c>
    </row>
    <row r="228" spans="1:13">
      <c r="A228" s="2">
        <v>11</v>
      </c>
      <c r="B228" s="2">
        <v>16</v>
      </c>
      <c r="C228" s="2">
        <v>5</v>
      </c>
      <c r="D228" s="2">
        <v>1271</v>
      </c>
      <c r="E228" s="2">
        <v>0</v>
      </c>
      <c r="F228" s="2">
        <f t="shared" si="28"/>
        <v>0</v>
      </c>
      <c r="G228" s="2">
        <f t="shared" si="29"/>
        <v>0</v>
      </c>
      <c r="H228" s="2">
        <f t="shared" si="30"/>
        <v>0</v>
      </c>
      <c r="I228" s="2">
        <f t="shared" si="31"/>
        <v>0</v>
      </c>
      <c r="J228" s="3">
        <f t="shared" si="27"/>
        <v>1180.5595902593591</v>
      </c>
      <c r="K228">
        <f t="shared" si="32"/>
        <v>-90.440409740640916</v>
      </c>
      <c r="L228" s="10">
        <f t="shared" si="33"/>
        <v>0</v>
      </c>
      <c r="M228" s="2">
        <f t="shared" si="34"/>
        <v>8179.4677140550166</v>
      </c>
    </row>
    <row r="229" spans="1:13">
      <c r="A229" s="2">
        <v>11</v>
      </c>
      <c r="B229" s="2">
        <v>19</v>
      </c>
      <c r="C229" s="2">
        <v>1</v>
      </c>
      <c r="D229" s="2">
        <v>1031</v>
      </c>
      <c r="E229" s="2">
        <v>0</v>
      </c>
      <c r="F229" s="2">
        <f t="shared" si="28"/>
        <v>0</v>
      </c>
      <c r="G229" s="2">
        <f t="shared" si="29"/>
        <v>0</v>
      </c>
      <c r="H229" s="2">
        <f t="shared" si="30"/>
        <v>0</v>
      </c>
      <c r="I229" s="2">
        <f t="shared" si="31"/>
        <v>0</v>
      </c>
      <c r="J229" s="3">
        <f t="shared" si="27"/>
        <v>1000.7467997521238</v>
      </c>
      <c r="K229">
        <f t="shared" si="32"/>
        <v>-30.25320024787618</v>
      </c>
      <c r="L229" s="10">
        <f t="shared" si="33"/>
        <v>0</v>
      </c>
      <c r="M229" s="2">
        <f t="shared" si="34"/>
        <v>915.25612523809536</v>
      </c>
    </row>
    <row r="230" spans="1:13">
      <c r="A230" s="2">
        <v>11</v>
      </c>
      <c r="B230" s="2">
        <v>20</v>
      </c>
      <c r="C230" s="2">
        <v>2</v>
      </c>
      <c r="D230" s="2">
        <v>949</v>
      </c>
      <c r="E230" s="2">
        <v>0</v>
      </c>
      <c r="F230" s="2">
        <f t="shared" si="28"/>
        <v>0</v>
      </c>
      <c r="G230" s="2">
        <f t="shared" si="29"/>
        <v>0</v>
      </c>
      <c r="H230" s="2">
        <f t="shared" si="30"/>
        <v>0</v>
      </c>
      <c r="I230" s="2">
        <f t="shared" si="31"/>
        <v>0</v>
      </c>
      <c r="J230" s="3">
        <f t="shared" si="27"/>
        <v>749.80626091661111</v>
      </c>
      <c r="K230">
        <f t="shared" si="32"/>
        <v>-199.19373908338889</v>
      </c>
      <c r="L230" s="10">
        <f t="shared" si="33"/>
        <v>0</v>
      </c>
      <c r="M230" s="2">
        <f t="shared" si="34"/>
        <v>39678.145690021214</v>
      </c>
    </row>
    <row r="231" spans="1:13">
      <c r="A231" s="2">
        <v>11</v>
      </c>
      <c r="B231" s="2">
        <v>21</v>
      </c>
      <c r="C231" s="2">
        <v>3</v>
      </c>
      <c r="D231" s="2">
        <v>1356</v>
      </c>
      <c r="E231" s="2" t="s">
        <v>7</v>
      </c>
      <c r="F231" s="2">
        <f t="shared" si="28"/>
        <v>0</v>
      </c>
      <c r="G231" s="2">
        <f t="shared" si="29"/>
        <v>0</v>
      </c>
      <c r="H231" s="2">
        <f t="shared" si="30"/>
        <v>1</v>
      </c>
      <c r="I231" s="2">
        <f t="shared" si="31"/>
        <v>0</v>
      </c>
      <c r="J231" s="3">
        <f>$P$28+VLOOKUP(A231,$O$16:$P$27,2)+VLOOKUP(C231,$O$4:$P$8,2)+F231*$P$10+G231*$P$11+H231*$P$12+I231*$P$13+IF(B231=1,$P$31,IF(B231=2,$P$32,IF(B231=3,$P$33,0)))+$P$42</f>
        <v>984.4079807751209</v>
      </c>
      <c r="K231">
        <f t="shared" si="32"/>
        <v>-371.5920192248791</v>
      </c>
      <c r="L231" s="10">
        <f t="shared" si="33"/>
        <v>1</v>
      </c>
      <c r="M231" s="2">
        <f t="shared" si="34"/>
        <v>138080.62875162292</v>
      </c>
    </row>
    <row r="232" spans="1:13">
      <c r="A232" s="2">
        <v>11</v>
      </c>
      <c r="B232" s="2">
        <v>23</v>
      </c>
      <c r="C232" s="2">
        <v>5</v>
      </c>
      <c r="D232" s="2">
        <v>1085</v>
      </c>
      <c r="E232" s="2" t="s">
        <v>8</v>
      </c>
      <c r="F232" s="2">
        <f t="shared" si="28"/>
        <v>0</v>
      </c>
      <c r="G232" s="2">
        <f t="shared" si="29"/>
        <v>0</v>
      </c>
      <c r="H232" s="2">
        <f t="shared" si="30"/>
        <v>0</v>
      </c>
      <c r="I232" s="2">
        <f t="shared" si="31"/>
        <v>1</v>
      </c>
      <c r="J232" s="3">
        <f>$P$28+VLOOKUP(A232,$O$16:$P$27,2)+VLOOKUP(C232,$O$4:$P$8,2)+F232*$P$10+G232*$P$11+H232*$P$12+I232*$P$13+IF(B232=1,$P$31,IF(B232=2,$P$32,IF(B232=3,$P$33,0)))+$P$42</f>
        <v>1456.67130684058</v>
      </c>
      <c r="K232">
        <f t="shared" si="32"/>
        <v>371.67130684057997</v>
      </c>
      <c r="L232" s="10">
        <f t="shared" si="33"/>
        <v>1</v>
      </c>
      <c r="M232" s="2">
        <f t="shared" si="34"/>
        <v>138139.56032858454</v>
      </c>
    </row>
    <row r="233" spans="1:13">
      <c r="A233" s="2">
        <v>11</v>
      </c>
      <c r="B233" s="2">
        <v>26</v>
      </c>
      <c r="C233" s="2">
        <v>1</v>
      </c>
      <c r="D233" s="2">
        <v>1063</v>
      </c>
      <c r="E233" s="2">
        <v>0</v>
      </c>
      <c r="F233" s="2">
        <f t="shared" si="28"/>
        <v>0</v>
      </c>
      <c r="G233" s="2">
        <f t="shared" si="29"/>
        <v>0</v>
      </c>
      <c r="H233" s="2">
        <f t="shared" si="30"/>
        <v>0</v>
      </c>
      <c r="I233" s="2">
        <f t="shared" si="31"/>
        <v>0</v>
      </c>
      <c r="J233" s="3">
        <f>$P$28+VLOOKUP(A233,$O$16:$P$27,2)+VLOOKUP(C233,$O$4:$P$8,2)+F233*$P$10+G233*$P$11+H233*$P$12+I233*$P$13+IF(B233=1,$P$31,IF(B233=2,$P$32,IF(B233=3,$P$33,0)))</f>
        <v>1000.7467997521238</v>
      </c>
      <c r="K233">
        <f t="shared" si="32"/>
        <v>-62.25320024787618</v>
      </c>
      <c r="L233" s="10">
        <f t="shared" si="33"/>
        <v>0</v>
      </c>
      <c r="M233" s="2">
        <f t="shared" si="34"/>
        <v>3875.4609411021706</v>
      </c>
    </row>
    <row r="234" spans="1:13">
      <c r="A234" s="2">
        <v>11</v>
      </c>
      <c r="B234" s="2">
        <v>27</v>
      </c>
      <c r="C234" s="2">
        <v>2</v>
      </c>
      <c r="D234" s="2">
        <v>797</v>
      </c>
      <c r="E234" s="2">
        <v>0</v>
      </c>
      <c r="F234" s="2">
        <f t="shared" si="28"/>
        <v>0</v>
      </c>
      <c r="G234" s="2">
        <f t="shared" si="29"/>
        <v>0</v>
      </c>
      <c r="H234" s="2">
        <f t="shared" si="30"/>
        <v>0</v>
      </c>
      <c r="I234" s="2">
        <f t="shared" si="31"/>
        <v>0</v>
      </c>
      <c r="J234" s="3">
        <f>$P$28+VLOOKUP(A234,$O$16:$P$27,2)+VLOOKUP(C234,$O$4:$P$8,2)+F234*$P$10+G234*$P$11+H234*$P$12+I234*$P$13+IF(B234=1,$P$31,IF(B234=2,$P$32,IF(B234=3,$P$33,0)))</f>
        <v>749.80626091661111</v>
      </c>
      <c r="K234">
        <f t="shared" si="32"/>
        <v>-47.193739083388891</v>
      </c>
      <c r="L234" s="10">
        <f t="shared" si="33"/>
        <v>1</v>
      </c>
      <c r="M234" s="2">
        <f t="shared" si="34"/>
        <v>2227.2490086709881</v>
      </c>
    </row>
    <row r="235" spans="1:13">
      <c r="A235" s="2">
        <v>11</v>
      </c>
      <c r="B235" s="2">
        <v>28</v>
      </c>
      <c r="C235" s="2">
        <v>3</v>
      </c>
      <c r="D235" s="2">
        <v>632</v>
      </c>
      <c r="E235" s="2">
        <v>0</v>
      </c>
      <c r="F235" s="2">
        <f t="shared" si="28"/>
        <v>0</v>
      </c>
      <c r="G235" s="2">
        <f t="shared" si="29"/>
        <v>0</v>
      </c>
      <c r="H235" s="2">
        <f t="shared" si="30"/>
        <v>0</v>
      </c>
      <c r="I235" s="2">
        <f t="shared" si="31"/>
        <v>0</v>
      </c>
      <c r="J235" s="3">
        <f>$P$28+VLOOKUP(A235,$O$16:$P$27,2)+VLOOKUP(C235,$O$4:$P$8,2)+F235*$P$10+G235*$P$11+H235*$P$12+I235*$P$13+IF(B235=1,$P$31,IF(B235=2,$P$32,IF(B235=3,$P$33,0)))</f>
        <v>736.53334203469717</v>
      </c>
      <c r="K235">
        <f t="shared" si="32"/>
        <v>104.53334203469717</v>
      </c>
      <c r="L235" s="10">
        <f t="shared" si="33"/>
        <v>0</v>
      </c>
      <c r="M235" s="2">
        <f t="shared" si="34"/>
        <v>10927.219596942987</v>
      </c>
    </row>
    <row r="236" spans="1:13">
      <c r="A236" s="2">
        <v>11</v>
      </c>
      <c r="B236" s="2">
        <v>29</v>
      </c>
      <c r="C236" s="2">
        <v>4</v>
      </c>
      <c r="D236" s="2">
        <v>698</v>
      </c>
      <c r="E236" s="2">
        <v>0</v>
      </c>
      <c r="F236" s="2">
        <f t="shared" si="28"/>
        <v>0</v>
      </c>
      <c r="G236" s="2">
        <f t="shared" si="29"/>
        <v>0</v>
      </c>
      <c r="H236" s="2">
        <f t="shared" si="30"/>
        <v>0</v>
      </c>
      <c r="I236" s="2">
        <f t="shared" si="31"/>
        <v>0</v>
      </c>
      <c r="J236" s="3">
        <f>$P$28+VLOOKUP(A236,$O$16:$P$27,2)+VLOOKUP(C236,$O$4:$P$8,2)+F236*$P$10+G236*$P$11+H236*$P$12+I236*$P$13+IF(B236=1,$P$31,IF(B236=2,$P$32,IF(B236=3,$P$33,0)))</f>
        <v>776.41980478161099</v>
      </c>
      <c r="K236">
        <f t="shared" si="32"/>
        <v>78.419804781610992</v>
      </c>
      <c r="L236" s="10">
        <f t="shared" si="33"/>
        <v>1</v>
      </c>
      <c r="M236" s="2">
        <f t="shared" si="34"/>
        <v>6149.6657819859784</v>
      </c>
    </row>
    <row r="237" spans="1:13">
      <c r="A237" s="2">
        <v>11</v>
      </c>
      <c r="B237" s="2">
        <v>30</v>
      </c>
      <c r="C237" s="2">
        <v>5</v>
      </c>
      <c r="D237" s="2">
        <v>1691</v>
      </c>
      <c r="E237" s="2" t="s">
        <v>6</v>
      </c>
      <c r="F237" s="2">
        <f t="shared" si="28"/>
        <v>0</v>
      </c>
      <c r="G237" s="2">
        <f t="shared" si="29"/>
        <v>1</v>
      </c>
      <c r="H237" s="2">
        <f t="shared" si="30"/>
        <v>0</v>
      </c>
      <c r="I237" s="2">
        <f t="shared" si="31"/>
        <v>0</v>
      </c>
      <c r="J237" s="3">
        <f>$P$28+VLOOKUP(A237,$O$16:$P$27,2)+VLOOKUP(C237,$O$4:$P$8,2)+F237*$P$10+G237*$P$11+H237*$P$12+I237*$P$13+IF(B237=1,$P$31,IF(B237=2,$P$32,IF(B237=3,$P$33,0)))+$P$43</f>
        <v>1690.8299178766388</v>
      </c>
      <c r="K237">
        <f t="shared" si="32"/>
        <v>-0.17008212336122597</v>
      </c>
      <c r="L237" s="10">
        <f t="shared" si="33"/>
        <v>0</v>
      </c>
      <c r="M237" s="2">
        <f t="shared" si="34"/>
        <v>2.8927928687063287E-2</v>
      </c>
    </row>
    <row r="238" spans="1:13">
      <c r="A238" s="2">
        <v>12</v>
      </c>
      <c r="B238" s="2">
        <v>3</v>
      </c>
      <c r="C238" s="2">
        <v>1</v>
      </c>
      <c r="D238" s="2">
        <v>1504</v>
      </c>
      <c r="E238" s="2">
        <v>0</v>
      </c>
      <c r="F238" s="2">
        <f t="shared" si="28"/>
        <v>0</v>
      </c>
      <c r="G238" s="2">
        <f t="shared" si="29"/>
        <v>0</v>
      </c>
      <c r="H238" s="2">
        <f t="shared" si="30"/>
        <v>0</v>
      </c>
      <c r="I238" s="2">
        <f t="shared" si="31"/>
        <v>0</v>
      </c>
      <c r="J238" s="3">
        <f t="shared" ref="J238:J249" si="35">$P$28+VLOOKUP(A238,$O$16:$P$27,2)+VLOOKUP(C238,$O$4:$P$8,2)+F238*$P$10+G238*$P$11+H238*$P$12+I238*$P$13+IF(B238=1,$P$31,IF(B238=2,$P$32,IF(B238=3,$P$33,0)))</f>
        <v>1456.5510468752389</v>
      </c>
      <c r="K238">
        <f t="shared" si="32"/>
        <v>-47.448953124761147</v>
      </c>
      <c r="L238" s="10">
        <f t="shared" si="33"/>
        <v>1</v>
      </c>
      <c r="M238" s="2">
        <f t="shared" si="34"/>
        <v>2251.4031526357808</v>
      </c>
    </row>
    <row r="239" spans="1:13">
      <c r="A239" s="2">
        <v>12</v>
      </c>
      <c r="B239" s="2">
        <v>4</v>
      </c>
      <c r="C239" s="2">
        <v>2</v>
      </c>
      <c r="D239" s="2">
        <v>828</v>
      </c>
      <c r="E239" s="2">
        <v>0</v>
      </c>
      <c r="F239" s="2">
        <f t="shared" si="28"/>
        <v>0</v>
      </c>
      <c r="G239" s="2">
        <f t="shared" si="29"/>
        <v>0</v>
      </c>
      <c r="H239" s="2">
        <f t="shared" si="30"/>
        <v>0</v>
      </c>
      <c r="I239" s="2">
        <f t="shared" si="31"/>
        <v>0</v>
      </c>
      <c r="J239" s="3">
        <f t="shared" si="35"/>
        <v>911.5130900079912</v>
      </c>
      <c r="K239">
        <f t="shared" si="32"/>
        <v>83.513090007991195</v>
      </c>
      <c r="L239" s="10">
        <f t="shared" si="33"/>
        <v>0</v>
      </c>
      <c r="M239" s="2">
        <f t="shared" si="34"/>
        <v>6974.4362026828385</v>
      </c>
    </row>
    <row r="240" spans="1:13">
      <c r="A240" s="2">
        <v>12</v>
      </c>
      <c r="B240" s="2">
        <v>5</v>
      </c>
      <c r="C240" s="2">
        <v>3</v>
      </c>
      <c r="D240" s="2">
        <v>863</v>
      </c>
      <c r="E240" s="2">
        <v>0</v>
      </c>
      <c r="F240" s="2">
        <f t="shared" si="28"/>
        <v>0</v>
      </c>
      <c r="G240" s="2">
        <f t="shared" si="29"/>
        <v>0</v>
      </c>
      <c r="H240" s="2">
        <f t="shared" si="30"/>
        <v>0</v>
      </c>
      <c r="I240" s="2">
        <f t="shared" si="31"/>
        <v>0</v>
      </c>
      <c r="J240" s="3">
        <f t="shared" si="35"/>
        <v>898.24017112607737</v>
      </c>
      <c r="K240">
        <f t="shared" si="32"/>
        <v>35.240171126077371</v>
      </c>
      <c r="L240" s="10">
        <f t="shared" si="33"/>
        <v>1</v>
      </c>
      <c r="M240" s="2">
        <f t="shared" si="34"/>
        <v>1241.8696609952171</v>
      </c>
    </row>
    <row r="241" spans="1:13">
      <c r="A241" s="2">
        <v>12</v>
      </c>
      <c r="B241" s="2">
        <v>6</v>
      </c>
      <c r="C241" s="2">
        <v>4</v>
      </c>
      <c r="D241" s="2">
        <v>957</v>
      </c>
      <c r="E241" s="2">
        <v>0</v>
      </c>
      <c r="F241" s="2">
        <f t="shared" si="28"/>
        <v>0</v>
      </c>
      <c r="G241" s="2">
        <f t="shared" si="29"/>
        <v>0</v>
      </c>
      <c r="H241" s="2">
        <f t="shared" si="30"/>
        <v>0</v>
      </c>
      <c r="I241" s="2">
        <f t="shared" si="31"/>
        <v>0</v>
      </c>
      <c r="J241" s="3">
        <f t="shared" si="35"/>
        <v>938.12663387299119</v>
      </c>
      <c r="K241">
        <f t="shared" si="32"/>
        <v>-18.873366127008808</v>
      </c>
      <c r="L241" s="10">
        <f t="shared" si="33"/>
        <v>1</v>
      </c>
      <c r="M241" s="2">
        <f t="shared" si="34"/>
        <v>356.20394896412347</v>
      </c>
    </row>
    <row r="242" spans="1:13">
      <c r="A242" s="2">
        <v>12</v>
      </c>
      <c r="B242" s="2">
        <v>7</v>
      </c>
      <c r="C242" s="2">
        <v>5</v>
      </c>
      <c r="D242" s="2">
        <v>1585</v>
      </c>
      <c r="E242" s="2" t="s">
        <v>5</v>
      </c>
      <c r="F242" s="2">
        <f t="shared" si="28"/>
        <v>1</v>
      </c>
      <c r="G242" s="2">
        <f t="shared" si="29"/>
        <v>0</v>
      </c>
      <c r="H242" s="2">
        <f t="shared" si="30"/>
        <v>0</v>
      </c>
      <c r="I242" s="2">
        <f t="shared" si="31"/>
        <v>0</v>
      </c>
      <c r="J242" s="3">
        <f t="shared" si="35"/>
        <v>1778.652386124696</v>
      </c>
      <c r="K242">
        <f t="shared" si="32"/>
        <v>193.65238612469602</v>
      </c>
      <c r="L242" s="10">
        <f t="shared" si="33"/>
        <v>0</v>
      </c>
      <c r="M242" s="2">
        <f t="shared" si="34"/>
        <v>37501.246651788359</v>
      </c>
    </row>
    <row r="243" spans="1:13">
      <c r="A243" s="2">
        <v>12</v>
      </c>
      <c r="B243" s="2">
        <v>10</v>
      </c>
      <c r="C243" s="2">
        <v>1</v>
      </c>
      <c r="D243" s="2">
        <v>1126</v>
      </c>
      <c r="E243" s="2">
        <v>0</v>
      </c>
      <c r="F243" s="2">
        <f t="shared" si="28"/>
        <v>0</v>
      </c>
      <c r="G243" s="2">
        <f t="shared" si="29"/>
        <v>0</v>
      </c>
      <c r="H243" s="2">
        <f t="shared" si="30"/>
        <v>0</v>
      </c>
      <c r="I243" s="2">
        <f t="shared" si="31"/>
        <v>0</v>
      </c>
      <c r="J243" s="3">
        <f t="shared" si="35"/>
        <v>1162.453628843504</v>
      </c>
      <c r="K243">
        <f t="shared" si="32"/>
        <v>36.453628843504021</v>
      </c>
      <c r="L243" s="10">
        <f t="shared" si="33"/>
        <v>0</v>
      </c>
      <c r="M243" s="2">
        <f t="shared" si="34"/>
        <v>1328.8670558599483</v>
      </c>
    </row>
    <row r="244" spans="1:13">
      <c r="A244" s="2">
        <v>12</v>
      </c>
      <c r="B244" s="2">
        <v>11</v>
      </c>
      <c r="C244" s="2">
        <v>2</v>
      </c>
      <c r="D244" s="2">
        <v>896</v>
      </c>
      <c r="E244" s="2">
        <v>0</v>
      </c>
      <c r="F244" s="2">
        <f t="shared" si="28"/>
        <v>0</v>
      </c>
      <c r="G244" s="2">
        <f t="shared" si="29"/>
        <v>0</v>
      </c>
      <c r="H244" s="2">
        <f t="shared" si="30"/>
        <v>0</v>
      </c>
      <c r="I244" s="2">
        <f t="shared" si="31"/>
        <v>0</v>
      </c>
      <c r="J244" s="3">
        <f t="shared" si="35"/>
        <v>911.5130900079912</v>
      </c>
      <c r="K244">
        <f t="shared" si="32"/>
        <v>15.513090007991195</v>
      </c>
      <c r="L244" s="10">
        <f t="shared" si="33"/>
        <v>0</v>
      </c>
      <c r="M244" s="2">
        <f t="shared" si="34"/>
        <v>240.65596159603626</v>
      </c>
    </row>
    <row r="245" spans="1:13">
      <c r="A245" s="2">
        <v>12</v>
      </c>
      <c r="B245" s="2">
        <v>12</v>
      </c>
      <c r="C245" s="2">
        <v>3</v>
      </c>
      <c r="D245" s="2">
        <v>870</v>
      </c>
      <c r="E245" s="2">
        <v>0</v>
      </c>
      <c r="F245" s="2">
        <f t="shared" si="28"/>
        <v>0</v>
      </c>
      <c r="G245" s="2">
        <f t="shared" si="29"/>
        <v>0</v>
      </c>
      <c r="H245" s="2">
        <f t="shared" si="30"/>
        <v>0</v>
      </c>
      <c r="I245" s="2">
        <f t="shared" si="31"/>
        <v>0</v>
      </c>
      <c r="J245" s="3">
        <f t="shared" si="35"/>
        <v>898.24017112607737</v>
      </c>
      <c r="K245">
        <f t="shared" si="32"/>
        <v>28.240171126077371</v>
      </c>
      <c r="L245" s="10">
        <f t="shared" si="33"/>
        <v>0</v>
      </c>
      <c r="M245" s="2">
        <f t="shared" si="34"/>
        <v>797.50726523013407</v>
      </c>
    </row>
    <row r="246" spans="1:13">
      <c r="A246" s="2">
        <v>12</v>
      </c>
      <c r="B246" s="2">
        <v>13</v>
      </c>
      <c r="C246" s="2">
        <v>4</v>
      </c>
      <c r="D246" s="2">
        <v>873</v>
      </c>
      <c r="E246" s="2">
        <v>0</v>
      </c>
      <c r="F246" s="2">
        <f t="shared" si="28"/>
        <v>0</v>
      </c>
      <c r="G246" s="2">
        <f t="shared" si="29"/>
        <v>0</v>
      </c>
      <c r="H246" s="2">
        <f t="shared" si="30"/>
        <v>0</v>
      </c>
      <c r="I246" s="2">
        <f t="shared" si="31"/>
        <v>0</v>
      </c>
      <c r="J246" s="3">
        <f t="shared" si="35"/>
        <v>938.12663387299119</v>
      </c>
      <c r="K246">
        <f t="shared" si="32"/>
        <v>65.126633872991192</v>
      </c>
      <c r="L246" s="10">
        <f t="shared" si="33"/>
        <v>1</v>
      </c>
      <c r="M246" s="2">
        <f t="shared" si="34"/>
        <v>4241.4784396266441</v>
      </c>
    </row>
    <row r="247" spans="1:13">
      <c r="A247" s="2">
        <v>12</v>
      </c>
      <c r="B247" s="2">
        <v>14</v>
      </c>
      <c r="C247" s="2">
        <v>5</v>
      </c>
      <c r="D247" s="2">
        <v>1471</v>
      </c>
      <c r="E247" s="2">
        <v>0</v>
      </c>
      <c r="F247" s="2">
        <f t="shared" si="28"/>
        <v>0</v>
      </c>
      <c r="G247" s="2">
        <f t="shared" si="29"/>
        <v>0</v>
      </c>
      <c r="H247" s="2">
        <f t="shared" si="30"/>
        <v>0</v>
      </c>
      <c r="I247" s="2">
        <f t="shared" si="31"/>
        <v>0</v>
      </c>
      <c r="J247" s="3">
        <f t="shared" si="35"/>
        <v>1342.2664193507394</v>
      </c>
      <c r="K247">
        <f t="shared" si="32"/>
        <v>-128.7335806492606</v>
      </c>
      <c r="L247" s="10">
        <f t="shared" si="33"/>
        <v>0</v>
      </c>
      <c r="M247" s="2">
        <f t="shared" si="34"/>
        <v>16572.334786779684</v>
      </c>
    </row>
    <row r="248" spans="1:13">
      <c r="A248" s="2">
        <v>12</v>
      </c>
      <c r="B248" s="2">
        <v>17</v>
      </c>
      <c r="C248" s="2">
        <v>1</v>
      </c>
      <c r="D248" s="2">
        <v>1299</v>
      </c>
      <c r="E248" s="2">
        <v>0</v>
      </c>
      <c r="F248" s="2">
        <f t="shared" si="28"/>
        <v>0</v>
      </c>
      <c r="G248" s="2">
        <f t="shared" si="29"/>
        <v>0</v>
      </c>
      <c r="H248" s="2">
        <f t="shared" si="30"/>
        <v>0</v>
      </c>
      <c r="I248" s="2">
        <f t="shared" si="31"/>
        <v>0</v>
      </c>
      <c r="J248" s="3">
        <f t="shared" si="35"/>
        <v>1162.453628843504</v>
      </c>
      <c r="K248">
        <f t="shared" si="32"/>
        <v>-136.54637115649598</v>
      </c>
      <c r="L248" s="10">
        <f t="shared" si="33"/>
        <v>0</v>
      </c>
      <c r="M248" s="2">
        <f t="shared" si="34"/>
        <v>18644.911476007557</v>
      </c>
    </row>
    <row r="249" spans="1:13">
      <c r="A249" s="2">
        <v>12</v>
      </c>
      <c r="B249" s="2">
        <v>18</v>
      </c>
      <c r="C249" s="2">
        <v>2</v>
      </c>
      <c r="D249" s="2">
        <v>1058</v>
      </c>
      <c r="E249" s="2">
        <v>0</v>
      </c>
      <c r="F249" s="2">
        <f t="shared" si="28"/>
        <v>0</v>
      </c>
      <c r="G249" s="2">
        <f t="shared" si="29"/>
        <v>0</v>
      </c>
      <c r="H249" s="2">
        <f t="shared" si="30"/>
        <v>0</v>
      </c>
      <c r="I249" s="2">
        <f t="shared" si="31"/>
        <v>0</v>
      </c>
      <c r="J249" s="3">
        <f t="shared" si="35"/>
        <v>911.5130900079912</v>
      </c>
      <c r="K249">
        <f t="shared" si="32"/>
        <v>-146.4869099920088</v>
      </c>
      <c r="L249" s="10">
        <f t="shared" si="33"/>
        <v>1</v>
      </c>
      <c r="M249" s="2">
        <f t="shared" si="34"/>
        <v>21458.414799006889</v>
      </c>
    </row>
    <row r="250" spans="1:13">
      <c r="A250" s="2">
        <v>12</v>
      </c>
      <c r="B250" s="2">
        <v>19</v>
      </c>
      <c r="C250" s="2">
        <v>3</v>
      </c>
      <c r="D250" s="2">
        <v>1104</v>
      </c>
      <c r="E250" s="2">
        <v>0</v>
      </c>
      <c r="F250" s="2">
        <f t="shared" si="28"/>
        <v>0</v>
      </c>
      <c r="G250" s="2">
        <f t="shared" si="29"/>
        <v>0</v>
      </c>
      <c r="H250" s="2">
        <f t="shared" si="30"/>
        <v>0</v>
      </c>
      <c r="I250" s="2">
        <f t="shared" si="31"/>
        <v>0</v>
      </c>
      <c r="J250" s="3">
        <f>$P$28+VLOOKUP(A250,$O$16:$P$27,2)+VLOOKUP(C250,$O$4:$P$8,2)+F250*$P$10+G250*$P$11+H250*$P$12+I250*$P$13+IF(B250=1,$P$31,IF(B250=2,$P$32,IF(B250=3,$P$33,0)))+$P$41</f>
        <v>1104.0375516978299</v>
      </c>
      <c r="K250">
        <f t="shared" si="32"/>
        <v>3.7551697829940167E-2</v>
      </c>
      <c r="L250" s="10">
        <f t="shared" si="33"/>
        <v>1</v>
      </c>
      <c r="M250" s="2">
        <f t="shared" si="34"/>
        <v>1.410130009911133E-3</v>
      </c>
    </row>
    <row r="251" spans="1:13">
      <c r="A251" s="2">
        <v>12</v>
      </c>
      <c r="B251" s="2">
        <v>20</v>
      </c>
      <c r="C251" s="2">
        <v>4</v>
      </c>
      <c r="D251" s="2">
        <v>1018</v>
      </c>
      <c r="E251" s="2">
        <v>0</v>
      </c>
      <c r="F251" s="2">
        <f t="shared" si="28"/>
        <v>0</v>
      </c>
      <c r="G251" s="2">
        <f t="shared" si="29"/>
        <v>0</v>
      </c>
      <c r="H251" s="2">
        <f t="shared" si="30"/>
        <v>0</v>
      </c>
      <c r="I251" s="2">
        <f t="shared" si="31"/>
        <v>0</v>
      </c>
      <c r="J251" s="3">
        <f>$P$28+VLOOKUP(A251,$O$16:$P$27,2)+VLOOKUP(C251,$O$4:$P$8,2)+F251*$P$10+G251*$P$11+H251*$P$12+I251*$P$13+IF(B251=1,$P$31,IF(B251=2,$P$32,IF(B251=3,$P$33,0)))</f>
        <v>938.12663387299119</v>
      </c>
      <c r="K251">
        <f t="shared" si="32"/>
        <v>-79.873366127008808</v>
      </c>
      <c r="L251" s="10">
        <f t="shared" si="33"/>
        <v>0</v>
      </c>
      <c r="M251" s="2">
        <f t="shared" si="34"/>
        <v>6379.7546164591977</v>
      </c>
    </row>
    <row r="252" spans="1:13">
      <c r="A252" s="2">
        <v>12</v>
      </c>
      <c r="B252" s="2">
        <v>21</v>
      </c>
      <c r="C252" s="2">
        <v>5</v>
      </c>
      <c r="D252" s="2">
        <v>1955</v>
      </c>
      <c r="E252" s="2" t="s">
        <v>5</v>
      </c>
      <c r="F252" s="2">
        <f t="shared" si="28"/>
        <v>1</v>
      </c>
      <c r="G252" s="2">
        <f t="shared" si="29"/>
        <v>0</v>
      </c>
      <c r="H252" s="2">
        <f t="shared" si="30"/>
        <v>0</v>
      </c>
      <c r="I252" s="2">
        <f t="shared" si="31"/>
        <v>0</v>
      </c>
      <c r="J252" s="3">
        <f>$P$28+VLOOKUP(A252,$O$16:$P$27,2)+VLOOKUP(C252,$O$4:$P$8,2)+F252*$P$10+G252*$P$11+H252*$P$12+I252*$P$13+IF(B252=1,$P$31,IF(B252=2,$P$32,IF(B252=3,$P$33,0)))</f>
        <v>1778.652386124696</v>
      </c>
      <c r="K252">
        <f t="shared" si="32"/>
        <v>-176.34761387530398</v>
      </c>
      <c r="L252" s="10">
        <f t="shared" si="33"/>
        <v>1</v>
      </c>
      <c r="M252" s="2">
        <f t="shared" si="34"/>
        <v>31098.480919513306</v>
      </c>
    </row>
    <row r="253" spans="1:13">
      <c r="A253" s="2">
        <v>12</v>
      </c>
      <c r="B253" s="2">
        <v>24</v>
      </c>
      <c r="C253" s="2">
        <v>1</v>
      </c>
      <c r="D253" s="2">
        <v>941</v>
      </c>
      <c r="E253" s="2" t="s">
        <v>7</v>
      </c>
      <c r="F253" s="2">
        <f t="shared" si="28"/>
        <v>0</v>
      </c>
      <c r="G253" s="2">
        <f t="shared" si="29"/>
        <v>0</v>
      </c>
      <c r="H253" s="2">
        <f t="shared" si="30"/>
        <v>1</v>
      </c>
      <c r="I253" s="2">
        <f t="shared" si="31"/>
        <v>0</v>
      </c>
      <c r="J253" s="3">
        <f>$P$28+VLOOKUP(A253,$O$16:$P$27,2)+VLOOKUP(C253,$O$4:$P$8,2)+F253*$P$10+G253*$P$11+H253*$P$12+I253*$P$13+IF(B253=1,$P$31,IF(B253=2,$P$32,IF(B253=3,$P$33,0)))+$P$40</f>
        <v>1074.1459720991938</v>
      </c>
      <c r="K253">
        <f t="shared" si="32"/>
        <v>133.14597209919384</v>
      </c>
      <c r="L253" s="10">
        <f t="shared" si="33"/>
        <v>1</v>
      </c>
      <c r="M253" s="2">
        <f t="shared" si="34"/>
        <v>17727.849886239306</v>
      </c>
    </row>
    <row r="254" spans="1:13">
      <c r="A254" s="2">
        <v>12</v>
      </c>
      <c r="B254" s="2">
        <v>26</v>
      </c>
      <c r="C254" s="2">
        <v>3</v>
      </c>
      <c r="D254" s="2">
        <v>999</v>
      </c>
      <c r="E254" s="2" t="s">
        <v>8</v>
      </c>
      <c r="F254" s="2">
        <f t="shared" si="28"/>
        <v>0</v>
      </c>
      <c r="G254" s="2">
        <f t="shared" si="29"/>
        <v>0</v>
      </c>
      <c r="H254" s="2">
        <f t="shared" si="30"/>
        <v>0</v>
      </c>
      <c r="I254" s="2">
        <f t="shared" si="31"/>
        <v>1</v>
      </c>
      <c r="J254" s="3">
        <f>$P$28+VLOOKUP(A254,$O$16:$P$27,2)+VLOOKUP(C254,$O$4:$P$8,2)+F254*$P$10+G254*$P$11+H254*$P$12+I254*$P$13+IF(B254=1,$P$31,IF(B254=2,$P$32,IF(B254=3,$P$33,0)))+$P$40</f>
        <v>838.16959222256423</v>
      </c>
      <c r="K254">
        <f t="shared" si="32"/>
        <v>-160.83040777743577</v>
      </c>
      <c r="L254" s="10">
        <f t="shared" si="33"/>
        <v>0</v>
      </c>
      <c r="M254" s="2">
        <f t="shared" si="34"/>
        <v>25866.42006585627</v>
      </c>
    </row>
    <row r="255" spans="1:13">
      <c r="A255" s="2">
        <v>12</v>
      </c>
      <c r="B255" s="2">
        <v>27</v>
      </c>
      <c r="C255" s="2">
        <v>4</v>
      </c>
      <c r="D255" s="2">
        <v>619</v>
      </c>
      <c r="E255" s="2">
        <v>0</v>
      </c>
      <c r="F255" s="2">
        <f t="shared" si="28"/>
        <v>0</v>
      </c>
      <c r="G255" s="2">
        <f t="shared" si="29"/>
        <v>0</v>
      </c>
      <c r="H255" s="2">
        <f t="shared" si="30"/>
        <v>0</v>
      </c>
      <c r="I255" s="2">
        <f t="shared" si="31"/>
        <v>0</v>
      </c>
      <c r="J255" s="3">
        <f>$P$28+VLOOKUP(A255,$O$16:$P$27,2)+VLOOKUP(C255,$O$4:$P$8,2)+F255*$P$10+G255*$P$11+H255*$P$12+I255*$P$13+IF(B255=1,$P$31,IF(B255=2,$P$32,IF(B255=3,$P$33,0)))+$P$40</f>
        <v>589.77603141400709</v>
      </c>
      <c r="K255">
        <f t="shared" si="32"/>
        <v>-29.223968585992907</v>
      </c>
      <c r="L255" s="10">
        <f t="shared" si="33"/>
        <v>1</v>
      </c>
      <c r="M255" s="2">
        <f t="shared" si="34"/>
        <v>854.04033991510028</v>
      </c>
    </row>
    <row r="256" spans="1:13">
      <c r="A256" s="2">
        <v>12</v>
      </c>
      <c r="B256" s="2">
        <v>28</v>
      </c>
      <c r="C256" s="2">
        <v>5</v>
      </c>
      <c r="D256" s="2">
        <v>937</v>
      </c>
      <c r="E256" s="2">
        <v>0</v>
      </c>
      <c r="F256" s="2">
        <f t="shared" si="28"/>
        <v>0</v>
      </c>
      <c r="G256" s="2">
        <f t="shared" si="29"/>
        <v>0</v>
      </c>
      <c r="H256" s="2">
        <f t="shared" si="30"/>
        <v>0</v>
      </c>
      <c r="I256" s="2">
        <f t="shared" si="31"/>
        <v>0</v>
      </c>
      <c r="J256" s="3">
        <f>$P$28+VLOOKUP(A256,$O$16:$P$27,2)+VLOOKUP(C256,$O$4:$P$8,2)+F256*$P$10+G256*$P$11+H256*$P$12+I256*$P$13+IF(B256=1,$P$31,IF(B256=2,$P$32,IF(B256=3,$P$33,0)))+$P$40</f>
        <v>993.91581689175541</v>
      </c>
      <c r="K256">
        <f t="shared" si="32"/>
        <v>56.915816891755412</v>
      </c>
      <c r="L256" s="10">
        <f t="shared" si="33"/>
        <v>0</v>
      </c>
      <c r="M256" s="2">
        <f t="shared" si="34"/>
        <v>3239.4102124558308</v>
      </c>
    </row>
    <row r="257" spans="1:13">
      <c r="A257" s="2">
        <v>12</v>
      </c>
      <c r="B257" s="2">
        <v>31</v>
      </c>
      <c r="C257" s="2">
        <v>1</v>
      </c>
      <c r="D257" s="2">
        <v>1146</v>
      </c>
      <c r="E257" s="2" t="s">
        <v>7</v>
      </c>
      <c r="F257" s="2">
        <f t="shared" si="28"/>
        <v>0</v>
      </c>
      <c r="G257" s="2">
        <f t="shared" si="29"/>
        <v>0</v>
      </c>
      <c r="H257" s="2">
        <f t="shared" si="30"/>
        <v>1</v>
      </c>
      <c r="I257" s="2">
        <f t="shared" si="31"/>
        <v>0</v>
      </c>
      <c r="J257" s="3">
        <f>$P$28+VLOOKUP(A257,$O$16:$P$27,2)+VLOOKUP(C257,$O$4:$P$8,2)+F257*$P$10+G257*$P$11+H257*$P$12+I257*$P$13+IF(B257=1,$P$31,IF(B257=2,$P$32,IF(B257=3,$P$33,0)))</f>
        <v>1422.4965745581778</v>
      </c>
      <c r="K257">
        <f t="shared" si="32"/>
        <v>276.49657455817783</v>
      </c>
      <c r="L257" s="10">
        <f t="shared" si="33"/>
        <v>0</v>
      </c>
      <c r="M257" s="2">
        <f t="shared" si="34"/>
        <v>76450.355742405984</v>
      </c>
    </row>
  </sheetData>
  <conditionalFormatting sqref="K4:L257">
    <cfRule type="expression" dxfId="5" priority="2">
      <formula>ABS(K4)&gt;=2*$S$11</formula>
    </cfRule>
  </conditionalFormatting>
  <conditionalFormatting sqref="R15">
    <cfRule type="expression" dxfId="4" priority="1">
      <formula>ABS(R15)&gt;=2*$S$11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selection activeCell="R4" sqref="R4"/>
    </sheetView>
  </sheetViews>
  <sheetFormatPr baseColWidth="10" defaultRowHeight="16"/>
  <cols>
    <col min="10" max="13" width="10.83203125" customWidth="1"/>
    <col min="14" max="14" width="14.83203125" customWidth="1"/>
    <col min="15" max="15" width="11.5" customWidth="1"/>
    <col min="17" max="17" width="15.5" customWidth="1"/>
    <col min="18" max="18" width="14.6640625" customWidth="1"/>
    <col min="19" max="19" width="16" customWidth="1"/>
  </cols>
  <sheetData>
    <row r="1" spans="1:23">
      <c r="K1" s="4" t="s">
        <v>20</v>
      </c>
      <c r="L1">
        <f>SUM(L4:L257)</f>
        <v>3783269.1085339654</v>
      </c>
    </row>
    <row r="3" spans="1:2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17</v>
      </c>
      <c r="K3" s="1" t="s">
        <v>19</v>
      </c>
      <c r="L3" s="1" t="s">
        <v>18</v>
      </c>
      <c r="N3" s="5" t="s">
        <v>14</v>
      </c>
      <c r="Q3" s="4" t="s">
        <v>21</v>
      </c>
    </row>
    <row r="4" spans="1:23">
      <c r="A4" s="2">
        <v>1</v>
      </c>
      <c r="B4" s="2">
        <v>2</v>
      </c>
      <c r="C4" s="2">
        <v>2</v>
      </c>
      <c r="D4" s="2">
        <v>1825</v>
      </c>
      <c r="E4" s="2" t="s">
        <v>9</v>
      </c>
      <c r="F4" s="2">
        <f>IF(ISNUMBER(SEARCH("SP",E4))=TRUE,1,0)</f>
        <v>1</v>
      </c>
      <c r="G4" s="2">
        <f>IF(ISNUMBER(SEARCH("FAC",E4))=TRUE,1,0)</f>
        <v>1</v>
      </c>
      <c r="H4" s="2">
        <f>IF(ISNUMBER(SEARCH("BH",E4))=TRUE,1,0)</f>
        <v>0</v>
      </c>
      <c r="I4" s="2">
        <f>IF(ISNUMBER(SEARCH("AH",E4))=TRUE,1,0)</f>
        <v>1</v>
      </c>
      <c r="J4" s="3">
        <f>$O$26+VLOOKUP(A4,$N$14:$O$25,2)+VLOOKUP(C4,$N$4:$O$8,2)+F4*$O$9+G4*$O$10+H4*$O$11+I4*$O$12+IF(B4=1,$O$29,IF(B4=2,$O$30,IF(B4=3,$O$31,0)))</f>
        <v>1879.6298404188392</v>
      </c>
      <c r="K4">
        <f>J4-D4</f>
        <v>54.629840418839194</v>
      </c>
      <c r="L4" s="2">
        <f>(J4-D4)^2</f>
        <v>2984.4194641878366</v>
      </c>
      <c r="N4" s="7">
        <v>1</v>
      </c>
      <c r="O4" s="6">
        <v>107.70624230445564</v>
      </c>
      <c r="Q4" s="4" t="s">
        <v>22</v>
      </c>
      <c r="R4">
        <f>AVERAGE(O4:O8)</f>
        <v>0</v>
      </c>
    </row>
    <row r="5" spans="1:23">
      <c r="A5" s="2">
        <v>1</v>
      </c>
      <c r="B5" s="2">
        <v>3</v>
      </c>
      <c r="C5" s="2">
        <v>3</v>
      </c>
      <c r="D5" s="2">
        <v>1257</v>
      </c>
      <c r="E5" s="2">
        <v>0</v>
      </c>
      <c r="F5" s="2">
        <f t="shared" ref="F5:F68" si="0">IF(ISNUMBER(SEARCH("SP",E5))=TRUE,1,0)</f>
        <v>0</v>
      </c>
      <c r="G5" s="2">
        <f t="shared" ref="G5:G68" si="1">IF(ISNUMBER(SEARCH("FAC",E5))=TRUE,1,0)</f>
        <v>0</v>
      </c>
      <c r="H5" s="2">
        <f t="shared" ref="H5:H68" si="2">IF(ISNUMBER(SEARCH("BH",E5))=TRUE,1,0)</f>
        <v>0</v>
      </c>
      <c r="I5" s="2">
        <f t="shared" ref="I5:I68" si="3">IF(ISNUMBER(SEARCH("AH",E5))=TRUE,1,0)</f>
        <v>0</v>
      </c>
      <c r="J5" s="3">
        <f t="shared" ref="J5:J68" si="4">$O$26+VLOOKUP(A5,$N$14:$O$25,2)+VLOOKUP(C5,$N$4:$O$8,2)+F5*$O$9+G5*$O$10+H5*$O$11+I5*$O$12+IF(B5=1,$O$29,IF(B5=2,$O$30,IF(B5=3,$O$31,0)))</f>
        <v>995.40063860828093</v>
      </c>
      <c r="K5">
        <f t="shared" ref="K5:K68" si="5">J5-D5</f>
        <v>-261.59936139171907</v>
      </c>
      <c r="L5" s="2">
        <f t="shared" ref="L5:L68" si="6">(J5-D5)^2</f>
        <v>68434.225880555241</v>
      </c>
      <c r="N5" s="7">
        <v>2</v>
      </c>
      <c r="O5" s="6">
        <v>-138.93125924031523</v>
      </c>
      <c r="Q5" s="4" t="s">
        <v>15</v>
      </c>
      <c r="R5">
        <f>AVERAGE(O14:O25)</f>
        <v>-8.6482820904620894E-10</v>
      </c>
    </row>
    <row r="6" spans="1:23">
      <c r="A6" s="2">
        <v>1</v>
      </c>
      <c r="B6" s="2">
        <v>4</v>
      </c>
      <c r="C6" s="2">
        <v>4</v>
      </c>
      <c r="D6" s="2">
        <v>969</v>
      </c>
      <c r="E6" s="2">
        <v>0</v>
      </c>
      <c r="F6" s="2">
        <f t="shared" si="0"/>
        <v>0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3">
        <f t="shared" si="4"/>
        <v>722.93424210915714</v>
      </c>
      <c r="K6">
        <f t="shared" si="5"/>
        <v>-246.06575789084286</v>
      </c>
      <c r="L6" s="2">
        <f t="shared" si="6"/>
        <v>60548.357206394896</v>
      </c>
      <c r="N6" s="7">
        <v>3</v>
      </c>
      <c r="O6" s="6">
        <v>-153.31582030204572</v>
      </c>
    </row>
    <row r="7" spans="1:23">
      <c r="A7" s="2">
        <v>1</v>
      </c>
      <c r="B7" s="2">
        <v>5</v>
      </c>
      <c r="C7" s="2">
        <v>5</v>
      </c>
      <c r="D7" s="2">
        <v>1672</v>
      </c>
      <c r="E7" s="2" t="s">
        <v>5</v>
      </c>
      <c r="F7" s="2">
        <f t="shared" si="0"/>
        <v>1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3">
        <f t="shared" si="4"/>
        <v>1554.4493268078008</v>
      </c>
      <c r="K7">
        <f t="shared" si="5"/>
        <v>-117.55067319219916</v>
      </c>
      <c r="L7" s="2">
        <f t="shared" si="6"/>
        <v>13818.160767939209</v>
      </c>
      <c r="N7" s="7">
        <v>4</v>
      </c>
      <c r="O7" s="6">
        <v>-115.08313703712959</v>
      </c>
      <c r="Q7" s="4" t="s">
        <v>23</v>
      </c>
      <c r="R7" s="4"/>
      <c r="S7" s="4"/>
    </row>
    <row r="8" spans="1:23">
      <c r="A8" s="2">
        <v>1</v>
      </c>
      <c r="B8" s="2">
        <v>8</v>
      </c>
      <c r="C8" s="2">
        <v>1</v>
      </c>
      <c r="D8" s="2">
        <v>1098</v>
      </c>
      <c r="E8" s="2">
        <v>0</v>
      </c>
      <c r="F8" s="2">
        <f t="shared" si="0"/>
        <v>0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3">
        <f t="shared" si="4"/>
        <v>945.72362145074237</v>
      </c>
      <c r="K8">
        <f t="shared" si="5"/>
        <v>-152.27637854925763</v>
      </c>
      <c r="L8" s="2">
        <f t="shared" si="6"/>
        <v>23188.09546407681</v>
      </c>
      <c r="N8" s="7">
        <v>5</v>
      </c>
      <c r="O8" s="6">
        <v>299.62397427503475</v>
      </c>
    </row>
    <row r="9" spans="1:23">
      <c r="A9" s="2">
        <v>1</v>
      </c>
      <c r="B9" s="2">
        <v>9</v>
      </c>
      <c r="C9" s="2">
        <v>2</v>
      </c>
      <c r="D9" s="2">
        <v>691</v>
      </c>
      <c r="E9" s="2">
        <v>0</v>
      </c>
      <c r="F9" s="2">
        <f t="shared" si="0"/>
        <v>0</v>
      </c>
      <c r="G9" s="2">
        <f t="shared" si="1"/>
        <v>0</v>
      </c>
      <c r="H9" s="2">
        <f t="shared" si="2"/>
        <v>0</v>
      </c>
      <c r="I9" s="2">
        <f t="shared" si="3"/>
        <v>0</v>
      </c>
      <c r="J9" s="3">
        <f t="shared" si="4"/>
        <v>699.0861199059716</v>
      </c>
      <c r="K9">
        <f t="shared" si="5"/>
        <v>8.0861199059716</v>
      </c>
      <c r="L9" s="2">
        <f t="shared" si="6"/>
        <v>65.385335133750161</v>
      </c>
      <c r="N9" s="7" t="s">
        <v>5</v>
      </c>
      <c r="O9" s="6">
        <v>416.8079733864792</v>
      </c>
      <c r="Q9" s="4" t="s">
        <v>24</v>
      </c>
      <c r="R9">
        <f>RSQ(D4:D257,J4:J257)</f>
        <v>0.87149793352332161</v>
      </c>
      <c r="S9" s="8" t="s">
        <v>36</v>
      </c>
    </row>
    <row r="10" spans="1:23">
      <c r="A10" s="2">
        <v>1</v>
      </c>
      <c r="B10" s="2">
        <v>10</v>
      </c>
      <c r="C10" s="2">
        <v>3</v>
      </c>
      <c r="D10" s="2">
        <v>672</v>
      </c>
      <c r="E10" s="2">
        <v>0</v>
      </c>
      <c r="F10" s="2">
        <f t="shared" si="0"/>
        <v>0</v>
      </c>
      <c r="G10" s="2">
        <f t="shared" si="1"/>
        <v>0</v>
      </c>
      <c r="H10" s="2">
        <f t="shared" si="2"/>
        <v>0</v>
      </c>
      <c r="I10" s="2">
        <f t="shared" si="3"/>
        <v>0</v>
      </c>
      <c r="J10" s="3">
        <f t="shared" si="4"/>
        <v>684.70155884424105</v>
      </c>
      <c r="K10">
        <f t="shared" si="5"/>
        <v>12.701558844241049</v>
      </c>
      <c r="L10" s="2">
        <f t="shared" si="6"/>
        <v>161.32959707371802</v>
      </c>
      <c r="N10" s="7" t="s">
        <v>6</v>
      </c>
      <c r="O10" s="6">
        <v>96.644264552324813</v>
      </c>
    </row>
    <row r="11" spans="1:23">
      <c r="A11" s="2">
        <v>1</v>
      </c>
      <c r="B11" s="2">
        <v>11</v>
      </c>
      <c r="C11" s="2">
        <v>4</v>
      </c>
      <c r="D11" s="2">
        <v>754</v>
      </c>
      <c r="E11" s="2">
        <v>0</v>
      </c>
      <c r="F11" s="2">
        <f t="shared" si="0"/>
        <v>0</v>
      </c>
      <c r="G11" s="2">
        <f t="shared" si="1"/>
        <v>0</v>
      </c>
      <c r="H11" s="2">
        <f t="shared" si="2"/>
        <v>0</v>
      </c>
      <c r="I11" s="2">
        <f t="shared" si="3"/>
        <v>0</v>
      </c>
      <c r="J11" s="3">
        <f t="shared" si="4"/>
        <v>722.93424210915714</v>
      </c>
      <c r="K11">
        <f t="shared" si="5"/>
        <v>-31.06575789084286</v>
      </c>
      <c r="L11" s="2">
        <f t="shared" si="6"/>
        <v>965.08131333246547</v>
      </c>
      <c r="N11" s="7" t="s">
        <v>7</v>
      </c>
      <c r="O11" s="6">
        <v>196.45833256423984</v>
      </c>
      <c r="Q11" s="4" t="s">
        <v>25</v>
      </c>
      <c r="R11">
        <f>STDEV(K4:K257)</f>
        <v>122.28504749127752</v>
      </c>
      <c r="S11" s="8" t="s">
        <v>36</v>
      </c>
    </row>
    <row r="12" spans="1:23">
      <c r="A12" s="2">
        <v>1</v>
      </c>
      <c r="B12" s="2">
        <v>12</v>
      </c>
      <c r="C12" s="2">
        <v>5</v>
      </c>
      <c r="D12" s="2">
        <v>972</v>
      </c>
      <c r="E12" s="2">
        <v>0</v>
      </c>
      <c r="F12" s="2">
        <f t="shared" si="0"/>
        <v>0</v>
      </c>
      <c r="G12" s="2">
        <f t="shared" si="1"/>
        <v>0</v>
      </c>
      <c r="H12" s="2">
        <f t="shared" si="2"/>
        <v>0</v>
      </c>
      <c r="I12" s="2">
        <f t="shared" si="3"/>
        <v>0</v>
      </c>
      <c r="J12" s="3">
        <f t="shared" si="4"/>
        <v>1137.6413534213216</v>
      </c>
      <c r="K12">
        <f t="shared" si="5"/>
        <v>165.64135342132158</v>
      </c>
      <c r="L12" s="2">
        <f t="shared" si="6"/>
        <v>27437.057963247164</v>
      </c>
      <c r="N12" s="7" t="s">
        <v>8</v>
      </c>
      <c r="O12" s="6">
        <v>299.11433726945057</v>
      </c>
      <c r="Q12" s="4" t="s">
        <v>37</v>
      </c>
      <c r="R12" s="4"/>
      <c r="S12" s="4"/>
      <c r="T12" s="4"/>
      <c r="U12" s="4"/>
      <c r="V12" s="4"/>
      <c r="W12" s="4"/>
    </row>
    <row r="13" spans="1:23">
      <c r="A13" s="2">
        <v>1</v>
      </c>
      <c r="B13" s="2">
        <v>15</v>
      </c>
      <c r="C13" s="2">
        <v>1</v>
      </c>
      <c r="D13" s="2">
        <v>816</v>
      </c>
      <c r="E13" s="2">
        <v>0</v>
      </c>
      <c r="F13" s="2">
        <f t="shared" si="0"/>
        <v>0</v>
      </c>
      <c r="G13" s="2">
        <f t="shared" si="1"/>
        <v>0</v>
      </c>
      <c r="H13" s="2">
        <f t="shared" si="2"/>
        <v>0</v>
      </c>
      <c r="I13" s="2">
        <f t="shared" si="3"/>
        <v>0</v>
      </c>
      <c r="J13" s="3">
        <f t="shared" si="4"/>
        <v>945.72362145074237</v>
      </c>
      <c r="K13">
        <f t="shared" si="5"/>
        <v>129.72362145074237</v>
      </c>
      <c r="L13" s="2">
        <f t="shared" si="6"/>
        <v>16828.217962295505</v>
      </c>
      <c r="N13" s="5" t="s">
        <v>15</v>
      </c>
      <c r="Q13" s="4" t="s">
        <v>38</v>
      </c>
      <c r="R13" s="4"/>
      <c r="S13" s="4"/>
      <c r="T13" s="4"/>
      <c r="U13" s="4"/>
      <c r="V13" s="4"/>
      <c r="W13" s="4"/>
    </row>
    <row r="14" spans="1:23">
      <c r="A14" s="2">
        <v>1</v>
      </c>
      <c r="B14" s="2">
        <v>16</v>
      </c>
      <c r="C14" s="2">
        <v>2</v>
      </c>
      <c r="D14" s="2">
        <v>717</v>
      </c>
      <c r="E14" s="2">
        <v>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2">
        <f t="shared" si="3"/>
        <v>0</v>
      </c>
      <c r="J14" s="3">
        <f t="shared" si="4"/>
        <v>699.0861199059716</v>
      </c>
      <c r="K14">
        <f t="shared" si="5"/>
        <v>-17.9138800940284</v>
      </c>
      <c r="L14" s="2">
        <f t="shared" si="6"/>
        <v>320.90710002322697</v>
      </c>
      <c r="N14" s="7">
        <v>1</v>
      </c>
      <c r="O14" s="6">
        <v>-105.51076010248133</v>
      </c>
    </row>
    <row r="15" spans="1:23">
      <c r="A15" s="2">
        <v>1</v>
      </c>
      <c r="B15" s="2">
        <v>17</v>
      </c>
      <c r="C15" s="2">
        <v>3</v>
      </c>
      <c r="D15" s="2">
        <v>728</v>
      </c>
      <c r="E15" s="2">
        <v>0</v>
      </c>
      <c r="F15" s="2">
        <f t="shared" si="0"/>
        <v>0</v>
      </c>
      <c r="G15" s="2">
        <f t="shared" si="1"/>
        <v>0</v>
      </c>
      <c r="H15" s="2">
        <f t="shared" si="2"/>
        <v>0</v>
      </c>
      <c r="I15" s="2">
        <f t="shared" si="3"/>
        <v>0</v>
      </c>
      <c r="J15" s="3">
        <f t="shared" si="4"/>
        <v>684.70155884424105</v>
      </c>
      <c r="K15">
        <f t="shared" si="5"/>
        <v>-43.298441155758951</v>
      </c>
      <c r="L15" s="2">
        <f t="shared" si="6"/>
        <v>1874.7550065187206</v>
      </c>
      <c r="N15" s="7">
        <v>2</v>
      </c>
      <c r="O15" s="6">
        <v>-81.762796010517022</v>
      </c>
      <c r="Q15" t="s">
        <v>28</v>
      </c>
    </row>
    <row r="16" spans="1:23">
      <c r="A16" s="2">
        <v>1</v>
      </c>
      <c r="B16" s="2">
        <v>18</v>
      </c>
      <c r="C16" s="2">
        <v>4</v>
      </c>
      <c r="D16" s="2">
        <v>711</v>
      </c>
      <c r="E16" s="2">
        <v>0</v>
      </c>
      <c r="F16" s="2">
        <f t="shared" si="0"/>
        <v>0</v>
      </c>
      <c r="G16" s="2">
        <f t="shared" si="1"/>
        <v>0</v>
      </c>
      <c r="H16" s="2">
        <f t="shared" si="2"/>
        <v>0</v>
      </c>
      <c r="I16" s="2">
        <f t="shared" si="3"/>
        <v>0</v>
      </c>
      <c r="J16" s="3">
        <f t="shared" si="4"/>
        <v>722.93424210915714</v>
      </c>
      <c r="K16">
        <f t="shared" si="5"/>
        <v>11.93424210915714</v>
      </c>
      <c r="L16" s="2">
        <f t="shared" si="6"/>
        <v>142.42613471997944</v>
      </c>
      <c r="N16" s="7">
        <v>3</v>
      </c>
      <c r="O16" s="6">
        <v>-27.856533476659191</v>
      </c>
    </row>
    <row r="17" spans="1:15">
      <c r="A17" s="2">
        <v>1</v>
      </c>
      <c r="B17" s="2">
        <v>19</v>
      </c>
      <c r="C17" s="2">
        <v>5</v>
      </c>
      <c r="D17" s="2">
        <v>1545</v>
      </c>
      <c r="E17" s="2" t="s">
        <v>5</v>
      </c>
      <c r="F17" s="2">
        <f t="shared" si="0"/>
        <v>1</v>
      </c>
      <c r="G17" s="2">
        <f t="shared" si="1"/>
        <v>0</v>
      </c>
      <c r="H17" s="2">
        <f t="shared" si="2"/>
        <v>0</v>
      </c>
      <c r="I17" s="2">
        <f t="shared" si="3"/>
        <v>0</v>
      </c>
      <c r="J17" s="3">
        <f t="shared" si="4"/>
        <v>1554.4493268078008</v>
      </c>
      <c r="K17">
        <f t="shared" si="5"/>
        <v>9.4493268078008441</v>
      </c>
      <c r="L17" s="2">
        <f t="shared" si="6"/>
        <v>89.289777120623697</v>
      </c>
      <c r="N17" s="7">
        <v>4</v>
      </c>
      <c r="O17" s="6">
        <v>-7.2902944257882627</v>
      </c>
    </row>
    <row r="18" spans="1:15">
      <c r="A18" s="2">
        <v>1</v>
      </c>
      <c r="B18" s="2">
        <v>22</v>
      </c>
      <c r="C18" s="2">
        <v>1</v>
      </c>
      <c r="D18" s="2">
        <v>873</v>
      </c>
      <c r="E18" s="2">
        <v>0</v>
      </c>
      <c r="F18" s="2">
        <f t="shared" si="0"/>
        <v>0</v>
      </c>
      <c r="G18" s="2">
        <f t="shared" si="1"/>
        <v>0</v>
      </c>
      <c r="H18" s="2">
        <f t="shared" si="2"/>
        <v>0</v>
      </c>
      <c r="I18" s="2">
        <f t="shared" si="3"/>
        <v>0</v>
      </c>
      <c r="J18" s="3">
        <f t="shared" si="4"/>
        <v>945.72362145074237</v>
      </c>
      <c r="K18">
        <f t="shared" si="5"/>
        <v>72.723621450742371</v>
      </c>
      <c r="L18" s="2">
        <f t="shared" si="6"/>
        <v>5288.7251169108758</v>
      </c>
      <c r="N18" s="7">
        <v>5</v>
      </c>
      <c r="O18" s="6">
        <v>83.846191573745514</v>
      </c>
    </row>
    <row r="19" spans="1:15">
      <c r="A19" s="2">
        <v>1</v>
      </c>
      <c r="B19" s="2">
        <v>23</v>
      </c>
      <c r="C19" s="2">
        <v>2</v>
      </c>
      <c r="D19" s="2">
        <v>713</v>
      </c>
      <c r="E19" s="2">
        <v>0</v>
      </c>
      <c r="F19" s="2">
        <f t="shared" si="0"/>
        <v>0</v>
      </c>
      <c r="G19" s="2">
        <f t="shared" si="1"/>
        <v>0</v>
      </c>
      <c r="H19" s="2">
        <f t="shared" si="2"/>
        <v>0</v>
      </c>
      <c r="I19" s="2">
        <f t="shared" si="3"/>
        <v>0</v>
      </c>
      <c r="J19" s="3">
        <f t="shared" si="4"/>
        <v>699.0861199059716</v>
      </c>
      <c r="K19">
        <f t="shared" si="5"/>
        <v>-13.9138800940284</v>
      </c>
      <c r="L19" s="2">
        <f t="shared" si="6"/>
        <v>193.59605927099975</v>
      </c>
      <c r="N19" s="7">
        <v>6</v>
      </c>
      <c r="O19" s="6">
        <v>130.67114856826282</v>
      </c>
    </row>
    <row r="20" spans="1:15">
      <c r="A20" s="2">
        <v>1</v>
      </c>
      <c r="B20" s="2">
        <v>24</v>
      </c>
      <c r="C20" s="2">
        <v>3</v>
      </c>
      <c r="D20" s="2">
        <v>626</v>
      </c>
      <c r="E20" s="2">
        <v>0</v>
      </c>
      <c r="F20" s="2">
        <f t="shared" si="0"/>
        <v>0</v>
      </c>
      <c r="G20" s="2">
        <f t="shared" si="1"/>
        <v>0</v>
      </c>
      <c r="H20" s="2">
        <f t="shared" si="2"/>
        <v>0</v>
      </c>
      <c r="I20" s="2">
        <f t="shared" si="3"/>
        <v>0</v>
      </c>
      <c r="J20" s="3">
        <f t="shared" si="4"/>
        <v>684.70155884424105</v>
      </c>
      <c r="K20">
        <f t="shared" si="5"/>
        <v>58.701558844241049</v>
      </c>
      <c r="L20" s="2">
        <f t="shared" si="6"/>
        <v>3445.8730107438946</v>
      </c>
      <c r="N20" s="7">
        <v>7</v>
      </c>
      <c r="O20" s="6">
        <v>106.61647818966784</v>
      </c>
    </row>
    <row r="21" spans="1:15">
      <c r="A21" s="2">
        <v>1</v>
      </c>
      <c r="B21" s="2">
        <v>25</v>
      </c>
      <c r="C21" s="2">
        <v>4</v>
      </c>
      <c r="D21" s="2">
        <v>653</v>
      </c>
      <c r="E21" s="2">
        <v>0</v>
      </c>
      <c r="F21" s="2">
        <f t="shared" si="0"/>
        <v>0</v>
      </c>
      <c r="G21" s="2">
        <f t="shared" si="1"/>
        <v>0</v>
      </c>
      <c r="H21" s="2">
        <f t="shared" si="2"/>
        <v>0</v>
      </c>
      <c r="I21" s="2">
        <f t="shared" si="3"/>
        <v>0</v>
      </c>
      <c r="J21" s="3">
        <f t="shared" si="4"/>
        <v>722.93424210915714</v>
      </c>
      <c r="K21">
        <f t="shared" si="5"/>
        <v>69.93424210915714</v>
      </c>
      <c r="L21" s="2">
        <f t="shared" si="6"/>
        <v>4890.7982193822072</v>
      </c>
      <c r="N21" s="7">
        <v>8</v>
      </c>
      <c r="O21" s="6">
        <v>13.259503940251294</v>
      </c>
    </row>
    <row r="22" spans="1:15">
      <c r="A22" s="2">
        <v>1</v>
      </c>
      <c r="B22" s="2">
        <v>26</v>
      </c>
      <c r="C22" s="2">
        <v>5</v>
      </c>
      <c r="D22" s="2">
        <v>1080</v>
      </c>
      <c r="E22" s="2">
        <v>0</v>
      </c>
      <c r="F22" s="2">
        <f t="shared" si="0"/>
        <v>0</v>
      </c>
      <c r="G22" s="2">
        <f t="shared" si="1"/>
        <v>0</v>
      </c>
      <c r="H22" s="2">
        <f t="shared" si="2"/>
        <v>0</v>
      </c>
      <c r="I22" s="2">
        <f t="shared" si="3"/>
        <v>0</v>
      </c>
      <c r="J22" s="3">
        <f t="shared" si="4"/>
        <v>1137.6413534213216</v>
      </c>
      <c r="K22">
        <f t="shared" si="5"/>
        <v>57.641353421321583</v>
      </c>
      <c r="L22" s="2">
        <f t="shared" si="6"/>
        <v>3322.5256242417013</v>
      </c>
      <c r="N22" s="7">
        <v>9</v>
      </c>
      <c r="O22" s="6">
        <v>-64.687720910723883</v>
      </c>
    </row>
    <row r="23" spans="1:15">
      <c r="A23" s="2">
        <v>1</v>
      </c>
      <c r="B23" s="2">
        <v>29</v>
      </c>
      <c r="C23" s="2">
        <v>1</v>
      </c>
      <c r="D23" s="2">
        <v>650</v>
      </c>
      <c r="E23" s="2">
        <v>0</v>
      </c>
      <c r="F23" s="2">
        <f t="shared" si="0"/>
        <v>0</v>
      </c>
      <c r="G23" s="2">
        <f t="shared" si="1"/>
        <v>0</v>
      </c>
      <c r="H23" s="2">
        <f t="shared" si="2"/>
        <v>0</v>
      </c>
      <c r="I23" s="2">
        <f t="shared" si="3"/>
        <v>0</v>
      </c>
      <c r="J23" s="3">
        <f t="shared" si="4"/>
        <v>945.72362145074237</v>
      </c>
      <c r="K23">
        <f t="shared" si="5"/>
        <v>295.72362145074237</v>
      </c>
      <c r="L23" s="2">
        <f t="shared" si="6"/>
        <v>87452.460283941968</v>
      </c>
      <c r="N23" s="7">
        <v>10</v>
      </c>
      <c r="O23" s="6">
        <v>-68.304322728178164</v>
      </c>
    </row>
    <row r="24" spans="1:15">
      <c r="A24" s="2">
        <v>1</v>
      </c>
      <c r="B24" s="2">
        <v>30</v>
      </c>
      <c r="C24" s="2">
        <v>2</v>
      </c>
      <c r="D24" s="2">
        <v>644</v>
      </c>
      <c r="E24" s="2">
        <v>0</v>
      </c>
      <c r="F24" s="2">
        <f t="shared" si="0"/>
        <v>0</v>
      </c>
      <c r="G24" s="2">
        <f t="shared" si="1"/>
        <v>0</v>
      </c>
      <c r="H24" s="2">
        <f t="shared" si="2"/>
        <v>0</v>
      </c>
      <c r="I24" s="2">
        <f t="shared" si="3"/>
        <v>0</v>
      </c>
      <c r="J24" s="3">
        <f t="shared" si="4"/>
        <v>699.0861199059716</v>
      </c>
      <c r="K24">
        <f t="shared" si="5"/>
        <v>55.0861199059716</v>
      </c>
      <c r="L24" s="2">
        <f t="shared" si="6"/>
        <v>3034.4806062950806</v>
      </c>
      <c r="N24" s="7">
        <v>11</v>
      </c>
      <c r="O24" s="6">
        <v>-33.753218068635547</v>
      </c>
    </row>
    <row r="25" spans="1:15">
      <c r="A25" s="2">
        <v>1</v>
      </c>
      <c r="B25" s="2">
        <v>31</v>
      </c>
      <c r="C25" s="2">
        <v>3</v>
      </c>
      <c r="D25" s="2">
        <v>803</v>
      </c>
      <c r="E25" s="2">
        <v>0</v>
      </c>
      <c r="F25" s="2">
        <f t="shared" si="0"/>
        <v>0</v>
      </c>
      <c r="G25" s="2">
        <f t="shared" si="1"/>
        <v>0</v>
      </c>
      <c r="H25" s="2">
        <f t="shared" si="2"/>
        <v>0</v>
      </c>
      <c r="I25" s="2">
        <f t="shared" si="3"/>
        <v>0</v>
      </c>
      <c r="J25" s="3">
        <f t="shared" si="4"/>
        <v>684.70155884424105</v>
      </c>
      <c r="K25">
        <f t="shared" si="5"/>
        <v>-118.29844115575895</v>
      </c>
      <c r="L25" s="2">
        <f t="shared" si="6"/>
        <v>13994.521179882564</v>
      </c>
      <c r="N25" s="7">
        <v>12</v>
      </c>
      <c r="O25" s="6">
        <v>54.772323440677987</v>
      </c>
    </row>
    <row r="26" spans="1:15">
      <c r="A26" s="2">
        <v>2</v>
      </c>
      <c r="B26" s="2">
        <v>1</v>
      </c>
      <c r="C26" s="2">
        <v>4</v>
      </c>
      <c r="D26" s="2">
        <v>1282</v>
      </c>
      <c r="E26" s="2" t="s">
        <v>6</v>
      </c>
      <c r="F26" s="2">
        <f t="shared" si="0"/>
        <v>0</v>
      </c>
      <c r="G26" s="2">
        <f t="shared" si="1"/>
        <v>1</v>
      </c>
      <c r="H26" s="2">
        <f t="shared" si="2"/>
        <v>0</v>
      </c>
      <c r="I26" s="2">
        <f t="shared" si="3"/>
        <v>0</v>
      </c>
      <c r="J26" s="3">
        <f t="shared" si="4"/>
        <v>1396.7759837601841</v>
      </c>
      <c r="K26">
        <f t="shared" si="5"/>
        <v>114.77598376018409</v>
      </c>
      <c r="L26" s="2">
        <f t="shared" si="6"/>
        <v>13173.526448118042</v>
      </c>
      <c r="N26" s="7" t="s">
        <v>16</v>
      </c>
      <c r="O26" s="6">
        <v>943.52813924876807</v>
      </c>
    </row>
    <row r="27" spans="1:15">
      <c r="A27" s="2">
        <v>2</v>
      </c>
      <c r="B27" s="2">
        <v>2</v>
      </c>
      <c r="C27" s="2">
        <v>5</v>
      </c>
      <c r="D27" s="2">
        <v>2043</v>
      </c>
      <c r="E27" s="2" t="s">
        <v>5</v>
      </c>
      <c r="F27" s="2">
        <f t="shared" si="0"/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3">
        <f t="shared" si="4"/>
        <v>1946.174436204378</v>
      </c>
      <c r="K27">
        <f t="shared" si="5"/>
        <v>-96.825563795621974</v>
      </c>
      <c r="L27" s="2">
        <f t="shared" si="6"/>
        <v>9375.1898043400615</v>
      </c>
    </row>
    <row r="28" spans="1:15">
      <c r="A28" s="2">
        <v>2</v>
      </c>
      <c r="B28" s="2">
        <v>5</v>
      </c>
      <c r="C28" s="2">
        <v>1</v>
      </c>
      <c r="D28" s="2">
        <v>1146</v>
      </c>
      <c r="E28" s="2">
        <v>0</v>
      </c>
      <c r="F28" s="2">
        <f t="shared" si="0"/>
        <v>0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3">
        <f t="shared" si="4"/>
        <v>969.47158554270663</v>
      </c>
      <c r="K28">
        <f t="shared" si="5"/>
        <v>-176.52841445729337</v>
      </c>
      <c r="L28" s="2">
        <f t="shared" si="6"/>
        <v>31162.28111080594</v>
      </c>
      <c r="N28" t="s">
        <v>32</v>
      </c>
    </row>
    <row r="29" spans="1:15">
      <c r="A29" s="2">
        <v>2</v>
      </c>
      <c r="B29" s="2">
        <v>6</v>
      </c>
      <c r="C29" s="2">
        <v>2</v>
      </c>
      <c r="D29" s="2">
        <v>740</v>
      </c>
      <c r="E29" s="2">
        <v>0</v>
      </c>
      <c r="F29" s="2">
        <f t="shared" si="0"/>
        <v>0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3">
        <f t="shared" si="4"/>
        <v>722.83408399793575</v>
      </c>
      <c r="K29">
        <f t="shared" si="5"/>
        <v>-17.16591600206425</v>
      </c>
      <c r="L29" s="2">
        <f t="shared" si="6"/>
        <v>294.66867218992547</v>
      </c>
      <c r="N29" s="7" t="s">
        <v>29</v>
      </c>
      <c r="O29" s="6">
        <v>553.4495130067379</v>
      </c>
    </row>
    <row r="30" spans="1:15">
      <c r="A30" s="2">
        <v>2</v>
      </c>
      <c r="B30" s="2">
        <v>7</v>
      </c>
      <c r="C30" s="2">
        <v>3</v>
      </c>
      <c r="D30" s="2">
        <v>698</v>
      </c>
      <c r="E30" s="2">
        <v>0</v>
      </c>
      <c r="F30" s="2">
        <f t="shared" si="0"/>
        <v>0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3">
        <f t="shared" si="4"/>
        <v>708.44952293620531</v>
      </c>
      <c r="K30">
        <f t="shared" si="5"/>
        <v>10.449522936205312</v>
      </c>
      <c r="L30" s="2">
        <f t="shared" si="6"/>
        <v>109.1925295942809</v>
      </c>
      <c r="N30" s="7" t="s">
        <v>30</v>
      </c>
      <c r="O30" s="6">
        <v>367.97714530461303</v>
      </c>
    </row>
    <row r="31" spans="1:15">
      <c r="A31" s="2">
        <v>2</v>
      </c>
      <c r="B31" s="2">
        <v>8</v>
      </c>
      <c r="C31" s="2">
        <v>4</v>
      </c>
      <c r="D31" s="2">
        <v>695</v>
      </c>
      <c r="E31" s="2">
        <v>0</v>
      </c>
      <c r="F31" s="2">
        <f t="shared" si="0"/>
        <v>0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3">
        <f t="shared" si="4"/>
        <v>746.6822062011214</v>
      </c>
      <c r="K31">
        <f t="shared" si="5"/>
        <v>51.682206201121403</v>
      </c>
      <c r="L31" s="2">
        <f t="shared" si="6"/>
        <v>2671.0504378152318</v>
      </c>
      <c r="N31" s="7" t="s">
        <v>31</v>
      </c>
      <c r="O31" s="6">
        <v>310.69907976403988</v>
      </c>
    </row>
    <row r="32" spans="1:15">
      <c r="A32" s="2">
        <v>2</v>
      </c>
      <c r="B32" s="2">
        <v>9</v>
      </c>
      <c r="C32" s="2">
        <v>5</v>
      </c>
      <c r="D32" s="2">
        <v>1159</v>
      </c>
      <c r="E32" s="2">
        <v>0</v>
      </c>
      <c r="F32" s="2">
        <f t="shared" si="0"/>
        <v>0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3">
        <f t="shared" si="4"/>
        <v>1161.3893175132857</v>
      </c>
      <c r="K32">
        <f t="shared" si="5"/>
        <v>2.3893175132857323</v>
      </c>
      <c r="L32" s="2">
        <f t="shared" si="6"/>
        <v>5.7088381792939158</v>
      </c>
    </row>
    <row r="33" spans="1:15">
      <c r="A33" s="2">
        <v>2</v>
      </c>
      <c r="B33" s="2">
        <v>12</v>
      </c>
      <c r="C33" s="2">
        <v>1</v>
      </c>
      <c r="D33" s="2">
        <v>881</v>
      </c>
      <c r="E33" s="2">
        <v>0</v>
      </c>
      <c r="F33" s="2">
        <f t="shared" si="0"/>
        <v>0</v>
      </c>
      <c r="G33" s="2">
        <f t="shared" si="1"/>
        <v>0</v>
      </c>
      <c r="H33" s="2">
        <f t="shared" si="2"/>
        <v>0</v>
      </c>
      <c r="I33" s="2">
        <f t="shared" si="3"/>
        <v>0</v>
      </c>
      <c r="J33" s="3">
        <f t="shared" si="4"/>
        <v>969.47158554270663</v>
      </c>
      <c r="K33">
        <f t="shared" si="5"/>
        <v>88.471585542706634</v>
      </c>
      <c r="L33" s="2">
        <f t="shared" si="6"/>
        <v>7827.2214484404576</v>
      </c>
      <c r="N33" t="s">
        <v>33</v>
      </c>
    </row>
    <row r="34" spans="1:15">
      <c r="A34" s="2">
        <v>2</v>
      </c>
      <c r="B34" s="2">
        <v>13</v>
      </c>
      <c r="C34" s="2">
        <v>2</v>
      </c>
      <c r="D34" s="2">
        <v>768</v>
      </c>
      <c r="E34" s="2">
        <v>0</v>
      </c>
      <c r="F34" s="2">
        <f t="shared" si="0"/>
        <v>0</v>
      </c>
      <c r="G34" s="2">
        <f t="shared" si="1"/>
        <v>0</v>
      </c>
      <c r="H34" s="2">
        <f t="shared" si="2"/>
        <v>0</v>
      </c>
      <c r="I34" s="2">
        <f t="shared" si="3"/>
        <v>0</v>
      </c>
      <c r="J34" s="3">
        <f t="shared" si="4"/>
        <v>722.83408399793575</v>
      </c>
      <c r="K34">
        <f t="shared" si="5"/>
        <v>-45.16591600206425</v>
      </c>
      <c r="L34" s="2">
        <f t="shared" si="6"/>
        <v>2039.9599683055235</v>
      </c>
      <c r="N34" s="7" t="s">
        <v>34</v>
      </c>
      <c r="O34" s="6">
        <v>223.70428925268931</v>
      </c>
    </row>
    <row r="35" spans="1:15">
      <c r="A35" s="2">
        <v>2</v>
      </c>
      <c r="B35" s="2">
        <v>14</v>
      </c>
      <c r="C35" s="2">
        <v>3</v>
      </c>
      <c r="D35" s="2">
        <v>654</v>
      </c>
      <c r="E35" s="2">
        <v>0</v>
      </c>
      <c r="F35" s="2">
        <f t="shared" si="0"/>
        <v>0</v>
      </c>
      <c r="G35" s="2">
        <f t="shared" si="1"/>
        <v>0</v>
      </c>
      <c r="H35" s="2">
        <f t="shared" si="2"/>
        <v>0</v>
      </c>
      <c r="I35" s="2">
        <f t="shared" si="3"/>
        <v>0</v>
      </c>
      <c r="J35" s="3">
        <f t="shared" si="4"/>
        <v>708.44952293620531</v>
      </c>
      <c r="K35">
        <f t="shared" si="5"/>
        <v>54.449522936205312</v>
      </c>
      <c r="L35" s="2">
        <f t="shared" si="6"/>
        <v>2964.7505479803485</v>
      </c>
      <c r="N35" s="7" t="s">
        <v>35</v>
      </c>
      <c r="O35" s="6">
        <v>-57.033245217399291</v>
      </c>
    </row>
    <row r="36" spans="1:15">
      <c r="A36" s="2">
        <v>2</v>
      </c>
      <c r="B36" s="2">
        <v>15</v>
      </c>
      <c r="C36" s="2">
        <v>4</v>
      </c>
      <c r="D36" s="2">
        <v>858</v>
      </c>
      <c r="E36" s="2">
        <v>0</v>
      </c>
      <c r="F36" s="2">
        <f t="shared" si="0"/>
        <v>0</v>
      </c>
      <c r="G36" s="2">
        <f t="shared" si="1"/>
        <v>0</v>
      </c>
      <c r="H36" s="2">
        <f t="shared" si="2"/>
        <v>0</v>
      </c>
      <c r="I36" s="2">
        <f t="shared" si="3"/>
        <v>0</v>
      </c>
      <c r="J36" s="3">
        <f t="shared" si="4"/>
        <v>746.6822062011214</v>
      </c>
      <c r="K36">
        <f t="shared" si="5"/>
        <v>-111.3177937988786</v>
      </c>
      <c r="L36" s="2">
        <f t="shared" si="6"/>
        <v>12391.651216249655</v>
      </c>
    </row>
    <row r="37" spans="1:15">
      <c r="A37" s="2">
        <v>2</v>
      </c>
      <c r="B37" s="2">
        <v>16</v>
      </c>
      <c r="C37" s="2">
        <v>5</v>
      </c>
      <c r="D37" s="2">
        <v>1647</v>
      </c>
      <c r="E37" s="2" t="s">
        <v>5</v>
      </c>
      <c r="F37" s="2">
        <f t="shared" si="0"/>
        <v>1</v>
      </c>
      <c r="G37" s="2">
        <f t="shared" si="1"/>
        <v>0</v>
      </c>
      <c r="H37" s="2">
        <f t="shared" si="2"/>
        <v>0</v>
      </c>
      <c r="I37" s="2">
        <f t="shared" si="3"/>
        <v>0</v>
      </c>
      <c r="J37" s="3">
        <f t="shared" si="4"/>
        <v>1578.197290899765</v>
      </c>
      <c r="K37">
        <f t="shared" si="5"/>
        <v>-68.802709100235006</v>
      </c>
      <c r="L37" s="2">
        <f t="shared" si="6"/>
        <v>4733.8127795315613</v>
      </c>
    </row>
    <row r="38" spans="1:15">
      <c r="A38" s="2">
        <v>2</v>
      </c>
      <c r="B38" s="2">
        <v>19</v>
      </c>
      <c r="C38" s="2">
        <v>1</v>
      </c>
      <c r="D38" s="2">
        <v>773</v>
      </c>
      <c r="E38" s="2">
        <v>0</v>
      </c>
      <c r="F38" s="2">
        <f t="shared" si="0"/>
        <v>0</v>
      </c>
      <c r="G38" s="2">
        <f t="shared" si="1"/>
        <v>0</v>
      </c>
      <c r="H38" s="2">
        <f t="shared" si="2"/>
        <v>0</v>
      </c>
      <c r="I38" s="2">
        <f t="shared" si="3"/>
        <v>0</v>
      </c>
      <c r="J38" s="3">
        <f t="shared" si="4"/>
        <v>969.47158554270663</v>
      </c>
      <c r="K38">
        <f t="shared" si="5"/>
        <v>196.47158554270663</v>
      </c>
      <c r="L38" s="2">
        <f t="shared" si="6"/>
        <v>38601.083925665087</v>
      </c>
    </row>
    <row r="39" spans="1:15">
      <c r="A39" s="2">
        <v>2</v>
      </c>
      <c r="B39" s="2">
        <v>20</v>
      </c>
      <c r="C39" s="2">
        <v>2</v>
      </c>
      <c r="D39" s="2">
        <v>755</v>
      </c>
      <c r="E39" s="2">
        <v>0</v>
      </c>
      <c r="F39" s="2">
        <f t="shared" si="0"/>
        <v>0</v>
      </c>
      <c r="G39" s="2">
        <f t="shared" si="1"/>
        <v>0</v>
      </c>
      <c r="H39" s="2">
        <f t="shared" si="2"/>
        <v>0</v>
      </c>
      <c r="I39" s="2">
        <f t="shared" si="3"/>
        <v>0</v>
      </c>
      <c r="J39" s="3">
        <f t="shared" si="4"/>
        <v>722.83408399793575</v>
      </c>
      <c r="K39">
        <f t="shared" si="5"/>
        <v>-32.16591600206425</v>
      </c>
      <c r="L39" s="2">
        <f t="shared" si="6"/>
        <v>1034.646152251853</v>
      </c>
    </row>
    <row r="40" spans="1:15">
      <c r="A40" s="2">
        <v>2</v>
      </c>
      <c r="B40" s="2">
        <v>21</v>
      </c>
      <c r="C40" s="2">
        <v>3</v>
      </c>
      <c r="D40" s="2">
        <v>788</v>
      </c>
      <c r="E40" s="2">
        <v>0</v>
      </c>
      <c r="F40" s="2">
        <f t="shared" si="0"/>
        <v>0</v>
      </c>
      <c r="G40" s="2">
        <f t="shared" si="1"/>
        <v>0</v>
      </c>
      <c r="H40" s="2">
        <f t="shared" si="2"/>
        <v>0</v>
      </c>
      <c r="I40" s="2">
        <f t="shared" si="3"/>
        <v>0</v>
      </c>
      <c r="J40" s="3">
        <f t="shared" si="4"/>
        <v>708.44952293620531</v>
      </c>
      <c r="K40">
        <f t="shared" si="5"/>
        <v>-79.550477063794688</v>
      </c>
      <c r="L40" s="2">
        <f t="shared" si="6"/>
        <v>6328.2784010773248</v>
      </c>
    </row>
    <row r="41" spans="1:15">
      <c r="A41" s="2">
        <v>2</v>
      </c>
      <c r="B41" s="2">
        <v>22</v>
      </c>
      <c r="C41" s="2">
        <v>4</v>
      </c>
      <c r="D41" s="2">
        <v>702</v>
      </c>
      <c r="E41" s="2">
        <v>0</v>
      </c>
      <c r="F41" s="2">
        <f t="shared" si="0"/>
        <v>0</v>
      </c>
      <c r="G41" s="2">
        <f t="shared" si="1"/>
        <v>0</v>
      </c>
      <c r="H41" s="2">
        <f t="shared" si="2"/>
        <v>0</v>
      </c>
      <c r="I41" s="2">
        <f t="shared" si="3"/>
        <v>0</v>
      </c>
      <c r="J41" s="3">
        <f t="shared" si="4"/>
        <v>746.6822062011214</v>
      </c>
      <c r="K41">
        <f t="shared" si="5"/>
        <v>44.682206201121403</v>
      </c>
      <c r="L41" s="2">
        <f t="shared" si="6"/>
        <v>1996.4995509995319</v>
      </c>
    </row>
    <row r="42" spans="1:15">
      <c r="A42" s="2">
        <v>2</v>
      </c>
      <c r="B42" s="2">
        <v>23</v>
      </c>
      <c r="C42" s="2">
        <v>5</v>
      </c>
      <c r="D42" s="2">
        <v>1037</v>
      </c>
      <c r="E42" s="2">
        <v>0</v>
      </c>
      <c r="F42" s="2">
        <f t="shared" si="0"/>
        <v>0</v>
      </c>
      <c r="G42" s="2">
        <f t="shared" si="1"/>
        <v>0</v>
      </c>
      <c r="H42" s="2">
        <f t="shared" si="2"/>
        <v>0</v>
      </c>
      <c r="I42" s="2">
        <f t="shared" si="3"/>
        <v>0</v>
      </c>
      <c r="J42" s="3">
        <f t="shared" si="4"/>
        <v>1161.3893175132857</v>
      </c>
      <c r="K42">
        <f t="shared" si="5"/>
        <v>124.38931751328573</v>
      </c>
      <c r="L42" s="2">
        <f t="shared" si="6"/>
        <v>15472.702311421013</v>
      </c>
    </row>
    <row r="43" spans="1:15">
      <c r="A43" s="2">
        <v>2</v>
      </c>
      <c r="B43" s="2">
        <v>26</v>
      </c>
      <c r="C43" s="2">
        <v>1</v>
      </c>
      <c r="D43" s="2">
        <v>931</v>
      </c>
      <c r="E43" s="2">
        <v>0</v>
      </c>
      <c r="F43" s="2">
        <f t="shared" si="0"/>
        <v>0</v>
      </c>
      <c r="G43" s="2">
        <f t="shared" si="1"/>
        <v>0</v>
      </c>
      <c r="H43" s="2">
        <f t="shared" si="2"/>
        <v>0</v>
      </c>
      <c r="I43" s="2">
        <f t="shared" si="3"/>
        <v>0</v>
      </c>
      <c r="J43" s="3">
        <f t="shared" si="4"/>
        <v>969.47158554270663</v>
      </c>
      <c r="K43">
        <f t="shared" si="5"/>
        <v>38.471585542706634</v>
      </c>
      <c r="L43" s="2">
        <f t="shared" si="6"/>
        <v>1480.0628941697942</v>
      </c>
    </row>
    <row r="44" spans="1:15">
      <c r="A44" s="2">
        <v>2</v>
      </c>
      <c r="B44" s="2">
        <v>27</v>
      </c>
      <c r="C44" s="2">
        <v>2</v>
      </c>
      <c r="D44" s="2">
        <v>719</v>
      </c>
      <c r="E44" s="2">
        <v>0</v>
      </c>
      <c r="F44" s="2">
        <f t="shared" si="0"/>
        <v>0</v>
      </c>
      <c r="G44" s="2">
        <f t="shared" si="1"/>
        <v>0</v>
      </c>
      <c r="H44" s="2">
        <f t="shared" si="2"/>
        <v>0</v>
      </c>
      <c r="I44" s="2">
        <f t="shared" si="3"/>
        <v>0</v>
      </c>
      <c r="J44" s="3">
        <f t="shared" si="4"/>
        <v>722.83408399793575</v>
      </c>
      <c r="K44">
        <f t="shared" si="5"/>
        <v>3.8340839979357497</v>
      </c>
      <c r="L44" s="2">
        <f t="shared" si="6"/>
        <v>14.700200103226981</v>
      </c>
    </row>
    <row r="45" spans="1:15">
      <c r="A45" s="2">
        <v>2</v>
      </c>
      <c r="B45" s="2">
        <v>28</v>
      </c>
      <c r="C45" s="2">
        <v>3</v>
      </c>
      <c r="D45" s="2">
        <v>811</v>
      </c>
      <c r="E45" s="2">
        <v>0</v>
      </c>
      <c r="F45" s="2">
        <f t="shared" si="0"/>
        <v>0</v>
      </c>
      <c r="G45" s="2">
        <f t="shared" si="1"/>
        <v>0</v>
      </c>
      <c r="H45" s="2">
        <f t="shared" si="2"/>
        <v>0</v>
      </c>
      <c r="I45" s="2">
        <f t="shared" si="3"/>
        <v>0</v>
      </c>
      <c r="J45" s="3">
        <f t="shared" si="4"/>
        <v>708.44952293620531</v>
      </c>
      <c r="K45">
        <f t="shared" si="5"/>
        <v>-102.55047706379469</v>
      </c>
      <c r="L45" s="2">
        <f t="shared" si="6"/>
        <v>10516.600346011881</v>
      </c>
    </row>
    <row r="46" spans="1:15">
      <c r="A46" s="2">
        <v>3</v>
      </c>
      <c r="B46" s="2">
        <v>1</v>
      </c>
      <c r="C46" s="2">
        <v>4</v>
      </c>
      <c r="D46" s="2">
        <v>1383</v>
      </c>
      <c r="E46" s="2" t="s">
        <v>6</v>
      </c>
      <c r="F46" s="2">
        <f t="shared" si="0"/>
        <v>0</v>
      </c>
      <c r="G46" s="2">
        <f t="shared" si="1"/>
        <v>1</v>
      </c>
      <c r="H46" s="2">
        <f t="shared" si="2"/>
        <v>0</v>
      </c>
      <c r="I46" s="2">
        <f t="shared" si="3"/>
        <v>0</v>
      </c>
      <c r="J46" s="3">
        <f t="shared" si="4"/>
        <v>1450.682246294042</v>
      </c>
      <c r="K46">
        <f t="shared" si="5"/>
        <v>67.682246294041988</v>
      </c>
      <c r="L46" s="2">
        <f t="shared" si="6"/>
        <v>4580.8864634073607</v>
      </c>
    </row>
    <row r="47" spans="1:15">
      <c r="A47" s="2">
        <v>3</v>
      </c>
      <c r="B47" s="2">
        <v>2</v>
      </c>
      <c r="C47" s="2">
        <v>5</v>
      </c>
      <c r="D47" s="2">
        <v>2022</v>
      </c>
      <c r="E47" s="2" t="s">
        <v>5</v>
      </c>
      <c r="F47" s="2">
        <f t="shared" si="0"/>
        <v>1</v>
      </c>
      <c r="G47" s="2">
        <f t="shared" si="1"/>
        <v>0</v>
      </c>
      <c r="H47" s="2">
        <f t="shared" si="2"/>
        <v>0</v>
      </c>
      <c r="I47" s="2">
        <f t="shared" si="3"/>
        <v>0</v>
      </c>
      <c r="J47" s="3">
        <f t="shared" si="4"/>
        <v>2000.0806987382359</v>
      </c>
      <c r="K47">
        <f t="shared" si="5"/>
        <v>-21.919301261764076</v>
      </c>
      <c r="L47" s="2">
        <f t="shared" si="6"/>
        <v>480.45576780397221</v>
      </c>
    </row>
    <row r="48" spans="1:15">
      <c r="A48" s="2">
        <v>3</v>
      </c>
      <c r="B48" s="2">
        <v>5</v>
      </c>
      <c r="C48" s="2">
        <v>1</v>
      </c>
      <c r="D48" s="2">
        <v>1130</v>
      </c>
      <c r="E48" s="2">
        <v>0</v>
      </c>
      <c r="F48" s="2">
        <f t="shared" si="0"/>
        <v>0</v>
      </c>
      <c r="G48" s="2">
        <f t="shared" si="1"/>
        <v>0</v>
      </c>
      <c r="H48" s="2">
        <f t="shared" si="2"/>
        <v>0</v>
      </c>
      <c r="I48" s="2">
        <f t="shared" si="3"/>
        <v>0</v>
      </c>
      <c r="J48" s="3">
        <f t="shared" si="4"/>
        <v>1023.3778480765645</v>
      </c>
      <c r="K48">
        <f t="shared" si="5"/>
        <v>-106.62215192343547</v>
      </c>
      <c r="L48" s="2">
        <f t="shared" si="6"/>
        <v>11368.283280784153</v>
      </c>
    </row>
    <row r="49" spans="1:12">
      <c r="A49" s="2">
        <v>3</v>
      </c>
      <c r="B49" s="2">
        <v>6</v>
      </c>
      <c r="C49" s="2">
        <v>2</v>
      </c>
      <c r="D49" s="2">
        <v>798</v>
      </c>
      <c r="E49" s="2">
        <v>0</v>
      </c>
      <c r="F49" s="2">
        <f t="shared" si="0"/>
        <v>0</v>
      </c>
      <c r="G49" s="2">
        <f t="shared" si="1"/>
        <v>0</v>
      </c>
      <c r="H49" s="2">
        <f t="shared" si="2"/>
        <v>0</v>
      </c>
      <c r="I49" s="2">
        <f t="shared" si="3"/>
        <v>0</v>
      </c>
      <c r="J49" s="3">
        <f t="shared" si="4"/>
        <v>776.74034653179365</v>
      </c>
      <c r="K49">
        <f t="shared" si="5"/>
        <v>-21.259653468206352</v>
      </c>
      <c r="L49" s="2">
        <f t="shared" si="6"/>
        <v>451.97286558821838</v>
      </c>
    </row>
    <row r="50" spans="1:12">
      <c r="A50" s="2">
        <v>3</v>
      </c>
      <c r="B50" s="2">
        <v>7</v>
      </c>
      <c r="C50" s="2">
        <v>3</v>
      </c>
      <c r="D50" s="2">
        <v>885</v>
      </c>
      <c r="E50" s="2">
        <v>0</v>
      </c>
      <c r="F50" s="2">
        <f t="shared" si="0"/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3">
        <f t="shared" si="4"/>
        <v>762.35578547006321</v>
      </c>
      <c r="K50">
        <f t="shared" si="5"/>
        <v>-122.64421452993679</v>
      </c>
      <c r="L50" s="2">
        <f t="shared" si="6"/>
        <v>15041.603357665159</v>
      </c>
    </row>
    <row r="51" spans="1:12">
      <c r="A51" s="2">
        <v>3</v>
      </c>
      <c r="B51" s="2">
        <v>8</v>
      </c>
      <c r="C51" s="2">
        <v>4</v>
      </c>
      <c r="D51" s="2">
        <v>983</v>
      </c>
      <c r="E51" s="2">
        <v>0</v>
      </c>
      <c r="F51" s="2">
        <f t="shared" si="0"/>
        <v>0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3">
        <f t="shared" si="4"/>
        <v>800.5884687349793</v>
      </c>
      <c r="K51">
        <f t="shared" si="5"/>
        <v>-182.4115312650207</v>
      </c>
      <c r="L51" s="2">
        <f t="shared" si="6"/>
        <v>33273.966738449621</v>
      </c>
    </row>
    <row r="52" spans="1:12">
      <c r="A52" s="2">
        <v>3</v>
      </c>
      <c r="B52" s="2">
        <v>9</v>
      </c>
      <c r="C52" s="2">
        <v>5</v>
      </c>
      <c r="D52" s="2">
        <v>1439</v>
      </c>
      <c r="E52" s="2">
        <v>0</v>
      </c>
      <c r="F52" s="2">
        <f t="shared" si="0"/>
        <v>0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3">
        <f>$O$26+VLOOKUP(A52,$N$14:$O$25,2)+VLOOKUP(C52,$N$4:$O$8,2)+F52*$O$9+G52*$O$10+H52*$O$11+I52*$O$12+IF(B52=1,$O$29,IF(B52=2,$O$30,IF(B52=3,$O$31,0)))+$O$34</f>
        <v>1438.9998692998329</v>
      </c>
      <c r="K52">
        <f t="shared" si="5"/>
        <v>-1.307001671193575E-4</v>
      </c>
      <c r="L52" s="2">
        <f t="shared" si="6"/>
        <v>1.7082533685027981E-8</v>
      </c>
    </row>
    <row r="53" spans="1:12">
      <c r="A53" s="2">
        <v>3</v>
      </c>
      <c r="B53" s="2">
        <v>12</v>
      </c>
      <c r="C53" s="2">
        <v>1</v>
      </c>
      <c r="D53" s="2">
        <v>973</v>
      </c>
      <c r="E53" s="2">
        <v>0</v>
      </c>
      <c r="F53" s="2">
        <f t="shared" si="0"/>
        <v>0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3">
        <f>$O$26+VLOOKUP(A53,$N$14:$O$25,2)+VLOOKUP(C53,$N$4:$O$8,2)+F53*$O$9+G53*$O$10+H53*$O$11+I53*$O$12+IF(B53=1,$O$29,IF(B53=2,$O$30,IF(B53=3,$O$31,0)))+$O$35</f>
        <v>966.34460285916521</v>
      </c>
      <c r="K53">
        <f t="shared" si="5"/>
        <v>-6.6553971408347934</v>
      </c>
      <c r="L53" s="2">
        <f t="shared" si="6"/>
        <v>44.294311102231944</v>
      </c>
    </row>
    <row r="54" spans="1:12">
      <c r="A54" s="2">
        <v>3</v>
      </c>
      <c r="B54" s="2">
        <v>13</v>
      </c>
      <c r="C54" s="2">
        <v>2</v>
      </c>
      <c r="D54" s="2">
        <v>725</v>
      </c>
      <c r="E54" s="2">
        <v>0</v>
      </c>
      <c r="F54" s="2">
        <f t="shared" si="0"/>
        <v>0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3">
        <f>$O$26+VLOOKUP(A54,$N$14:$O$25,2)+VLOOKUP(C54,$N$4:$O$8,2)+F54*$O$9+G54*$O$10+H54*$O$11+I54*$O$12+IF(B54=1,$O$29,IF(B54=2,$O$30,IF(B54=3,$O$31,0)))+$O$35</f>
        <v>719.70710131439432</v>
      </c>
      <c r="K54">
        <f t="shared" si="5"/>
        <v>-5.2928986856056781</v>
      </c>
      <c r="L54" s="2">
        <f t="shared" si="6"/>
        <v>28.014776496086316</v>
      </c>
    </row>
    <row r="55" spans="1:12">
      <c r="A55" s="2">
        <v>3</v>
      </c>
      <c r="B55" s="2">
        <v>14</v>
      </c>
      <c r="C55" s="2">
        <v>3</v>
      </c>
      <c r="D55" s="2">
        <v>681</v>
      </c>
      <c r="E55" s="2">
        <v>0</v>
      </c>
      <c r="F55" s="2">
        <f t="shared" si="0"/>
        <v>0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3">
        <f>$O$26+VLOOKUP(A55,$N$14:$O$25,2)+VLOOKUP(C55,$N$4:$O$8,2)+F55*$O$9+G55*$O$10+H55*$O$11+I55*$O$12+IF(B55=1,$O$29,IF(B55=2,$O$30,IF(B55=3,$O$31,0)))+$O$35</f>
        <v>705.32254025266388</v>
      </c>
      <c r="K55">
        <f t="shared" si="5"/>
        <v>24.322540252663885</v>
      </c>
      <c r="L55" s="2">
        <f t="shared" si="6"/>
        <v>591.58596434245499</v>
      </c>
    </row>
    <row r="56" spans="1:12">
      <c r="A56" s="2">
        <v>3</v>
      </c>
      <c r="B56" s="2">
        <v>15</v>
      </c>
      <c r="C56" s="2">
        <v>4</v>
      </c>
      <c r="D56" s="2">
        <v>840</v>
      </c>
      <c r="E56" s="2">
        <v>0</v>
      </c>
      <c r="F56" s="2">
        <f t="shared" si="0"/>
        <v>0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3">
        <f>$O$26+VLOOKUP(A56,$N$14:$O$25,2)+VLOOKUP(C56,$N$4:$O$8,2)+F56*$O$9+G56*$O$10+H56*$O$11+I56*$O$12+IF(B56=1,$O$29,IF(B56=2,$O$30,IF(B56=3,$O$31,0)))+$O$35</f>
        <v>743.55522351757998</v>
      </c>
      <c r="K56">
        <f t="shared" si="5"/>
        <v>-96.444776482420025</v>
      </c>
      <c r="L56" s="2">
        <f t="shared" si="6"/>
        <v>9301.5949107439592</v>
      </c>
    </row>
    <row r="57" spans="1:12">
      <c r="A57" s="2">
        <v>3</v>
      </c>
      <c r="B57" s="2">
        <v>16</v>
      </c>
      <c r="C57" s="2">
        <v>5</v>
      </c>
      <c r="D57" s="2">
        <v>1491</v>
      </c>
      <c r="E57" s="2" t="s">
        <v>5</v>
      </c>
      <c r="F57" s="2">
        <f t="shared" si="0"/>
        <v>1</v>
      </c>
      <c r="G57" s="2">
        <f t="shared" si="1"/>
        <v>0</v>
      </c>
      <c r="H57" s="2">
        <f t="shared" si="2"/>
        <v>0</v>
      </c>
      <c r="I57" s="2">
        <f t="shared" si="3"/>
        <v>0</v>
      </c>
      <c r="J57" s="3">
        <f>$O$26+VLOOKUP(A57,$N$14:$O$25,2)+VLOOKUP(C57,$N$4:$O$8,2)+F57*$O$9+G57*$O$10+H57*$O$11+I57*$O$12+IF(B57=1,$O$29,IF(B57=2,$O$30,IF(B57=3,$O$31,0)))+$O$35</f>
        <v>1575.0703082162236</v>
      </c>
      <c r="K57">
        <f t="shared" si="5"/>
        <v>84.070308216223566</v>
      </c>
      <c r="L57" s="2">
        <f t="shared" si="6"/>
        <v>7067.8167235708279</v>
      </c>
    </row>
    <row r="58" spans="1:12">
      <c r="A58" s="2">
        <v>3</v>
      </c>
      <c r="B58" s="2">
        <v>19</v>
      </c>
      <c r="C58" s="2">
        <v>1</v>
      </c>
      <c r="D58" s="2">
        <v>1050</v>
      </c>
      <c r="E58" s="2">
        <v>0</v>
      </c>
      <c r="F58" s="2">
        <f t="shared" si="0"/>
        <v>0</v>
      </c>
      <c r="G58" s="2">
        <f t="shared" si="1"/>
        <v>0</v>
      </c>
      <c r="H58" s="2">
        <f t="shared" si="2"/>
        <v>0</v>
      </c>
      <c r="I58" s="2">
        <f t="shared" si="3"/>
        <v>0</v>
      </c>
      <c r="J58" s="3">
        <f t="shared" si="4"/>
        <v>1023.3778480765645</v>
      </c>
      <c r="K58">
        <f t="shared" si="5"/>
        <v>-26.622151923435467</v>
      </c>
      <c r="L58" s="2">
        <f t="shared" si="6"/>
        <v>708.7389730344787</v>
      </c>
    </row>
    <row r="59" spans="1:12">
      <c r="A59" s="2">
        <v>3</v>
      </c>
      <c r="B59" s="2">
        <v>20</v>
      </c>
      <c r="C59" s="2">
        <v>2</v>
      </c>
      <c r="D59" s="2">
        <v>779</v>
      </c>
      <c r="E59" s="2">
        <v>0</v>
      </c>
      <c r="F59" s="2">
        <f t="shared" si="0"/>
        <v>0</v>
      </c>
      <c r="G59" s="2">
        <f t="shared" si="1"/>
        <v>0</v>
      </c>
      <c r="H59" s="2">
        <f t="shared" si="2"/>
        <v>0</v>
      </c>
      <c r="I59" s="2">
        <f t="shared" si="3"/>
        <v>0</v>
      </c>
      <c r="J59" s="3">
        <f t="shared" si="4"/>
        <v>776.74034653179365</v>
      </c>
      <c r="K59">
        <f t="shared" si="5"/>
        <v>-2.259653468206352</v>
      </c>
      <c r="L59" s="2">
        <f t="shared" si="6"/>
        <v>5.1060337963769955</v>
      </c>
    </row>
    <row r="60" spans="1:12">
      <c r="A60" s="2">
        <v>3</v>
      </c>
      <c r="B60" s="2">
        <v>21</v>
      </c>
      <c r="C60" s="2">
        <v>3</v>
      </c>
      <c r="D60" s="2">
        <v>686</v>
      </c>
      <c r="E60" s="2">
        <v>0</v>
      </c>
      <c r="F60" s="2">
        <f t="shared" si="0"/>
        <v>0</v>
      </c>
      <c r="G60" s="2">
        <f t="shared" si="1"/>
        <v>0</v>
      </c>
      <c r="H60" s="2">
        <f t="shared" si="2"/>
        <v>0</v>
      </c>
      <c r="I60" s="2">
        <f t="shared" si="3"/>
        <v>0</v>
      </c>
      <c r="J60" s="3">
        <f t="shared" si="4"/>
        <v>762.35578547006321</v>
      </c>
      <c r="K60">
        <f t="shared" si="5"/>
        <v>76.355785470063211</v>
      </c>
      <c r="L60" s="2">
        <f t="shared" si="6"/>
        <v>5830.2059747503163</v>
      </c>
    </row>
    <row r="61" spans="1:12">
      <c r="A61" s="2">
        <v>3</v>
      </c>
      <c r="B61" s="2">
        <v>22</v>
      </c>
      <c r="C61" s="2">
        <v>4</v>
      </c>
      <c r="D61" s="2">
        <v>663</v>
      </c>
      <c r="E61" s="2">
        <v>0</v>
      </c>
      <c r="F61" s="2">
        <f t="shared" si="0"/>
        <v>0</v>
      </c>
      <c r="G61" s="2">
        <f t="shared" si="1"/>
        <v>0</v>
      </c>
      <c r="H61" s="2">
        <f t="shared" si="2"/>
        <v>0</v>
      </c>
      <c r="I61" s="2">
        <f t="shared" si="3"/>
        <v>0</v>
      </c>
      <c r="J61" s="3">
        <f t="shared" si="4"/>
        <v>800.5884687349793</v>
      </c>
      <c r="K61">
        <f t="shared" si="5"/>
        <v>137.5884687349793</v>
      </c>
      <c r="L61" s="2">
        <f t="shared" si="6"/>
        <v>18930.586728836377</v>
      </c>
    </row>
    <row r="62" spans="1:12">
      <c r="A62" s="2">
        <v>3</v>
      </c>
      <c r="B62" s="2">
        <v>23</v>
      </c>
      <c r="C62" s="2">
        <v>5</v>
      </c>
      <c r="D62" s="2">
        <v>1059</v>
      </c>
      <c r="E62" s="2">
        <v>0</v>
      </c>
      <c r="F62" s="2">
        <f t="shared" si="0"/>
        <v>0</v>
      </c>
      <c r="G62" s="2">
        <f t="shared" si="1"/>
        <v>0</v>
      </c>
      <c r="H62" s="2">
        <f t="shared" si="2"/>
        <v>0</v>
      </c>
      <c r="I62" s="2">
        <f t="shared" si="3"/>
        <v>0</v>
      </c>
      <c r="J62" s="3">
        <f t="shared" si="4"/>
        <v>1215.2955800471436</v>
      </c>
      <c r="K62">
        <f t="shared" si="5"/>
        <v>156.29558004714363</v>
      </c>
      <c r="L62" s="2">
        <f t="shared" si="6"/>
        <v>24428.308342273082</v>
      </c>
    </row>
    <row r="63" spans="1:12">
      <c r="A63" s="2">
        <v>3</v>
      </c>
      <c r="B63" s="2">
        <v>26</v>
      </c>
      <c r="C63" s="2">
        <v>1</v>
      </c>
      <c r="D63" s="2">
        <v>1005</v>
      </c>
      <c r="E63" s="2">
        <v>0</v>
      </c>
      <c r="F63" s="2">
        <f t="shared" si="0"/>
        <v>0</v>
      </c>
      <c r="G63" s="2">
        <f t="shared" si="1"/>
        <v>0</v>
      </c>
      <c r="H63" s="2">
        <f t="shared" si="2"/>
        <v>0</v>
      </c>
      <c r="I63" s="2">
        <f t="shared" si="3"/>
        <v>0</v>
      </c>
      <c r="J63" s="3">
        <f t="shared" si="4"/>
        <v>1023.3778480765645</v>
      </c>
      <c r="K63">
        <f t="shared" si="5"/>
        <v>18.377848076564533</v>
      </c>
      <c r="L63" s="2">
        <f t="shared" si="6"/>
        <v>337.7452999252867</v>
      </c>
    </row>
    <row r="64" spans="1:12">
      <c r="A64" s="2">
        <v>3</v>
      </c>
      <c r="B64" s="2">
        <v>27</v>
      </c>
      <c r="C64" s="2">
        <v>2</v>
      </c>
      <c r="D64" s="2">
        <v>704</v>
      </c>
      <c r="E64" s="2">
        <v>0</v>
      </c>
      <c r="F64" s="2">
        <f t="shared" si="0"/>
        <v>0</v>
      </c>
      <c r="G64" s="2">
        <f t="shared" si="1"/>
        <v>0</v>
      </c>
      <c r="H64" s="2">
        <f t="shared" si="2"/>
        <v>0</v>
      </c>
      <c r="I64" s="2">
        <f t="shared" si="3"/>
        <v>0</v>
      </c>
      <c r="J64" s="3">
        <f t="shared" si="4"/>
        <v>776.74034653179365</v>
      </c>
      <c r="K64">
        <f t="shared" si="5"/>
        <v>72.740346531793648</v>
      </c>
      <c r="L64" s="2">
        <f t="shared" si="6"/>
        <v>5291.158013565424</v>
      </c>
    </row>
    <row r="65" spans="1:12">
      <c r="A65" s="2">
        <v>3</v>
      </c>
      <c r="B65" s="2">
        <v>28</v>
      </c>
      <c r="C65" s="2">
        <v>3</v>
      </c>
      <c r="D65" s="2">
        <v>732</v>
      </c>
      <c r="E65" s="2">
        <v>0</v>
      </c>
      <c r="F65" s="2">
        <f t="shared" si="0"/>
        <v>0</v>
      </c>
      <c r="G65" s="2">
        <f t="shared" si="1"/>
        <v>0</v>
      </c>
      <c r="H65" s="2">
        <f t="shared" si="2"/>
        <v>0</v>
      </c>
      <c r="I65" s="2">
        <f t="shared" si="3"/>
        <v>0</v>
      </c>
      <c r="J65" s="3">
        <f t="shared" si="4"/>
        <v>762.35578547006321</v>
      </c>
      <c r="K65">
        <f t="shared" si="5"/>
        <v>30.355785470063211</v>
      </c>
      <c r="L65" s="2">
        <f t="shared" si="6"/>
        <v>921.47371150450078</v>
      </c>
    </row>
    <row r="66" spans="1:12">
      <c r="A66" s="2">
        <v>3</v>
      </c>
      <c r="B66" s="2">
        <v>29</v>
      </c>
      <c r="C66" s="2">
        <v>4</v>
      </c>
      <c r="D66" s="2">
        <v>738</v>
      </c>
      <c r="E66" s="2">
        <v>0</v>
      </c>
      <c r="F66" s="2">
        <f t="shared" si="0"/>
        <v>0</v>
      </c>
      <c r="G66" s="2">
        <f t="shared" si="1"/>
        <v>0</v>
      </c>
      <c r="H66" s="2">
        <f t="shared" si="2"/>
        <v>0</v>
      </c>
      <c r="I66" s="2">
        <f t="shared" si="3"/>
        <v>0</v>
      </c>
      <c r="J66" s="3">
        <f t="shared" si="4"/>
        <v>800.5884687349793</v>
      </c>
      <c r="K66">
        <f t="shared" si="5"/>
        <v>62.588468734979301</v>
      </c>
      <c r="L66" s="2">
        <f t="shared" si="6"/>
        <v>3917.3164185894816</v>
      </c>
    </row>
    <row r="67" spans="1:12">
      <c r="A67" s="2">
        <v>3</v>
      </c>
      <c r="B67" s="2">
        <v>30</v>
      </c>
      <c r="C67" s="2">
        <v>5</v>
      </c>
      <c r="D67" s="2">
        <v>1867</v>
      </c>
      <c r="E67" s="2" t="s">
        <v>10</v>
      </c>
      <c r="F67" s="2">
        <f t="shared" si="0"/>
        <v>1</v>
      </c>
      <c r="G67" s="2">
        <f t="shared" si="1"/>
        <v>1</v>
      </c>
      <c r="H67" s="2">
        <f t="shared" si="2"/>
        <v>0</v>
      </c>
      <c r="I67" s="2">
        <f t="shared" si="3"/>
        <v>0</v>
      </c>
      <c r="J67" s="3">
        <f t="shared" si="4"/>
        <v>1728.7478179859477</v>
      </c>
      <c r="K67">
        <f t="shared" si="5"/>
        <v>-138.25218201405232</v>
      </c>
      <c r="L67" s="2">
        <f t="shared" si="6"/>
        <v>19113.665831646653</v>
      </c>
    </row>
    <row r="68" spans="1:12">
      <c r="A68" s="2">
        <v>4</v>
      </c>
      <c r="B68" s="2">
        <v>2</v>
      </c>
      <c r="C68" s="2">
        <v>1</v>
      </c>
      <c r="D68" s="2">
        <v>1486</v>
      </c>
      <c r="E68" s="2">
        <v>0</v>
      </c>
      <c r="F68" s="2">
        <f t="shared" si="0"/>
        <v>0</v>
      </c>
      <c r="G68" s="2">
        <f t="shared" si="1"/>
        <v>0</v>
      </c>
      <c r="H68" s="2">
        <f t="shared" si="2"/>
        <v>0</v>
      </c>
      <c r="I68" s="2">
        <f t="shared" si="3"/>
        <v>0</v>
      </c>
      <c r="J68" s="3">
        <f t="shared" si="4"/>
        <v>1411.9212324320486</v>
      </c>
      <c r="K68">
        <f t="shared" si="5"/>
        <v>-74.078767567951445</v>
      </c>
      <c r="L68" s="2">
        <f t="shared" si="6"/>
        <v>5487.6638043865751</v>
      </c>
    </row>
    <row r="69" spans="1:12">
      <c r="A69" s="2">
        <v>4</v>
      </c>
      <c r="B69" s="2">
        <v>3</v>
      </c>
      <c r="C69" s="2">
        <v>2</v>
      </c>
      <c r="D69" s="2">
        <v>1155</v>
      </c>
      <c r="E69" s="2">
        <v>0</v>
      </c>
      <c r="F69" s="2">
        <f t="shared" ref="F69:F132" si="7">IF(ISNUMBER(SEARCH("SP",E69))=TRUE,1,0)</f>
        <v>0</v>
      </c>
      <c r="G69" s="2">
        <f t="shared" ref="G69:G132" si="8">IF(ISNUMBER(SEARCH("FAC",E69))=TRUE,1,0)</f>
        <v>0</v>
      </c>
      <c r="H69" s="2">
        <f t="shared" ref="H69:H132" si="9">IF(ISNUMBER(SEARCH("BH",E69))=TRUE,1,0)</f>
        <v>0</v>
      </c>
      <c r="I69" s="2">
        <f t="shared" ref="I69:I132" si="10">IF(ISNUMBER(SEARCH("AH",E69))=TRUE,1,0)</f>
        <v>0</v>
      </c>
      <c r="J69" s="3">
        <f t="shared" ref="J69:J132" si="11">$O$26+VLOOKUP(A69,$N$14:$O$25,2)+VLOOKUP(C69,$N$4:$O$8,2)+F69*$O$9+G69*$O$10+H69*$O$11+I69*$O$12+IF(B69=1,$O$29,IF(B69=2,$O$30,IF(B69=3,$O$31,0)))</f>
        <v>1108.0056653467045</v>
      </c>
      <c r="K69">
        <f t="shared" ref="K69:K132" si="12">J69-D69</f>
        <v>-46.994334653295482</v>
      </c>
      <c r="L69" s="2">
        <f t="shared" ref="L69:L132" si="13">(J69-D69)^2</f>
        <v>2208.4674895059284</v>
      </c>
    </row>
    <row r="70" spans="1:12">
      <c r="A70" s="2">
        <v>4</v>
      </c>
      <c r="B70" s="2">
        <v>4</v>
      </c>
      <c r="C70" s="2">
        <v>3</v>
      </c>
      <c r="D70" s="2">
        <v>871</v>
      </c>
      <c r="E70" s="2">
        <v>0</v>
      </c>
      <c r="F70" s="2">
        <f t="shared" si="7"/>
        <v>0</v>
      </c>
      <c r="G70" s="2">
        <f t="shared" si="8"/>
        <v>0</v>
      </c>
      <c r="H70" s="2">
        <f t="shared" si="9"/>
        <v>0</v>
      </c>
      <c r="I70" s="2">
        <f t="shared" si="10"/>
        <v>0</v>
      </c>
      <c r="J70" s="3">
        <f t="shared" si="11"/>
        <v>782.92202452093409</v>
      </c>
      <c r="K70">
        <f t="shared" si="12"/>
        <v>-88.077975479065913</v>
      </c>
      <c r="L70" s="2">
        <f t="shared" si="13"/>
        <v>7757.7297644909358</v>
      </c>
    </row>
    <row r="71" spans="1:12">
      <c r="A71" s="2">
        <v>4</v>
      </c>
      <c r="B71" s="2">
        <v>5</v>
      </c>
      <c r="C71" s="2">
        <v>4</v>
      </c>
      <c r="D71" s="2">
        <v>832</v>
      </c>
      <c r="E71" s="2">
        <v>0</v>
      </c>
      <c r="F71" s="2">
        <f t="shared" si="7"/>
        <v>0</v>
      </c>
      <c r="G71" s="2">
        <f t="shared" si="8"/>
        <v>0</v>
      </c>
      <c r="H71" s="2">
        <f t="shared" si="9"/>
        <v>0</v>
      </c>
      <c r="I71" s="2">
        <f t="shared" si="10"/>
        <v>0</v>
      </c>
      <c r="J71" s="3">
        <f t="shared" si="11"/>
        <v>821.15470778585018</v>
      </c>
      <c r="K71">
        <f t="shared" si="12"/>
        <v>-10.845292214149822</v>
      </c>
      <c r="L71" s="2">
        <f t="shared" si="13"/>
        <v>117.62036321029875</v>
      </c>
    </row>
    <row r="72" spans="1:12">
      <c r="A72" s="2">
        <v>4</v>
      </c>
      <c r="B72" s="2">
        <v>6</v>
      </c>
      <c r="C72" s="2">
        <v>5</v>
      </c>
      <c r="D72" s="2">
        <v>1101</v>
      </c>
      <c r="E72" s="2">
        <v>0</v>
      </c>
      <c r="F72" s="2">
        <f t="shared" si="7"/>
        <v>0</v>
      </c>
      <c r="G72" s="2">
        <f t="shared" si="8"/>
        <v>0</v>
      </c>
      <c r="H72" s="2">
        <f t="shared" si="9"/>
        <v>0</v>
      </c>
      <c r="I72" s="2">
        <f t="shared" si="10"/>
        <v>0</v>
      </c>
      <c r="J72" s="3">
        <f t="shared" si="11"/>
        <v>1235.8618190980146</v>
      </c>
      <c r="K72">
        <f t="shared" si="12"/>
        <v>134.86181909801462</v>
      </c>
      <c r="L72" s="2">
        <f t="shared" si="13"/>
        <v>18187.710250425622</v>
      </c>
    </row>
    <row r="73" spans="1:12">
      <c r="A73" s="2">
        <v>4</v>
      </c>
      <c r="B73" s="2">
        <v>9</v>
      </c>
      <c r="C73" s="2">
        <v>1</v>
      </c>
      <c r="D73" s="2">
        <v>929</v>
      </c>
      <c r="E73" s="2">
        <v>0</v>
      </c>
      <c r="F73" s="2">
        <f t="shared" si="7"/>
        <v>0</v>
      </c>
      <c r="G73" s="2">
        <f t="shared" si="8"/>
        <v>0</v>
      </c>
      <c r="H73" s="2">
        <f t="shared" si="9"/>
        <v>0</v>
      </c>
      <c r="I73" s="2">
        <f t="shared" si="10"/>
        <v>0</v>
      </c>
      <c r="J73" s="3">
        <f t="shared" si="11"/>
        <v>1043.9440871274355</v>
      </c>
      <c r="K73">
        <f t="shared" si="12"/>
        <v>114.94408712743552</v>
      </c>
      <c r="L73" s="2">
        <f t="shared" si="13"/>
        <v>13212.143165559488</v>
      </c>
    </row>
    <row r="74" spans="1:12">
      <c r="A74" s="2">
        <v>4</v>
      </c>
      <c r="B74" s="2">
        <v>10</v>
      </c>
      <c r="C74" s="2">
        <v>2</v>
      </c>
      <c r="D74" s="2">
        <v>672</v>
      </c>
      <c r="E74" s="2">
        <v>0</v>
      </c>
      <c r="F74" s="2">
        <f t="shared" si="7"/>
        <v>0</v>
      </c>
      <c r="G74" s="2">
        <f t="shared" si="8"/>
        <v>0</v>
      </c>
      <c r="H74" s="2">
        <f t="shared" si="9"/>
        <v>0</v>
      </c>
      <c r="I74" s="2">
        <f t="shared" si="10"/>
        <v>0</v>
      </c>
      <c r="J74" s="3">
        <f t="shared" si="11"/>
        <v>797.30658558266464</v>
      </c>
      <c r="K74">
        <f t="shared" si="12"/>
        <v>125.30658558266464</v>
      </c>
      <c r="L74" s="2">
        <f t="shared" si="13"/>
        <v>15701.740390385658</v>
      </c>
    </row>
    <row r="75" spans="1:12">
      <c r="A75" s="2">
        <v>4</v>
      </c>
      <c r="B75" s="2">
        <v>11</v>
      </c>
      <c r="C75" s="2">
        <v>3</v>
      </c>
      <c r="D75" s="2">
        <v>751</v>
      </c>
      <c r="E75" s="2">
        <v>0</v>
      </c>
      <c r="F75" s="2">
        <f t="shared" si="7"/>
        <v>0</v>
      </c>
      <c r="G75" s="2">
        <f t="shared" si="8"/>
        <v>0</v>
      </c>
      <c r="H75" s="2">
        <f t="shared" si="9"/>
        <v>0</v>
      </c>
      <c r="I75" s="2">
        <f t="shared" si="10"/>
        <v>0</v>
      </c>
      <c r="J75" s="3">
        <f t="shared" si="11"/>
        <v>782.92202452093409</v>
      </c>
      <c r="K75">
        <f t="shared" si="12"/>
        <v>31.922024520934087</v>
      </c>
      <c r="L75" s="2">
        <f t="shared" si="13"/>
        <v>1019.0156495151172</v>
      </c>
    </row>
    <row r="76" spans="1:12">
      <c r="A76" s="2">
        <v>4</v>
      </c>
      <c r="B76" s="2">
        <v>12</v>
      </c>
      <c r="C76" s="2">
        <v>4</v>
      </c>
      <c r="D76" s="2">
        <v>1114</v>
      </c>
      <c r="E76" s="2">
        <v>0</v>
      </c>
      <c r="F76" s="2">
        <f t="shared" si="7"/>
        <v>0</v>
      </c>
      <c r="G76" s="2">
        <f t="shared" si="8"/>
        <v>0</v>
      </c>
      <c r="H76" s="2">
        <f t="shared" si="9"/>
        <v>0</v>
      </c>
      <c r="I76" s="2">
        <f t="shared" si="10"/>
        <v>0</v>
      </c>
      <c r="J76" s="3">
        <f t="shared" si="11"/>
        <v>821.15470778585018</v>
      </c>
      <c r="K76">
        <f t="shared" si="12"/>
        <v>-292.84529221414982</v>
      </c>
      <c r="L76" s="2">
        <f t="shared" si="13"/>
        <v>85758.365171990794</v>
      </c>
    </row>
    <row r="77" spans="1:12">
      <c r="A77" s="2">
        <v>4</v>
      </c>
      <c r="B77" s="2">
        <v>13</v>
      </c>
      <c r="C77" s="2">
        <v>5</v>
      </c>
      <c r="D77" s="2">
        <v>1612</v>
      </c>
      <c r="E77" s="2" t="s">
        <v>11</v>
      </c>
      <c r="F77" s="2">
        <f t="shared" si="7"/>
        <v>1</v>
      </c>
      <c r="G77" s="2">
        <f t="shared" si="8"/>
        <v>0</v>
      </c>
      <c r="H77" s="2">
        <f t="shared" si="9"/>
        <v>0</v>
      </c>
      <c r="I77" s="2">
        <f t="shared" si="10"/>
        <v>0</v>
      </c>
      <c r="J77" s="3">
        <f t="shared" si="11"/>
        <v>1652.6697924844939</v>
      </c>
      <c r="K77">
        <f t="shared" si="12"/>
        <v>40.669792484493883</v>
      </c>
      <c r="L77" s="2">
        <f t="shared" si="13"/>
        <v>1654.032020731795</v>
      </c>
    </row>
    <row r="78" spans="1:12">
      <c r="A78" s="2">
        <v>4</v>
      </c>
      <c r="B78" s="2">
        <v>16</v>
      </c>
      <c r="C78" s="2">
        <v>1</v>
      </c>
      <c r="D78" s="2">
        <v>1267</v>
      </c>
      <c r="E78" s="2">
        <v>0</v>
      </c>
      <c r="F78" s="2">
        <f t="shared" si="7"/>
        <v>0</v>
      </c>
      <c r="G78" s="2">
        <f t="shared" si="8"/>
        <v>0</v>
      </c>
      <c r="H78" s="2">
        <f t="shared" si="9"/>
        <v>0</v>
      </c>
      <c r="I78" s="2">
        <f t="shared" si="10"/>
        <v>0</v>
      </c>
      <c r="J78" s="3">
        <f t="shared" si="11"/>
        <v>1043.9440871274355</v>
      </c>
      <c r="K78">
        <f t="shared" si="12"/>
        <v>-223.05591287256448</v>
      </c>
      <c r="L78" s="2">
        <f t="shared" si="13"/>
        <v>49753.940267413076</v>
      </c>
    </row>
    <row r="79" spans="1:12">
      <c r="A79" s="2">
        <v>4</v>
      </c>
      <c r="B79" s="2">
        <v>17</v>
      </c>
      <c r="C79" s="2">
        <v>2</v>
      </c>
      <c r="D79" s="2">
        <v>825</v>
      </c>
      <c r="E79" s="2">
        <v>0</v>
      </c>
      <c r="F79" s="2">
        <f t="shared" si="7"/>
        <v>0</v>
      </c>
      <c r="G79" s="2">
        <f t="shared" si="8"/>
        <v>0</v>
      </c>
      <c r="H79" s="2">
        <f t="shared" si="9"/>
        <v>0</v>
      </c>
      <c r="I79" s="2">
        <f t="shared" si="10"/>
        <v>0</v>
      </c>
      <c r="J79" s="3">
        <f t="shared" si="11"/>
        <v>797.30658558266464</v>
      </c>
      <c r="K79">
        <f t="shared" si="12"/>
        <v>-27.693414417335362</v>
      </c>
      <c r="L79" s="2">
        <f t="shared" si="13"/>
        <v>766.92520209027805</v>
      </c>
    </row>
    <row r="80" spans="1:12">
      <c r="A80" s="2">
        <v>4</v>
      </c>
      <c r="B80" s="2">
        <v>18</v>
      </c>
      <c r="C80" s="2">
        <v>3</v>
      </c>
      <c r="D80" s="2">
        <v>729</v>
      </c>
      <c r="E80" s="2">
        <v>0</v>
      </c>
      <c r="F80" s="2">
        <f t="shared" si="7"/>
        <v>0</v>
      </c>
      <c r="G80" s="2">
        <f t="shared" si="8"/>
        <v>0</v>
      </c>
      <c r="H80" s="2">
        <f t="shared" si="9"/>
        <v>0</v>
      </c>
      <c r="I80" s="2">
        <f t="shared" si="10"/>
        <v>0</v>
      </c>
      <c r="J80" s="3">
        <f t="shared" si="11"/>
        <v>782.92202452093409</v>
      </c>
      <c r="K80">
        <f t="shared" si="12"/>
        <v>53.922024520934087</v>
      </c>
      <c r="L80" s="2">
        <f t="shared" si="13"/>
        <v>2907.5847284362171</v>
      </c>
    </row>
    <row r="81" spans="1:12">
      <c r="A81" s="2">
        <v>4</v>
      </c>
      <c r="B81" s="2">
        <v>19</v>
      </c>
      <c r="C81" s="2">
        <v>4</v>
      </c>
      <c r="D81" s="2">
        <v>836</v>
      </c>
      <c r="E81" s="2">
        <v>0</v>
      </c>
      <c r="F81" s="2">
        <f t="shared" si="7"/>
        <v>0</v>
      </c>
      <c r="G81" s="2">
        <f t="shared" si="8"/>
        <v>0</v>
      </c>
      <c r="H81" s="2">
        <f t="shared" si="9"/>
        <v>0</v>
      </c>
      <c r="I81" s="2">
        <f t="shared" si="10"/>
        <v>0</v>
      </c>
      <c r="J81" s="3">
        <f t="shared" si="11"/>
        <v>821.15470778585018</v>
      </c>
      <c r="K81">
        <f t="shared" si="12"/>
        <v>-14.845292214149822</v>
      </c>
      <c r="L81" s="2">
        <f t="shared" si="13"/>
        <v>220.38270092349734</v>
      </c>
    </row>
    <row r="82" spans="1:12">
      <c r="A82" s="2">
        <v>4</v>
      </c>
      <c r="B82" s="2">
        <v>20</v>
      </c>
      <c r="C82" s="2">
        <v>5</v>
      </c>
      <c r="D82" s="2">
        <v>1123</v>
      </c>
      <c r="E82" s="2">
        <v>0</v>
      </c>
      <c r="F82" s="2">
        <f t="shared" si="7"/>
        <v>0</v>
      </c>
      <c r="G82" s="2">
        <f t="shared" si="8"/>
        <v>0</v>
      </c>
      <c r="H82" s="2">
        <f t="shared" si="9"/>
        <v>0</v>
      </c>
      <c r="I82" s="2">
        <f t="shared" si="10"/>
        <v>0</v>
      </c>
      <c r="J82" s="3">
        <f t="shared" si="11"/>
        <v>1235.8618190980146</v>
      </c>
      <c r="K82">
        <f t="shared" si="12"/>
        <v>112.86181909801462</v>
      </c>
      <c r="L82" s="2">
        <f t="shared" si="13"/>
        <v>12737.790210112978</v>
      </c>
    </row>
    <row r="83" spans="1:12">
      <c r="A83" s="2">
        <v>4</v>
      </c>
      <c r="B83" s="2">
        <v>23</v>
      </c>
      <c r="C83" s="2">
        <v>1</v>
      </c>
      <c r="D83" s="2">
        <v>900</v>
      </c>
      <c r="E83" s="2">
        <v>0</v>
      </c>
      <c r="F83" s="2">
        <f t="shared" si="7"/>
        <v>0</v>
      </c>
      <c r="G83" s="2">
        <f t="shared" si="8"/>
        <v>0</v>
      </c>
      <c r="H83" s="2">
        <f t="shared" si="9"/>
        <v>0</v>
      </c>
      <c r="I83" s="2">
        <f t="shared" si="10"/>
        <v>0</v>
      </c>
      <c r="J83" s="3">
        <f t="shared" si="11"/>
        <v>1043.9440871274355</v>
      </c>
      <c r="K83">
        <f t="shared" si="12"/>
        <v>143.94408712743552</v>
      </c>
      <c r="L83" s="2">
        <f t="shared" si="13"/>
        <v>20719.900218950748</v>
      </c>
    </row>
    <row r="84" spans="1:12">
      <c r="A84" s="2">
        <v>4</v>
      </c>
      <c r="B84" s="2">
        <v>24</v>
      </c>
      <c r="C84" s="2">
        <v>2</v>
      </c>
      <c r="D84" s="2">
        <v>702</v>
      </c>
      <c r="E84" s="2">
        <v>0</v>
      </c>
      <c r="F84" s="2">
        <f t="shared" si="7"/>
        <v>0</v>
      </c>
      <c r="G84" s="2">
        <f t="shared" si="8"/>
        <v>0</v>
      </c>
      <c r="H84" s="2">
        <f t="shared" si="9"/>
        <v>0</v>
      </c>
      <c r="I84" s="2">
        <f t="shared" si="10"/>
        <v>0</v>
      </c>
      <c r="J84" s="3">
        <f t="shared" si="11"/>
        <v>797.30658558266464</v>
      </c>
      <c r="K84">
        <f t="shared" si="12"/>
        <v>95.306585582664638</v>
      </c>
      <c r="L84" s="2">
        <f t="shared" si="13"/>
        <v>9083.3452554257783</v>
      </c>
    </row>
    <row r="85" spans="1:12">
      <c r="A85" s="2">
        <v>4</v>
      </c>
      <c r="B85" s="2">
        <v>25</v>
      </c>
      <c r="C85" s="2">
        <v>3</v>
      </c>
      <c r="D85" s="2">
        <v>724</v>
      </c>
      <c r="E85" s="2">
        <v>0</v>
      </c>
      <c r="F85" s="2">
        <f t="shared" si="7"/>
        <v>0</v>
      </c>
      <c r="G85" s="2">
        <f t="shared" si="8"/>
        <v>0</v>
      </c>
      <c r="H85" s="2">
        <f t="shared" si="9"/>
        <v>0</v>
      </c>
      <c r="I85" s="2">
        <f t="shared" si="10"/>
        <v>0</v>
      </c>
      <c r="J85" s="3">
        <f t="shared" si="11"/>
        <v>782.92202452093409</v>
      </c>
      <c r="K85">
        <f t="shared" si="12"/>
        <v>58.922024520934087</v>
      </c>
      <c r="L85" s="2">
        <f t="shared" si="13"/>
        <v>3471.8049736455578</v>
      </c>
    </row>
    <row r="86" spans="1:12">
      <c r="A86" s="2">
        <v>4</v>
      </c>
      <c r="B86" s="2">
        <v>26</v>
      </c>
      <c r="C86" s="2">
        <v>4</v>
      </c>
      <c r="D86" s="2">
        <v>824</v>
      </c>
      <c r="E86" s="2">
        <v>0</v>
      </c>
      <c r="F86" s="2">
        <f t="shared" si="7"/>
        <v>0</v>
      </c>
      <c r="G86" s="2">
        <f t="shared" si="8"/>
        <v>0</v>
      </c>
      <c r="H86" s="2">
        <f t="shared" si="9"/>
        <v>0</v>
      </c>
      <c r="I86" s="2">
        <f t="shared" si="10"/>
        <v>0</v>
      </c>
      <c r="J86" s="3">
        <f t="shared" si="11"/>
        <v>821.15470778585018</v>
      </c>
      <c r="K86">
        <f t="shared" si="12"/>
        <v>-2.845292214149822</v>
      </c>
      <c r="L86" s="2">
        <f t="shared" si="13"/>
        <v>8.0956877839015959</v>
      </c>
    </row>
    <row r="87" spans="1:12">
      <c r="A87" s="2">
        <v>4</v>
      </c>
      <c r="B87" s="2">
        <v>27</v>
      </c>
      <c r="C87" s="2">
        <v>5</v>
      </c>
      <c r="D87" s="2">
        <v>1682</v>
      </c>
      <c r="E87" s="2" t="s">
        <v>5</v>
      </c>
      <c r="F87" s="2">
        <f t="shared" si="7"/>
        <v>1</v>
      </c>
      <c r="G87" s="2">
        <f t="shared" si="8"/>
        <v>0</v>
      </c>
      <c r="H87" s="2">
        <f t="shared" si="9"/>
        <v>0</v>
      </c>
      <c r="I87" s="2">
        <f t="shared" si="10"/>
        <v>0</v>
      </c>
      <c r="J87" s="3">
        <f t="shared" si="11"/>
        <v>1652.6697924844939</v>
      </c>
      <c r="K87">
        <f t="shared" si="12"/>
        <v>-29.330207515506117</v>
      </c>
      <c r="L87" s="2">
        <f t="shared" si="13"/>
        <v>860.26107290265156</v>
      </c>
    </row>
    <row r="88" spans="1:12">
      <c r="A88" s="2">
        <v>4</v>
      </c>
      <c r="B88" s="2">
        <v>30</v>
      </c>
      <c r="C88" s="2">
        <v>1</v>
      </c>
      <c r="D88" s="2">
        <v>1146</v>
      </c>
      <c r="E88" s="2">
        <v>0</v>
      </c>
      <c r="F88" s="2">
        <f t="shared" si="7"/>
        <v>0</v>
      </c>
      <c r="G88" s="2">
        <f t="shared" si="8"/>
        <v>0</v>
      </c>
      <c r="H88" s="2">
        <f t="shared" si="9"/>
        <v>0</v>
      </c>
      <c r="I88" s="2">
        <f t="shared" si="10"/>
        <v>0</v>
      </c>
      <c r="J88" s="3">
        <f t="shared" si="11"/>
        <v>1043.9440871274355</v>
      </c>
      <c r="K88">
        <f t="shared" si="12"/>
        <v>-102.05591287256448</v>
      </c>
      <c r="L88" s="2">
        <f t="shared" si="13"/>
        <v>10415.409352252471</v>
      </c>
    </row>
    <row r="89" spans="1:12">
      <c r="A89" s="2">
        <v>5</v>
      </c>
      <c r="B89" s="2">
        <v>1</v>
      </c>
      <c r="C89" s="2">
        <v>2</v>
      </c>
      <c r="D89" s="2">
        <v>1488</v>
      </c>
      <c r="E89" s="2" t="s">
        <v>6</v>
      </c>
      <c r="F89" s="2">
        <f t="shared" si="7"/>
        <v>0</v>
      </c>
      <c r="G89" s="2">
        <f t="shared" si="8"/>
        <v>1</v>
      </c>
      <c r="H89" s="2">
        <f t="shared" si="9"/>
        <v>0</v>
      </c>
      <c r="I89" s="2">
        <f t="shared" si="10"/>
        <v>0</v>
      </c>
      <c r="J89" s="3">
        <f t="shared" si="11"/>
        <v>1538.536849141261</v>
      </c>
      <c r="K89">
        <f t="shared" si="12"/>
        <v>50.536849141260973</v>
      </c>
      <c r="L89" s="2">
        <f t="shared" si="13"/>
        <v>2553.9731211265698</v>
      </c>
    </row>
    <row r="90" spans="1:12">
      <c r="A90" s="2">
        <v>5</v>
      </c>
      <c r="B90" s="2">
        <v>2</v>
      </c>
      <c r="C90" s="2">
        <v>3</v>
      </c>
      <c r="D90" s="2">
        <v>1121</v>
      </c>
      <c r="E90" s="2">
        <v>0</v>
      </c>
      <c r="F90" s="2">
        <f t="shared" si="7"/>
        <v>0</v>
      </c>
      <c r="G90" s="2">
        <f t="shared" si="8"/>
        <v>0</v>
      </c>
      <c r="H90" s="2">
        <f t="shared" si="9"/>
        <v>0</v>
      </c>
      <c r="I90" s="2">
        <f t="shared" si="10"/>
        <v>0</v>
      </c>
      <c r="J90" s="3">
        <f t="shared" si="11"/>
        <v>1242.035655825081</v>
      </c>
      <c r="K90">
        <f t="shared" si="12"/>
        <v>121.03565582508099</v>
      </c>
      <c r="L90" s="2">
        <f t="shared" si="13"/>
        <v>14649.629981007463</v>
      </c>
    </row>
    <row r="91" spans="1:12">
      <c r="A91" s="2">
        <v>5</v>
      </c>
      <c r="B91" s="2">
        <v>3</v>
      </c>
      <c r="C91" s="2">
        <v>4</v>
      </c>
      <c r="D91" s="2">
        <v>1147</v>
      </c>
      <c r="E91" s="2">
        <v>0</v>
      </c>
      <c r="F91" s="2">
        <f t="shared" si="7"/>
        <v>0</v>
      </c>
      <c r="G91" s="2">
        <f t="shared" si="8"/>
        <v>0</v>
      </c>
      <c r="H91" s="2">
        <f t="shared" si="9"/>
        <v>0</v>
      </c>
      <c r="I91" s="2">
        <f t="shared" si="10"/>
        <v>0</v>
      </c>
      <c r="J91" s="3">
        <f t="shared" si="11"/>
        <v>1222.9902735494238</v>
      </c>
      <c r="K91">
        <f t="shared" si="12"/>
        <v>75.990273549423819</v>
      </c>
      <c r="L91" s="2">
        <f t="shared" si="13"/>
        <v>5774.5216741162612</v>
      </c>
    </row>
    <row r="92" spans="1:12">
      <c r="A92" s="2">
        <v>5</v>
      </c>
      <c r="B92" s="2">
        <v>4</v>
      </c>
      <c r="C92" s="2">
        <v>5</v>
      </c>
      <c r="D92" s="2">
        <v>1455</v>
      </c>
      <c r="E92" s="2">
        <v>0</v>
      </c>
      <c r="F92" s="2">
        <f t="shared" si="7"/>
        <v>0</v>
      </c>
      <c r="G92" s="2">
        <f t="shared" si="8"/>
        <v>0</v>
      </c>
      <c r="H92" s="2">
        <f t="shared" si="9"/>
        <v>0</v>
      </c>
      <c r="I92" s="2">
        <f t="shared" si="10"/>
        <v>0</v>
      </c>
      <c r="J92" s="3">
        <f t="shared" si="11"/>
        <v>1326.9983050975484</v>
      </c>
      <c r="K92">
        <f t="shared" si="12"/>
        <v>-128.00169490245162</v>
      </c>
      <c r="L92" s="2">
        <f t="shared" si="13"/>
        <v>16384.433897900308</v>
      </c>
    </row>
    <row r="93" spans="1:12">
      <c r="A93" s="2">
        <v>5</v>
      </c>
      <c r="B93" s="2">
        <v>7</v>
      </c>
      <c r="C93" s="2">
        <v>1</v>
      </c>
      <c r="D93" s="2">
        <v>1330</v>
      </c>
      <c r="E93" s="2">
        <v>0</v>
      </c>
      <c r="F93" s="2">
        <f t="shared" si="7"/>
        <v>0</v>
      </c>
      <c r="G93" s="2">
        <f t="shared" si="8"/>
        <v>0</v>
      </c>
      <c r="H93" s="2">
        <f t="shared" si="9"/>
        <v>0</v>
      </c>
      <c r="I93" s="2">
        <f t="shared" si="10"/>
        <v>0</v>
      </c>
      <c r="J93" s="3">
        <f t="shared" si="11"/>
        <v>1135.0805731269693</v>
      </c>
      <c r="K93">
        <f t="shared" si="12"/>
        <v>-194.91942687303072</v>
      </c>
      <c r="L93" s="2">
        <f t="shared" si="13"/>
        <v>37993.582972510769</v>
      </c>
    </row>
    <row r="94" spans="1:12">
      <c r="A94" s="2">
        <v>5</v>
      </c>
      <c r="B94" s="2">
        <v>8</v>
      </c>
      <c r="C94" s="2">
        <v>2</v>
      </c>
      <c r="D94" s="2">
        <v>819</v>
      </c>
      <c r="E94" s="2">
        <v>0</v>
      </c>
      <c r="F94" s="2">
        <f t="shared" si="7"/>
        <v>0</v>
      </c>
      <c r="G94" s="2">
        <f t="shared" si="8"/>
        <v>0</v>
      </c>
      <c r="H94" s="2">
        <f t="shared" si="9"/>
        <v>0</v>
      </c>
      <c r="I94" s="2">
        <f t="shared" si="10"/>
        <v>0</v>
      </c>
      <c r="J94" s="3">
        <f t="shared" si="11"/>
        <v>888.4430715821984</v>
      </c>
      <c r="K94">
        <f t="shared" si="12"/>
        <v>69.443071582198399</v>
      </c>
      <c r="L94" s="2">
        <f t="shared" si="13"/>
        <v>4822.340190770331</v>
      </c>
    </row>
    <row r="95" spans="1:12">
      <c r="A95" s="2">
        <v>5</v>
      </c>
      <c r="B95" s="2">
        <v>9</v>
      </c>
      <c r="C95" s="2">
        <v>3</v>
      </c>
      <c r="D95" s="2">
        <v>743</v>
      </c>
      <c r="E95" s="2">
        <v>0</v>
      </c>
      <c r="F95" s="2">
        <f t="shared" si="7"/>
        <v>0</v>
      </c>
      <c r="G95" s="2">
        <f t="shared" si="8"/>
        <v>0</v>
      </c>
      <c r="H95" s="2">
        <f t="shared" si="9"/>
        <v>0</v>
      </c>
      <c r="I95" s="2">
        <f t="shared" si="10"/>
        <v>0</v>
      </c>
      <c r="J95" s="3">
        <f t="shared" si="11"/>
        <v>874.05851052046796</v>
      </c>
      <c r="K95">
        <f t="shared" si="12"/>
        <v>131.05851052046796</v>
      </c>
      <c r="L95" s="2">
        <f t="shared" si="13"/>
        <v>17176.333179843612</v>
      </c>
    </row>
    <row r="96" spans="1:12">
      <c r="A96" s="2">
        <v>5</v>
      </c>
      <c r="B96" s="2">
        <v>10</v>
      </c>
      <c r="C96" s="2">
        <v>4</v>
      </c>
      <c r="D96" s="2">
        <v>921</v>
      </c>
      <c r="E96" s="2">
        <v>0</v>
      </c>
      <c r="F96" s="2">
        <f t="shared" si="7"/>
        <v>0</v>
      </c>
      <c r="G96" s="2">
        <f t="shared" si="8"/>
        <v>0</v>
      </c>
      <c r="H96" s="2">
        <f t="shared" si="9"/>
        <v>0</v>
      </c>
      <c r="I96" s="2">
        <f t="shared" si="10"/>
        <v>0</v>
      </c>
      <c r="J96" s="3">
        <f t="shared" si="11"/>
        <v>912.29119378538405</v>
      </c>
      <c r="K96">
        <f t="shared" si="12"/>
        <v>-8.7088062146159473</v>
      </c>
      <c r="L96" s="2">
        <f t="shared" si="13"/>
        <v>75.843305683733348</v>
      </c>
    </row>
    <row r="97" spans="1:12">
      <c r="A97" s="2">
        <v>5</v>
      </c>
      <c r="B97" s="2">
        <v>11</v>
      </c>
      <c r="C97" s="2">
        <v>5</v>
      </c>
      <c r="D97" s="2">
        <v>1731</v>
      </c>
      <c r="E97" s="2" t="s">
        <v>12</v>
      </c>
      <c r="F97" s="2">
        <f t="shared" si="7"/>
        <v>1</v>
      </c>
      <c r="G97" s="2">
        <f t="shared" si="8"/>
        <v>1</v>
      </c>
      <c r="H97" s="2">
        <f t="shared" si="9"/>
        <v>0</v>
      </c>
      <c r="I97" s="2">
        <f t="shared" si="10"/>
        <v>0</v>
      </c>
      <c r="J97" s="3">
        <f t="shared" si="11"/>
        <v>1840.4505430363524</v>
      </c>
      <c r="K97">
        <f t="shared" si="12"/>
        <v>109.45054303635243</v>
      </c>
      <c r="L97" s="2">
        <f t="shared" si="13"/>
        <v>11979.421370952436</v>
      </c>
    </row>
    <row r="98" spans="1:12">
      <c r="A98" s="2">
        <v>5</v>
      </c>
      <c r="B98" s="2">
        <v>14</v>
      </c>
      <c r="C98" s="2">
        <v>1</v>
      </c>
      <c r="D98" s="2">
        <v>1118</v>
      </c>
      <c r="E98" s="2">
        <v>0</v>
      </c>
      <c r="F98" s="2">
        <f t="shared" si="7"/>
        <v>0</v>
      </c>
      <c r="G98" s="2">
        <f t="shared" si="8"/>
        <v>0</v>
      </c>
      <c r="H98" s="2">
        <f t="shared" si="9"/>
        <v>0</v>
      </c>
      <c r="I98" s="2">
        <f t="shared" si="10"/>
        <v>0</v>
      </c>
      <c r="J98" s="3">
        <f t="shared" si="11"/>
        <v>1135.0805731269693</v>
      </c>
      <c r="K98">
        <f t="shared" si="12"/>
        <v>17.080573126969284</v>
      </c>
      <c r="L98" s="2">
        <f t="shared" si="13"/>
        <v>291.74597834574524</v>
      </c>
    </row>
    <row r="99" spans="1:12">
      <c r="A99" s="2">
        <v>5</v>
      </c>
      <c r="B99" s="2">
        <v>15</v>
      </c>
      <c r="C99" s="2">
        <v>2</v>
      </c>
      <c r="D99" s="2">
        <v>1064</v>
      </c>
      <c r="E99" s="2">
        <v>0</v>
      </c>
      <c r="F99" s="2">
        <f t="shared" si="7"/>
        <v>0</v>
      </c>
      <c r="G99" s="2">
        <f t="shared" si="8"/>
        <v>0</v>
      </c>
      <c r="H99" s="2">
        <f t="shared" si="9"/>
        <v>0</v>
      </c>
      <c r="I99" s="2">
        <f t="shared" si="10"/>
        <v>0</v>
      </c>
      <c r="J99" s="3">
        <f t="shared" si="11"/>
        <v>888.4430715821984</v>
      </c>
      <c r="K99">
        <f t="shared" si="12"/>
        <v>-175.5569284178016</v>
      </c>
      <c r="L99" s="2">
        <f t="shared" si="13"/>
        <v>30820.235115493117</v>
      </c>
    </row>
    <row r="100" spans="1:12">
      <c r="A100" s="2">
        <v>5</v>
      </c>
      <c r="B100" s="2">
        <v>16</v>
      </c>
      <c r="C100" s="2">
        <v>3</v>
      </c>
      <c r="D100" s="2">
        <v>869</v>
      </c>
      <c r="E100" s="2">
        <v>0</v>
      </c>
      <c r="F100" s="2">
        <f t="shared" si="7"/>
        <v>0</v>
      </c>
      <c r="G100" s="2">
        <f t="shared" si="8"/>
        <v>0</v>
      </c>
      <c r="H100" s="2">
        <f t="shared" si="9"/>
        <v>0</v>
      </c>
      <c r="I100" s="2">
        <f t="shared" si="10"/>
        <v>0</v>
      </c>
      <c r="J100" s="3">
        <f t="shared" si="11"/>
        <v>874.05851052046796</v>
      </c>
      <c r="K100">
        <f t="shared" si="12"/>
        <v>5.0585105204679621</v>
      </c>
      <c r="L100" s="2">
        <f t="shared" si="13"/>
        <v>25.588528685685052</v>
      </c>
    </row>
    <row r="101" spans="1:12">
      <c r="A101" s="2">
        <v>5</v>
      </c>
      <c r="B101" s="2">
        <v>17</v>
      </c>
      <c r="C101" s="2">
        <v>4</v>
      </c>
      <c r="D101" s="2">
        <v>844</v>
      </c>
      <c r="E101" s="2">
        <v>0</v>
      </c>
      <c r="F101" s="2">
        <f t="shared" si="7"/>
        <v>0</v>
      </c>
      <c r="G101" s="2">
        <f t="shared" si="8"/>
        <v>0</v>
      </c>
      <c r="H101" s="2">
        <f t="shared" si="9"/>
        <v>0</v>
      </c>
      <c r="I101" s="2">
        <f t="shared" si="10"/>
        <v>0</v>
      </c>
      <c r="J101" s="3">
        <f t="shared" si="11"/>
        <v>912.29119378538405</v>
      </c>
      <c r="K101">
        <f t="shared" si="12"/>
        <v>68.291193785384053</v>
      </c>
      <c r="L101" s="2">
        <f t="shared" si="13"/>
        <v>4663.6871486328773</v>
      </c>
    </row>
    <row r="102" spans="1:12">
      <c r="A102" s="2">
        <v>5</v>
      </c>
      <c r="B102" s="2">
        <v>18</v>
      </c>
      <c r="C102" s="2">
        <v>5</v>
      </c>
      <c r="D102" s="2">
        <v>1251</v>
      </c>
      <c r="E102" s="2">
        <v>0</v>
      </c>
      <c r="F102" s="2">
        <f t="shared" si="7"/>
        <v>0</v>
      </c>
      <c r="G102" s="2">
        <f t="shared" si="8"/>
        <v>0</v>
      </c>
      <c r="H102" s="2">
        <f t="shared" si="9"/>
        <v>0</v>
      </c>
      <c r="I102" s="2">
        <f t="shared" si="10"/>
        <v>0</v>
      </c>
      <c r="J102" s="3">
        <f t="shared" si="11"/>
        <v>1326.9983050975484</v>
      </c>
      <c r="K102">
        <f t="shared" si="12"/>
        <v>75.998305097548382</v>
      </c>
      <c r="L102" s="2">
        <f t="shared" si="13"/>
        <v>5775.7423777000486</v>
      </c>
    </row>
    <row r="103" spans="1:12">
      <c r="A103" s="2">
        <v>5</v>
      </c>
      <c r="B103" s="2">
        <v>21</v>
      </c>
      <c r="C103" s="2">
        <v>1</v>
      </c>
      <c r="D103" s="2">
        <v>1187</v>
      </c>
      <c r="E103" s="2">
        <v>0</v>
      </c>
      <c r="F103" s="2">
        <f t="shared" si="7"/>
        <v>0</v>
      </c>
      <c r="G103" s="2">
        <f t="shared" si="8"/>
        <v>0</v>
      </c>
      <c r="H103" s="2">
        <f t="shared" si="9"/>
        <v>0</v>
      </c>
      <c r="I103" s="2">
        <f t="shared" si="10"/>
        <v>0</v>
      </c>
      <c r="J103" s="3">
        <f t="shared" si="11"/>
        <v>1135.0805731269693</v>
      </c>
      <c r="K103">
        <f t="shared" si="12"/>
        <v>-51.919426873030716</v>
      </c>
      <c r="L103" s="2">
        <f t="shared" si="13"/>
        <v>2695.626886823984</v>
      </c>
    </row>
    <row r="104" spans="1:12">
      <c r="A104" s="2">
        <v>5</v>
      </c>
      <c r="B104" s="2">
        <v>22</v>
      </c>
      <c r="C104" s="2">
        <v>2</v>
      </c>
      <c r="D104" s="2">
        <v>785</v>
      </c>
      <c r="E104" s="2">
        <v>0</v>
      </c>
      <c r="F104" s="2">
        <f t="shared" si="7"/>
        <v>0</v>
      </c>
      <c r="G104" s="2">
        <f t="shared" si="8"/>
        <v>0</v>
      </c>
      <c r="H104" s="2">
        <f t="shared" si="9"/>
        <v>0</v>
      </c>
      <c r="I104" s="2">
        <f t="shared" si="10"/>
        <v>0</v>
      </c>
      <c r="J104" s="3">
        <f t="shared" si="11"/>
        <v>888.4430715821984</v>
      </c>
      <c r="K104">
        <f t="shared" si="12"/>
        <v>103.4430715821984</v>
      </c>
      <c r="L104" s="2">
        <f t="shared" si="13"/>
        <v>10700.469058359822</v>
      </c>
    </row>
    <row r="105" spans="1:12">
      <c r="A105" s="2">
        <v>5</v>
      </c>
      <c r="B105" s="2">
        <v>23</v>
      </c>
      <c r="C105" s="2">
        <v>3</v>
      </c>
      <c r="D105" s="2">
        <v>705</v>
      </c>
      <c r="E105" s="2">
        <v>0</v>
      </c>
      <c r="F105" s="2">
        <f t="shared" si="7"/>
        <v>0</v>
      </c>
      <c r="G105" s="2">
        <f t="shared" si="8"/>
        <v>0</v>
      </c>
      <c r="H105" s="2">
        <f t="shared" si="9"/>
        <v>0</v>
      </c>
      <c r="I105" s="2">
        <f t="shared" si="10"/>
        <v>0</v>
      </c>
      <c r="J105" s="3">
        <f t="shared" si="11"/>
        <v>874.05851052046796</v>
      </c>
      <c r="K105">
        <f t="shared" si="12"/>
        <v>169.05851052046796</v>
      </c>
      <c r="L105" s="2">
        <f t="shared" si="13"/>
        <v>28580.779979399176</v>
      </c>
    </row>
    <row r="106" spans="1:12">
      <c r="A106" s="2">
        <v>5</v>
      </c>
      <c r="B106" s="2">
        <v>24</v>
      </c>
      <c r="C106" s="2">
        <v>4</v>
      </c>
      <c r="D106" s="2">
        <v>890</v>
      </c>
      <c r="E106" s="2">
        <v>0</v>
      </c>
      <c r="F106" s="2">
        <f t="shared" si="7"/>
        <v>0</v>
      </c>
      <c r="G106" s="2">
        <f t="shared" si="8"/>
        <v>0</v>
      </c>
      <c r="H106" s="2">
        <f t="shared" si="9"/>
        <v>0</v>
      </c>
      <c r="I106" s="2">
        <f t="shared" si="10"/>
        <v>0</v>
      </c>
      <c r="J106" s="3">
        <f t="shared" si="11"/>
        <v>912.29119378538405</v>
      </c>
      <c r="K106">
        <f t="shared" si="12"/>
        <v>22.291193785384053</v>
      </c>
      <c r="L106" s="2">
        <f t="shared" si="13"/>
        <v>496.89732037754459</v>
      </c>
    </row>
    <row r="107" spans="1:12">
      <c r="A107" s="2">
        <v>5</v>
      </c>
      <c r="B107" s="2">
        <v>25</v>
      </c>
      <c r="C107" s="2">
        <v>5</v>
      </c>
      <c r="D107" s="2">
        <v>1754</v>
      </c>
      <c r="E107" s="2" t="s">
        <v>7</v>
      </c>
      <c r="F107" s="2">
        <f t="shared" si="7"/>
        <v>0</v>
      </c>
      <c r="G107" s="2">
        <f t="shared" si="8"/>
        <v>0</v>
      </c>
      <c r="H107" s="2">
        <f t="shared" si="9"/>
        <v>1</v>
      </c>
      <c r="I107" s="2">
        <f t="shared" si="10"/>
        <v>0</v>
      </c>
      <c r="J107" s="3">
        <f t="shared" si="11"/>
        <v>1523.4566376617881</v>
      </c>
      <c r="K107">
        <f t="shared" si="12"/>
        <v>-230.54336233821186</v>
      </c>
      <c r="L107" s="2">
        <f t="shared" si="13"/>
        <v>53150.241918208041</v>
      </c>
    </row>
    <row r="108" spans="1:12">
      <c r="A108" s="2">
        <v>5</v>
      </c>
      <c r="B108" s="2">
        <v>29</v>
      </c>
      <c r="C108" s="2">
        <v>2</v>
      </c>
      <c r="D108" s="2">
        <v>1310</v>
      </c>
      <c r="E108" s="2" t="s">
        <v>8</v>
      </c>
      <c r="F108" s="2">
        <f t="shared" si="7"/>
        <v>0</v>
      </c>
      <c r="G108" s="2">
        <f t="shared" si="8"/>
        <v>0</v>
      </c>
      <c r="H108" s="2">
        <f t="shared" si="9"/>
        <v>0</v>
      </c>
      <c r="I108" s="2">
        <f t="shared" si="10"/>
        <v>1</v>
      </c>
      <c r="J108" s="3">
        <f t="shared" si="11"/>
        <v>1187.5574088516489</v>
      </c>
      <c r="K108">
        <f t="shared" si="12"/>
        <v>-122.44259114835108</v>
      </c>
      <c r="L108" s="2">
        <f t="shared" si="13"/>
        <v>14992.188127122263</v>
      </c>
    </row>
    <row r="109" spans="1:12">
      <c r="A109" s="2">
        <v>5</v>
      </c>
      <c r="B109" s="2">
        <v>30</v>
      </c>
      <c r="C109" s="2">
        <v>3</v>
      </c>
      <c r="D109" s="2">
        <v>937</v>
      </c>
      <c r="E109" s="2">
        <v>0</v>
      </c>
      <c r="F109" s="2">
        <f t="shared" si="7"/>
        <v>0</v>
      </c>
      <c r="G109" s="2">
        <f t="shared" si="8"/>
        <v>0</v>
      </c>
      <c r="H109" s="2">
        <f t="shared" si="9"/>
        <v>0</v>
      </c>
      <c r="I109" s="2">
        <f t="shared" si="10"/>
        <v>0</v>
      </c>
      <c r="J109" s="3">
        <f t="shared" si="11"/>
        <v>874.05851052046796</v>
      </c>
      <c r="K109">
        <f t="shared" si="12"/>
        <v>-62.941489479532038</v>
      </c>
      <c r="L109" s="2">
        <f t="shared" si="13"/>
        <v>3961.6310979020423</v>
      </c>
    </row>
    <row r="110" spans="1:12">
      <c r="A110" s="2">
        <v>5</v>
      </c>
      <c r="B110" s="2">
        <v>31</v>
      </c>
      <c r="C110" s="2">
        <v>4</v>
      </c>
      <c r="D110" s="2">
        <v>956</v>
      </c>
      <c r="E110" s="2">
        <v>0</v>
      </c>
      <c r="F110" s="2">
        <f t="shared" si="7"/>
        <v>0</v>
      </c>
      <c r="G110" s="2">
        <f t="shared" si="8"/>
        <v>0</v>
      </c>
      <c r="H110" s="2">
        <f t="shared" si="9"/>
        <v>0</v>
      </c>
      <c r="I110" s="2">
        <f t="shared" si="10"/>
        <v>0</v>
      </c>
      <c r="J110" s="3">
        <f t="shared" si="11"/>
        <v>912.29119378538405</v>
      </c>
      <c r="K110">
        <f t="shared" si="12"/>
        <v>-43.708806214615947</v>
      </c>
      <c r="L110" s="2">
        <f t="shared" si="13"/>
        <v>1910.4597407068497</v>
      </c>
    </row>
    <row r="111" spans="1:12">
      <c r="A111" s="2">
        <v>6</v>
      </c>
      <c r="B111" s="2">
        <v>1</v>
      </c>
      <c r="C111" s="2">
        <v>5</v>
      </c>
      <c r="D111" s="2">
        <v>2068</v>
      </c>
      <c r="E111" s="2">
        <v>0</v>
      </c>
      <c r="F111" s="2">
        <f t="shared" si="7"/>
        <v>0</v>
      </c>
      <c r="G111" s="2">
        <f t="shared" si="8"/>
        <v>0</v>
      </c>
      <c r="H111" s="2">
        <f t="shared" si="9"/>
        <v>0</v>
      </c>
      <c r="I111" s="2">
        <f t="shared" si="10"/>
        <v>0</v>
      </c>
      <c r="J111" s="3">
        <f t="shared" si="11"/>
        <v>1927.2727750988033</v>
      </c>
      <c r="K111">
        <f t="shared" si="12"/>
        <v>-140.72722490119668</v>
      </c>
      <c r="L111" s="2">
        <f t="shared" si="13"/>
        <v>19804.15182839199</v>
      </c>
    </row>
    <row r="112" spans="1:12">
      <c r="A112" s="2">
        <v>6</v>
      </c>
      <c r="B112" s="2">
        <v>4</v>
      </c>
      <c r="C112" s="2">
        <v>1</v>
      </c>
      <c r="D112" s="2">
        <v>1383</v>
      </c>
      <c r="E112" s="2">
        <v>0</v>
      </c>
      <c r="F112" s="2">
        <f t="shared" si="7"/>
        <v>0</v>
      </c>
      <c r="G112" s="2">
        <f t="shared" si="8"/>
        <v>0</v>
      </c>
      <c r="H112" s="2">
        <f t="shared" si="9"/>
        <v>0</v>
      </c>
      <c r="I112" s="2">
        <f t="shared" si="10"/>
        <v>0</v>
      </c>
      <c r="J112" s="3">
        <f t="shared" si="11"/>
        <v>1181.9055301214864</v>
      </c>
      <c r="K112">
        <f t="shared" si="12"/>
        <v>-201.09446987851356</v>
      </c>
      <c r="L112" s="2">
        <f t="shared" si="13"/>
        <v>40438.9858157204</v>
      </c>
    </row>
    <row r="113" spans="1:12">
      <c r="A113" s="2">
        <v>6</v>
      </c>
      <c r="B113" s="2">
        <v>5</v>
      </c>
      <c r="C113" s="2">
        <v>2</v>
      </c>
      <c r="D113" s="2">
        <v>842</v>
      </c>
      <c r="E113" s="2">
        <v>0</v>
      </c>
      <c r="F113" s="2">
        <f t="shared" si="7"/>
        <v>0</v>
      </c>
      <c r="G113" s="2">
        <f t="shared" si="8"/>
        <v>0</v>
      </c>
      <c r="H113" s="2">
        <f t="shared" si="9"/>
        <v>0</v>
      </c>
      <c r="I113" s="2">
        <f t="shared" si="10"/>
        <v>0</v>
      </c>
      <c r="J113" s="3">
        <f t="shared" si="11"/>
        <v>935.26802857671555</v>
      </c>
      <c r="K113">
        <f t="shared" si="12"/>
        <v>93.268028576715551</v>
      </c>
      <c r="L113" s="2">
        <f t="shared" si="13"/>
        <v>8698.9251545870284</v>
      </c>
    </row>
    <row r="114" spans="1:12">
      <c r="A114" s="2">
        <v>6</v>
      </c>
      <c r="B114" s="2">
        <v>6</v>
      </c>
      <c r="C114" s="2">
        <v>3</v>
      </c>
      <c r="D114" s="2">
        <v>923</v>
      </c>
      <c r="E114" s="2">
        <v>0</v>
      </c>
      <c r="F114" s="2">
        <f t="shared" si="7"/>
        <v>0</v>
      </c>
      <c r="G114" s="2">
        <f t="shared" si="8"/>
        <v>0</v>
      </c>
      <c r="H114" s="2">
        <f t="shared" si="9"/>
        <v>0</v>
      </c>
      <c r="I114" s="2">
        <f t="shared" si="10"/>
        <v>0</v>
      </c>
      <c r="J114" s="3">
        <f t="shared" si="11"/>
        <v>920.88346751498511</v>
      </c>
      <c r="K114">
        <f t="shared" si="12"/>
        <v>-2.1165324850148863</v>
      </c>
      <c r="L114" s="2">
        <f t="shared" si="13"/>
        <v>4.4797097601232903</v>
      </c>
    </row>
    <row r="115" spans="1:12">
      <c r="A115" s="2">
        <v>6</v>
      </c>
      <c r="B115" s="2">
        <v>7</v>
      </c>
      <c r="C115" s="2">
        <v>4</v>
      </c>
      <c r="D115" s="2">
        <v>959</v>
      </c>
      <c r="E115" s="2">
        <v>0</v>
      </c>
      <c r="F115" s="2">
        <f t="shared" si="7"/>
        <v>0</v>
      </c>
      <c r="G115" s="2">
        <f t="shared" si="8"/>
        <v>0</v>
      </c>
      <c r="H115" s="2">
        <f t="shared" si="9"/>
        <v>0</v>
      </c>
      <c r="I115" s="2">
        <f t="shared" si="10"/>
        <v>0</v>
      </c>
      <c r="J115" s="3">
        <f t="shared" si="11"/>
        <v>959.1161507799012</v>
      </c>
      <c r="K115">
        <f t="shared" si="12"/>
        <v>0.11615077990120426</v>
      </c>
      <c r="L115" s="2">
        <f t="shared" si="13"/>
        <v>1.3491003671657996E-2</v>
      </c>
    </row>
    <row r="116" spans="1:12">
      <c r="A116" s="2">
        <v>6</v>
      </c>
      <c r="B116" s="2">
        <v>8</v>
      </c>
      <c r="C116" s="2">
        <v>5</v>
      </c>
      <c r="D116" s="2">
        <v>1820</v>
      </c>
      <c r="E116" s="2" t="s">
        <v>5</v>
      </c>
      <c r="F116" s="2">
        <f t="shared" si="7"/>
        <v>1</v>
      </c>
      <c r="G116" s="2">
        <f t="shared" si="8"/>
        <v>0</v>
      </c>
      <c r="H116" s="2">
        <f t="shared" si="9"/>
        <v>0</v>
      </c>
      <c r="I116" s="2">
        <f t="shared" si="10"/>
        <v>0</v>
      </c>
      <c r="J116" s="3">
        <f t="shared" si="11"/>
        <v>1790.6312354785448</v>
      </c>
      <c r="K116">
        <f t="shared" si="12"/>
        <v>-29.368764521455205</v>
      </c>
      <c r="L116" s="2">
        <f t="shared" si="13"/>
        <v>862.52432951668595</v>
      </c>
    </row>
    <row r="117" spans="1:12">
      <c r="A117" s="2">
        <v>6</v>
      </c>
      <c r="B117" s="2">
        <v>11</v>
      </c>
      <c r="C117" s="2">
        <v>1</v>
      </c>
      <c r="D117" s="2">
        <v>1164</v>
      </c>
      <c r="E117" s="2">
        <v>0</v>
      </c>
      <c r="F117" s="2">
        <f t="shared" si="7"/>
        <v>0</v>
      </c>
      <c r="G117" s="2">
        <f t="shared" si="8"/>
        <v>0</v>
      </c>
      <c r="H117" s="2">
        <f t="shared" si="9"/>
        <v>0</v>
      </c>
      <c r="I117" s="2">
        <f t="shared" si="10"/>
        <v>0</v>
      </c>
      <c r="J117" s="3">
        <f t="shared" si="11"/>
        <v>1181.9055301214864</v>
      </c>
      <c r="K117">
        <f t="shared" si="12"/>
        <v>17.905530121486436</v>
      </c>
      <c r="L117" s="2">
        <f t="shared" si="13"/>
        <v>320.60800893145807</v>
      </c>
    </row>
    <row r="118" spans="1:12">
      <c r="A118" s="2">
        <v>6</v>
      </c>
      <c r="B118" s="2">
        <v>12</v>
      </c>
      <c r="C118" s="2">
        <v>2</v>
      </c>
      <c r="D118" s="2">
        <v>928</v>
      </c>
      <c r="E118" s="2">
        <v>0</v>
      </c>
      <c r="F118" s="2">
        <f t="shared" si="7"/>
        <v>0</v>
      </c>
      <c r="G118" s="2">
        <f t="shared" si="8"/>
        <v>0</v>
      </c>
      <c r="H118" s="2">
        <f t="shared" si="9"/>
        <v>0</v>
      </c>
      <c r="I118" s="2">
        <f t="shared" si="10"/>
        <v>0</v>
      </c>
      <c r="J118" s="3">
        <f t="shared" si="11"/>
        <v>935.26802857671555</v>
      </c>
      <c r="K118">
        <f t="shared" si="12"/>
        <v>7.268028576715551</v>
      </c>
      <c r="L118" s="2">
        <f t="shared" si="13"/>
        <v>52.824239391953881</v>
      </c>
    </row>
    <row r="119" spans="1:12">
      <c r="A119" s="2">
        <v>6</v>
      </c>
      <c r="B119" s="2">
        <v>14</v>
      </c>
      <c r="C119" s="2">
        <v>4</v>
      </c>
      <c r="D119" s="2">
        <v>919</v>
      </c>
      <c r="E119" s="2">
        <v>0</v>
      </c>
      <c r="F119" s="2">
        <f t="shared" si="7"/>
        <v>0</v>
      </c>
      <c r="G119" s="2">
        <f t="shared" si="8"/>
        <v>0</v>
      </c>
      <c r="H119" s="2">
        <f t="shared" si="9"/>
        <v>0</v>
      </c>
      <c r="I119" s="2">
        <f t="shared" si="10"/>
        <v>0</v>
      </c>
      <c r="J119" s="3">
        <f t="shared" si="11"/>
        <v>959.1161507799012</v>
      </c>
      <c r="K119">
        <f t="shared" si="12"/>
        <v>40.116150779901204</v>
      </c>
      <c r="L119" s="2">
        <f t="shared" si="13"/>
        <v>1609.3055533957679</v>
      </c>
    </row>
    <row r="120" spans="1:12">
      <c r="A120" s="2">
        <v>6</v>
      </c>
      <c r="B120" s="2">
        <v>15</v>
      </c>
      <c r="C120" s="2">
        <v>5</v>
      </c>
      <c r="D120" s="2">
        <v>1460</v>
      </c>
      <c r="E120" s="2">
        <v>0</v>
      </c>
      <c r="F120" s="2">
        <f t="shared" si="7"/>
        <v>0</v>
      </c>
      <c r="G120" s="2">
        <f t="shared" si="8"/>
        <v>0</v>
      </c>
      <c r="H120" s="2">
        <f t="shared" si="9"/>
        <v>0</v>
      </c>
      <c r="I120" s="2">
        <f t="shared" si="10"/>
        <v>0</v>
      </c>
      <c r="J120" s="3">
        <f t="shared" si="11"/>
        <v>1373.8232620920655</v>
      </c>
      <c r="K120">
        <f t="shared" si="12"/>
        <v>-86.176737907934466</v>
      </c>
      <c r="L120" s="2">
        <f t="shared" si="13"/>
        <v>7426.4301564528296</v>
      </c>
    </row>
    <row r="121" spans="1:12">
      <c r="A121" s="2">
        <v>6</v>
      </c>
      <c r="B121" s="2">
        <v>18</v>
      </c>
      <c r="C121" s="2">
        <v>1</v>
      </c>
      <c r="D121" s="2">
        <v>1081</v>
      </c>
      <c r="E121" s="2">
        <v>0</v>
      </c>
      <c r="F121" s="2">
        <f t="shared" si="7"/>
        <v>0</v>
      </c>
      <c r="G121" s="2">
        <f t="shared" si="8"/>
        <v>0</v>
      </c>
      <c r="H121" s="2">
        <f t="shared" si="9"/>
        <v>0</v>
      </c>
      <c r="I121" s="2">
        <f t="shared" si="10"/>
        <v>0</v>
      </c>
      <c r="J121" s="3">
        <f t="shared" si="11"/>
        <v>1181.9055301214864</v>
      </c>
      <c r="K121">
        <f t="shared" si="12"/>
        <v>100.90553012148644</v>
      </c>
      <c r="L121" s="2">
        <f t="shared" si="13"/>
        <v>10181.926009098206</v>
      </c>
    </row>
    <row r="122" spans="1:12">
      <c r="A122" s="2">
        <v>6</v>
      </c>
      <c r="B122" s="2">
        <v>19</v>
      </c>
      <c r="C122" s="2">
        <v>2</v>
      </c>
      <c r="D122" s="2">
        <v>993</v>
      </c>
      <c r="E122" s="2">
        <v>0</v>
      </c>
      <c r="F122" s="2">
        <f t="shared" si="7"/>
        <v>0</v>
      </c>
      <c r="G122" s="2">
        <f t="shared" si="8"/>
        <v>0</v>
      </c>
      <c r="H122" s="2">
        <f t="shared" si="9"/>
        <v>0</v>
      </c>
      <c r="I122" s="2">
        <f t="shared" si="10"/>
        <v>0</v>
      </c>
      <c r="J122" s="3">
        <f t="shared" si="11"/>
        <v>935.26802857671555</v>
      </c>
      <c r="K122">
        <f t="shared" si="12"/>
        <v>-57.731971423284449</v>
      </c>
      <c r="L122" s="2">
        <f t="shared" si="13"/>
        <v>3332.9805244189324</v>
      </c>
    </row>
    <row r="123" spans="1:12">
      <c r="A123" s="2">
        <v>6</v>
      </c>
      <c r="B123" s="2">
        <v>20</v>
      </c>
      <c r="C123" s="2">
        <v>3</v>
      </c>
      <c r="D123" s="2">
        <v>862</v>
      </c>
      <c r="E123" s="2">
        <v>0</v>
      </c>
      <c r="F123" s="2">
        <f t="shared" si="7"/>
        <v>0</v>
      </c>
      <c r="G123" s="2">
        <f t="shared" si="8"/>
        <v>0</v>
      </c>
      <c r="H123" s="2">
        <f t="shared" si="9"/>
        <v>0</v>
      </c>
      <c r="I123" s="2">
        <f t="shared" si="10"/>
        <v>0</v>
      </c>
      <c r="J123" s="3">
        <f t="shared" si="11"/>
        <v>920.88346751498511</v>
      </c>
      <c r="K123">
        <f t="shared" si="12"/>
        <v>58.883467514985114</v>
      </c>
      <c r="L123" s="2">
        <f t="shared" si="13"/>
        <v>3467.262746588307</v>
      </c>
    </row>
    <row r="124" spans="1:12">
      <c r="A124" s="2">
        <v>6</v>
      </c>
      <c r="B124" s="2">
        <v>21</v>
      </c>
      <c r="C124" s="2">
        <v>4</v>
      </c>
      <c r="D124" s="2">
        <v>900</v>
      </c>
      <c r="E124" s="2">
        <v>0</v>
      </c>
      <c r="F124" s="2">
        <f t="shared" si="7"/>
        <v>0</v>
      </c>
      <c r="G124" s="2">
        <f t="shared" si="8"/>
        <v>0</v>
      </c>
      <c r="H124" s="2">
        <f t="shared" si="9"/>
        <v>0</v>
      </c>
      <c r="I124" s="2">
        <f t="shared" si="10"/>
        <v>0</v>
      </c>
      <c r="J124" s="3">
        <f t="shared" si="11"/>
        <v>959.1161507799012</v>
      </c>
      <c r="K124">
        <f t="shared" si="12"/>
        <v>59.116150779901204</v>
      </c>
      <c r="L124" s="2">
        <f t="shared" si="13"/>
        <v>3494.7192830320137</v>
      </c>
    </row>
    <row r="125" spans="1:12">
      <c r="A125" s="2">
        <v>6</v>
      </c>
      <c r="B125" s="2">
        <v>22</v>
      </c>
      <c r="C125" s="2">
        <v>5</v>
      </c>
      <c r="D125" s="2">
        <v>1769</v>
      </c>
      <c r="E125" s="2" t="s">
        <v>5</v>
      </c>
      <c r="F125" s="2">
        <f t="shared" si="7"/>
        <v>1</v>
      </c>
      <c r="G125" s="2">
        <f t="shared" si="8"/>
        <v>0</v>
      </c>
      <c r="H125" s="2">
        <f t="shared" si="9"/>
        <v>0</v>
      </c>
      <c r="I125" s="2">
        <f t="shared" si="10"/>
        <v>0</v>
      </c>
      <c r="J125" s="3">
        <f t="shared" si="11"/>
        <v>1790.6312354785448</v>
      </c>
      <c r="K125">
        <f t="shared" si="12"/>
        <v>21.631235478544795</v>
      </c>
      <c r="L125" s="2">
        <f t="shared" si="13"/>
        <v>467.91034832825505</v>
      </c>
    </row>
    <row r="126" spans="1:12">
      <c r="A126" s="2">
        <v>6</v>
      </c>
      <c r="B126" s="2">
        <v>25</v>
      </c>
      <c r="C126" s="2">
        <v>1</v>
      </c>
      <c r="D126" s="2">
        <v>1059</v>
      </c>
      <c r="E126" s="2">
        <v>0</v>
      </c>
      <c r="F126" s="2">
        <f t="shared" si="7"/>
        <v>0</v>
      </c>
      <c r="G126" s="2">
        <f t="shared" si="8"/>
        <v>0</v>
      </c>
      <c r="H126" s="2">
        <f t="shared" si="9"/>
        <v>0</v>
      </c>
      <c r="I126" s="2">
        <f t="shared" si="10"/>
        <v>0</v>
      </c>
      <c r="J126" s="3">
        <f t="shared" si="11"/>
        <v>1181.9055301214864</v>
      </c>
      <c r="K126">
        <f t="shared" si="12"/>
        <v>122.90553012148644</v>
      </c>
      <c r="L126" s="2">
        <f t="shared" si="13"/>
        <v>15105.76933444361</v>
      </c>
    </row>
    <row r="127" spans="1:12">
      <c r="A127" s="2">
        <v>6</v>
      </c>
      <c r="B127" s="2">
        <v>26</v>
      </c>
      <c r="C127" s="2">
        <v>2</v>
      </c>
      <c r="D127" s="2">
        <v>924</v>
      </c>
      <c r="E127" s="2">
        <v>0</v>
      </c>
      <c r="F127" s="2">
        <f t="shared" si="7"/>
        <v>0</v>
      </c>
      <c r="G127" s="2">
        <f t="shared" si="8"/>
        <v>0</v>
      </c>
      <c r="H127" s="2">
        <f t="shared" si="9"/>
        <v>0</v>
      </c>
      <c r="I127" s="2">
        <f t="shared" si="10"/>
        <v>0</v>
      </c>
      <c r="J127" s="3">
        <f t="shared" si="11"/>
        <v>935.26802857671555</v>
      </c>
      <c r="K127">
        <f t="shared" si="12"/>
        <v>11.268028576715551</v>
      </c>
      <c r="L127" s="2">
        <f t="shared" si="13"/>
        <v>126.96846800567829</v>
      </c>
    </row>
    <row r="128" spans="1:12">
      <c r="A128" s="2">
        <v>6</v>
      </c>
      <c r="B128" s="2">
        <v>27</v>
      </c>
      <c r="C128" s="2">
        <v>3</v>
      </c>
      <c r="D128" s="2">
        <v>859</v>
      </c>
      <c r="E128" s="2">
        <v>0</v>
      </c>
      <c r="F128" s="2">
        <f t="shared" si="7"/>
        <v>0</v>
      </c>
      <c r="G128" s="2">
        <f t="shared" si="8"/>
        <v>0</v>
      </c>
      <c r="H128" s="2">
        <f t="shared" si="9"/>
        <v>0</v>
      </c>
      <c r="I128" s="2">
        <f t="shared" si="10"/>
        <v>0</v>
      </c>
      <c r="J128" s="3">
        <f t="shared" si="11"/>
        <v>920.88346751498511</v>
      </c>
      <c r="K128">
        <f t="shared" si="12"/>
        <v>61.883467514985114</v>
      </c>
      <c r="L128" s="2">
        <f t="shared" si="13"/>
        <v>3829.5635516782177</v>
      </c>
    </row>
    <row r="129" spans="1:12">
      <c r="A129" s="2">
        <v>6</v>
      </c>
      <c r="B129" s="2">
        <v>28</v>
      </c>
      <c r="C129" s="2">
        <v>4</v>
      </c>
      <c r="D129" s="2">
        <v>805</v>
      </c>
      <c r="E129" s="2">
        <v>0</v>
      </c>
      <c r="F129" s="2">
        <f t="shared" si="7"/>
        <v>0</v>
      </c>
      <c r="G129" s="2">
        <f t="shared" si="8"/>
        <v>0</v>
      </c>
      <c r="H129" s="2">
        <f t="shared" si="9"/>
        <v>0</v>
      </c>
      <c r="I129" s="2">
        <f t="shared" si="10"/>
        <v>0</v>
      </c>
      <c r="J129" s="3">
        <f t="shared" si="11"/>
        <v>959.1161507799012</v>
      </c>
      <c r="K129">
        <f t="shared" si="12"/>
        <v>154.1161507799012</v>
      </c>
      <c r="L129" s="2">
        <f t="shared" si="13"/>
        <v>23751.787931213243</v>
      </c>
    </row>
    <row r="130" spans="1:12">
      <c r="A130" s="2">
        <v>6</v>
      </c>
      <c r="B130" s="2">
        <v>29</v>
      </c>
      <c r="C130" s="2">
        <v>5</v>
      </c>
      <c r="D130" s="2">
        <v>1606</v>
      </c>
      <c r="E130" s="2">
        <v>0</v>
      </c>
      <c r="F130" s="2">
        <f t="shared" si="7"/>
        <v>0</v>
      </c>
      <c r="G130" s="2">
        <f t="shared" si="8"/>
        <v>0</v>
      </c>
      <c r="H130" s="2">
        <f t="shared" si="9"/>
        <v>0</v>
      </c>
      <c r="I130" s="2">
        <f t="shared" si="10"/>
        <v>0</v>
      </c>
      <c r="J130" s="3">
        <f t="shared" si="11"/>
        <v>1373.8232620920655</v>
      </c>
      <c r="K130">
        <f t="shared" si="12"/>
        <v>-232.17673790793447</v>
      </c>
      <c r="L130" s="2">
        <f t="shared" si="13"/>
        <v>53906.03762556969</v>
      </c>
    </row>
    <row r="131" spans="1:12">
      <c r="A131" s="2">
        <v>7</v>
      </c>
      <c r="B131" s="2">
        <v>2</v>
      </c>
      <c r="C131" s="2">
        <v>1</v>
      </c>
      <c r="D131" s="2">
        <v>1648</v>
      </c>
      <c r="E131" s="2">
        <v>0</v>
      </c>
      <c r="F131" s="2">
        <f t="shared" si="7"/>
        <v>0</v>
      </c>
      <c r="G131" s="2">
        <f t="shared" si="8"/>
        <v>0</v>
      </c>
      <c r="H131" s="2">
        <f t="shared" si="9"/>
        <v>0</v>
      </c>
      <c r="I131" s="2">
        <f t="shared" si="10"/>
        <v>0</v>
      </c>
      <c r="J131" s="3">
        <f t="shared" si="11"/>
        <v>1525.8280050475046</v>
      </c>
      <c r="K131">
        <f t="shared" si="12"/>
        <v>-122.17199495249542</v>
      </c>
      <c r="L131" s="2">
        <f t="shared" si="13"/>
        <v>14925.996350672567</v>
      </c>
    </row>
    <row r="132" spans="1:12">
      <c r="A132" s="2">
        <v>7</v>
      </c>
      <c r="B132" s="2">
        <v>3</v>
      </c>
      <c r="C132" s="2">
        <v>2</v>
      </c>
      <c r="D132" s="2">
        <v>1372</v>
      </c>
      <c r="E132" s="2" t="s">
        <v>7</v>
      </c>
      <c r="F132" s="2">
        <f t="shared" si="7"/>
        <v>0</v>
      </c>
      <c r="G132" s="2">
        <f t="shared" si="8"/>
        <v>0</v>
      </c>
      <c r="H132" s="2">
        <f t="shared" si="9"/>
        <v>1</v>
      </c>
      <c r="I132" s="2">
        <f t="shared" si="10"/>
        <v>0</v>
      </c>
      <c r="J132" s="3">
        <f t="shared" si="11"/>
        <v>1418.3707705264003</v>
      </c>
      <c r="K132">
        <f t="shared" si="12"/>
        <v>46.370770526400293</v>
      </c>
      <c r="L132" s="2">
        <f t="shared" si="13"/>
        <v>2150.2483592120739</v>
      </c>
    </row>
    <row r="133" spans="1:12">
      <c r="A133" s="2">
        <v>7</v>
      </c>
      <c r="B133" s="2">
        <v>5</v>
      </c>
      <c r="C133" s="2">
        <v>4</v>
      </c>
      <c r="D133" s="2">
        <v>1283</v>
      </c>
      <c r="E133" s="2" t="s">
        <v>8</v>
      </c>
      <c r="F133" s="2">
        <f t="shared" ref="F133:F196" si="14">IF(ISNUMBER(SEARCH("SP",E133))=TRUE,1,0)</f>
        <v>0</v>
      </c>
      <c r="G133" s="2">
        <f t="shared" ref="G133:G196" si="15">IF(ISNUMBER(SEARCH("FAC",E133))=TRUE,1,0)</f>
        <v>0</v>
      </c>
      <c r="H133" s="2">
        <f t="shared" ref="H133:H196" si="16">IF(ISNUMBER(SEARCH("BH",E133))=TRUE,1,0)</f>
        <v>0</v>
      </c>
      <c r="I133" s="2">
        <f t="shared" ref="I133:I196" si="17">IF(ISNUMBER(SEARCH("AH",E133))=TRUE,1,0)</f>
        <v>1</v>
      </c>
      <c r="J133" s="3">
        <f t="shared" ref="J133:J196" si="18">$O$26+VLOOKUP(A133,$N$14:$O$25,2)+VLOOKUP(C133,$N$4:$O$8,2)+F133*$O$9+G133*$O$10+H133*$O$11+I133*$O$12+IF(B133=1,$O$29,IF(B133=2,$O$30,IF(B133=3,$O$31,0)))</f>
        <v>1234.1758176707569</v>
      </c>
      <c r="K133">
        <f t="shared" ref="K133:K196" si="19">J133-D133</f>
        <v>-48.824182329243058</v>
      </c>
      <c r="L133" s="2">
        <f t="shared" ref="L133:L196" si="20">(J133-D133)^2</f>
        <v>2383.8007801191702</v>
      </c>
    </row>
    <row r="134" spans="1:12">
      <c r="A134" s="2">
        <v>7</v>
      </c>
      <c r="B134" s="2">
        <v>6</v>
      </c>
      <c r="C134" s="2">
        <v>5</v>
      </c>
      <c r="D134" s="2">
        <v>1740</v>
      </c>
      <c r="E134" s="2" t="s">
        <v>5</v>
      </c>
      <c r="F134" s="2">
        <f t="shared" si="14"/>
        <v>1</v>
      </c>
      <c r="G134" s="2">
        <f t="shared" si="15"/>
        <v>0</v>
      </c>
      <c r="H134" s="2">
        <f t="shared" si="16"/>
        <v>0</v>
      </c>
      <c r="I134" s="2">
        <f t="shared" si="17"/>
        <v>0</v>
      </c>
      <c r="J134" s="3">
        <f t="shared" si="18"/>
        <v>1766.5765650999499</v>
      </c>
      <c r="K134">
        <f t="shared" si="19"/>
        <v>26.576565099949903</v>
      </c>
      <c r="L134" s="2">
        <f t="shared" si="20"/>
        <v>706.3138125118752</v>
      </c>
    </row>
    <row r="135" spans="1:12">
      <c r="A135" s="2">
        <v>7</v>
      </c>
      <c r="B135" s="2">
        <v>9</v>
      </c>
      <c r="C135" s="2">
        <v>1</v>
      </c>
      <c r="D135" s="2">
        <v>1195</v>
      </c>
      <c r="E135" s="2">
        <v>0</v>
      </c>
      <c r="F135" s="2">
        <f t="shared" si="14"/>
        <v>0</v>
      </c>
      <c r="G135" s="2">
        <f t="shared" si="15"/>
        <v>0</v>
      </c>
      <c r="H135" s="2">
        <f t="shared" si="16"/>
        <v>0</v>
      </c>
      <c r="I135" s="2">
        <f t="shared" si="17"/>
        <v>0</v>
      </c>
      <c r="J135" s="3">
        <f t="shared" si="18"/>
        <v>1157.8508597428915</v>
      </c>
      <c r="K135">
        <f t="shared" si="19"/>
        <v>-37.149140257108456</v>
      </c>
      <c r="L135" s="2">
        <f t="shared" si="20"/>
        <v>1380.0586218423161</v>
      </c>
    </row>
    <row r="136" spans="1:12">
      <c r="A136" s="2">
        <v>7</v>
      </c>
      <c r="B136" s="2">
        <v>10</v>
      </c>
      <c r="C136" s="2">
        <v>2</v>
      </c>
      <c r="D136" s="2">
        <v>880</v>
      </c>
      <c r="E136" s="2">
        <v>0</v>
      </c>
      <c r="F136" s="2">
        <f t="shared" si="14"/>
        <v>0</v>
      </c>
      <c r="G136" s="2">
        <f t="shared" si="15"/>
        <v>0</v>
      </c>
      <c r="H136" s="2">
        <f t="shared" si="16"/>
        <v>0</v>
      </c>
      <c r="I136" s="2">
        <f t="shared" si="17"/>
        <v>0</v>
      </c>
      <c r="J136" s="3">
        <f t="shared" si="18"/>
        <v>911.21335819812066</v>
      </c>
      <c r="K136">
        <f t="shared" si="19"/>
        <v>31.213358198120659</v>
      </c>
      <c r="L136" s="2">
        <f t="shared" si="20"/>
        <v>974.27373000418618</v>
      </c>
    </row>
    <row r="137" spans="1:12">
      <c r="A137" s="2">
        <v>7</v>
      </c>
      <c r="B137" s="2">
        <v>11</v>
      </c>
      <c r="C137" s="2">
        <v>3</v>
      </c>
      <c r="D137" s="2">
        <v>855</v>
      </c>
      <c r="E137" s="2">
        <v>0</v>
      </c>
      <c r="F137" s="2">
        <f t="shared" si="14"/>
        <v>0</v>
      </c>
      <c r="G137" s="2">
        <f t="shared" si="15"/>
        <v>0</v>
      </c>
      <c r="H137" s="2">
        <f t="shared" si="16"/>
        <v>0</v>
      </c>
      <c r="I137" s="2">
        <f t="shared" si="17"/>
        <v>0</v>
      </c>
      <c r="J137" s="3">
        <f t="shared" si="18"/>
        <v>896.82879713639022</v>
      </c>
      <c r="K137">
        <f t="shared" si="19"/>
        <v>41.828797136390222</v>
      </c>
      <c r="L137" s="2">
        <f t="shared" si="20"/>
        <v>1749.6482698772868</v>
      </c>
    </row>
    <row r="138" spans="1:12">
      <c r="A138" s="2">
        <v>7</v>
      </c>
      <c r="B138" s="2">
        <v>12</v>
      </c>
      <c r="C138" s="2">
        <v>4</v>
      </c>
      <c r="D138" s="2">
        <v>955</v>
      </c>
      <c r="E138" s="2">
        <v>0</v>
      </c>
      <c r="F138" s="2">
        <f t="shared" si="14"/>
        <v>0</v>
      </c>
      <c r="G138" s="2">
        <f t="shared" si="15"/>
        <v>0</v>
      </c>
      <c r="H138" s="2">
        <f t="shared" si="16"/>
        <v>0</v>
      </c>
      <c r="I138" s="2">
        <f t="shared" si="17"/>
        <v>0</v>
      </c>
      <c r="J138" s="3">
        <f t="shared" si="18"/>
        <v>935.06148040130631</v>
      </c>
      <c r="K138">
        <f t="shared" si="19"/>
        <v>-19.938519598693688</v>
      </c>
      <c r="L138" s="2">
        <f t="shared" si="20"/>
        <v>397.54456378749228</v>
      </c>
    </row>
    <row r="139" spans="1:12">
      <c r="A139" s="2">
        <v>7</v>
      </c>
      <c r="B139" s="2">
        <v>13</v>
      </c>
      <c r="C139" s="2">
        <v>5</v>
      </c>
      <c r="D139" s="2">
        <v>1466</v>
      </c>
      <c r="E139" s="2">
        <v>0</v>
      </c>
      <c r="F139" s="2">
        <f t="shared" si="14"/>
        <v>0</v>
      </c>
      <c r="G139" s="2">
        <f t="shared" si="15"/>
        <v>0</v>
      </c>
      <c r="H139" s="2">
        <f t="shared" si="16"/>
        <v>0</v>
      </c>
      <c r="I139" s="2">
        <f t="shared" si="17"/>
        <v>0</v>
      </c>
      <c r="J139" s="3">
        <f t="shared" si="18"/>
        <v>1349.7685917134706</v>
      </c>
      <c r="K139">
        <f t="shared" si="19"/>
        <v>-116.23140828652936</v>
      </c>
      <c r="L139" s="2">
        <f t="shared" si="20"/>
        <v>13509.740272269886</v>
      </c>
    </row>
    <row r="140" spans="1:12">
      <c r="A140" s="2">
        <v>7</v>
      </c>
      <c r="B140" s="2">
        <v>16</v>
      </c>
      <c r="C140" s="2">
        <v>1</v>
      </c>
      <c r="D140" s="2">
        <v>1290</v>
      </c>
      <c r="E140" s="2">
        <v>0</v>
      </c>
      <c r="F140" s="2">
        <f t="shared" si="14"/>
        <v>0</v>
      </c>
      <c r="G140" s="2">
        <f t="shared" si="15"/>
        <v>0</v>
      </c>
      <c r="H140" s="2">
        <f t="shared" si="16"/>
        <v>0</v>
      </c>
      <c r="I140" s="2">
        <f t="shared" si="17"/>
        <v>0</v>
      </c>
      <c r="J140" s="3">
        <f t="shared" si="18"/>
        <v>1157.8508597428915</v>
      </c>
      <c r="K140">
        <f t="shared" si="19"/>
        <v>-132.14914025710846</v>
      </c>
      <c r="L140" s="2">
        <f t="shared" si="20"/>
        <v>17463.395270692923</v>
      </c>
    </row>
    <row r="141" spans="1:12">
      <c r="A141" s="2">
        <v>7</v>
      </c>
      <c r="B141" s="2">
        <v>17</v>
      </c>
      <c r="C141" s="2">
        <v>2</v>
      </c>
      <c r="D141" s="2">
        <v>968</v>
      </c>
      <c r="E141" s="2">
        <v>0</v>
      </c>
      <c r="F141" s="2">
        <f t="shared" si="14"/>
        <v>0</v>
      </c>
      <c r="G141" s="2">
        <f t="shared" si="15"/>
        <v>0</v>
      </c>
      <c r="H141" s="2">
        <f t="shared" si="16"/>
        <v>0</v>
      </c>
      <c r="I141" s="2">
        <f t="shared" si="17"/>
        <v>0</v>
      </c>
      <c r="J141" s="3">
        <f t="shared" si="18"/>
        <v>911.21335819812066</v>
      </c>
      <c r="K141">
        <f t="shared" si="19"/>
        <v>-56.786641801879341</v>
      </c>
      <c r="L141" s="2">
        <f t="shared" si="20"/>
        <v>3224.7226871349503</v>
      </c>
    </row>
    <row r="142" spans="1:12">
      <c r="A142" s="2">
        <v>7</v>
      </c>
      <c r="B142" s="2">
        <v>18</v>
      </c>
      <c r="C142" s="2">
        <v>3</v>
      </c>
      <c r="D142" s="2">
        <v>831</v>
      </c>
      <c r="E142" s="2">
        <v>0</v>
      </c>
      <c r="F142" s="2">
        <f t="shared" si="14"/>
        <v>0</v>
      </c>
      <c r="G142" s="2">
        <f t="shared" si="15"/>
        <v>0</v>
      </c>
      <c r="H142" s="2">
        <f t="shared" si="16"/>
        <v>0</v>
      </c>
      <c r="I142" s="2">
        <f t="shared" si="17"/>
        <v>0</v>
      </c>
      <c r="J142" s="3">
        <f t="shared" si="18"/>
        <v>896.82879713639022</v>
      </c>
      <c r="K142">
        <f t="shared" si="19"/>
        <v>65.828797136390222</v>
      </c>
      <c r="L142" s="2">
        <f t="shared" si="20"/>
        <v>4333.4305324240177</v>
      </c>
    </row>
    <row r="143" spans="1:12">
      <c r="A143" s="2">
        <v>7</v>
      </c>
      <c r="B143" s="2">
        <v>19</v>
      </c>
      <c r="C143" s="2">
        <v>4</v>
      </c>
      <c r="D143" s="2">
        <v>838</v>
      </c>
      <c r="E143" s="2">
        <v>0</v>
      </c>
      <c r="F143" s="2">
        <f t="shared" si="14"/>
        <v>0</v>
      </c>
      <c r="G143" s="2">
        <f t="shared" si="15"/>
        <v>0</v>
      </c>
      <c r="H143" s="2">
        <f t="shared" si="16"/>
        <v>0</v>
      </c>
      <c r="I143" s="2">
        <f t="shared" si="17"/>
        <v>0</v>
      </c>
      <c r="J143" s="3">
        <f t="shared" si="18"/>
        <v>935.06148040130631</v>
      </c>
      <c r="K143">
        <f t="shared" si="19"/>
        <v>97.061480401306312</v>
      </c>
      <c r="L143" s="2">
        <f t="shared" si="20"/>
        <v>9420.9309776931696</v>
      </c>
    </row>
    <row r="144" spans="1:12">
      <c r="A144" s="2">
        <v>7</v>
      </c>
      <c r="B144" s="2">
        <v>20</v>
      </c>
      <c r="C144" s="2">
        <v>5</v>
      </c>
      <c r="D144" s="2">
        <v>1747</v>
      </c>
      <c r="E144" s="2" t="s">
        <v>5</v>
      </c>
      <c r="F144" s="2">
        <f t="shared" si="14"/>
        <v>1</v>
      </c>
      <c r="G144" s="2">
        <f t="shared" si="15"/>
        <v>0</v>
      </c>
      <c r="H144" s="2">
        <f t="shared" si="16"/>
        <v>0</v>
      </c>
      <c r="I144" s="2">
        <f t="shared" si="17"/>
        <v>0</v>
      </c>
      <c r="J144" s="3">
        <f t="shared" si="18"/>
        <v>1766.5765650999499</v>
      </c>
      <c r="K144">
        <f t="shared" si="19"/>
        <v>19.576565099949903</v>
      </c>
      <c r="L144" s="2">
        <f t="shared" si="20"/>
        <v>383.24190111257656</v>
      </c>
    </row>
    <row r="145" spans="1:12">
      <c r="A145" s="2">
        <v>7</v>
      </c>
      <c r="B145" s="2">
        <v>23</v>
      </c>
      <c r="C145" s="2">
        <v>1</v>
      </c>
      <c r="D145" s="2">
        <v>1182</v>
      </c>
      <c r="E145" s="2">
        <v>0</v>
      </c>
      <c r="F145" s="2">
        <f t="shared" si="14"/>
        <v>0</v>
      </c>
      <c r="G145" s="2">
        <f t="shared" si="15"/>
        <v>0</v>
      </c>
      <c r="H145" s="2">
        <f t="shared" si="16"/>
        <v>0</v>
      </c>
      <c r="I145" s="2">
        <f t="shared" si="17"/>
        <v>0</v>
      </c>
      <c r="J145" s="3">
        <f t="shared" si="18"/>
        <v>1157.8508597428915</v>
      </c>
      <c r="K145">
        <f t="shared" si="19"/>
        <v>-24.149140257108456</v>
      </c>
      <c r="L145" s="2">
        <f t="shared" si="20"/>
        <v>583.18097515749628</v>
      </c>
    </row>
    <row r="146" spans="1:12">
      <c r="A146" s="2">
        <v>7</v>
      </c>
      <c r="B146" s="2">
        <v>24</v>
      </c>
      <c r="C146" s="2">
        <v>2</v>
      </c>
      <c r="D146" s="2">
        <v>842</v>
      </c>
      <c r="E146" s="2">
        <v>0</v>
      </c>
      <c r="F146" s="2">
        <f t="shared" si="14"/>
        <v>0</v>
      </c>
      <c r="G146" s="2">
        <f t="shared" si="15"/>
        <v>0</v>
      </c>
      <c r="H146" s="2">
        <f t="shared" si="16"/>
        <v>0</v>
      </c>
      <c r="I146" s="2">
        <f t="shared" si="17"/>
        <v>0</v>
      </c>
      <c r="J146" s="3">
        <f t="shared" si="18"/>
        <v>911.21335819812066</v>
      </c>
      <c r="K146">
        <f t="shared" si="19"/>
        <v>69.213358198120659</v>
      </c>
      <c r="L146" s="2">
        <f t="shared" si="20"/>
        <v>4790.4889530613564</v>
      </c>
    </row>
    <row r="147" spans="1:12">
      <c r="A147" s="2">
        <v>7</v>
      </c>
      <c r="B147" s="2">
        <v>25</v>
      </c>
      <c r="C147" s="2">
        <v>3</v>
      </c>
      <c r="D147" s="2">
        <v>818</v>
      </c>
      <c r="E147" s="2">
        <v>0</v>
      </c>
      <c r="F147" s="2">
        <f t="shared" si="14"/>
        <v>0</v>
      </c>
      <c r="G147" s="2">
        <f t="shared" si="15"/>
        <v>0</v>
      </c>
      <c r="H147" s="2">
        <f t="shared" si="16"/>
        <v>0</v>
      </c>
      <c r="I147" s="2">
        <f t="shared" si="17"/>
        <v>0</v>
      </c>
      <c r="J147" s="3">
        <f t="shared" si="18"/>
        <v>896.82879713639022</v>
      </c>
      <c r="K147">
        <f t="shared" si="19"/>
        <v>78.828797136390222</v>
      </c>
      <c r="L147" s="2">
        <f t="shared" si="20"/>
        <v>6213.9792579701634</v>
      </c>
    </row>
    <row r="148" spans="1:12">
      <c r="A148" s="2">
        <v>7</v>
      </c>
      <c r="B148" s="2">
        <v>26</v>
      </c>
      <c r="C148" s="2">
        <v>4</v>
      </c>
      <c r="D148" s="2">
        <v>822</v>
      </c>
      <c r="E148" s="2">
        <v>0</v>
      </c>
      <c r="F148" s="2">
        <f t="shared" si="14"/>
        <v>0</v>
      </c>
      <c r="G148" s="2">
        <f t="shared" si="15"/>
        <v>0</v>
      </c>
      <c r="H148" s="2">
        <f t="shared" si="16"/>
        <v>0</v>
      </c>
      <c r="I148" s="2">
        <f t="shared" si="17"/>
        <v>0</v>
      </c>
      <c r="J148" s="3">
        <f t="shared" si="18"/>
        <v>935.06148040130631</v>
      </c>
      <c r="K148">
        <f t="shared" si="19"/>
        <v>113.06148040130631</v>
      </c>
      <c r="L148" s="2">
        <f t="shared" si="20"/>
        <v>12782.898350534972</v>
      </c>
    </row>
    <row r="149" spans="1:12">
      <c r="A149" s="2">
        <v>7</v>
      </c>
      <c r="B149" s="2">
        <v>27</v>
      </c>
      <c r="C149" s="2">
        <v>5</v>
      </c>
      <c r="D149" s="2">
        <v>1278</v>
      </c>
      <c r="E149" s="2">
        <v>0</v>
      </c>
      <c r="F149" s="2">
        <f t="shared" si="14"/>
        <v>0</v>
      </c>
      <c r="G149" s="2">
        <f t="shared" si="15"/>
        <v>0</v>
      </c>
      <c r="H149" s="2">
        <f t="shared" si="16"/>
        <v>0</v>
      </c>
      <c r="I149" s="2">
        <f t="shared" si="17"/>
        <v>0</v>
      </c>
      <c r="J149" s="3">
        <f t="shared" si="18"/>
        <v>1349.7685917134706</v>
      </c>
      <c r="K149">
        <f t="shared" si="19"/>
        <v>71.768591713470641</v>
      </c>
      <c r="L149" s="2">
        <f t="shared" si="20"/>
        <v>5150.7307565348465</v>
      </c>
    </row>
    <row r="150" spans="1:12">
      <c r="A150" s="2">
        <v>7</v>
      </c>
      <c r="B150" s="2">
        <v>30</v>
      </c>
      <c r="C150" s="2">
        <v>1</v>
      </c>
      <c r="D150" s="2">
        <v>1184</v>
      </c>
      <c r="E150" s="2">
        <v>0</v>
      </c>
      <c r="F150" s="2">
        <f t="shared" si="14"/>
        <v>0</v>
      </c>
      <c r="G150" s="2">
        <f t="shared" si="15"/>
        <v>0</v>
      </c>
      <c r="H150" s="2">
        <f t="shared" si="16"/>
        <v>0</v>
      </c>
      <c r="I150" s="2">
        <f t="shared" si="17"/>
        <v>0</v>
      </c>
      <c r="J150" s="3">
        <f t="shared" si="18"/>
        <v>1157.8508597428915</v>
      </c>
      <c r="K150">
        <f t="shared" si="19"/>
        <v>-26.149140257108456</v>
      </c>
      <c r="L150" s="2">
        <f t="shared" si="20"/>
        <v>683.7775361859301</v>
      </c>
    </row>
    <row r="151" spans="1:12">
      <c r="A151" s="2">
        <v>7</v>
      </c>
      <c r="B151" s="2">
        <v>31</v>
      </c>
      <c r="C151" s="2">
        <v>2</v>
      </c>
      <c r="D151" s="2">
        <v>989</v>
      </c>
      <c r="E151" s="2">
        <v>0</v>
      </c>
      <c r="F151" s="2">
        <f t="shared" si="14"/>
        <v>0</v>
      </c>
      <c r="G151" s="2">
        <f t="shared" si="15"/>
        <v>0</v>
      </c>
      <c r="H151" s="2">
        <f t="shared" si="16"/>
        <v>0</v>
      </c>
      <c r="I151" s="2">
        <f t="shared" si="17"/>
        <v>0</v>
      </c>
      <c r="J151" s="3">
        <f t="shared" si="18"/>
        <v>911.21335819812066</v>
      </c>
      <c r="K151">
        <f t="shared" si="19"/>
        <v>-77.786641801879341</v>
      </c>
      <c r="L151" s="2">
        <f t="shared" si="20"/>
        <v>6050.7616428138826</v>
      </c>
    </row>
    <row r="152" spans="1:12">
      <c r="A152" s="2">
        <v>8</v>
      </c>
      <c r="B152" s="2">
        <v>1</v>
      </c>
      <c r="C152" s="2">
        <v>3</v>
      </c>
      <c r="D152" s="2">
        <v>1506</v>
      </c>
      <c r="E152" s="2">
        <v>0</v>
      </c>
      <c r="F152" s="2">
        <f t="shared" si="14"/>
        <v>0</v>
      </c>
      <c r="G152" s="2">
        <f t="shared" si="15"/>
        <v>0</v>
      </c>
      <c r="H152" s="2">
        <f t="shared" si="16"/>
        <v>0</v>
      </c>
      <c r="I152" s="2">
        <f t="shared" si="17"/>
        <v>0</v>
      </c>
      <c r="J152" s="3">
        <f t="shared" si="18"/>
        <v>1356.9213358937116</v>
      </c>
      <c r="K152">
        <f t="shared" si="19"/>
        <v>-149.07866410628844</v>
      </c>
      <c r="L152" s="2">
        <f t="shared" si="20"/>
        <v>22224.448091715574</v>
      </c>
    </row>
    <row r="153" spans="1:12">
      <c r="A153" s="2">
        <v>8</v>
      </c>
      <c r="B153" s="2">
        <v>2</v>
      </c>
      <c r="C153" s="2">
        <v>4</v>
      </c>
      <c r="D153" s="2">
        <v>1155</v>
      </c>
      <c r="E153" s="2">
        <v>0</v>
      </c>
      <c r="F153" s="2">
        <f t="shared" si="14"/>
        <v>0</v>
      </c>
      <c r="G153" s="2">
        <f t="shared" si="15"/>
        <v>0</v>
      </c>
      <c r="H153" s="2">
        <f t="shared" si="16"/>
        <v>0</v>
      </c>
      <c r="I153" s="2">
        <f t="shared" si="17"/>
        <v>0</v>
      </c>
      <c r="J153" s="3">
        <f t="shared" si="18"/>
        <v>1209.6816514565028</v>
      </c>
      <c r="K153">
        <f t="shared" si="19"/>
        <v>54.681651456502777</v>
      </c>
      <c r="L153" s="2">
        <f t="shared" si="20"/>
        <v>2990.0830060104522</v>
      </c>
    </row>
    <row r="154" spans="1:12">
      <c r="A154" s="2">
        <v>8</v>
      </c>
      <c r="B154" s="2">
        <v>3</v>
      </c>
      <c r="C154" s="2">
        <v>5</v>
      </c>
      <c r="D154" s="2">
        <v>1889</v>
      </c>
      <c r="E154" s="2" t="s">
        <v>5</v>
      </c>
      <c r="F154" s="2">
        <f t="shared" si="14"/>
        <v>1</v>
      </c>
      <c r="G154" s="2">
        <f t="shared" si="15"/>
        <v>0</v>
      </c>
      <c r="H154" s="2">
        <f t="shared" si="16"/>
        <v>0</v>
      </c>
      <c r="I154" s="2">
        <f t="shared" si="17"/>
        <v>0</v>
      </c>
      <c r="J154" s="3">
        <f t="shared" si="18"/>
        <v>1983.9186706145733</v>
      </c>
      <c r="K154">
        <f t="shared" si="19"/>
        <v>94.91867061457333</v>
      </c>
      <c r="L154" s="2">
        <f t="shared" si="20"/>
        <v>9009.5540312378671</v>
      </c>
    </row>
    <row r="155" spans="1:12">
      <c r="A155" s="2">
        <v>8</v>
      </c>
      <c r="B155" s="2">
        <v>6</v>
      </c>
      <c r="C155" s="2">
        <v>1</v>
      </c>
      <c r="D155" s="2">
        <v>1235</v>
      </c>
      <c r="E155" s="2">
        <v>0</v>
      </c>
      <c r="F155" s="2">
        <f t="shared" si="14"/>
        <v>0</v>
      </c>
      <c r="G155" s="2">
        <f t="shared" si="15"/>
        <v>0</v>
      </c>
      <c r="H155" s="2">
        <f t="shared" si="16"/>
        <v>0</v>
      </c>
      <c r="I155" s="2">
        <f t="shared" si="17"/>
        <v>0</v>
      </c>
      <c r="J155" s="3">
        <f t="shared" si="18"/>
        <v>1064.4938854934751</v>
      </c>
      <c r="K155">
        <f t="shared" si="19"/>
        <v>-170.50611450652491</v>
      </c>
      <c r="L155" s="2">
        <f t="shared" si="20"/>
        <v>29072.335084112183</v>
      </c>
    </row>
    <row r="156" spans="1:12">
      <c r="A156" s="2">
        <v>8</v>
      </c>
      <c r="B156" s="2">
        <v>7</v>
      </c>
      <c r="C156" s="2">
        <v>2</v>
      </c>
      <c r="D156" s="2">
        <v>957</v>
      </c>
      <c r="E156" s="2">
        <v>0</v>
      </c>
      <c r="F156" s="2">
        <f t="shared" si="14"/>
        <v>0</v>
      </c>
      <c r="G156" s="2">
        <f t="shared" si="15"/>
        <v>0</v>
      </c>
      <c r="H156" s="2">
        <f t="shared" si="16"/>
        <v>0</v>
      </c>
      <c r="I156" s="2">
        <f t="shared" si="17"/>
        <v>0</v>
      </c>
      <c r="J156" s="3">
        <f t="shared" si="18"/>
        <v>817.85638394870421</v>
      </c>
      <c r="K156">
        <f t="shared" si="19"/>
        <v>-139.14361605129579</v>
      </c>
      <c r="L156" s="2">
        <f t="shared" si="20"/>
        <v>19360.945887830421</v>
      </c>
    </row>
    <row r="157" spans="1:12">
      <c r="A157" s="2">
        <v>8</v>
      </c>
      <c r="B157" s="2">
        <v>8</v>
      </c>
      <c r="C157" s="2">
        <v>3</v>
      </c>
      <c r="D157" s="2">
        <v>891</v>
      </c>
      <c r="E157" s="2">
        <v>0</v>
      </c>
      <c r="F157" s="2">
        <f t="shared" si="14"/>
        <v>0</v>
      </c>
      <c r="G157" s="2">
        <f t="shared" si="15"/>
        <v>0</v>
      </c>
      <c r="H157" s="2">
        <f t="shared" si="16"/>
        <v>0</v>
      </c>
      <c r="I157" s="2">
        <f t="shared" si="17"/>
        <v>0</v>
      </c>
      <c r="J157" s="3">
        <f t="shared" si="18"/>
        <v>803.47182288697365</v>
      </c>
      <c r="K157">
        <f t="shared" si="19"/>
        <v>-87.528177113026345</v>
      </c>
      <c r="L157" s="2">
        <f t="shared" si="20"/>
        <v>7661.1817887293091</v>
      </c>
    </row>
    <row r="158" spans="1:12">
      <c r="A158" s="2">
        <v>8</v>
      </c>
      <c r="B158" s="2">
        <v>9</v>
      </c>
      <c r="C158" s="2">
        <v>4</v>
      </c>
      <c r="D158" s="2">
        <v>1067</v>
      </c>
      <c r="E158" s="2">
        <v>0</v>
      </c>
      <c r="F158" s="2">
        <f t="shared" si="14"/>
        <v>0</v>
      </c>
      <c r="G158" s="2">
        <f t="shared" si="15"/>
        <v>0</v>
      </c>
      <c r="H158" s="2">
        <f t="shared" si="16"/>
        <v>0</v>
      </c>
      <c r="I158" s="2">
        <f t="shared" si="17"/>
        <v>0</v>
      </c>
      <c r="J158" s="3">
        <f t="shared" si="18"/>
        <v>841.70450615188975</v>
      </c>
      <c r="K158">
        <f t="shared" si="19"/>
        <v>-225.29549384811025</v>
      </c>
      <c r="L158" s="2">
        <f t="shared" si="20"/>
        <v>50758.059548263889</v>
      </c>
    </row>
    <row r="159" spans="1:12">
      <c r="A159" s="2">
        <v>8</v>
      </c>
      <c r="B159" s="2">
        <v>10</v>
      </c>
      <c r="C159" s="2">
        <v>5</v>
      </c>
      <c r="D159" s="2">
        <v>1475</v>
      </c>
      <c r="E159" s="2">
        <v>0</v>
      </c>
      <c r="F159" s="2">
        <f t="shared" si="14"/>
        <v>0</v>
      </c>
      <c r="G159" s="2">
        <f t="shared" si="15"/>
        <v>0</v>
      </c>
      <c r="H159" s="2">
        <f t="shared" si="16"/>
        <v>0</v>
      </c>
      <c r="I159" s="2">
        <f t="shared" si="17"/>
        <v>0</v>
      </c>
      <c r="J159" s="3">
        <f t="shared" si="18"/>
        <v>1256.4116174640542</v>
      </c>
      <c r="K159">
        <f t="shared" si="19"/>
        <v>-218.58838253594581</v>
      </c>
      <c r="L159" s="2">
        <f t="shared" si="20"/>
        <v>47780.88097968098</v>
      </c>
    </row>
    <row r="160" spans="1:12">
      <c r="A160" s="2">
        <v>8</v>
      </c>
      <c r="B160" s="2">
        <v>13</v>
      </c>
      <c r="C160" s="2">
        <v>1</v>
      </c>
      <c r="D160" s="2">
        <v>1051</v>
      </c>
      <c r="E160" s="2">
        <v>0</v>
      </c>
      <c r="F160" s="2">
        <f t="shared" si="14"/>
        <v>0</v>
      </c>
      <c r="G160" s="2">
        <f t="shared" si="15"/>
        <v>0</v>
      </c>
      <c r="H160" s="2">
        <f t="shared" si="16"/>
        <v>0</v>
      </c>
      <c r="I160" s="2">
        <f t="shared" si="17"/>
        <v>0</v>
      </c>
      <c r="J160" s="3">
        <f t="shared" si="18"/>
        <v>1064.4938854934751</v>
      </c>
      <c r="K160">
        <f t="shared" si="19"/>
        <v>13.493885493475091</v>
      </c>
      <c r="L160" s="2">
        <f t="shared" si="20"/>
        <v>182.0849457110175</v>
      </c>
    </row>
    <row r="161" spans="1:12">
      <c r="A161" s="2">
        <v>8</v>
      </c>
      <c r="B161" s="2">
        <v>14</v>
      </c>
      <c r="C161" s="2">
        <v>2</v>
      </c>
      <c r="D161" s="2">
        <v>742</v>
      </c>
      <c r="E161" s="2">
        <v>0</v>
      </c>
      <c r="F161" s="2">
        <f t="shared" si="14"/>
        <v>0</v>
      </c>
      <c r="G161" s="2">
        <f t="shared" si="15"/>
        <v>0</v>
      </c>
      <c r="H161" s="2">
        <f t="shared" si="16"/>
        <v>0</v>
      </c>
      <c r="I161" s="2">
        <f t="shared" si="17"/>
        <v>0</v>
      </c>
      <c r="J161" s="3">
        <f t="shared" si="18"/>
        <v>817.85638394870421</v>
      </c>
      <c r="K161">
        <f t="shared" si="19"/>
        <v>75.856383948704206</v>
      </c>
      <c r="L161" s="2">
        <f t="shared" si="20"/>
        <v>5754.1909857732289</v>
      </c>
    </row>
    <row r="162" spans="1:12">
      <c r="A162" s="2">
        <v>8</v>
      </c>
      <c r="B162" s="2">
        <v>15</v>
      </c>
      <c r="C162" s="2">
        <v>3</v>
      </c>
      <c r="D162" s="2">
        <v>903</v>
      </c>
      <c r="E162" s="2">
        <v>0</v>
      </c>
      <c r="F162" s="2">
        <f t="shared" si="14"/>
        <v>0</v>
      </c>
      <c r="G162" s="2">
        <f t="shared" si="15"/>
        <v>0</v>
      </c>
      <c r="H162" s="2">
        <f t="shared" si="16"/>
        <v>0</v>
      </c>
      <c r="I162" s="2">
        <f t="shared" si="17"/>
        <v>0</v>
      </c>
      <c r="J162" s="3">
        <f t="shared" si="18"/>
        <v>803.47182288697365</v>
      </c>
      <c r="K162">
        <f t="shared" si="19"/>
        <v>-99.528177113026345</v>
      </c>
      <c r="L162" s="2">
        <f t="shared" si="20"/>
        <v>9905.8580394419405</v>
      </c>
    </row>
    <row r="163" spans="1:12">
      <c r="A163" s="2">
        <v>8</v>
      </c>
      <c r="B163" s="2">
        <v>16</v>
      </c>
      <c r="C163" s="2">
        <v>4</v>
      </c>
      <c r="D163" s="2">
        <v>793</v>
      </c>
      <c r="E163" s="2">
        <v>0</v>
      </c>
      <c r="F163" s="2">
        <f t="shared" si="14"/>
        <v>0</v>
      </c>
      <c r="G163" s="2">
        <f t="shared" si="15"/>
        <v>0</v>
      </c>
      <c r="H163" s="2">
        <f t="shared" si="16"/>
        <v>0</v>
      </c>
      <c r="I163" s="2">
        <f t="shared" si="17"/>
        <v>0</v>
      </c>
      <c r="J163" s="3">
        <f t="shared" si="18"/>
        <v>841.70450615188975</v>
      </c>
      <c r="K163">
        <f t="shared" si="19"/>
        <v>48.704506151889746</v>
      </c>
      <c r="L163" s="2">
        <f t="shared" si="20"/>
        <v>2372.1289194994661</v>
      </c>
    </row>
    <row r="164" spans="1:12">
      <c r="A164" s="2">
        <v>8</v>
      </c>
      <c r="B164" s="2">
        <v>17</v>
      </c>
      <c r="C164" s="2">
        <v>5</v>
      </c>
      <c r="D164" s="2">
        <v>1515</v>
      </c>
      <c r="E164" s="2" t="s">
        <v>5</v>
      </c>
      <c r="F164" s="2">
        <f t="shared" si="14"/>
        <v>1</v>
      </c>
      <c r="G164" s="2">
        <f t="shared" si="15"/>
        <v>0</v>
      </c>
      <c r="H164" s="2">
        <f t="shared" si="16"/>
        <v>0</v>
      </c>
      <c r="I164" s="2">
        <f t="shared" si="17"/>
        <v>0</v>
      </c>
      <c r="J164" s="3">
        <f t="shared" si="18"/>
        <v>1673.2195908505335</v>
      </c>
      <c r="K164">
        <f t="shared" si="19"/>
        <v>158.21959085053345</v>
      </c>
      <c r="L164" s="2">
        <f t="shared" si="20"/>
        <v>25033.438928910207</v>
      </c>
    </row>
    <row r="165" spans="1:12">
      <c r="A165" s="2">
        <v>8</v>
      </c>
      <c r="B165" s="2">
        <v>20</v>
      </c>
      <c r="C165" s="2">
        <v>1</v>
      </c>
      <c r="D165" s="2">
        <v>1127</v>
      </c>
      <c r="E165" s="2">
        <v>0</v>
      </c>
      <c r="F165" s="2">
        <f t="shared" si="14"/>
        <v>0</v>
      </c>
      <c r="G165" s="2">
        <f t="shared" si="15"/>
        <v>0</v>
      </c>
      <c r="H165" s="2">
        <f t="shared" si="16"/>
        <v>0</v>
      </c>
      <c r="I165" s="2">
        <f t="shared" si="17"/>
        <v>0</v>
      </c>
      <c r="J165" s="3">
        <f t="shared" si="18"/>
        <v>1064.4938854934751</v>
      </c>
      <c r="K165">
        <f t="shared" si="19"/>
        <v>-62.506114506524909</v>
      </c>
      <c r="L165" s="2">
        <f t="shared" si="20"/>
        <v>3907.0143507028038</v>
      </c>
    </row>
    <row r="166" spans="1:12">
      <c r="A166" s="2">
        <v>8</v>
      </c>
      <c r="B166" s="2">
        <v>21</v>
      </c>
      <c r="C166" s="2">
        <v>2</v>
      </c>
      <c r="D166" s="2">
        <v>860</v>
      </c>
      <c r="E166" s="2">
        <v>0</v>
      </c>
      <c r="F166" s="2">
        <f t="shared" si="14"/>
        <v>0</v>
      </c>
      <c r="G166" s="2">
        <f t="shared" si="15"/>
        <v>0</v>
      </c>
      <c r="H166" s="2">
        <f t="shared" si="16"/>
        <v>0</v>
      </c>
      <c r="I166" s="2">
        <f t="shared" si="17"/>
        <v>0</v>
      </c>
      <c r="J166" s="3">
        <f t="shared" si="18"/>
        <v>817.85638394870421</v>
      </c>
      <c r="K166">
        <f t="shared" si="19"/>
        <v>-42.143616051295794</v>
      </c>
      <c r="L166" s="2">
        <f t="shared" si="20"/>
        <v>1776.0843738790365</v>
      </c>
    </row>
    <row r="167" spans="1:12">
      <c r="A167" s="2">
        <v>8</v>
      </c>
      <c r="B167" s="2">
        <v>22</v>
      </c>
      <c r="C167" s="2">
        <v>3</v>
      </c>
      <c r="D167" s="2">
        <v>778</v>
      </c>
      <c r="E167" s="2">
        <v>0</v>
      </c>
      <c r="F167" s="2">
        <f t="shared" si="14"/>
        <v>0</v>
      </c>
      <c r="G167" s="2">
        <f t="shared" si="15"/>
        <v>0</v>
      </c>
      <c r="H167" s="2">
        <f t="shared" si="16"/>
        <v>0</v>
      </c>
      <c r="I167" s="2">
        <f t="shared" si="17"/>
        <v>0</v>
      </c>
      <c r="J167" s="3">
        <f t="shared" si="18"/>
        <v>803.47182288697365</v>
      </c>
      <c r="K167">
        <f t="shared" si="19"/>
        <v>25.471822886973655</v>
      </c>
      <c r="L167" s="2">
        <f t="shared" si="20"/>
        <v>648.81376118535491</v>
      </c>
    </row>
    <row r="168" spans="1:12">
      <c r="A168" s="2">
        <v>8</v>
      </c>
      <c r="B168" s="2">
        <v>23</v>
      </c>
      <c r="C168" s="2">
        <v>4</v>
      </c>
      <c r="D168" s="2">
        <v>784</v>
      </c>
      <c r="E168" s="2">
        <v>0</v>
      </c>
      <c r="F168" s="2">
        <f t="shared" si="14"/>
        <v>0</v>
      </c>
      <c r="G168" s="2">
        <f t="shared" si="15"/>
        <v>0</v>
      </c>
      <c r="H168" s="2">
        <f t="shared" si="16"/>
        <v>0</v>
      </c>
      <c r="I168" s="2">
        <f t="shared" si="17"/>
        <v>0</v>
      </c>
      <c r="J168" s="3">
        <f t="shared" si="18"/>
        <v>841.70450615188975</v>
      </c>
      <c r="K168">
        <f t="shared" si="19"/>
        <v>57.704506151889746</v>
      </c>
      <c r="L168" s="2">
        <f t="shared" si="20"/>
        <v>3329.8100302334815</v>
      </c>
    </row>
    <row r="169" spans="1:12">
      <c r="A169" s="2">
        <v>8</v>
      </c>
      <c r="B169" s="2">
        <v>24</v>
      </c>
      <c r="C169" s="2">
        <v>5</v>
      </c>
      <c r="D169" s="2">
        <v>1060</v>
      </c>
      <c r="E169" s="2">
        <v>0</v>
      </c>
      <c r="F169" s="2">
        <f t="shared" si="14"/>
        <v>0</v>
      </c>
      <c r="G169" s="2">
        <f t="shared" si="15"/>
        <v>0</v>
      </c>
      <c r="H169" s="2">
        <f t="shared" si="16"/>
        <v>0</v>
      </c>
      <c r="I169" s="2">
        <f t="shared" si="17"/>
        <v>0</v>
      </c>
      <c r="J169" s="3">
        <f t="shared" si="18"/>
        <v>1256.4116174640542</v>
      </c>
      <c r="K169">
        <f t="shared" si="19"/>
        <v>196.41161746405419</v>
      </c>
      <c r="L169" s="2">
        <f t="shared" si="20"/>
        <v>38577.523474845955</v>
      </c>
    </row>
    <row r="170" spans="1:12">
      <c r="A170" s="2">
        <v>8</v>
      </c>
      <c r="B170" s="2">
        <v>27</v>
      </c>
      <c r="C170" s="2">
        <v>1</v>
      </c>
      <c r="D170" s="2">
        <v>930</v>
      </c>
      <c r="E170" s="2">
        <v>0</v>
      </c>
      <c r="F170" s="2">
        <f t="shared" si="14"/>
        <v>0</v>
      </c>
      <c r="G170" s="2">
        <f t="shared" si="15"/>
        <v>0</v>
      </c>
      <c r="H170" s="2">
        <f t="shared" si="16"/>
        <v>0</v>
      </c>
      <c r="I170" s="2">
        <f t="shared" si="17"/>
        <v>0</v>
      </c>
      <c r="J170" s="3">
        <f t="shared" si="18"/>
        <v>1064.4938854934751</v>
      </c>
      <c r="K170">
        <f t="shared" si="19"/>
        <v>134.49388549347509</v>
      </c>
      <c r="L170" s="2">
        <f t="shared" si="20"/>
        <v>18088.605235131989</v>
      </c>
    </row>
    <row r="171" spans="1:12">
      <c r="A171" s="2">
        <v>8</v>
      </c>
      <c r="B171" s="2">
        <v>28</v>
      </c>
      <c r="C171" s="2">
        <v>2</v>
      </c>
      <c r="D171" s="2">
        <v>738</v>
      </c>
      <c r="E171" s="2">
        <v>0</v>
      </c>
      <c r="F171" s="2">
        <f t="shared" si="14"/>
        <v>0</v>
      </c>
      <c r="G171" s="2">
        <f t="shared" si="15"/>
        <v>0</v>
      </c>
      <c r="H171" s="2">
        <f t="shared" si="16"/>
        <v>0</v>
      </c>
      <c r="I171" s="2">
        <f t="shared" si="17"/>
        <v>0</v>
      </c>
      <c r="J171" s="3">
        <f t="shared" si="18"/>
        <v>817.85638394870421</v>
      </c>
      <c r="K171">
        <f t="shared" si="19"/>
        <v>79.856383948704206</v>
      </c>
      <c r="L171" s="2">
        <f t="shared" si="20"/>
        <v>6377.0420573628626</v>
      </c>
    </row>
    <row r="172" spans="1:12">
      <c r="A172" s="2">
        <v>8</v>
      </c>
      <c r="B172" s="2">
        <v>29</v>
      </c>
      <c r="C172" s="2">
        <v>3</v>
      </c>
      <c r="D172" s="2">
        <v>660</v>
      </c>
      <c r="E172" s="2">
        <v>0</v>
      </c>
      <c r="F172" s="2">
        <f t="shared" si="14"/>
        <v>0</v>
      </c>
      <c r="G172" s="2">
        <f t="shared" si="15"/>
        <v>0</v>
      </c>
      <c r="H172" s="2">
        <f t="shared" si="16"/>
        <v>0</v>
      </c>
      <c r="I172" s="2">
        <f t="shared" si="17"/>
        <v>0</v>
      </c>
      <c r="J172" s="3">
        <f t="shared" si="18"/>
        <v>803.47182288697365</v>
      </c>
      <c r="K172">
        <f t="shared" si="19"/>
        <v>143.47182288697365</v>
      </c>
      <c r="L172" s="2">
        <f t="shared" si="20"/>
        <v>20584.163962511138</v>
      </c>
    </row>
    <row r="173" spans="1:12">
      <c r="A173" s="2">
        <v>8</v>
      </c>
      <c r="B173" s="2">
        <v>30</v>
      </c>
      <c r="C173" s="2">
        <v>4</v>
      </c>
      <c r="D173" s="2">
        <v>800</v>
      </c>
      <c r="E173" s="2">
        <v>0</v>
      </c>
      <c r="F173" s="2">
        <f t="shared" si="14"/>
        <v>0</v>
      </c>
      <c r="G173" s="2">
        <f t="shared" si="15"/>
        <v>0</v>
      </c>
      <c r="H173" s="2">
        <f t="shared" si="16"/>
        <v>0</v>
      </c>
      <c r="I173" s="2">
        <f t="shared" si="17"/>
        <v>0</v>
      </c>
      <c r="J173" s="3">
        <f t="shared" si="18"/>
        <v>841.70450615188975</v>
      </c>
      <c r="K173">
        <f t="shared" si="19"/>
        <v>41.704506151889746</v>
      </c>
      <c r="L173" s="2">
        <f t="shared" si="20"/>
        <v>1739.2658333730096</v>
      </c>
    </row>
    <row r="174" spans="1:12">
      <c r="A174" s="2">
        <v>8</v>
      </c>
      <c r="B174" s="2">
        <v>31</v>
      </c>
      <c r="C174" s="2">
        <v>5</v>
      </c>
      <c r="D174" s="2">
        <v>1897</v>
      </c>
      <c r="E174" s="2" t="s">
        <v>13</v>
      </c>
      <c r="F174" s="2">
        <f t="shared" si="14"/>
        <v>1</v>
      </c>
      <c r="G174" s="2">
        <f t="shared" si="15"/>
        <v>1</v>
      </c>
      <c r="H174" s="2">
        <f t="shared" si="16"/>
        <v>1</v>
      </c>
      <c r="I174" s="2">
        <f t="shared" si="17"/>
        <v>0</v>
      </c>
      <c r="J174" s="3">
        <f t="shared" si="18"/>
        <v>1966.322187967098</v>
      </c>
      <c r="K174">
        <f t="shared" si="19"/>
        <v>69.322187967097989</v>
      </c>
      <c r="L174" s="2">
        <f t="shared" si="20"/>
        <v>4805.5657445456654</v>
      </c>
    </row>
    <row r="175" spans="1:12">
      <c r="A175" s="2">
        <v>9</v>
      </c>
      <c r="B175" s="2">
        <v>4</v>
      </c>
      <c r="C175" s="2">
        <v>2</v>
      </c>
      <c r="D175" s="2">
        <v>1491</v>
      </c>
      <c r="E175" s="2" t="s">
        <v>8</v>
      </c>
      <c r="F175" s="2">
        <f t="shared" si="14"/>
        <v>0</v>
      </c>
      <c r="G175" s="2">
        <f t="shared" si="15"/>
        <v>0</v>
      </c>
      <c r="H175" s="2">
        <f t="shared" si="16"/>
        <v>0</v>
      </c>
      <c r="I175" s="2">
        <f t="shared" si="17"/>
        <v>1</v>
      </c>
      <c r="J175" s="3">
        <f t="shared" si="18"/>
        <v>1039.0234963671794</v>
      </c>
      <c r="K175">
        <f t="shared" si="19"/>
        <v>-451.9765036328206</v>
      </c>
      <c r="L175" s="2">
        <f t="shared" si="20"/>
        <v>204282.75983614908</v>
      </c>
    </row>
    <row r="176" spans="1:12">
      <c r="A176" s="2">
        <v>9</v>
      </c>
      <c r="B176" s="2">
        <v>5</v>
      </c>
      <c r="C176" s="2">
        <v>3</v>
      </c>
      <c r="D176" s="2">
        <v>859</v>
      </c>
      <c r="E176" s="2">
        <v>0</v>
      </c>
      <c r="F176" s="2">
        <f t="shared" si="14"/>
        <v>0</v>
      </c>
      <c r="G176" s="2">
        <f t="shared" si="15"/>
        <v>0</v>
      </c>
      <c r="H176" s="2">
        <f t="shared" si="16"/>
        <v>0</v>
      </c>
      <c r="I176" s="2">
        <f t="shared" si="17"/>
        <v>0</v>
      </c>
      <c r="J176" s="3">
        <f t="shared" si="18"/>
        <v>725.52459803599845</v>
      </c>
      <c r="K176">
        <f t="shared" si="19"/>
        <v>-133.47540196400155</v>
      </c>
      <c r="L176" s="2">
        <f t="shared" si="20"/>
        <v>17815.682929451788</v>
      </c>
    </row>
    <row r="177" spans="1:12">
      <c r="A177" s="2">
        <v>9</v>
      </c>
      <c r="B177" s="2">
        <v>6</v>
      </c>
      <c r="C177" s="2">
        <v>4</v>
      </c>
      <c r="D177" s="2">
        <v>810</v>
      </c>
      <c r="E177" s="2">
        <v>0</v>
      </c>
      <c r="F177" s="2">
        <f t="shared" si="14"/>
        <v>0</v>
      </c>
      <c r="G177" s="2">
        <f t="shared" si="15"/>
        <v>0</v>
      </c>
      <c r="H177" s="2">
        <f t="shared" si="16"/>
        <v>0</v>
      </c>
      <c r="I177" s="2">
        <f t="shared" si="17"/>
        <v>0</v>
      </c>
      <c r="J177" s="3">
        <f t="shared" si="18"/>
        <v>763.75728130091454</v>
      </c>
      <c r="K177">
        <f t="shared" si="19"/>
        <v>-46.242718699085458</v>
      </c>
      <c r="L177" s="2">
        <f t="shared" si="20"/>
        <v>2138.3890326827477</v>
      </c>
    </row>
    <row r="178" spans="1:12">
      <c r="A178" s="2">
        <v>9</v>
      </c>
      <c r="B178" s="2">
        <v>7</v>
      </c>
      <c r="C178" s="2">
        <v>5</v>
      </c>
      <c r="D178" s="2">
        <v>1173</v>
      </c>
      <c r="E178" s="2">
        <v>0</v>
      </c>
      <c r="F178" s="2">
        <f t="shared" si="14"/>
        <v>0</v>
      </c>
      <c r="G178" s="2">
        <f t="shared" si="15"/>
        <v>0</v>
      </c>
      <c r="H178" s="2">
        <f t="shared" si="16"/>
        <v>0</v>
      </c>
      <c r="I178" s="2">
        <f t="shared" si="17"/>
        <v>0</v>
      </c>
      <c r="J178" s="3">
        <f t="shared" si="18"/>
        <v>1178.4643926130789</v>
      </c>
      <c r="K178">
        <f t="shared" si="19"/>
        <v>5.4643926130788714</v>
      </c>
      <c r="L178" s="2">
        <f t="shared" si="20"/>
        <v>29.859586629870936</v>
      </c>
    </row>
    <row r="179" spans="1:12">
      <c r="A179" s="2">
        <v>9</v>
      </c>
      <c r="B179" s="2">
        <v>10</v>
      </c>
      <c r="C179" s="2">
        <v>1</v>
      </c>
      <c r="D179" s="2">
        <v>929</v>
      </c>
      <c r="E179" s="2">
        <v>0</v>
      </c>
      <c r="F179" s="2">
        <f t="shared" si="14"/>
        <v>0</v>
      </c>
      <c r="G179" s="2">
        <f t="shared" si="15"/>
        <v>0</v>
      </c>
      <c r="H179" s="2">
        <f t="shared" si="16"/>
        <v>0</v>
      </c>
      <c r="I179" s="2">
        <f t="shared" si="17"/>
        <v>0</v>
      </c>
      <c r="J179" s="3">
        <f t="shared" si="18"/>
        <v>986.54666064249977</v>
      </c>
      <c r="K179">
        <f t="shared" si="19"/>
        <v>57.546660642499774</v>
      </c>
      <c r="L179" s="2">
        <f t="shared" si="20"/>
        <v>3311.6181511030322</v>
      </c>
    </row>
    <row r="180" spans="1:12">
      <c r="A180" s="2">
        <v>9</v>
      </c>
      <c r="B180" s="2">
        <v>11</v>
      </c>
      <c r="C180" s="2">
        <v>2</v>
      </c>
      <c r="D180" s="2">
        <v>701</v>
      </c>
      <c r="E180" s="2">
        <v>0</v>
      </c>
      <c r="F180" s="2">
        <f t="shared" si="14"/>
        <v>0</v>
      </c>
      <c r="G180" s="2">
        <f t="shared" si="15"/>
        <v>0</v>
      </c>
      <c r="H180" s="2">
        <f t="shared" si="16"/>
        <v>0</v>
      </c>
      <c r="I180" s="2">
        <f t="shared" si="17"/>
        <v>0</v>
      </c>
      <c r="J180" s="3">
        <f t="shared" si="18"/>
        <v>739.90915909772889</v>
      </c>
      <c r="K180">
        <f t="shared" si="19"/>
        <v>38.909159097728889</v>
      </c>
      <c r="L180" s="2">
        <f t="shared" si="20"/>
        <v>1513.9226616923788</v>
      </c>
    </row>
    <row r="181" spans="1:12">
      <c r="A181" s="2">
        <v>9</v>
      </c>
      <c r="B181" s="2">
        <v>12</v>
      </c>
      <c r="C181" s="2">
        <v>3</v>
      </c>
      <c r="D181" s="2">
        <v>647</v>
      </c>
      <c r="E181" s="2">
        <v>0</v>
      </c>
      <c r="F181" s="2">
        <f t="shared" si="14"/>
        <v>0</v>
      </c>
      <c r="G181" s="2">
        <f t="shared" si="15"/>
        <v>0</v>
      </c>
      <c r="H181" s="2">
        <f t="shared" si="16"/>
        <v>0</v>
      </c>
      <c r="I181" s="2">
        <f t="shared" si="17"/>
        <v>0</v>
      </c>
      <c r="J181" s="3">
        <f t="shared" si="18"/>
        <v>725.52459803599845</v>
      </c>
      <c r="K181">
        <f t="shared" si="19"/>
        <v>78.524598035998451</v>
      </c>
      <c r="L181" s="2">
        <f t="shared" si="20"/>
        <v>6166.1124967151318</v>
      </c>
    </row>
    <row r="182" spans="1:12">
      <c r="A182" s="2">
        <v>9</v>
      </c>
      <c r="B182" s="2">
        <v>13</v>
      </c>
      <c r="C182" s="2">
        <v>4</v>
      </c>
      <c r="D182" s="2">
        <v>851</v>
      </c>
      <c r="E182" s="2">
        <v>0</v>
      </c>
      <c r="F182" s="2">
        <f t="shared" si="14"/>
        <v>0</v>
      </c>
      <c r="G182" s="2">
        <f t="shared" si="15"/>
        <v>0</v>
      </c>
      <c r="H182" s="2">
        <f t="shared" si="16"/>
        <v>0</v>
      </c>
      <c r="I182" s="2">
        <f t="shared" si="17"/>
        <v>0</v>
      </c>
      <c r="J182" s="3">
        <f t="shared" si="18"/>
        <v>763.75728130091454</v>
      </c>
      <c r="K182">
        <f t="shared" si="19"/>
        <v>-87.242718699085458</v>
      </c>
      <c r="L182" s="2">
        <f t="shared" si="20"/>
        <v>7611.291966007755</v>
      </c>
    </row>
    <row r="183" spans="1:12">
      <c r="A183" s="2">
        <v>9</v>
      </c>
      <c r="B183" s="2">
        <v>14</v>
      </c>
      <c r="C183" s="2">
        <v>5</v>
      </c>
      <c r="D183" s="2">
        <v>1559</v>
      </c>
      <c r="E183" s="2" t="s">
        <v>5</v>
      </c>
      <c r="F183" s="2">
        <f t="shared" si="14"/>
        <v>1</v>
      </c>
      <c r="G183" s="2">
        <f t="shared" si="15"/>
        <v>0</v>
      </c>
      <c r="H183" s="2">
        <f t="shared" si="16"/>
        <v>0</v>
      </c>
      <c r="I183" s="2">
        <f t="shared" si="17"/>
        <v>0</v>
      </c>
      <c r="J183" s="3">
        <f t="shared" si="18"/>
        <v>1595.2723659995581</v>
      </c>
      <c r="K183">
        <f t="shared" si="19"/>
        <v>36.272365999558133</v>
      </c>
      <c r="L183" s="2">
        <f t="shared" si="20"/>
        <v>1315.6845352059008</v>
      </c>
    </row>
    <row r="184" spans="1:12">
      <c r="A184" s="2">
        <v>9</v>
      </c>
      <c r="B184" s="2">
        <v>17</v>
      </c>
      <c r="C184" s="2">
        <v>1</v>
      </c>
      <c r="D184" s="2">
        <v>1090</v>
      </c>
      <c r="E184" s="2">
        <v>0</v>
      </c>
      <c r="F184" s="2">
        <f t="shared" si="14"/>
        <v>0</v>
      </c>
      <c r="G184" s="2">
        <f t="shared" si="15"/>
        <v>0</v>
      </c>
      <c r="H184" s="2">
        <f t="shared" si="16"/>
        <v>0</v>
      </c>
      <c r="I184" s="2">
        <f t="shared" si="17"/>
        <v>0</v>
      </c>
      <c r="J184" s="3">
        <f t="shared" si="18"/>
        <v>986.54666064249977</v>
      </c>
      <c r="K184">
        <f t="shared" si="19"/>
        <v>-103.45333935750023</v>
      </c>
      <c r="L184" s="2">
        <f t="shared" si="20"/>
        <v>10702.593424218105</v>
      </c>
    </row>
    <row r="185" spans="1:12">
      <c r="A185" s="2">
        <v>9</v>
      </c>
      <c r="B185" s="2">
        <v>18</v>
      </c>
      <c r="C185" s="2">
        <v>2</v>
      </c>
      <c r="D185" s="2">
        <v>404</v>
      </c>
      <c r="E185" s="2">
        <v>0</v>
      </c>
      <c r="F185" s="2">
        <f t="shared" si="14"/>
        <v>0</v>
      </c>
      <c r="G185" s="2">
        <f t="shared" si="15"/>
        <v>0</v>
      </c>
      <c r="H185" s="2">
        <f t="shared" si="16"/>
        <v>0</v>
      </c>
      <c r="I185" s="2">
        <f t="shared" si="17"/>
        <v>0</v>
      </c>
      <c r="J185" s="3">
        <f t="shared" si="18"/>
        <v>739.90915909772889</v>
      </c>
      <c r="K185">
        <f t="shared" si="19"/>
        <v>335.90915909772889</v>
      </c>
      <c r="L185" s="2">
        <f t="shared" si="20"/>
        <v>112834.96316574333</v>
      </c>
    </row>
    <row r="186" spans="1:12">
      <c r="A186" s="2">
        <v>9</v>
      </c>
      <c r="B186" s="2">
        <v>19</v>
      </c>
      <c r="C186" s="2">
        <v>3</v>
      </c>
      <c r="D186" s="2">
        <v>586</v>
      </c>
      <c r="E186" s="2">
        <v>0</v>
      </c>
      <c r="F186" s="2">
        <f t="shared" si="14"/>
        <v>0</v>
      </c>
      <c r="G186" s="2">
        <f t="shared" si="15"/>
        <v>0</v>
      </c>
      <c r="H186" s="2">
        <f t="shared" si="16"/>
        <v>0</v>
      </c>
      <c r="I186" s="2">
        <f t="shared" si="17"/>
        <v>0</v>
      </c>
      <c r="J186" s="3">
        <f t="shared" si="18"/>
        <v>725.52459803599845</v>
      </c>
      <c r="K186">
        <f t="shared" si="19"/>
        <v>139.52459803599845</v>
      </c>
      <c r="L186" s="2">
        <f t="shared" si="20"/>
        <v>19467.113457106941</v>
      </c>
    </row>
    <row r="187" spans="1:12">
      <c r="A187" s="2">
        <v>9</v>
      </c>
      <c r="B187" s="2">
        <v>20</v>
      </c>
      <c r="C187" s="2">
        <v>4</v>
      </c>
      <c r="D187" s="2">
        <v>683</v>
      </c>
      <c r="E187" s="2">
        <v>0</v>
      </c>
      <c r="F187" s="2">
        <f t="shared" si="14"/>
        <v>0</v>
      </c>
      <c r="G187" s="2">
        <f t="shared" si="15"/>
        <v>0</v>
      </c>
      <c r="H187" s="2">
        <f t="shared" si="16"/>
        <v>0</v>
      </c>
      <c r="I187" s="2">
        <f t="shared" si="17"/>
        <v>0</v>
      </c>
      <c r="J187" s="3">
        <f t="shared" si="18"/>
        <v>763.75728130091454</v>
      </c>
      <c r="K187">
        <f t="shared" si="19"/>
        <v>80.757281300914542</v>
      </c>
      <c r="L187" s="2">
        <f t="shared" si="20"/>
        <v>6521.7384831150412</v>
      </c>
    </row>
    <row r="188" spans="1:12">
      <c r="A188" s="2">
        <v>9</v>
      </c>
      <c r="B188" s="2">
        <v>21</v>
      </c>
      <c r="C188" s="2">
        <v>5</v>
      </c>
      <c r="D188" s="2">
        <v>1124</v>
      </c>
      <c r="E188" s="2">
        <v>0</v>
      </c>
      <c r="F188" s="2">
        <f t="shared" si="14"/>
        <v>0</v>
      </c>
      <c r="G188" s="2">
        <f t="shared" si="15"/>
        <v>0</v>
      </c>
      <c r="H188" s="2">
        <f t="shared" si="16"/>
        <v>0</v>
      </c>
      <c r="I188" s="2">
        <f t="shared" si="17"/>
        <v>0</v>
      </c>
      <c r="J188" s="3">
        <f t="shared" si="18"/>
        <v>1178.4643926130789</v>
      </c>
      <c r="K188">
        <f t="shared" si="19"/>
        <v>54.464392613078871</v>
      </c>
      <c r="L188" s="2">
        <f t="shared" si="20"/>
        <v>2966.3700627116004</v>
      </c>
    </row>
    <row r="189" spans="1:12">
      <c r="A189" s="2">
        <v>9</v>
      </c>
      <c r="B189" s="2">
        <v>24</v>
      </c>
      <c r="C189" s="2">
        <v>1</v>
      </c>
      <c r="D189" s="2">
        <v>953</v>
      </c>
      <c r="E189" s="2">
        <v>0</v>
      </c>
      <c r="F189" s="2">
        <f t="shared" si="14"/>
        <v>0</v>
      </c>
      <c r="G189" s="2">
        <f t="shared" si="15"/>
        <v>0</v>
      </c>
      <c r="H189" s="2">
        <f t="shared" si="16"/>
        <v>0</v>
      </c>
      <c r="I189" s="2">
        <f t="shared" si="17"/>
        <v>0</v>
      </c>
      <c r="J189" s="3">
        <f t="shared" si="18"/>
        <v>986.54666064249977</v>
      </c>
      <c r="K189">
        <f t="shared" si="19"/>
        <v>33.546660642499774</v>
      </c>
      <c r="L189" s="2">
        <f t="shared" si="20"/>
        <v>1125.3784402630433</v>
      </c>
    </row>
    <row r="190" spans="1:12">
      <c r="A190" s="2">
        <v>9</v>
      </c>
      <c r="B190" s="2">
        <v>25</v>
      </c>
      <c r="C190" s="2">
        <v>2</v>
      </c>
      <c r="D190" s="2">
        <v>697</v>
      </c>
      <c r="E190" s="2">
        <v>0</v>
      </c>
      <c r="F190" s="2">
        <f t="shared" si="14"/>
        <v>0</v>
      </c>
      <c r="G190" s="2">
        <f t="shared" si="15"/>
        <v>0</v>
      </c>
      <c r="H190" s="2">
        <f t="shared" si="16"/>
        <v>0</v>
      </c>
      <c r="I190" s="2">
        <f t="shared" si="17"/>
        <v>0</v>
      </c>
      <c r="J190" s="3">
        <f t="shared" si="18"/>
        <v>739.90915909772889</v>
      </c>
      <c r="K190">
        <f t="shared" si="19"/>
        <v>42.909159097728889</v>
      </c>
      <c r="L190" s="2">
        <f t="shared" si="20"/>
        <v>1841.1959344742099</v>
      </c>
    </row>
    <row r="191" spans="1:12">
      <c r="A191" s="2">
        <v>9</v>
      </c>
      <c r="B191" s="2">
        <v>26</v>
      </c>
      <c r="C191" s="2">
        <v>3</v>
      </c>
      <c r="D191" s="2">
        <v>727</v>
      </c>
      <c r="E191" s="2">
        <v>0</v>
      </c>
      <c r="F191" s="2">
        <f t="shared" si="14"/>
        <v>0</v>
      </c>
      <c r="G191" s="2">
        <f t="shared" si="15"/>
        <v>0</v>
      </c>
      <c r="H191" s="2">
        <f t="shared" si="16"/>
        <v>0</v>
      </c>
      <c r="I191" s="2">
        <f t="shared" si="17"/>
        <v>0</v>
      </c>
      <c r="J191" s="3">
        <f t="shared" si="18"/>
        <v>725.52459803599845</v>
      </c>
      <c r="K191">
        <f t="shared" si="19"/>
        <v>-1.4754019640015485</v>
      </c>
      <c r="L191" s="2">
        <f t="shared" si="20"/>
        <v>2.1768109553796267</v>
      </c>
    </row>
    <row r="192" spans="1:12">
      <c r="A192" s="2">
        <v>9</v>
      </c>
      <c r="B192" s="2">
        <v>27</v>
      </c>
      <c r="C192" s="2">
        <v>4</v>
      </c>
      <c r="D192" s="2">
        <v>678</v>
      </c>
      <c r="E192" s="2">
        <v>0</v>
      </c>
      <c r="F192" s="2">
        <f t="shared" si="14"/>
        <v>0</v>
      </c>
      <c r="G192" s="2">
        <f t="shared" si="15"/>
        <v>0</v>
      </c>
      <c r="H192" s="2">
        <f t="shared" si="16"/>
        <v>0</v>
      </c>
      <c r="I192" s="2">
        <f t="shared" si="17"/>
        <v>0</v>
      </c>
      <c r="J192" s="3">
        <f t="shared" si="18"/>
        <v>763.75728130091454</v>
      </c>
      <c r="K192">
        <f t="shared" si="19"/>
        <v>85.757281300914542</v>
      </c>
      <c r="L192" s="2">
        <f t="shared" si="20"/>
        <v>7354.3112961241868</v>
      </c>
    </row>
    <row r="193" spans="1:12">
      <c r="A193" s="2">
        <v>9</v>
      </c>
      <c r="B193" s="2">
        <v>28</v>
      </c>
      <c r="C193" s="2">
        <v>5</v>
      </c>
      <c r="D193" s="2">
        <v>1761</v>
      </c>
      <c r="E193" s="2" t="s">
        <v>5</v>
      </c>
      <c r="F193" s="2">
        <f t="shared" si="14"/>
        <v>1</v>
      </c>
      <c r="G193" s="2">
        <f t="shared" si="15"/>
        <v>0</v>
      </c>
      <c r="H193" s="2">
        <f t="shared" si="16"/>
        <v>0</v>
      </c>
      <c r="I193" s="2">
        <f t="shared" si="17"/>
        <v>0</v>
      </c>
      <c r="J193" s="3">
        <f t="shared" si="18"/>
        <v>1595.2723659995581</v>
      </c>
      <c r="K193">
        <f t="shared" si="19"/>
        <v>-165.72763400044187</v>
      </c>
      <c r="L193" s="2">
        <f t="shared" si="20"/>
        <v>27465.648671384417</v>
      </c>
    </row>
    <row r="194" spans="1:12">
      <c r="A194" s="2">
        <v>10</v>
      </c>
      <c r="B194" s="2">
        <v>1</v>
      </c>
      <c r="C194" s="2">
        <v>1</v>
      </c>
      <c r="D194" s="2">
        <v>1615</v>
      </c>
      <c r="E194" s="2" t="s">
        <v>6</v>
      </c>
      <c r="F194" s="2">
        <f t="shared" si="14"/>
        <v>0</v>
      </c>
      <c r="G194" s="2">
        <f t="shared" si="15"/>
        <v>1</v>
      </c>
      <c r="H194" s="2">
        <f t="shared" si="16"/>
        <v>0</v>
      </c>
      <c r="I194" s="2">
        <f t="shared" si="17"/>
        <v>0</v>
      </c>
      <c r="J194" s="3">
        <f t="shared" si="18"/>
        <v>1633.0238363841081</v>
      </c>
      <c r="K194">
        <f t="shared" si="19"/>
        <v>18.023836384108108</v>
      </c>
      <c r="L194" s="2">
        <f t="shared" si="20"/>
        <v>324.85867800109924</v>
      </c>
    </row>
    <row r="195" spans="1:12">
      <c r="A195" s="2">
        <v>10</v>
      </c>
      <c r="B195" s="2">
        <v>2</v>
      </c>
      <c r="C195" s="2">
        <v>2</v>
      </c>
      <c r="D195" s="2">
        <v>1019</v>
      </c>
      <c r="E195" s="2">
        <v>0</v>
      </c>
      <c r="F195" s="2">
        <f t="shared" si="14"/>
        <v>0</v>
      </c>
      <c r="G195" s="2">
        <f t="shared" si="15"/>
        <v>0</v>
      </c>
      <c r="H195" s="2">
        <f t="shared" si="16"/>
        <v>0</v>
      </c>
      <c r="I195" s="2">
        <f t="shared" si="17"/>
        <v>0</v>
      </c>
      <c r="J195" s="3">
        <f t="shared" si="18"/>
        <v>1104.2697025848877</v>
      </c>
      <c r="K195">
        <f t="shared" si="19"/>
        <v>85.269702584887682</v>
      </c>
      <c r="L195" s="2">
        <f t="shared" si="20"/>
        <v>7270.9221789152007</v>
      </c>
    </row>
    <row r="196" spans="1:12">
      <c r="A196" s="2">
        <v>10</v>
      </c>
      <c r="B196" s="2">
        <v>3</v>
      </c>
      <c r="C196" s="2">
        <v>3</v>
      </c>
      <c r="D196" s="2">
        <v>854</v>
      </c>
      <c r="E196" s="2">
        <v>0</v>
      </c>
      <c r="F196" s="2">
        <f t="shared" si="14"/>
        <v>0</v>
      </c>
      <c r="G196" s="2">
        <f t="shared" si="15"/>
        <v>0</v>
      </c>
      <c r="H196" s="2">
        <f t="shared" si="16"/>
        <v>0</v>
      </c>
      <c r="I196" s="2">
        <f t="shared" si="17"/>
        <v>0</v>
      </c>
      <c r="J196" s="3">
        <f t="shared" si="18"/>
        <v>1032.6070759825841</v>
      </c>
      <c r="K196">
        <f t="shared" si="19"/>
        <v>178.60707598258409</v>
      </c>
      <c r="L196" s="2">
        <f t="shared" si="20"/>
        <v>31900.487591048568</v>
      </c>
    </row>
    <row r="197" spans="1:12">
      <c r="A197" s="2">
        <v>10</v>
      </c>
      <c r="B197" s="2">
        <v>4</v>
      </c>
      <c r="C197" s="2">
        <v>4</v>
      </c>
      <c r="D197" s="2">
        <v>897</v>
      </c>
      <c r="E197" s="2">
        <v>0</v>
      </c>
      <c r="F197" s="2">
        <f t="shared" ref="F197:F257" si="21">IF(ISNUMBER(SEARCH("SP",E197))=TRUE,1,0)</f>
        <v>0</v>
      </c>
      <c r="G197" s="2">
        <f t="shared" ref="G197:G257" si="22">IF(ISNUMBER(SEARCH("FAC",E197))=TRUE,1,0)</f>
        <v>0</v>
      </c>
      <c r="H197" s="2">
        <f t="shared" ref="H197:H257" si="23">IF(ISNUMBER(SEARCH("BH",E197))=TRUE,1,0)</f>
        <v>0</v>
      </c>
      <c r="I197" s="2">
        <f t="shared" ref="I197:I257" si="24">IF(ISNUMBER(SEARCH("AH",E197))=TRUE,1,0)</f>
        <v>0</v>
      </c>
      <c r="J197" s="3">
        <f t="shared" ref="J197:J257" si="25">$O$26+VLOOKUP(A197,$N$14:$O$25,2)+VLOOKUP(C197,$N$4:$O$8,2)+F197*$O$9+G197*$O$10+H197*$O$11+I197*$O$12+IF(B197=1,$O$29,IF(B197=2,$O$30,IF(B197=3,$O$31,0)))</f>
        <v>760.1406794834603</v>
      </c>
      <c r="K197">
        <f t="shared" ref="K197:K257" si="26">J197-D197</f>
        <v>-136.8593205165397</v>
      </c>
      <c r="L197" s="2">
        <f t="shared" ref="L197:L257" si="27">(J197-D197)^2</f>
        <v>18730.473612248945</v>
      </c>
    </row>
    <row r="198" spans="1:12">
      <c r="A198" s="2">
        <v>10</v>
      </c>
      <c r="B198" s="2">
        <v>5</v>
      </c>
      <c r="C198" s="2">
        <v>5</v>
      </c>
      <c r="D198" s="2">
        <v>1307</v>
      </c>
      <c r="E198" s="2">
        <v>0</v>
      </c>
      <c r="F198" s="2">
        <f t="shared" si="21"/>
        <v>0</v>
      </c>
      <c r="G198" s="2">
        <f t="shared" si="22"/>
        <v>0</v>
      </c>
      <c r="H198" s="2">
        <f t="shared" si="23"/>
        <v>0</v>
      </c>
      <c r="I198" s="2">
        <f t="shared" si="24"/>
        <v>0</v>
      </c>
      <c r="J198" s="3">
        <f t="shared" si="25"/>
        <v>1174.8477907956246</v>
      </c>
      <c r="K198">
        <f t="shared" si="26"/>
        <v>-132.15220920437537</v>
      </c>
      <c r="L198" s="2">
        <f t="shared" si="27"/>
        <v>17464.206397596994</v>
      </c>
    </row>
    <row r="199" spans="1:12">
      <c r="A199" s="2">
        <v>10</v>
      </c>
      <c r="B199" s="2">
        <v>8</v>
      </c>
      <c r="C199" s="2">
        <v>1</v>
      </c>
      <c r="D199" s="2">
        <v>796</v>
      </c>
      <c r="E199" s="2">
        <v>0</v>
      </c>
      <c r="F199" s="2">
        <f t="shared" si="21"/>
        <v>0</v>
      </c>
      <c r="G199" s="2">
        <f t="shared" si="22"/>
        <v>0</v>
      </c>
      <c r="H199" s="2">
        <f t="shared" si="23"/>
        <v>0</v>
      </c>
      <c r="I199" s="2">
        <f t="shared" si="24"/>
        <v>0</v>
      </c>
      <c r="J199" s="3">
        <f t="shared" si="25"/>
        <v>982.93005882504553</v>
      </c>
      <c r="K199">
        <f t="shared" si="26"/>
        <v>186.93005882504553</v>
      </c>
      <c r="L199" s="2">
        <f t="shared" si="27"/>
        <v>34942.846892334986</v>
      </c>
    </row>
    <row r="200" spans="1:12">
      <c r="A200" s="2">
        <v>10</v>
      </c>
      <c r="B200" s="2">
        <v>9</v>
      </c>
      <c r="C200" s="2">
        <v>2</v>
      </c>
      <c r="D200" s="2">
        <v>648</v>
      </c>
      <c r="E200" s="2">
        <v>0</v>
      </c>
      <c r="F200" s="2">
        <f t="shared" si="21"/>
        <v>0</v>
      </c>
      <c r="G200" s="2">
        <f t="shared" si="22"/>
        <v>0</v>
      </c>
      <c r="H200" s="2">
        <f t="shared" si="23"/>
        <v>0</v>
      </c>
      <c r="I200" s="2">
        <f t="shared" si="24"/>
        <v>0</v>
      </c>
      <c r="J200" s="3">
        <f t="shared" si="25"/>
        <v>736.29255728027465</v>
      </c>
      <c r="K200">
        <f t="shared" si="26"/>
        <v>88.29255728027465</v>
      </c>
      <c r="L200" s="2">
        <f t="shared" si="27"/>
        <v>7795.5756710905798</v>
      </c>
    </row>
    <row r="201" spans="1:12">
      <c r="A201" s="2">
        <v>10</v>
      </c>
      <c r="B201" s="2">
        <v>10</v>
      </c>
      <c r="C201" s="2">
        <v>3</v>
      </c>
      <c r="D201" s="2">
        <v>735</v>
      </c>
      <c r="E201" s="2">
        <v>0</v>
      </c>
      <c r="F201" s="2">
        <f t="shared" si="21"/>
        <v>0</v>
      </c>
      <c r="G201" s="2">
        <f t="shared" si="22"/>
        <v>0</v>
      </c>
      <c r="H201" s="2">
        <f t="shared" si="23"/>
        <v>0</v>
      </c>
      <c r="I201" s="2">
        <f t="shared" si="24"/>
        <v>0</v>
      </c>
      <c r="J201" s="3">
        <f t="shared" si="25"/>
        <v>721.90799621854421</v>
      </c>
      <c r="K201">
        <f t="shared" si="26"/>
        <v>-13.092003781455787</v>
      </c>
      <c r="L201" s="2">
        <f t="shared" si="27"/>
        <v>171.40056301365263</v>
      </c>
    </row>
    <row r="202" spans="1:12">
      <c r="A202" s="2">
        <v>10</v>
      </c>
      <c r="B202" s="2">
        <v>11</v>
      </c>
      <c r="C202" s="2">
        <v>4</v>
      </c>
      <c r="D202" s="2">
        <v>843</v>
      </c>
      <c r="E202" s="2">
        <v>0</v>
      </c>
      <c r="F202" s="2">
        <f t="shared" si="21"/>
        <v>0</v>
      </c>
      <c r="G202" s="2">
        <f t="shared" si="22"/>
        <v>0</v>
      </c>
      <c r="H202" s="2">
        <f t="shared" si="23"/>
        <v>0</v>
      </c>
      <c r="I202" s="2">
        <f t="shared" si="24"/>
        <v>0</v>
      </c>
      <c r="J202" s="3">
        <f t="shared" si="25"/>
        <v>760.1406794834603</v>
      </c>
      <c r="K202">
        <f t="shared" si="26"/>
        <v>-82.859320516539697</v>
      </c>
      <c r="L202" s="2">
        <f t="shared" si="27"/>
        <v>6865.6669964626562</v>
      </c>
    </row>
    <row r="203" spans="1:12">
      <c r="A203" s="2">
        <v>10</v>
      </c>
      <c r="B203" s="2">
        <v>12</v>
      </c>
      <c r="C203" s="2">
        <v>5</v>
      </c>
      <c r="D203" s="2">
        <v>1759</v>
      </c>
      <c r="E203" s="2" t="s">
        <v>5</v>
      </c>
      <c r="F203" s="2">
        <f t="shared" si="21"/>
        <v>1</v>
      </c>
      <c r="G203" s="2">
        <f t="shared" si="22"/>
        <v>0</v>
      </c>
      <c r="H203" s="2">
        <f t="shared" si="23"/>
        <v>0</v>
      </c>
      <c r="I203" s="2">
        <f t="shared" si="24"/>
        <v>0</v>
      </c>
      <c r="J203" s="3">
        <f t="shared" si="25"/>
        <v>1591.6557641821039</v>
      </c>
      <c r="K203">
        <f t="shared" si="26"/>
        <v>-167.34423581789611</v>
      </c>
      <c r="L203" s="2">
        <f t="shared" si="27"/>
        <v>28004.09326147562</v>
      </c>
    </row>
    <row r="204" spans="1:12">
      <c r="A204" s="2">
        <v>10</v>
      </c>
      <c r="B204" s="2">
        <v>15</v>
      </c>
      <c r="C204" s="2">
        <v>1</v>
      </c>
      <c r="D204" s="2">
        <v>1151</v>
      </c>
      <c r="E204" s="2">
        <v>0</v>
      </c>
      <c r="F204" s="2">
        <f t="shared" si="21"/>
        <v>0</v>
      </c>
      <c r="G204" s="2">
        <f t="shared" si="22"/>
        <v>0</v>
      </c>
      <c r="H204" s="2">
        <f t="shared" si="23"/>
        <v>0</v>
      </c>
      <c r="I204" s="2">
        <f t="shared" si="24"/>
        <v>0</v>
      </c>
      <c r="J204" s="3">
        <f t="shared" si="25"/>
        <v>982.93005882504553</v>
      </c>
      <c r="K204">
        <f t="shared" si="26"/>
        <v>-168.06994117495447</v>
      </c>
      <c r="L204" s="2">
        <f t="shared" si="27"/>
        <v>28247.505126552653</v>
      </c>
    </row>
    <row r="205" spans="1:12">
      <c r="A205" s="2">
        <v>10</v>
      </c>
      <c r="B205" s="2">
        <v>16</v>
      </c>
      <c r="C205" s="2">
        <v>2</v>
      </c>
      <c r="D205" s="2">
        <v>752</v>
      </c>
      <c r="E205" s="2">
        <v>0</v>
      </c>
      <c r="F205" s="2">
        <f t="shared" si="21"/>
        <v>0</v>
      </c>
      <c r="G205" s="2">
        <f t="shared" si="22"/>
        <v>0</v>
      </c>
      <c r="H205" s="2">
        <f t="shared" si="23"/>
        <v>0</v>
      </c>
      <c r="I205" s="2">
        <f t="shared" si="24"/>
        <v>0</v>
      </c>
      <c r="J205" s="3">
        <f t="shared" si="25"/>
        <v>736.29255728027465</v>
      </c>
      <c r="K205">
        <f t="shared" si="26"/>
        <v>-15.70744271972535</v>
      </c>
      <c r="L205" s="2">
        <f t="shared" si="27"/>
        <v>246.72375679345291</v>
      </c>
    </row>
    <row r="206" spans="1:12">
      <c r="A206" s="2">
        <v>10</v>
      </c>
      <c r="B206" s="2">
        <v>17</v>
      </c>
      <c r="C206" s="2">
        <v>3</v>
      </c>
      <c r="D206" s="2">
        <v>693</v>
      </c>
      <c r="E206" s="2">
        <v>0</v>
      </c>
      <c r="F206" s="2">
        <f t="shared" si="21"/>
        <v>0</v>
      </c>
      <c r="G206" s="2">
        <f t="shared" si="22"/>
        <v>0</v>
      </c>
      <c r="H206" s="2">
        <f t="shared" si="23"/>
        <v>0</v>
      </c>
      <c r="I206" s="2">
        <f t="shared" si="24"/>
        <v>0</v>
      </c>
      <c r="J206" s="3">
        <f t="shared" si="25"/>
        <v>721.90799621854421</v>
      </c>
      <c r="K206">
        <f t="shared" si="26"/>
        <v>28.907996218544213</v>
      </c>
      <c r="L206" s="2">
        <f t="shared" si="27"/>
        <v>835.67224537136656</v>
      </c>
    </row>
    <row r="207" spans="1:12">
      <c r="A207" s="2">
        <v>10</v>
      </c>
      <c r="B207" s="2">
        <v>18</v>
      </c>
      <c r="C207" s="2">
        <v>4</v>
      </c>
      <c r="D207" s="2">
        <v>649</v>
      </c>
      <c r="E207" s="2">
        <v>0</v>
      </c>
      <c r="F207" s="2">
        <f t="shared" si="21"/>
        <v>0</v>
      </c>
      <c r="G207" s="2">
        <f t="shared" si="22"/>
        <v>0</v>
      </c>
      <c r="H207" s="2">
        <f t="shared" si="23"/>
        <v>0</v>
      </c>
      <c r="I207" s="2">
        <f t="shared" si="24"/>
        <v>0</v>
      </c>
      <c r="J207" s="3">
        <f t="shared" si="25"/>
        <v>760.1406794834603</v>
      </c>
      <c r="K207">
        <f t="shared" si="26"/>
        <v>111.1406794834603</v>
      </c>
      <c r="L207" s="2">
        <f t="shared" si="27"/>
        <v>12352.250636045253</v>
      </c>
    </row>
    <row r="208" spans="1:12">
      <c r="A208" s="2">
        <v>10</v>
      </c>
      <c r="B208" s="2">
        <v>19</v>
      </c>
      <c r="C208" s="2">
        <v>5</v>
      </c>
      <c r="D208" s="2">
        <v>1158</v>
      </c>
      <c r="E208" s="2">
        <v>0</v>
      </c>
      <c r="F208" s="2">
        <f t="shared" si="21"/>
        <v>0</v>
      </c>
      <c r="G208" s="2">
        <f t="shared" si="22"/>
        <v>0</v>
      </c>
      <c r="H208" s="2">
        <f t="shared" si="23"/>
        <v>0</v>
      </c>
      <c r="I208" s="2">
        <f t="shared" si="24"/>
        <v>0</v>
      </c>
      <c r="J208" s="3">
        <f t="shared" si="25"/>
        <v>1174.8477907956246</v>
      </c>
      <c r="K208">
        <f t="shared" si="26"/>
        <v>16.847790795624633</v>
      </c>
      <c r="L208" s="2">
        <f t="shared" si="27"/>
        <v>283.84805469313409</v>
      </c>
    </row>
    <row r="209" spans="1:12">
      <c r="A209" s="2">
        <v>10</v>
      </c>
      <c r="B209" s="2">
        <v>22</v>
      </c>
      <c r="C209" s="2">
        <v>1</v>
      </c>
      <c r="D209" s="2">
        <v>931</v>
      </c>
      <c r="E209" s="2">
        <v>0</v>
      </c>
      <c r="F209" s="2">
        <f t="shared" si="21"/>
        <v>0</v>
      </c>
      <c r="G209" s="2">
        <f t="shared" si="22"/>
        <v>0</v>
      </c>
      <c r="H209" s="2">
        <f t="shared" si="23"/>
        <v>0</v>
      </c>
      <c r="I209" s="2">
        <f t="shared" si="24"/>
        <v>0</v>
      </c>
      <c r="J209" s="3">
        <f t="shared" si="25"/>
        <v>982.93005882504553</v>
      </c>
      <c r="K209">
        <f t="shared" si="26"/>
        <v>51.930058825045535</v>
      </c>
      <c r="L209" s="2">
        <f t="shared" si="27"/>
        <v>2696.7310095726898</v>
      </c>
    </row>
    <row r="210" spans="1:12">
      <c r="A210" s="2">
        <v>10</v>
      </c>
      <c r="B210" s="2">
        <v>23</v>
      </c>
      <c r="C210" s="2">
        <v>2</v>
      </c>
      <c r="D210" s="2">
        <v>761</v>
      </c>
      <c r="E210" s="2">
        <v>0</v>
      </c>
      <c r="F210" s="2">
        <f t="shared" si="21"/>
        <v>0</v>
      </c>
      <c r="G210" s="2">
        <f t="shared" si="22"/>
        <v>0</v>
      </c>
      <c r="H210" s="2">
        <f t="shared" si="23"/>
        <v>0</v>
      </c>
      <c r="I210" s="2">
        <f t="shared" si="24"/>
        <v>0</v>
      </c>
      <c r="J210" s="3">
        <f t="shared" si="25"/>
        <v>736.29255728027465</v>
      </c>
      <c r="K210">
        <f t="shared" si="26"/>
        <v>-24.70744271972535</v>
      </c>
      <c r="L210" s="2">
        <f t="shared" si="27"/>
        <v>610.45772574850923</v>
      </c>
    </row>
    <row r="211" spans="1:12">
      <c r="A211" s="2">
        <v>10</v>
      </c>
      <c r="B211" s="2">
        <v>24</v>
      </c>
      <c r="C211" s="2">
        <v>3</v>
      </c>
      <c r="D211" s="2">
        <v>670</v>
      </c>
      <c r="E211" s="2">
        <v>0</v>
      </c>
      <c r="F211" s="2">
        <f t="shared" si="21"/>
        <v>0</v>
      </c>
      <c r="G211" s="2">
        <f t="shared" si="22"/>
        <v>0</v>
      </c>
      <c r="H211" s="2">
        <f t="shared" si="23"/>
        <v>0</v>
      </c>
      <c r="I211" s="2">
        <f t="shared" si="24"/>
        <v>0</v>
      </c>
      <c r="J211" s="3">
        <f t="shared" si="25"/>
        <v>721.90799621854421</v>
      </c>
      <c r="K211">
        <f t="shared" si="26"/>
        <v>51.907996218544213</v>
      </c>
      <c r="L211" s="2">
        <f t="shared" si="27"/>
        <v>2694.4400714244002</v>
      </c>
    </row>
    <row r="212" spans="1:12">
      <c r="A212" s="2">
        <v>10</v>
      </c>
      <c r="B212" s="2">
        <v>25</v>
      </c>
      <c r="C212" s="2">
        <v>4</v>
      </c>
      <c r="D212" s="2">
        <v>820</v>
      </c>
      <c r="E212" s="2">
        <v>0</v>
      </c>
      <c r="F212" s="2">
        <f t="shared" si="21"/>
        <v>0</v>
      </c>
      <c r="G212" s="2">
        <f t="shared" si="22"/>
        <v>0</v>
      </c>
      <c r="H212" s="2">
        <f t="shared" si="23"/>
        <v>0</v>
      </c>
      <c r="I212" s="2">
        <f t="shared" si="24"/>
        <v>0</v>
      </c>
      <c r="J212" s="3">
        <f t="shared" si="25"/>
        <v>760.1406794834603</v>
      </c>
      <c r="K212">
        <f t="shared" si="26"/>
        <v>-59.859320516539697</v>
      </c>
      <c r="L212" s="2">
        <f t="shared" si="27"/>
        <v>3583.1382527018304</v>
      </c>
    </row>
    <row r="213" spans="1:12">
      <c r="A213" s="2">
        <v>10</v>
      </c>
      <c r="B213" s="2">
        <v>26</v>
      </c>
      <c r="C213" s="2">
        <v>5</v>
      </c>
      <c r="D213" s="2">
        <v>1543</v>
      </c>
      <c r="E213" s="2" t="s">
        <v>5</v>
      </c>
      <c r="F213" s="2">
        <f t="shared" si="21"/>
        <v>1</v>
      </c>
      <c r="G213" s="2">
        <f t="shared" si="22"/>
        <v>0</v>
      </c>
      <c r="H213" s="2">
        <f t="shared" si="23"/>
        <v>0</v>
      </c>
      <c r="I213" s="2">
        <f t="shared" si="24"/>
        <v>0</v>
      </c>
      <c r="J213" s="3">
        <f t="shared" si="25"/>
        <v>1591.6557641821039</v>
      </c>
      <c r="K213">
        <f t="shared" si="26"/>
        <v>48.655764182103894</v>
      </c>
      <c r="L213" s="2">
        <f t="shared" si="27"/>
        <v>2367.3833881445044</v>
      </c>
    </row>
    <row r="214" spans="1:12">
      <c r="A214" s="2">
        <v>10</v>
      </c>
      <c r="B214" s="2">
        <v>29</v>
      </c>
      <c r="C214" s="2">
        <v>1</v>
      </c>
      <c r="D214" s="2">
        <v>974</v>
      </c>
      <c r="E214" s="2">
        <v>0</v>
      </c>
      <c r="F214" s="2">
        <f t="shared" si="21"/>
        <v>0</v>
      </c>
      <c r="G214" s="2">
        <f t="shared" si="22"/>
        <v>0</v>
      </c>
      <c r="H214" s="2">
        <f t="shared" si="23"/>
        <v>0</v>
      </c>
      <c r="I214" s="2">
        <f t="shared" si="24"/>
        <v>0</v>
      </c>
      <c r="J214" s="3">
        <f t="shared" si="25"/>
        <v>982.93005882504553</v>
      </c>
      <c r="K214">
        <f t="shared" si="26"/>
        <v>8.9300588250455348</v>
      </c>
      <c r="L214" s="2">
        <f t="shared" si="27"/>
        <v>79.745950618773634</v>
      </c>
    </row>
    <row r="215" spans="1:12">
      <c r="A215" s="2">
        <v>10</v>
      </c>
      <c r="B215" s="2">
        <v>30</v>
      </c>
      <c r="C215" s="2">
        <v>2</v>
      </c>
      <c r="D215" s="2">
        <v>685</v>
      </c>
      <c r="E215" s="2">
        <v>0</v>
      </c>
      <c r="F215" s="2">
        <f t="shared" si="21"/>
        <v>0</v>
      </c>
      <c r="G215" s="2">
        <f t="shared" si="22"/>
        <v>0</v>
      </c>
      <c r="H215" s="2">
        <f t="shared" si="23"/>
        <v>0</v>
      </c>
      <c r="I215" s="2">
        <f t="shared" si="24"/>
        <v>0</v>
      </c>
      <c r="J215" s="3">
        <f t="shared" si="25"/>
        <v>736.29255728027465</v>
      </c>
      <c r="K215">
        <f t="shared" si="26"/>
        <v>51.29255728027465</v>
      </c>
      <c r="L215" s="2">
        <f t="shared" si="27"/>
        <v>2630.9264323502562</v>
      </c>
    </row>
    <row r="216" spans="1:12">
      <c r="A216" s="2">
        <v>10</v>
      </c>
      <c r="B216" s="2">
        <v>31</v>
      </c>
      <c r="C216" s="2">
        <v>3</v>
      </c>
      <c r="D216" s="2">
        <v>848</v>
      </c>
      <c r="E216" s="2">
        <v>0</v>
      </c>
      <c r="F216" s="2">
        <f t="shared" si="21"/>
        <v>0</v>
      </c>
      <c r="G216" s="2">
        <f t="shared" si="22"/>
        <v>0</v>
      </c>
      <c r="H216" s="2">
        <f t="shared" si="23"/>
        <v>0</v>
      </c>
      <c r="I216" s="2">
        <f t="shared" si="24"/>
        <v>0</v>
      </c>
      <c r="J216" s="3">
        <f t="shared" si="25"/>
        <v>721.90799621854421</v>
      </c>
      <c r="K216">
        <f t="shared" si="26"/>
        <v>-126.09200378145579</v>
      </c>
      <c r="L216" s="2">
        <f t="shared" si="27"/>
        <v>15899.19341762266</v>
      </c>
    </row>
    <row r="217" spans="1:12">
      <c r="A217" s="2">
        <v>11</v>
      </c>
      <c r="B217" s="2">
        <v>1</v>
      </c>
      <c r="C217" s="2">
        <v>4</v>
      </c>
      <c r="D217" s="2">
        <v>1406</v>
      </c>
      <c r="E217" s="2" t="s">
        <v>6</v>
      </c>
      <c r="F217" s="2">
        <f t="shared" si="21"/>
        <v>0</v>
      </c>
      <c r="G217" s="2">
        <f t="shared" si="22"/>
        <v>1</v>
      </c>
      <c r="H217" s="2">
        <f t="shared" si="23"/>
        <v>0</v>
      </c>
      <c r="I217" s="2">
        <f t="shared" si="24"/>
        <v>0</v>
      </c>
      <c r="J217" s="3">
        <f t="shared" si="25"/>
        <v>1444.7855617020655</v>
      </c>
      <c r="K217">
        <f t="shared" si="26"/>
        <v>38.785561702065479</v>
      </c>
      <c r="L217" s="2">
        <f t="shared" si="27"/>
        <v>1504.3197965447284</v>
      </c>
    </row>
    <row r="218" spans="1:12">
      <c r="A218" s="2">
        <v>11</v>
      </c>
      <c r="B218" s="2">
        <v>2</v>
      </c>
      <c r="C218" s="2">
        <v>5</v>
      </c>
      <c r="D218" s="2">
        <v>1578</v>
      </c>
      <c r="E218" s="2">
        <v>0</v>
      </c>
      <c r="F218" s="2">
        <f t="shared" si="21"/>
        <v>0</v>
      </c>
      <c r="G218" s="2">
        <f t="shared" si="22"/>
        <v>0</v>
      </c>
      <c r="H218" s="2">
        <f t="shared" si="23"/>
        <v>0</v>
      </c>
      <c r="I218" s="2">
        <f t="shared" si="24"/>
        <v>0</v>
      </c>
      <c r="J218" s="3">
        <f t="shared" si="25"/>
        <v>1577.3760407597804</v>
      </c>
      <c r="K218">
        <f t="shared" si="26"/>
        <v>-0.62395924021961946</v>
      </c>
      <c r="L218" s="2">
        <f t="shared" si="27"/>
        <v>0.38932513345544478</v>
      </c>
    </row>
    <row r="219" spans="1:12">
      <c r="A219" s="2">
        <v>11</v>
      </c>
      <c r="B219" s="2">
        <v>5</v>
      </c>
      <c r="C219" s="2">
        <v>1</v>
      </c>
      <c r="D219" s="2">
        <v>1004</v>
      </c>
      <c r="E219" s="2">
        <v>0</v>
      </c>
      <c r="F219" s="2">
        <f t="shared" si="21"/>
        <v>0</v>
      </c>
      <c r="G219" s="2">
        <f t="shared" si="22"/>
        <v>0</v>
      </c>
      <c r="H219" s="2">
        <f t="shared" si="23"/>
        <v>0</v>
      </c>
      <c r="I219" s="2">
        <f t="shared" si="24"/>
        <v>0</v>
      </c>
      <c r="J219" s="3">
        <f t="shared" si="25"/>
        <v>1017.4811634845881</v>
      </c>
      <c r="K219">
        <f t="shared" si="26"/>
        <v>13.481163484588137</v>
      </c>
      <c r="L219" s="2">
        <f t="shared" si="27"/>
        <v>181.74176889819256</v>
      </c>
    </row>
    <row r="220" spans="1:12">
      <c r="A220" s="2">
        <v>11</v>
      </c>
      <c r="B220" s="2">
        <v>6</v>
      </c>
      <c r="C220" s="2">
        <v>2</v>
      </c>
      <c r="D220" s="2">
        <v>742</v>
      </c>
      <c r="E220" s="2">
        <v>0</v>
      </c>
      <c r="F220" s="2">
        <f t="shared" si="21"/>
        <v>0</v>
      </c>
      <c r="G220" s="2">
        <f t="shared" si="22"/>
        <v>0</v>
      </c>
      <c r="H220" s="2">
        <f t="shared" si="23"/>
        <v>0</v>
      </c>
      <c r="I220" s="2">
        <f t="shared" si="24"/>
        <v>0</v>
      </c>
      <c r="J220" s="3">
        <f t="shared" si="25"/>
        <v>770.84366193981737</v>
      </c>
      <c r="K220">
        <f t="shared" si="26"/>
        <v>28.843661939817366</v>
      </c>
      <c r="L220" s="2">
        <f t="shared" si="27"/>
        <v>831.9568340984689</v>
      </c>
    </row>
    <row r="221" spans="1:12">
      <c r="A221" s="2">
        <v>11</v>
      </c>
      <c r="B221" s="2">
        <v>7</v>
      </c>
      <c r="C221" s="2">
        <v>3</v>
      </c>
      <c r="D221" s="2">
        <v>685</v>
      </c>
      <c r="E221" s="2">
        <v>0</v>
      </c>
      <c r="F221" s="2">
        <f t="shared" si="21"/>
        <v>0</v>
      </c>
      <c r="G221" s="2">
        <f t="shared" si="22"/>
        <v>0</v>
      </c>
      <c r="H221" s="2">
        <f t="shared" si="23"/>
        <v>0</v>
      </c>
      <c r="I221" s="2">
        <f t="shared" si="24"/>
        <v>0</v>
      </c>
      <c r="J221" s="3">
        <f t="shared" si="25"/>
        <v>756.45910087808682</v>
      </c>
      <c r="K221">
        <f t="shared" si="26"/>
        <v>71.459100878086815</v>
      </c>
      <c r="L221" s="2">
        <f t="shared" si="27"/>
        <v>5106.4030983045877</v>
      </c>
    </row>
    <row r="222" spans="1:12">
      <c r="A222" s="2">
        <v>11</v>
      </c>
      <c r="B222" s="2">
        <v>8</v>
      </c>
      <c r="C222" s="2">
        <v>4</v>
      </c>
      <c r="D222" s="2">
        <v>800</v>
      </c>
      <c r="E222" s="2">
        <v>0</v>
      </c>
      <c r="F222" s="2">
        <f t="shared" si="21"/>
        <v>0</v>
      </c>
      <c r="G222" s="2">
        <f t="shared" si="22"/>
        <v>0</v>
      </c>
      <c r="H222" s="2">
        <f t="shared" si="23"/>
        <v>0</v>
      </c>
      <c r="I222" s="2">
        <f t="shared" si="24"/>
        <v>0</v>
      </c>
      <c r="J222" s="3">
        <f t="shared" si="25"/>
        <v>794.69178414300291</v>
      </c>
      <c r="K222">
        <f t="shared" si="26"/>
        <v>-5.3082158569970943</v>
      </c>
      <c r="L222" s="2">
        <f t="shared" si="27"/>
        <v>28.177155584475397</v>
      </c>
    </row>
    <row r="223" spans="1:12">
      <c r="A223" s="2">
        <v>11</v>
      </c>
      <c r="B223" s="2">
        <v>9</v>
      </c>
      <c r="C223" s="2">
        <v>5</v>
      </c>
      <c r="D223" s="2">
        <v>1454</v>
      </c>
      <c r="E223" s="2" t="s">
        <v>5</v>
      </c>
      <c r="F223" s="2">
        <f t="shared" si="21"/>
        <v>1</v>
      </c>
      <c r="G223" s="2">
        <f t="shared" si="22"/>
        <v>0</v>
      </c>
      <c r="H223" s="2">
        <f t="shared" si="23"/>
        <v>0</v>
      </c>
      <c r="I223" s="2">
        <f t="shared" si="24"/>
        <v>0</v>
      </c>
      <c r="J223" s="3">
        <f t="shared" si="25"/>
        <v>1626.2068688416466</v>
      </c>
      <c r="K223">
        <f t="shared" si="26"/>
        <v>172.20686884164661</v>
      </c>
      <c r="L223" s="2">
        <f t="shared" si="27"/>
        <v>29655.205676244077</v>
      </c>
    </row>
    <row r="224" spans="1:12">
      <c r="A224" s="2">
        <v>11</v>
      </c>
      <c r="B224" s="2">
        <v>12</v>
      </c>
      <c r="C224" s="2">
        <v>1</v>
      </c>
      <c r="D224" s="2">
        <v>890</v>
      </c>
      <c r="E224" s="2">
        <v>0</v>
      </c>
      <c r="F224" s="2">
        <f t="shared" si="21"/>
        <v>0</v>
      </c>
      <c r="G224" s="2">
        <f t="shared" si="22"/>
        <v>0</v>
      </c>
      <c r="H224" s="2">
        <f t="shared" si="23"/>
        <v>0</v>
      </c>
      <c r="I224" s="2">
        <f t="shared" si="24"/>
        <v>0</v>
      </c>
      <c r="J224" s="3">
        <f t="shared" si="25"/>
        <v>1017.4811634845881</v>
      </c>
      <c r="K224">
        <f t="shared" si="26"/>
        <v>127.48116348458814</v>
      </c>
      <c r="L224" s="2">
        <f t="shared" si="27"/>
        <v>16251.447043384287</v>
      </c>
    </row>
    <row r="225" spans="1:12">
      <c r="A225" s="2">
        <v>11</v>
      </c>
      <c r="B225" s="2">
        <v>13</v>
      </c>
      <c r="C225" s="2">
        <v>2</v>
      </c>
      <c r="D225" s="2">
        <v>693</v>
      </c>
      <c r="E225" s="2">
        <v>0</v>
      </c>
      <c r="F225" s="2">
        <f t="shared" si="21"/>
        <v>0</v>
      </c>
      <c r="G225" s="2">
        <f t="shared" si="22"/>
        <v>0</v>
      </c>
      <c r="H225" s="2">
        <f t="shared" si="23"/>
        <v>0</v>
      </c>
      <c r="I225" s="2">
        <f t="shared" si="24"/>
        <v>0</v>
      </c>
      <c r="J225" s="3">
        <f t="shared" si="25"/>
        <v>770.84366193981737</v>
      </c>
      <c r="K225">
        <f t="shared" si="26"/>
        <v>77.843661939817366</v>
      </c>
      <c r="L225" s="2">
        <f t="shared" si="27"/>
        <v>6059.6357042005711</v>
      </c>
    </row>
    <row r="226" spans="1:12">
      <c r="A226" s="2">
        <v>11</v>
      </c>
      <c r="B226" s="2">
        <v>14</v>
      </c>
      <c r="C226" s="2">
        <v>3</v>
      </c>
      <c r="D226" s="2">
        <v>693</v>
      </c>
      <c r="E226" s="2">
        <v>0</v>
      </c>
      <c r="F226" s="2">
        <f t="shared" si="21"/>
        <v>0</v>
      </c>
      <c r="G226" s="2">
        <f t="shared" si="22"/>
        <v>0</v>
      </c>
      <c r="H226" s="2">
        <f t="shared" si="23"/>
        <v>0</v>
      </c>
      <c r="I226" s="2">
        <f t="shared" si="24"/>
        <v>0</v>
      </c>
      <c r="J226" s="3">
        <f t="shared" si="25"/>
        <v>756.45910087808682</v>
      </c>
      <c r="K226">
        <f t="shared" si="26"/>
        <v>63.459100878086815</v>
      </c>
      <c r="L226" s="2">
        <f t="shared" si="27"/>
        <v>4027.0574842551987</v>
      </c>
    </row>
    <row r="227" spans="1:12">
      <c r="A227" s="2">
        <v>11</v>
      </c>
      <c r="B227" s="2">
        <v>15</v>
      </c>
      <c r="C227" s="2">
        <v>4</v>
      </c>
      <c r="D227" s="2">
        <v>914</v>
      </c>
      <c r="E227" s="2">
        <v>0</v>
      </c>
      <c r="F227" s="2">
        <f t="shared" si="21"/>
        <v>0</v>
      </c>
      <c r="G227" s="2">
        <f t="shared" si="22"/>
        <v>0</v>
      </c>
      <c r="H227" s="2">
        <f t="shared" si="23"/>
        <v>0</v>
      </c>
      <c r="I227" s="2">
        <f t="shared" si="24"/>
        <v>0</v>
      </c>
      <c r="J227" s="3">
        <f t="shared" si="25"/>
        <v>794.69178414300291</v>
      </c>
      <c r="K227">
        <f t="shared" si="26"/>
        <v>-119.30821585699709</v>
      </c>
      <c r="L227" s="2">
        <f t="shared" si="27"/>
        <v>14234.450370979814</v>
      </c>
    </row>
    <row r="228" spans="1:12">
      <c r="A228" s="2">
        <v>11</v>
      </c>
      <c r="B228" s="2">
        <v>16</v>
      </c>
      <c r="C228" s="2">
        <v>5</v>
      </c>
      <c r="D228" s="2">
        <v>1271</v>
      </c>
      <c r="E228" s="2">
        <v>0</v>
      </c>
      <c r="F228" s="2">
        <f t="shared" si="21"/>
        <v>0</v>
      </c>
      <c r="G228" s="2">
        <f t="shared" si="22"/>
        <v>0</v>
      </c>
      <c r="H228" s="2">
        <f t="shared" si="23"/>
        <v>0</v>
      </c>
      <c r="I228" s="2">
        <f t="shared" si="24"/>
        <v>0</v>
      </c>
      <c r="J228" s="3">
        <f t="shared" si="25"/>
        <v>1209.3988954551673</v>
      </c>
      <c r="K228">
        <f t="shared" si="26"/>
        <v>-61.601104544832651</v>
      </c>
      <c r="L228" s="2">
        <f t="shared" si="27"/>
        <v>3794.6960811434019</v>
      </c>
    </row>
    <row r="229" spans="1:12">
      <c r="A229" s="2">
        <v>11</v>
      </c>
      <c r="B229" s="2">
        <v>19</v>
      </c>
      <c r="C229" s="2">
        <v>1</v>
      </c>
      <c r="D229" s="2">
        <v>1031</v>
      </c>
      <c r="E229" s="2">
        <v>0</v>
      </c>
      <c r="F229" s="2">
        <f t="shared" si="21"/>
        <v>0</v>
      </c>
      <c r="G229" s="2">
        <f t="shared" si="22"/>
        <v>0</v>
      </c>
      <c r="H229" s="2">
        <f t="shared" si="23"/>
        <v>0</v>
      </c>
      <c r="I229" s="2">
        <f t="shared" si="24"/>
        <v>0</v>
      </c>
      <c r="J229" s="3">
        <f t="shared" si="25"/>
        <v>1017.4811634845881</v>
      </c>
      <c r="K229">
        <f t="shared" si="26"/>
        <v>-13.518836515411863</v>
      </c>
      <c r="L229" s="2">
        <f t="shared" si="27"/>
        <v>182.75894073043315</v>
      </c>
    </row>
    <row r="230" spans="1:12">
      <c r="A230" s="2">
        <v>11</v>
      </c>
      <c r="B230" s="2">
        <v>20</v>
      </c>
      <c r="C230" s="2">
        <v>2</v>
      </c>
      <c r="D230" s="2">
        <v>949</v>
      </c>
      <c r="E230" s="2">
        <v>0</v>
      </c>
      <c r="F230" s="2">
        <f t="shared" si="21"/>
        <v>0</v>
      </c>
      <c r="G230" s="2">
        <f t="shared" si="22"/>
        <v>0</v>
      </c>
      <c r="H230" s="2">
        <f t="shared" si="23"/>
        <v>0</v>
      </c>
      <c r="I230" s="2">
        <f t="shared" si="24"/>
        <v>0</v>
      </c>
      <c r="J230" s="3">
        <f t="shared" si="25"/>
        <v>770.84366193981737</v>
      </c>
      <c r="K230">
        <f t="shared" si="26"/>
        <v>-178.15633806018263</v>
      </c>
      <c r="L230" s="2">
        <f t="shared" si="27"/>
        <v>31739.680791014078</v>
      </c>
    </row>
    <row r="231" spans="1:12">
      <c r="A231" s="2">
        <v>11</v>
      </c>
      <c r="B231" s="2">
        <v>21</v>
      </c>
      <c r="C231" s="2">
        <v>3</v>
      </c>
      <c r="D231" s="2">
        <v>1356</v>
      </c>
      <c r="E231" s="2" t="s">
        <v>7</v>
      </c>
      <c r="F231" s="2">
        <f t="shared" si="21"/>
        <v>0</v>
      </c>
      <c r="G231" s="2">
        <f t="shared" si="22"/>
        <v>0</v>
      </c>
      <c r="H231" s="2">
        <f t="shared" si="23"/>
        <v>1</v>
      </c>
      <c r="I231" s="2">
        <f t="shared" si="24"/>
        <v>0</v>
      </c>
      <c r="J231" s="3">
        <f t="shared" si="25"/>
        <v>952.91743344232668</v>
      </c>
      <c r="K231">
        <f t="shared" si="26"/>
        <v>-403.08256655767332</v>
      </c>
      <c r="L231" s="2">
        <f t="shared" si="27"/>
        <v>162475.55546272115</v>
      </c>
    </row>
    <row r="232" spans="1:12">
      <c r="A232" s="2">
        <v>11</v>
      </c>
      <c r="B232" s="2">
        <v>23</v>
      </c>
      <c r="C232" s="2">
        <v>5</v>
      </c>
      <c r="D232" s="2">
        <v>1085</v>
      </c>
      <c r="E232" s="2" t="s">
        <v>8</v>
      </c>
      <c r="F232" s="2">
        <f t="shared" si="21"/>
        <v>0</v>
      </c>
      <c r="G232" s="2">
        <f t="shared" si="22"/>
        <v>0</v>
      </c>
      <c r="H232" s="2">
        <f t="shared" si="23"/>
        <v>0</v>
      </c>
      <c r="I232" s="2">
        <f t="shared" si="24"/>
        <v>1</v>
      </c>
      <c r="J232" s="3">
        <f t="shared" si="25"/>
        <v>1508.5132327246179</v>
      </c>
      <c r="K232">
        <f t="shared" si="26"/>
        <v>423.51323272461786</v>
      </c>
      <c r="L232" s="2">
        <f t="shared" si="27"/>
        <v>179363.45829285632</v>
      </c>
    </row>
    <row r="233" spans="1:12">
      <c r="A233" s="2">
        <v>11</v>
      </c>
      <c r="B233" s="2">
        <v>26</v>
      </c>
      <c r="C233" s="2">
        <v>1</v>
      </c>
      <c r="D233" s="2">
        <v>1063</v>
      </c>
      <c r="E233" s="2">
        <v>0</v>
      </c>
      <c r="F233" s="2">
        <f t="shared" si="21"/>
        <v>0</v>
      </c>
      <c r="G233" s="2">
        <f t="shared" si="22"/>
        <v>0</v>
      </c>
      <c r="H233" s="2">
        <f t="shared" si="23"/>
        <v>0</v>
      </c>
      <c r="I233" s="2">
        <f t="shared" si="24"/>
        <v>0</v>
      </c>
      <c r="J233" s="3">
        <f t="shared" si="25"/>
        <v>1017.4811634845881</v>
      </c>
      <c r="K233">
        <f t="shared" si="26"/>
        <v>-45.518836515411863</v>
      </c>
      <c r="L233" s="2">
        <f t="shared" si="27"/>
        <v>2071.9644777167923</v>
      </c>
    </row>
    <row r="234" spans="1:12">
      <c r="A234" s="2">
        <v>11</v>
      </c>
      <c r="B234" s="2">
        <v>27</v>
      </c>
      <c r="C234" s="2">
        <v>2</v>
      </c>
      <c r="D234" s="2">
        <v>797</v>
      </c>
      <c r="E234" s="2">
        <v>0</v>
      </c>
      <c r="F234" s="2">
        <f t="shared" si="21"/>
        <v>0</v>
      </c>
      <c r="G234" s="2">
        <f t="shared" si="22"/>
        <v>0</v>
      </c>
      <c r="H234" s="2">
        <f t="shared" si="23"/>
        <v>0</v>
      </c>
      <c r="I234" s="2">
        <f t="shared" si="24"/>
        <v>0</v>
      </c>
      <c r="J234" s="3">
        <f t="shared" si="25"/>
        <v>770.84366193981737</v>
      </c>
      <c r="K234">
        <f t="shared" si="26"/>
        <v>-26.156338060182634</v>
      </c>
      <c r="L234" s="2">
        <f t="shared" si="27"/>
        <v>684.15402071855863</v>
      </c>
    </row>
    <row r="235" spans="1:12">
      <c r="A235" s="2">
        <v>11</v>
      </c>
      <c r="B235" s="2">
        <v>28</v>
      </c>
      <c r="C235" s="2">
        <v>3</v>
      </c>
      <c r="D235" s="2">
        <v>632</v>
      </c>
      <c r="E235" s="2">
        <v>0</v>
      </c>
      <c r="F235" s="2">
        <f t="shared" si="21"/>
        <v>0</v>
      </c>
      <c r="G235" s="2">
        <f t="shared" si="22"/>
        <v>0</v>
      </c>
      <c r="H235" s="2">
        <f t="shared" si="23"/>
        <v>0</v>
      </c>
      <c r="I235" s="2">
        <f t="shared" si="24"/>
        <v>0</v>
      </c>
      <c r="J235" s="3">
        <f t="shared" si="25"/>
        <v>756.45910087808682</v>
      </c>
      <c r="K235">
        <f t="shared" si="26"/>
        <v>124.45910087808682</v>
      </c>
      <c r="L235" s="2">
        <f t="shared" si="27"/>
        <v>15490.067791381791</v>
      </c>
    </row>
    <row r="236" spans="1:12">
      <c r="A236" s="2">
        <v>11</v>
      </c>
      <c r="B236" s="2">
        <v>29</v>
      </c>
      <c r="C236" s="2">
        <v>4</v>
      </c>
      <c r="D236" s="2">
        <v>698</v>
      </c>
      <c r="E236" s="2">
        <v>0</v>
      </c>
      <c r="F236" s="2">
        <f t="shared" si="21"/>
        <v>0</v>
      </c>
      <c r="G236" s="2">
        <f t="shared" si="22"/>
        <v>0</v>
      </c>
      <c r="H236" s="2">
        <f t="shared" si="23"/>
        <v>0</v>
      </c>
      <c r="I236" s="2">
        <f t="shared" si="24"/>
        <v>0</v>
      </c>
      <c r="J236" s="3">
        <f t="shared" si="25"/>
        <v>794.69178414300291</v>
      </c>
      <c r="K236">
        <f t="shared" si="26"/>
        <v>96.691784143002906</v>
      </c>
      <c r="L236" s="2">
        <f t="shared" si="27"/>
        <v>9349.3011207570689</v>
      </c>
    </row>
    <row r="237" spans="1:12">
      <c r="A237" s="2">
        <v>11</v>
      </c>
      <c r="B237" s="2">
        <v>30</v>
      </c>
      <c r="C237" s="2">
        <v>5</v>
      </c>
      <c r="D237" s="2">
        <v>1691</v>
      </c>
      <c r="E237" s="2" t="s">
        <v>6</v>
      </c>
      <c r="F237" s="2">
        <f t="shared" si="21"/>
        <v>0</v>
      </c>
      <c r="G237" s="2">
        <f t="shared" si="22"/>
        <v>1</v>
      </c>
      <c r="H237" s="2">
        <f t="shared" si="23"/>
        <v>0</v>
      </c>
      <c r="I237" s="2">
        <f t="shared" si="24"/>
        <v>0</v>
      </c>
      <c r="J237" s="3">
        <f t="shared" si="25"/>
        <v>1306.0431600074921</v>
      </c>
      <c r="K237">
        <f t="shared" si="26"/>
        <v>-384.95683999250787</v>
      </c>
      <c r="L237" s="2">
        <f t="shared" si="27"/>
        <v>148191.7686570173</v>
      </c>
    </row>
    <row r="238" spans="1:12">
      <c r="A238" s="2">
        <v>12</v>
      </c>
      <c r="B238" s="2">
        <v>3</v>
      </c>
      <c r="C238" s="2">
        <v>1</v>
      </c>
      <c r="D238" s="2">
        <v>1504</v>
      </c>
      <c r="E238" s="2">
        <v>0</v>
      </c>
      <c r="F238" s="2">
        <f t="shared" si="21"/>
        <v>0</v>
      </c>
      <c r="G238" s="2">
        <f t="shared" si="22"/>
        <v>0</v>
      </c>
      <c r="H238" s="2">
        <f t="shared" si="23"/>
        <v>0</v>
      </c>
      <c r="I238" s="2">
        <f t="shared" si="24"/>
        <v>0</v>
      </c>
      <c r="J238" s="3">
        <f t="shared" si="25"/>
        <v>1416.7057847579415</v>
      </c>
      <c r="K238">
        <f t="shared" si="26"/>
        <v>-87.294215242058499</v>
      </c>
      <c r="L238" s="2">
        <f t="shared" si="27"/>
        <v>7620.2800147268381</v>
      </c>
    </row>
    <row r="239" spans="1:12">
      <c r="A239" s="2">
        <v>12</v>
      </c>
      <c r="B239" s="2">
        <v>4</v>
      </c>
      <c r="C239" s="2">
        <v>2</v>
      </c>
      <c r="D239" s="2">
        <v>828</v>
      </c>
      <c r="E239" s="2">
        <v>0</v>
      </c>
      <c r="F239" s="2">
        <f t="shared" si="21"/>
        <v>0</v>
      </c>
      <c r="G239" s="2">
        <f t="shared" si="22"/>
        <v>0</v>
      </c>
      <c r="H239" s="2">
        <f t="shared" si="23"/>
        <v>0</v>
      </c>
      <c r="I239" s="2">
        <f t="shared" si="24"/>
        <v>0</v>
      </c>
      <c r="J239" s="3">
        <f t="shared" si="25"/>
        <v>859.36920344913074</v>
      </c>
      <c r="K239">
        <f t="shared" si="26"/>
        <v>31.369203449130737</v>
      </c>
      <c r="L239" s="2">
        <f t="shared" si="27"/>
        <v>984.02692503295566</v>
      </c>
    </row>
    <row r="240" spans="1:12">
      <c r="A240" s="2">
        <v>12</v>
      </c>
      <c r="B240" s="2">
        <v>5</v>
      </c>
      <c r="C240" s="2">
        <v>3</v>
      </c>
      <c r="D240" s="2">
        <v>863</v>
      </c>
      <c r="E240" s="2">
        <v>0</v>
      </c>
      <c r="F240" s="2">
        <f t="shared" si="21"/>
        <v>0</v>
      </c>
      <c r="G240" s="2">
        <f t="shared" si="22"/>
        <v>0</v>
      </c>
      <c r="H240" s="2">
        <f t="shared" si="23"/>
        <v>0</v>
      </c>
      <c r="I240" s="2">
        <f t="shared" si="24"/>
        <v>0</v>
      </c>
      <c r="J240" s="3">
        <f t="shared" si="25"/>
        <v>844.9846423874003</v>
      </c>
      <c r="K240">
        <f t="shared" si="26"/>
        <v>-18.015357612599701</v>
      </c>
      <c r="L240" s="2">
        <f t="shared" si="27"/>
        <v>324.55310990985396</v>
      </c>
    </row>
    <row r="241" spans="1:12">
      <c r="A241" s="2">
        <v>12</v>
      </c>
      <c r="B241" s="2">
        <v>6</v>
      </c>
      <c r="C241" s="2">
        <v>4</v>
      </c>
      <c r="D241" s="2">
        <v>957</v>
      </c>
      <c r="E241" s="2">
        <v>0</v>
      </c>
      <c r="F241" s="2">
        <f t="shared" si="21"/>
        <v>0</v>
      </c>
      <c r="G241" s="2">
        <f t="shared" si="22"/>
        <v>0</v>
      </c>
      <c r="H241" s="2">
        <f t="shared" si="23"/>
        <v>0</v>
      </c>
      <c r="I241" s="2">
        <f t="shared" si="24"/>
        <v>0</v>
      </c>
      <c r="J241" s="3">
        <f t="shared" si="25"/>
        <v>883.21732565231639</v>
      </c>
      <c r="K241">
        <f t="shared" si="26"/>
        <v>-73.78267434768361</v>
      </c>
      <c r="L241" s="2">
        <f t="shared" si="27"/>
        <v>5443.8830338963289</v>
      </c>
    </row>
    <row r="242" spans="1:12">
      <c r="A242" s="2">
        <v>12</v>
      </c>
      <c r="B242" s="2">
        <v>7</v>
      </c>
      <c r="C242" s="2">
        <v>5</v>
      </c>
      <c r="D242" s="2">
        <v>1585</v>
      </c>
      <c r="E242" s="2" t="s">
        <v>5</v>
      </c>
      <c r="F242" s="2">
        <f t="shared" si="21"/>
        <v>1</v>
      </c>
      <c r="G242" s="2">
        <f t="shared" si="22"/>
        <v>0</v>
      </c>
      <c r="H242" s="2">
        <f t="shared" si="23"/>
        <v>0</v>
      </c>
      <c r="I242" s="2">
        <f t="shared" si="24"/>
        <v>0</v>
      </c>
      <c r="J242" s="3">
        <f t="shared" si="25"/>
        <v>1714.73241035096</v>
      </c>
      <c r="K242">
        <f t="shared" si="26"/>
        <v>129.73241035095998</v>
      </c>
      <c r="L242" s="2">
        <f t="shared" si="27"/>
        <v>16830.498295469868</v>
      </c>
    </row>
    <row r="243" spans="1:12">
      <c r="A243" s="2">
        <v>12</v>
      </c>
      <c r="B243" s="2">
        <v>10</v>
      </c>
      <c r="C243" s="2">
        <v>1</v>
      </c>
      <c r="D243" s="2">
        <v>1126</v>
      </c>
      <c r="E243" s="2">
        <v>0</v>
      </c>
      <c r="F243" s="2">
        <f t="shared" si="21"/>
        <v>0</v>
      </c>
      <c r="G243" s="2">
        <f t="shared" si="22"/>
        <v>0</v>
      </c>
      <c r="H243" s="2">
        <f t="shared" si="23"/>
        <v>0</v>
      </c>
      <c r="I243" s="2">
        <f t="shared" si="24"/>
        <v>0</v>
      </c>
      <c r="J243" s="3">
        <f t="shared" si="25"/>
        <v>1106.0067049939016</v>
      </c>
      <c r="K243">
        <f t="shared" si="26"/>
        <v>-19.993295006098379</v>
      </c>
      <c r="L243" s="2">
        <f t="shared" si="27"/>
        <v>399.73184520087835</v>
      </c>
    </row>
    <row r="244" spans="1:12">
      <c r="A244" s="2">
        <v>12</v>
      </c>
      <c r="B244" s="2">
        <v>11</v>
      </c>
      <c r="C244" s="2">
        <v>2</v>
      </c>
      <c r="D244" s="2">
        <v>896</v>
      </c>
      <c r="E244" s="2">
        <v>0</v>
      </c>
      <c r="F244" s="2">
        <f t="shared" si="21"/>
        <v>0</v>
      </c>
      <c r="G244" s="2">
        <f t="shared" si="22"/>
        <v>0</v>
      </c>
      <c r="H244" s="2">
        <f t="shared" si="23"/>
        <v>0</v>
      </c>
      <c r="I244" s="2">
        <f t="shared" si="24"/>
        <v>0</v>
      </c>
      <c r="J244" s="3">
        <f t="shared" si="25"/>
        <v>859.36920344913074</v>
      </c>
      <c r="K244">
        <f t="shared" si="26"/>
        <v>-36.630796550869263</v>
      </c>
      <c r="L244" s="2">
        <f t="shared" si="27"/>
        <v>1341.8152559511755</v>
      </c>
    </row>
    <row r="245" spans="1:12">
      <c r="A245" s="2">
        <v>12</v>
      </c>
      <c r="B245" s="2">
        <v>12</v>
      </c>
      <c r="C245" s="2">
        <v>3</v>
      </c>
      <c r="D245" s="2">
        <v>870</v>
      </c>
      <c r="E245" s="2">
        <v>0</v>
      </c>
      <c r="F245" s="2">
        <f t="shared" si="21"/>
        <v>0</v>
      </c>
      <c r="G245" s="2">
        <f t="shared" si="22"/>
        <v>0</v>
      </c>
      <c r="H245" s="2">
        <f t="shared" si="23"/>
        <v>0</v>
      </c>
      <c r="I245" s="2">
        <f t="shared" si="24"/>
        <v>0</v>
      </c>
      <c r="J245" s="3">
        <f t="shared" si="25"/>
        <v>844.9846423874003</v>
      </c>
      <c r="K245">
        <f t="shared" si="26"/>
        <v>-25.015357612599701</v>
      </c>
      <c r="L245" s="2">
        <f t="shared" si="27"/>
        <v>625.76811648624982</v>
      </c>
    </row>
    <row r="246" spans="1:12">
      <c r="A246" s="2">
        <v>12</v>
      </c>
      <c r="B246" s="2">
        <v>13</v>
      </c>
      <c r="C246" s="2">
        <v>4</v>
      </c>
      <c r="D246" s="2">
        <v>873</v>
      </c>
      <c r="E246" s="2">
        <v>0</v>
      </c>
      <c r="F246" s="2">
        <f t="shared" si="21"/>
        <v>0</v>
      </c>
      <c r="G246" s="2">
        <f t="shared" si="22"/>
        <v>0</v>
      </c>
      <c r="H246" s="2">
        <f t="shared" si="23"/>
        <v>0</v>
      </c>
      <c r="I246" s="2">
        <f t="shared" si="24"/>
        <v>0</v>
      </c>
      <c r="J246" s="3">
        <f t="shared" si="25"/>
        <v>883.21732565231639</v>
      </c>
      <c r="K246">
        <f t="shared" si="26"/>
        <v>10.21732565231639</v>
      </c>
      <c r="L246" s="2">
        <f t="shared" si="27"/>
        <v>104.39374348548255</v>
      </c>
    </row>
    <row r="247" spans="1:12">
      <c r="A247" s="2">
        <v>12</v>
      </c>
      <c r="B247" s="2">
        <v>14</v>
      </c>
      <c r="C247" s="2">
        <v>5</v>
      </c>
      <c r="D247" s="2">
        <v>1471</v>
      </c>
      <c r="E247" s="2">
        <v>0</v>
      </c>
      <c r="F247" s="2">
        <f t="shared" si="21"/>
        <v>0</v>
      </c>
      <c r="G247" s="2">
        <f t="shared" si="22"/>
        <v>0</v>
      </c>
      <c r="H247" s="2">
        <f t="shared" si="23"/>
        <v>0</v>
      </c>
      <c r="I247" s="2">
        <f t="shared" si="24"/>
        <v>0</v>
      </c>
      <c r="J247" s="3">
        <f t="shared" si="25"/>
        <v>1297.9244369644807</v>
      </c>
      <c r="K247">
        <f t="shared" si="26"/>
        <v>-173.07556303551928</v>
      </c>
      <c r="L247" s="2">
        <f t="shared" si="27"/>
        <v>29955.150520062009</v>
      </c>
    </row>
    <row r="248" spans="1:12">
      <c r="A248" s="2">
        <v>12</v>
      </c>
      <c r="B248" s="2">
        <v>17</v>
      </c>
      <c r="C248" s="2">
        <v>1</v>
      </c>
      <c r="D248" s="2">
        <v>1299</v>
      </c>
      <c r="E248" s="2">
        <v>0</v>
      </c>
      <c r="F248" s="2">
        <f t="shared" si="21"/>
        <v>0</v>
      </c>
      <c r="G248" s="2">
        <f t="shared" si="22"/>
        <v>0</v>
      </c>
      <c r="H248" s="2">
        <f t="shared" si="23"/>
        <v>0</v>
      </c>
      <c r="I248" s="2">
        <f t="shared" si="24"/>
        <v>0</v>
      </c>
      <c r="J248" s="3">
        <f t="shared" si="25"/>
        <v>1106.0067049939016</v>
      </c>
      <c r="K248">
        <f t="shared" si="26"/>
        <v>-192.99329500609838</v>
      </c>
      <c r="L248" s="2">
        <f t="shared" si="27"/>
        <v>37246.411917310914</v>
      </c>
    </row>
    <row r="249" spans="1:12">
      <c r="A249" s="2">
        <v>12</v>
      </c>
      <c r="B249" s="2">
        <v>18</v>
      </c>
      <c r="C249" s="2">
        <v>2</v>
      </c>
      <c r="D249" s="2">
        <v>1058</v>
      </c>
      <c r="E249" s="2">
        <v>0</v>
      </c>
      <c r="F249" s="2">
        <f t="shared" si="21"/>
        <v>0</v>
      </c>
      <c r="G249" s="2">
        <f t="shared" si="22"/>
        <v>0</v>
      </c>
      <c r="H249" s="2">
        <f t="shared" si="23"/>
        <v>0</v>
      </c>
      <c r="I249" s="2">
        <f t="shared" si="24"/>
        <v>0</v>
      </c>
      <c r="J249" s="3">
        <f t="shared" si="25"/>
        <v>859.36920344913074</v>
      </c>
      <c r="K249">
        <f t="shared" si="26"/>
        <v>-198.63079655086926</v>
      </c>
      <c r="L249" s="2">
        <f t="shared" si="27"/>
        <v>39454.193338432815</v>
      </c>
    </row>
    <row r="250" spans="1:12">
      <c r="A250" s="2">
        <v>12</v>
      </c>
      <c r="B250" s="2">
        <v>19</v>
      </c>
      <c r="C250" s="2">
        <v>3</v>
      </c>
      <c r="D250" s="2">
        <v>1104</v>
      </c>
      <c r="E250" s="2">
        <v>0</v>
      </c>
      <c r="F250" s="2">
        <f t="shared" si="21"/>
        <v>0</v>
      </c>
      <c r="G250" s="2">
        <f t="shared" si="22"/>
        <v>0</v>
      </c>
      <c r="H250" s="2">
        <f t="shared" si="23"/>
        <v>0</v>
      </c>
      <c r="I250" s="2">
        <f t="shared" si="24"/>
        <v>0</v>
      </c>
      <c r="J250" s="3">
        <f t="shared" si="25"/>
        <v>844.9846423874003</v>
      </c>
      <c r="K250">
        <f t="shared" si="26"/>
        <v>-259.0153576125997</v>
      </c>
      <c r="L250" s="2">
        <f t="shared" si="27"/>
        <v>67088.955479182914</v>
      </c>
    </row>
    <row r="251" spans="1:12">
      <c r="A251" s="2">
        <v>12</v>
      </c>
      <c r="B251" s="2">
        <v>20</v>
      </c>
      <c r="C251" s="2">
        <v>4</v>
      </c>
      <c r="D251" s="2">
        <v>1018</v>
      </c>
      <c r="E251" s="2">
        <v>0</v>
      </c>
      <c r="F251" s="2">
        <f t="shared" si="21"/>
        <v>0</v>
      </c>
      <c r="G251" s="2">
        <f t="shared" si="22"/>
        <v>0</v>
      </c>
      <c r="H251" s="2">
        <f t="shared" si="23"/>
        <v>0</v>
      </c>
      <c r="I251" s="2">
        <f t="shared" si="24"/>
        <v>0</v>
      </c>
      <c r="J251" s="3">
        <f t="shared" si="25"/>
        <v>883.21732565231639</v>
      </c>
      <c r="K251">
        <f t="shared" si="26"/>
        <v>-134.78267434768361</v>
      </c>
      <c r="L251" s="2">
        <f t="shared" si="27"/>
        <v>18166.369304313728</v>
      </c>
    </row>
    <row r="252" spans="1:12">
      <c r="A252" s="2">
        <v>12</v>
      </c>
      <c r="B252" s="2">
        <v>21</v>
      </c>
      <c r="C252" s="2">
        <v>5</v>
      </c>
      <c r="D252" s="2">
        <v>1955</v>
      </c>
      <c r="E252" s="2" t="s">
        <v>5</v>
      </c>
      <c r="F252" s="2">
        <f t="shared" si="21"/>
        <v>1</v>
      </c>
      <c r="G252" s="2">
        <f t="shared" si="22"/>
        <v>0</v>
      </c>
      <c r="H252" s="2">
        <f t="shared" si="23"/>
        <v>0</v>
      </c>
      <c r="I252" s="2">
        <f t="shared" si="24"/>
        <v>0</v>
      </c>
      <c r="J252" s="3">
        <f t="shared" si="25"/>
        <v>1714.73241035096</v>
      </c>
      <c r="K252">
        <f t="shared" si="26"/>
        <v>-240.26758964904002</v>
      </c>
      <c r="L252" s="2">
        <f t="shared" si="27"/>
        <v>57728.514635759486</v>
      </c>
    </row>
    <row r="253" spans="1:12">
      <c r="A253" s="2">
        <v>12</v>
      </c>
      <c r="B253" s="2">
        <v>24</v>
      </c>
      <c r="C253" s="2">
        <v>1</v>
      </c>
      <c r="D253" s="2">
        <v>941</v>
      </c>
      <c r="E253" s="2" t="s">
        <v>7</v>
      </c>
      <c r="F253" s="2">
        <f t="shared" si="21"/>
        <v>0</v>
      </c>
      <c r="G253" s="2">
        <f t="shared" si="22"/>
        <v>0</v>
      </c>
      <c r="H253" s="2">
        <f t="shared" si="23"/>
        <v>1</v>
      </c>
      <c r="I253" s="2">
        <f t="shared" si="24"/>
        <v>0</v>
      </c>
      <c r="J253" s="3">
        <f t="shared" si="25"/>
        <v>1302.4650375581414</v>
      </c>
      <c r="K253">
        <f t="shared" si="26"/>
        <v>361.46503755814138</v>
      </c>
      <c r="L253" s="2">
        <f t="shared" si="27"/>
        <v>130656.97337690856</v>
      </c>
    </row>
    <row r="254" spans="1:12">
      <c r="A254" s="2">
        <v>12</v>
      </c>
      <c r="B254" s="2">
        <v>26</v>
      </c>
      <c r="C254" s="2">
        <v>3</v>
      </c>
      <c r="D254" s="2">
        <v>999</v>
      </c>
      <c r="E254" s="2" t="s">
        <v>8</v>
      </c>
      <c r="F254" s="2">
        <f t="shared" si="21"/>
        <v>0</v>
      </c>
      <c r="G254" s="2">
        <f t="shared" si="22"/>
        <v>0</v>
      </c>
      <c r="H254" s="2">
        <f t="shared" si="23"/>
        <v>0</v>
      </c>
      <c r="I254" s="2">
        <f t="shared" si="24"/>
        <v>1</v>
      </c>
      <c r="J254" s="3">
        <f t="shared" si="25"/>
        <v>1144.0989796568508</v>
      </c>
      <c r="K254">
        <f t="shared" si="26"/>
        <v>145.09897965685082</v>
      </c>
      <c r="L254" s="2">
        <f t="shared" si="27"/>
        <v>21053.713897459205</v>
      </c>
    </row>
    <row r="255" spans="1:12">
      <c r="A255" s="2">
        <v>12</v>
      </c>
      <c r="B255" s="2">
        <v>27</v>
      </c>
      <c r="C255" s="2">
        <v>4</v>
      </c>
      <c r="D255" s="2">
        <v>619</v>
      </c>
      <c r="E255" s="2">
        <v>0</v>
      </c>
      <c r="F255" s="2">
        <f t="shared" si="21"/>
        <v>0</v>
      </c>
      <c r="G255" s="2">
        <f t="shared" si="22"/>
        <v>0</v>
      </c>
      <c r="H255" s="2">
        <f t="shared" si="23"/>
        <v>0</v>
      </c>
      <c r="I255" s="2">
        <f t="shared" si="24"/>
        <v>0</v>
      </c>
      <c r="J255" s="3">
        <f t="shared" si="25"/>
        <v>883.21732565231639</v>
      </c>
      <c r="K255">
        <f t="shared" si="26"/>
        <v>264.21732565231639</v>
      </c>
      <c r="L255" s="2">
        <f t="shared" si="27"/>
        <v>69810.795174862214</v>
      </c>
    </row>
    <row r="256" spans="1:12">
      <c r="A256" s="2">
        <v>12</v>
      </c>
      <c r="B256" s="2">
        <v>28</v>
      </c>
      <c r="C256" s="2">
        <v>5</v>
      </c>
      <c r="D256" s="2">
        <v>937</v>
      </c>
      <c r="E256" s="2">
        <v>0</v>
      </c>
      <c r="F256" s="2">
        <f t="shared" si="21"/>
        <v>0</v>
      </c>
      <c r="G256" s="2">
        <f t="shared" si="22"/>
        <v>0</v>
      </c>
      <c r="H256" s="2">
        <f t="shared" si="23"/>
        <v>0</v>
      </c>
      <c r="I256" s="2">
        <f t="shared" si="24"/>
        <v>0</v>
      </c>
      <c r="J256" s="3">
        <f t="shared" si="25"/>
        <v>1297.9244369644807</v>
      </c>
      <c r="K256">
        <f t="shared" si="26"/>
        <v>360.92443696448072</v>
      </c>
      <c r="L256" s="2">
        <f t="shared" si="27"/>
        <v>130266.44919812742</v>
      </c>
    </row>
    <row r="257" spans="1:12">
      <c r="A257" s="2">
        <v>12</v>
      </c>
      <c r="B257" s="2">
        <v>31</v>
      </c>
      <c r="C257" s="2">
        <v>1</v>
      </c>
      <c r="D257" s="2">
        <v>1146</v>
      </c>
      <c r="E257" s="2" t="s">
        <v>7</v>
      </c>
      <c r="F257" s="2">
        <f t="shared" si="21"/>
        <v>0</v>
      </c>
      <c r="G257" s="2">
        <f t="shared" si="22"/>
        <v>0</v>
      </c>
      <c r="H257" s="2">
        <f t="shared" si="23"/>
        <v>1</v>
      </c>
      <c r="I257" s="2">
        <f t="shared" si="24"/>
        <v>0</v>
      </c>
      <c r="J257" s="3">
        <f t="shared" si="25"/>
        <v>1302.4650375581414</v>
      </c>
      <c r="K257">
        <f t="shared" si="26"/>
        <v>156.46503755814138</v>
      </c>
      <c r="L257" s="2">
        <f t="shared" si="27"/>
        <v>24481.307978070592</v>
      </c>
    </row>
  </sheetData>
  <conditionalFormatting sqref="K4:K257">
    <cfRule type="expression" dxfId="3" priority="2">
      <formula>ABS(K4)&gt;=2*$R$11</formula>
    </cfRule>
  </conditionalFormatting>
  <conditionalFormatting sqref="Q15">
    <cfRule type="expression" dxfId="2" priority="1">
      <formula>ABS(Q15)&gt;=2*$R$11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4"/>
  <sheetViews>
    <sheetView tabSelected="1" topLeftCell="I62" workbookViewId="0">
      <selection activeCell="V17" sqref="V17"/>
    </sheetView>
  </sheetViews>
  <sheetFormatPr baseColWidth="10" defaultRowHeight="16"/>
  <cols>
    <col min="2" max="2" width="10.83203125" style="10"/>
    <col min="3" max="3" width="11.5" style="10" bestFit="1" customWidth="1"/>
    <col min="4" max="4" width="10.83203125" style="10"/>
    <col min="5" max="5" width="11.5" style="10" customWidth="1"/>
    <col min="6" max="6" width="15.33203125" bestFit="1" customWidth="1"/>
    <col min="7" max="7" width="12.83203125" bestFit="1" customWidth="1"/>
    <col min="10" max="10" width="13.33203125" customWidth="1"/>
    <col min="11" max="11" width="9.1640625" customWidth="1"/>
    <col min="12" max="12" width="12.1640625" bestFit="1" customWidth="1"/>
    <col min="13" max="13" width="13.83203125" customWidth="1"/>
    <col min="14" max="14" width="13" customWidth="1"/>
    <col min="15" max="15" width="13.83203125" customWidth="1"/>
    <col min="16" max="16" width="15" customWidth="1"/>
    <col min="17" max="17" width="12.5" bestFit="1" customWidth="1"/>
    <col min="18" max="18" width="0.83203125" customWidth="1"/>
    <col min="19" max="19" width="14.6640625" customWidth="1"/>
    <col min="21" max="21" width="1.5" customWidth="1"/>
    <col min="22" max="22" width="15.1640625" customWidth="1"/>
  </cols>
  <sheetData>
    <row r="1" spans="1:22">
      <c r="J1" s="4" t="s">
        <v>67</v>
      </c>
      <c r="K1">
        <f>STDEV(O6:O1564)</f>
        <v>67.469028691999199</v>
      </c>
      <c r="N1" t="s">
        <v>69</v>
      </c>
      <c r="Q1" s="14">
        <f>SUM(Q6:Q1564)</f>
        <v>7092124.7992609702</v>
      </c>
      <c r="S1" s="4" t="s">
        <v>20</v>
      </c>
    </row>
    <row r="2" spans="1:22">
      <c r="J2" s="4" t="s">
        <v>24</v>
      </c>
      <c r="K2">
        <f>RSQ(N6:N1564,F6:F1564)</f>
        <v>0.7600148813449521</v>
      </c>
      <c r="N2" s="20">
        <f>(ROWS(A6:A1564)-1)/2-SQRT(ROWS(A6:A1564))</f>
        <v>739.51582595520074</v>
      </c>
      <c r="O2" t="s">
        <v>71</v>
      </c>
      <c r="P2" s="19">
        <f>SUM(P6:P1564)</f>
        <v>641</v>
      </c>
    </row>
    <row r="3" spans="1:22">
      <c r="N3" t="s">
        <v>70</v>
      </c>
    </row>
    <row r="4" spans="1:22">
      <c r="S4" t="s">
        <v>52</v>
      </c>
    </row>
    <row r="5" spans="1:22">
      <c r="A5" s="4" t="s">
        <v>49</v>
      </c>
      <c r="B5" s="11" t="s">
        <v>15</v>
      </c>
      <c r="C5" s="11" t="s">
        <v>50</v>
      </c>
      <c r="D5" s="11" t="s">
        <v>22</v>
      </c>
      <c r="E5" s="11" t="s">
        <v>51</v>
      </c>
      <c r="F5" s="4" t="s">
        <v>66</v>
      </c>
      <c r="G5" s="11" t="s">
        <v>55</v>
      </c>
      <c r="H5" s="11" t="s">
        <v>56</v>
      </c>
      <c r="I5" s="11" t="s">
        <v>59</v>
      </c>
      <c r="J5" s="11" t="s">
        <v>57</v>
      </c>
      <c r="K5" s="11" t="s">
        <v>60</v>
      </c>
      <c r="L5" s="21">
        <v>43285</v>
      </c>
      <c r="M5" s="11" t="s">
        <v>58</v>
      </c>
      <c r="N5" s="11" t="s">
        <v>62</v>
      </c>
      <c r="O5" s="11" t="s">
        <v>63</v>
      </c>
      <c r="P5" s="11" t="s">
        <v>68</v>
      </c>
      <c r="Q5" s="11" t="s">
        <v>64</v>
      </c>
      <c r="S5" s="4" t="s">
        <v>54</v>
      </c>
      <c r="T5">
        <v>401.19866099392772</v>
      </c>
    </row>
    <row r="6" spans="1:22">
      <c r="A6" s="12">
        <v>37070</v>
      </c>
      <c r="B6" s="13">
        <f t="shared" ref="B6:B69" si="0">MONTH(A6)</f>
        <v>6</v>
      </c>
      <c r="C6" s="13">
        <f t="shared" ref="C6:C69" si="1">DAY(A6)</f>
        <v>28</v>
      </c>
      <c r="D6" s="13">
        <f t="shared" ref="D6:D69" si="2">WEEKDAY(A6)</f>
        <v>5</v>
      </c>
      <c r="E6" s="13">
        <f t="shared" ref="E6:E69" si="3">WEEKNUM(A6)</f>
        <v>26</v>
      </c>
      <c r="F6">
        <v>402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6">
        <f>$T$5+VLOOKUP(D6,$S$8:$T$14,2)+VLOOKUP(E6,$S$17:$T$69,2)+G6*$T$73+H6*$T$74+I6*$T$75+J6*$T$76+M6*$T$79+L6*$T$78+K6*$T$77</f>
        <v>359.33093600912781</v>
      </c>
      <c r="O6" s="17">
        <f>F6-N6</f>
        <v>42.669063990872189</v>
      </c>
      <c r="P6" s="18">
        <f>IF(O6*O7&lt;0,1,0)</f>
        <v>0</v>
      </c>
      <c r="Q6" s="14">
        <f>O6^2</f>
        <v>1820.6490218571457</v>
      </c>
    </row>
    <row r="7" spans="1:22">
      <c r="A7" s="12">
        <v>37071</v>
      </c>
      <c r="B7" s="13">
        <f t="shared" si="0"/>
        <v>6</v>
      </c>
      <c r="C7" s="13">
        <f t="shared" si="1"/>
        <v>29</v>
      </c>
      <c r="D7" s="13">
        <f t="shared" si="2"/>
        <v>6</v>
      </c>
      <c r="E7" s="13">
        <f t="shared" si="3"/>
        <v>26</v>
      </c>
      <c r="F7">
        <v>573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6">
        <f t="shared" ref="N7:N70" si="4">$T$5+VLOOKUP(D7,$S$8:$T$14,2)+VLOOKUP(E7,$S$17:$T$69,2)+G7*$T$73+H7*$T$74+I7*$T$75+J7*$T$76+M7*$T$79+L7*$T$78+K7*$T$77</f>
        <v>541.83337912697812</v>
      </c>
      <c r="O7" s="17">
        <f t="shared" ref="O7:O70" si="5">F7-N7</f>
        <v>31.166620873021884</v>
      </c>
      <c r="P7" s="18">
        <f t="shared" ref="P7:P70" si="6">IF(O7*O8&lt;0,1,0)</f>
        <v>1</v>
      </c>
      <c r="Q7" s="14">
        <f t="shared" ref="Q7:Q70" si="7">O7^2</f>
        <v>971.35825664268339</v>
      </c>
      <c r="S7" s="4" t="s">
        <v>53</v>
      </c>
      <c r="T7" t="s">
        <v>96</v>
      </c>
      <c r="V7">
        <f>AVERAGE(T8:T14)</f>
        <v>-5.2783174656464587E-14</v>
      </c>
    </row>
    <row r="8" spans="1:22">
      <c r="A8" s="12">
        <v>37072</v>
      </c>
      <c r="B8" s="13">
        <f t="shared" si="0"/>
        <v>6</v>
      </c>
      <c r="C8" s="13">
        <f t="shared" si="1"/>
        <v>30</v>
      </c>
      <c r="D8" s="13">
        <f t="shared" si="2"/>
        <v>7</v>
      </c>
      <c r="E8" s="13">
        <f t="shared" si="3"/>
        <v>26</v>
      </c>
      <c r="F8">
        <v>564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6">
        <f t="shared" si="4"/>
        <v>595.51543864037797</v>
      </c>
      <c r="O8" s="17">
        <f t="shared" si="5"/>
        <v>-31.515438640377965</v>
      </c>
      <c r="P8" s="18">
        <f t="shared" si="6"/>
        <v>1</v>
      </c>
      <c r="Q8" s="14">
        <f t="shared" si="7"/>
        <v>993.22287269542858</v>
      </c>
      <c r="S8" s="4">
        <v>1</v>
      </c>
      <c r="T8">
        <v>-8.3257084913084274</v>
      </c>
    </row>
    <row r="9" spans="1:22">
      <c r="A9" s="12">
        <v>37073</v>
      </c>
      <c r="B9" s="13">
        <f t="shared" si="0"/>
        <v>7</v>
      </c>
      <c r="C9" s="13">
        <f t="shared" si="1"/>
        <v>1</v>
      </c>
      <c r="D9" s="13">
        <f t="shared" si="2"/>
        <v>1</v>
      </c>
      <c r="E9" s="13">
        <f t="shared" si="3"/>
        <v>27</v>
      </c>
      <c r="F9">
        <v>403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6">
        <f t="shared" si="4"/>
        <v>390.28619835986132</v>
      </c>
      <c r="O9" s="17">
        <f t="shared" si="5"/>
        <v>12.713801640138684</v>
      </c>
      <c r="P9" s="18">
        <f t="shared" si="6"/>
        <v>1</v>
      </c>
      <c r="Q9" s="14">
        <f t="shared" si="7"/>
        <v>161.64075214479308</v>
      </c>
      <c r="S9" s="4">
        <v>2</v>
      </c>
      <c r="T9">
        <v>-118.37233372130129</v>
      </c>
    </row>
    <row r="10" spans="1:22">
      <c r="A10" s="12">
        <v>37074</v>
      </c>
      <c r="B10" s="13">
        <f t="shared" si="0"/>
        <v>7</v>
      </c>
      <c r="C10" s="13">
        <f t="shared" si="1"/>
        <v>2</v>
      </c>
      <c r="D10" s="13">
        <f t="shared" si="2"/>
        <v>2</v>
      </c>
      <c r="E10" s="13">
        <f t="shared" si="3"/>
        <v>27</v>
      </c>
      <c r="F10">
        <v>275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6">
        <f t="shared" si="4"/>
        <v>280.23957312986846</v>
      </c>
      <c r="O10" s="17">
        <f t="shared" si="5"/>
        <v>-5.2395731298684609</v>
      </c>
      <c r="P10" s="18">
        <f t="shared" si="6"/>
        <v>1</v>
      </c>
      <c r="Q10" s="14">
        <f t="shared" si="7"/>
        <v>27.45312658323958</v>
      </c>
      <c r="S10" s="4">
        <v>3</v>
      </c>
      <c r="T10">
        <v>-100.3216783235282</v>
      </c>
    </row>
    <row r="11" spans="1:22">
      <c r="A11" s="12">
        <v>37075</v>
      </c>
      <c r="B11" s="13">
        <f t="shared" si="0"/>
        <v>7</v>
      </c>
      <c r="C11" s="13">
        <f t="shared" si="1"/>
        <v>3</v>
      </c>
      <c r="D11" s="13">
        <f t="shared" si="2"/>
        <v>3</v>
      </c>
      <c r="E11" s="13">
        <f t="shared" si="3"/>
        <v>27</v>
      </c>
      <c r="F11">
        <v>356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6">
        <f t="shared" si="4"/>
        <v>298.29022852764155</v>
      </c>
      <c r="O11" s="17">
        <f t="shared" si="5"/>
        <v>57.709771472358455</v>
      </c>
      <c r="P11" s="18">
        <f t="shared" si="6"/>
        <v>0</v>
      </c>
      <c r="Q11" s="14">
        <f t="shared" si="7"/>
        <v>3330.4177233918376</v>
      </c>
      <c r="S11" s="4">
        <v>4</v>
      </c>
      <c r="T11">
        <v>-66.616422548378338</v>
      </c>
    </row>
    <row r="12" spans="1:22">
      <c r="A12" s="12">
        <v>37076</v>
      </c>
      <c r="B12" s="13">
        <f t="shared" si="0"/>
        <v>7</v>
      </c>
      <c r="C12" s="13">
        <f t="shared" si="1"/>
        <v>4</v>
      </c>
      <c r="D12" s="13">
        <f t="shared" si="2"/>
        <v>4</v>
      </c>
      <c r="E12" s="13">
        <f t="shared" si="3"/>
        <v>27</v>
      </c>
      <c r="F12">
        <v>248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 s="16">
        <f t="shared" si="4"/>
        <v>174.84210396260571</v>
      </c>
      <c r="O12" s="17">
        <f t="shared" si="5"/>
        <v>73.157896037394295</v>
      </c>
      <c r="P12" s="18">
        <f t="shared" si="6"/>
        <v>1</v>
      </c>
      <c r="Q12" s="14">
        <f t="shared" si="7"/>
        <v>5352.0777526181919</v>
      </c>
      <c r="S12" s="4">
        <v>5</v>
      </c>
      <c r="T12">
        <v>-41.683600888194832</v>
      </c>
    </row>
    <row r="13" spans="1:22">
      <c r="A13" s="12">
        <v>37077</v>
      </c>
      <c r="B13" s="13">
        <f t="shared" si="0"/>
        <v>7</v>
      </c>
      <c r="C13" s="13">
        <f t="shared" si="1"/>
        <v>5</v>
      </c>
      <c r="D13" s="13">
        <f t="shared" si="2"/>
        <v>5</v>
      </c>
      <c r="E13" s="13">
        <f t="shared" si="3"/>
        <v>27</v>
      </c>
      <c r="F13">
        <v>271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6">
        <f t="shared" si="4"/>
        <v>356.92830596297495</v>
      </c>
      <c r="O13" s="17">
        <f t="shared" si="5"/>
        <v>-85.928305962974946</v>
      </c>
      <c r="P13" s="18">
        <f t="shared" si="6"/>
        <v>1</v>
      </c>
      <c r="Q13" s="14">
        <f t="shared" si="7"/>
        <v>7383.6737656666355</v>
      </c>
      <c r="S13" s="4">
        <v>6</v>
      </c>
      <c r="T13">
        <v>140.81884222965539</v>
      </c>
    </row>
    <row r="14" spans="1:22">
      <c r="A14" s="12">
        <v>37078</v>
      </c>
      <c r="B14" s="13">
        <f t="shared" si="0"/>
        <v>7</v>
      </c>
      <c r="C14" s="13">
        <f t="shared" si="1"/>
        <v>6</v>
      </c>
      <c r="D14" s="13">
        <f t="shared" si="2"/>
        <v>6</v>
      </c>
      <c r="E14" s="13">
        <f t="shared" si="3"/>
        <v>27</v>
      </c>
      <c r="F14">
        <v>569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6">
        <f t="shared" si="4"/>
        <v>539.43074908082519</v>
      </c>
      <c r="O14" s="17">
        <f t="shared" si="5"/>
        <v>29.569250919174806</v>
      </c>
      <c r="P14" s="18">
        <f t="shared" si="6"/>
        <v>1</v>
      </c>
      <c r="Q14" s="14">
        <f t="shared" si="7"/>
        <v>874.34059992112009</v>
      </c>
      <c r="S14" s="4">
        <v>7</v>
      </c>
      <c r="T14">
        <v>194.50090174305532</v>
      </c>
    </row>
    <row r="15" spans="1:22">
      <c r="A15" s="12">
        <v>37079</v>
      </c>
      <c r="B15" s="13">
        <f t="shared" si="0"/>
        <v>7</v>
      </c>
      <c r="C15" s="13">
        <f t="shared" si="1"/>
        <v>7</v>
      </c>
      <c r="D15" s="13">
        <f t="shared" si="2"/>
        <v>7</v>
      </c>
      <c r="E15" s="13">
        <f t="shared" si="3"/>
        <v>27</v>
      </c>
      <c r="F15">
        <v>542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6">
        <f t="shared" si="4"/>
        <v>593.11280859422504</v>
      </c>
      <c r="O15" s="17">
        <f t="shared" si="5"/>
        <v>-51.112808594225044</v>
      </c>
      <c r="P15" s="18">
        <f t="shared" si="6"/>
        <v>0</v>
      </c>
      <c r="Q15" s="14">
        <f t="shared" si="7"/>
        <v>2612.5192023898853</v>
      </c>
    </row>
    <row r="16" spans="1:22">
      <c r="A16" s="12">
        <v>37080</v>
      </c>
      <c r="B16" s="13">
        <f t="shared" si="0"/>
        <v>7</v>
      </c>
      <c r="C16" s="13">
        <f t="shared" si="1"/>
        <v>8</v>
      </c>
      <c r="D16" s="13">
        <f t="shared" si="2"/>
        <v>1</v>
      </c>
      <c r="E16" s="13">
        <f t="shared" si="3"/>
        <v>28</v>
      </c>
      <c r="F16">
        <v>363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6">
        <f t="shared" si="4"/>
        <v>378.70793675496662</v>
      </c>
      <c r="O16" s="17">
        <f t="shared" si="5"/>
        <v>-15.707936754966624</v>
      </c>
      <c r="P16" s="18">
        <f t="shared" si="6"/>
        <v>1</v>
      </c>
      <c r="Q16" s="14">
        <f t="shared" si="7"/>
        <v>246.73927709803141</v>
      </c>
      <c r="S16" s="4" t="s">
        <v>65</v>
      </c>
      <c r="T16" t="s">
        <v>96</v>
      </c>
      <c r="V16">
        <f>AVERAGE(T17:T69)</f>
        <v>-5.8505759063405522E-9</v>
      </c>
    </row>
    <row r="17" spans="1:20">
      <c r="A17" s="12">
        <v>37081</v>
      </c>
      <c r="B17" s="13">
        <f t="shared" si="0"/>
        <v>7</v>
      </c>
      <c r="C17" s="13">
        <f t="shared" si="1"/>
        <v>9</v>
      </c>
      <c r="D17" s="13">
        <f t="shared" si="2"/>
        <v>2</v>
      </c>
      <c r="E17" s="13">
        <f t="shared" si="3"/>
        <v>28</v>
      </c>
      <c r="F17">
        <v>326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6">
        <f t="shared" si="4"/>
        <v>268.66131152497377</v>
      </c>
      <c r="O17" s="17">
        <f t="shared" si="5"/>
        <v>57.338688475026231</v>
      </c>
      <c r="P17" s="18">
        <f t="shared" si="6"/>
        <v>0</v>
      </c>
      <c r="Q17" s="14">
        <f t="shared" si="7"/>
        <v>3287.7251960361059</v>
      </c>
      <c r="S17" s="4">
        <v>1</v>
      </c>
      <c r="T17">
        <v>17.041722679118791</v>
      </c>
    </row>
    <row r="18" spans="1:20">
      <c r="A18" s="12">
        <v>37082</v>
      </c>
      <c r="B18" s="13">
        <f t="shared" si="0"/>
        <v>7</v>
      </c>
      <c r="C18" s="13">
        <f t="shared" si="1"/>
        <v>10</v>
      </c>
      <c r="D18" s="13">
        <f t="shared" si="2"/>
        <v>3</v>
      </c>
      <c r="E18" s="13">
        <f t="shared" si="3"/>
        <v>28</v>
      </c>
      <c r="F18">
        <v>313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6">
        <f t="shared" si="4"/>
        <v>286.71196692274685</v>
      </c>
      <c r="O18" s="17">
        <f t="shared" si="5"/>
        <v>26.288033077253147</v>
      </c>
      <c r="P18" s="18">
        <f t="shared" si="6"/>
        <v>0</v>
      </c>
      <c r="Q18" s="14">
        <f t="shared" si="7"/>
        <v>691.06068307075554</v>
      </c>
      <c r="S18" s="4">
        <v>2</v>
      </c>
      <c r="T18">
        <v>27.194227006769392</v>
      </c>
    </row>
    <row r="19" spans="1:20">
      <c r="A19" s="12">
        <v>37083</v>
      </c>
      <c r="B19" s="13">
        <f t="shared" si="0"/>
        <v>7</v>
      </c>
      <c r="C19" s="13">
        <f t="shared" si="1"/>
        <v>11</v>
      </c>
      <c r="D19" s="13">
        <f t="shared" si="2"/>
        <v>4</v>
      </c>
      <c r="E19" s="13">
        <f t="shared" si="3"/>
        <v>28</v>
      </c>
      <c r="F19">
        <v>403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6">
        <f t="shared" si="4"/>
        <v>320.4172226978967</v>
      </c>
      <c r="O19" s="17">
        <f t="shared" si="5"/>
        <v>82.582777302103295</v>
      </c>
      <c r="P19" s="18">
        <f t="shared" si="6"/>
        <v>0</v>
      </c>
      <c r="Q19" s="14">
        <f t="shared" si="7"/>
        <v>6819.9151069287873</v>
      </c>
      <c r="S19" s="4">
        <v>3</v>
      </c>
      <c r="T19">
        <v>22.408520383044888</v>
      </c>
    </row>
    <row r="20" spans="1:20">
      <c r="A20" s="12">
        <v>37084</v>
      </c>
      <c r="B20" s="13">
        <f t="shared" si="0"/>
        <v>7</v>
      </c>
      <c r="C20" s="13">
        <f t="shared" si="1"/>
        <v>12</v>
      </c>
      <c r="D20" s="13">
        <f t="shared" si="2"/>
        <v>5</v>
      </c>
      <c r="E20" s="13">
        <f t="shared" si="3"/>
        <v>28</v>
      </c>
      <c r="F20">
        <v>378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6">
        <f t="shared" si="4"/>
        <v>345.35004435808025</v>
      </c>
      <c r="O20" s="17">
        <f t="shared" si="5"/>
        <v>32.649955641919746</v>
      </c>
      <c r="P20" s="18">
        <f t="shared" si="6"/>
        <v>1</v>
      </c>
      <c r="Q20" s="14">
        <f t="shared" si="7"/>
        <v>1066.019603419327</v>
      </c>
      <c r="S20" s="4">
        <v>4</v>
      </c>
      <c r="T20">
        <v>39.944223428013281</v>
      </c>
    </row>
    <row r="21" spans="1:20">
      <c r="A21" s="12">
        <v>37085</v>
      </c>
      <c r="B21" s="13">
        <f t="shared" si="0"/>
        <v>7</v>
      </c>
      <c r="C21" s="13">
        <f t="shared" si="1"/>
        <v>13</v>
      </c>
      <c r="D21" s="13">
        <f t="shared" si="2"/>
        <v>6</v>
      </c>
      <c r="E21" s="13">
        <f t="shared" si="3"/>
        <v>28</v>
      </c>
      <c r="F21">
        <v>513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6">
        <f t="shared" si="4"/>
        <v>527.8524874759305</v>
      </c>
      <c r="O21" s="17">
        <f t="shared" si="5"/>
        <v>-14.852487475930502</v>
      </c>
      <c r="P21" s="18">
        <f t="shared" si="6"/>
        <v>1</v>
      </c>
      <c r="Q21" s="14">
        <f t="shared" si="7"/>
        <v>220.59638422267241</v>
      </c>
      <c r="S21" s="4">
        <v>5</v>
      </c>
      <c r="T21">
        <v>-8.984336109103916</v>
      </c>
    </row>
    <row r="22" spans="1:20">
      <c r="A22" s="12">
        <v>37086</v>
      </c>
      <c r="B22" s="13">
        <f t="shared" si="0"/>
        <v>7</v>
      </c>
      <c r="C22" s="13">
        <f t="shared" si="1"/>
        <v>14</v>
      </c>
      <c r="D22" s="13">
        <f t="shared" si="2"/>
        <v>7</v>
      </c>
      <c r="E22" s="13">
        <f t="shared" si="3"/>
        <v>28</v>
      </c>
      <c r="F22">
        <v>631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6">
        <f t="shared" si="4"/>
        <v>581.53454698933035</v>
      </c>
      <c r="O22" s="17">
        <f t="shared" si="5"/>
        <v>49.465453010669648</v>
      </c>
      <c r="P22" s="18">
        <f t="shared" si="6"/>
        <v>0</v>
      </c>
      <c r="Q22" s="14">
        <f t="shared" si="7"/>
        <v>2446.8310415507672</v>
      </c>
      <c r="S22" s="4">
        <v>6</v>
      </c>
      <c r="T22">
        <v>-12.627201170777614</v>
      </c>
    </row>
    <row r="23" spans="1:20">
      <c r="A23" s="12">
        <v>37087</v>
      </c>
      <c r="B23" s="13">
        <f t="shared" si="0"/>
        <v>7</v>
      </c>
      <c r="C23" s="13">
        <f t="shared" si="1"/>
        <v>15</v>
      </c>
      <c r="D23" s="13">
        <f t="shared" si="2"/>
        <v>1</v>
      </c>
      <c r="E23" s="13">
        <f t="shared" si="3"/>
        <v>29</v>
      </c>
      <c r="F23">
        <v>440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6">
        <f t="shared" si="4"/>
        <v>410.10294170083125</v>
      </c>
      <c r="O23" s="17">
        <f t="shared" si="5"/>
        <v>29.897058299168748</v>
      </c>
      <c r="P23" s="18">
        <f t="shared" si="6"/>
        <v>0</v>
      </c>
      <c r="Q23" s="14">
        <f t="shared" si="7"/>
        <v>893.83409494389491</v>
      </c>
      <c r="S23" s="4">
        <v>7</v>
      </c>
      <c r="T23">
        <v>14.199101290786388</v>
      </c>
    </row>
    <row r="24" spans="1:20">
      <c r="A24" s="12">
        <v>37088</v>
      </c>
      <c r="B24" s="13">
        <f t="shared" si="0"/>
        <v>7</v>
      </c>
      <c r="C24" s="13">
        <f t="shared" si="1"/>
        <v>16</v>
      </c>
      <c r="D24" s="13">
        <f t="shared" si="2"/>
        <v>2</v>
      </c>
      <c r="E24" s="13">
        <f t="shared" si="3"/>
        <v>29</v>
      </c>
      <c r="F24">
        <v>314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6">
        <f t="shared" si="4"/>
        <v>300.0563164708384</v>
      </c>
      <c r="O24" s="17">
        <f t="shared" si="5"/>
        <v>13.943683529161603</v>
      </c>
      <c r="P24" s="18">
        <f t="shared" si="6"/>
        <v>0</v>
      </c>
      <c r="Q24" s="14">
        <f t="shared" si="7"/>
        <v>194.42631036141259</v>
      </c>
      <c r="S24" s="4">
        <v>8</v>
      </c>
      <c r="T24">
        <v>33.517278944275169</v>
      </c>
    </row>
    <row r="25" spans="1:20">
      <c r="A25" s="12">
        <v>37089</v>
      </c>
      <c r="B25" s="13">
        <f t="shared" si="0"/>
        <v>7</v>
      </c>
      <c r="C25" s="13">
        <f t="shared" si="1"/>
        <v>17</v>
      </c>
      <c r="D25" s="13">
        <f t="shared" si="2"/>
        <v>3</v>
      </c>
      <c r="E25" s="13">
        <f t="shared" si="3"/>
        <v>29</v>
      </c>
      <c r="F25">
        <v>370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6">
        <f t="shared" si="4"/>
        <v>318.10697186861148</v>
      </c>
      <c r="O25" s="17">
        <f t="shared" si="5"/>
        <v>51.893028131388519</v>
      </c>
      <c r="P25" s="18">
        <f t="shared" si="6"/>
        <v>0</v>
      </c>
      <c r="Q25" s="14">
        <f t="shared" si="7"/>
        <v>2692.88636864508</v>
      </c>
      <c r="S25" s="4">
        <v>9</v>
      </c>
      <c r="T25">
        <v>0.83702275928674075</v>
      </c>
    </row>
    <row r="26" spans="1:20">
      <c r="A26" s="12">
        <v>37090</v>
      </c>
      <c r="B26" s="13">
        <f t="shared" si="0"/>
        <v>7</v>
      </c>
      <c r="C26" s="13">
        <f t="shared" si="1"/>
        <v>18</v>
      </c>
      <c r="D26" s="13">
        <f t="shared" si="2"/>
        <v>4</v>
      </c>
      <c r="E26" s="13">
        <f t="shared" si="3"/>
        <v>29</v>
      </c>
      <c r="F26">
        <v>360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6">
        <f t="shared" si="4"/>
        <v>351.81222764376133</v>
      </c>
      <c r="O26" s="17">
        <f t="shared" si="5"/>
        <v>8.1877723562386677</v>
      </c>
      <c r="P26" s="18">
        <f t="shared" si="6"/>
        <v>0</v>
      </c>
      <c r="Q26" s="14">
        <f t="shared" si="7"/>
        <v>67.03961615758611</v>
      </c>
      <c r="S26" s="4">
        <v>10</v>
      </c>
      <c r="T26">
        <v>32.47994287261394</v>
      </c>
    </row>
    <row r="27" spans="1:20">
      <c r="A27" s="12">
        <v>37091</v>
      </c>
      <c r="B27" s="13">
        <f t="shared" si="0"/>
        <v>7</v>
      </c>
      <c r="C27" s="13">
        <f t="shared" si="1"/>
        <v>19</v>
      </c>
      <c r="D27" s="13">
        <f t="shared" si="2"/>
        <v>5</v>
      </c>
      <c r="E27" s="13">
        <f t="shared" si="3"/>
        <v>29</v>
      </c>
      <c r="F27">
        <v>388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6">
        <f t="shared" si="4"/>
        <v>376.74504930394488</v>
      </c>
      <c r="O27" s="17">
        <f t="shared" si="5"/>
        <v>11.254950696055118</v>
      </c>
      <c r="P27" s="18">
        <f t="shared" si="6"/>
        <v>1</v>
      </c>
      <c r="Q27" s="14">
        <f t="shared" si="7"/>
        <v>126.67391517063159</v>
      </c>
      <c r="S27" s="4">
        <v>11</v>
      </c>
      <c r="T27">
        <v>23.658516923138905</v>
      </c>
    </row>
    <row r="28" spans="1:20">
      <c r="A28" s="12">
        <v>37092</v>
      </c>
      <c r="B28" s="13">
        <f t="shared" si="0"/>
        <v>7</v>
      </c>
      <c r="C28" s="13">
        <f t="shared" si="1"/>
        <v>20</v>
      </c>
      <c r="D28" s="13">
        <f t="shared" si="2"/>
        <v>6</v>
      </c>
      <c r="E28" s="13">
        <f t="shared" si="3"/>
        <v>29</v>
      </c>
      <c r="F28">
        <v>490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6">
        <f t="shared" si="4"/>
        <v>559.24749242179519</v>
      </c>
      <c r="O28" s="17">
        <f t="shared" si="5"/>
        <v>-69.247492421795187</v>
      </c>
      <c r="P28" s="18">
        <f t="shared" si="6"/>
        <v>0</v>
      </c>
      <c r="Q28" s="14">
        <f t="shared" si="7"/>
        <v>4795.2152067065817</v>
      </c>
      <c r="S28" s="4">
        <v>12</v>
      </c>
      <c r="T28">
        <v>17.015669786188358</v>
      </c>
    </row>
    <row r="29" spans="1:20">
      <c r="A29" s="12">
        <v>37093</v>
      </c>
      <c r="B29" s="13">
        <f t="shared" si="0"/>
        <v>7</v>
      </c>
      <c r="C29" s="13">
        <f t="shared" si="1"/>
        <v>21</v>
      </c>
      <c r="D29" s="13">
        <f t="shared" si="2"/>
        <v>7</v>
      </c>
      <c r="E29" s="13">
        <f t="shared" si="3"/>
        <v>29</v>
      </c>
      <c r="F29">
        <v>577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6">
        <f t="shared" si="4"/>
        <v>612.92955193519492</v>
      </c>
      <c r="O29" s="17">
        <f t="shared" si="5"/>
        <v>-35.929551935194922</v>
      </c>
      <c r="P29" s="18">
        <f t="shared" si="6"/>
        <v>1</v>
      </c>
      <c r="Q29" s="14">
        <f t="shared" si="7"/>
        <v>1290.9327022638693</v>
      </c>
      <c r="S29" s="4">
        <v>13</v>
      </c>
      <c r="T29">
        <v>25.453724996576991</v>
      </c>
    </row>
    <row r="30" spans="1:20">
      <c r="A30" s="12">
        <v>37094</v>
      </c>
      <c r="B30" s="13">
        <f t="shared" si="0"/>
        <v>7</v>
      </c>
      <c r="C30" s="13">
        <f t="shared" si="1"/>
        <v>22</v>
      </c>
      <c r="D30" s="13">
        <f t="shared" si="2"/>
        <v>1</v>
      </c>
      <c r="E30" s="13">
        <f t="shared" si="3"/>
        <v>30</v>
      </c>
      <c r="F30">
        <v>378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6">
        <f t="shared" si="4"/>
        <v>376.53150742777029</v>
      </c>
      <c r="O30" s="17">
        <f t="shared" si="5"/>
        <v>1.4684925722297066</v>
      </c>
      <c r="P30" s="18">
        <f t="shared" si="6"/>
        <v>0</v>
      </c>
      <c r="Q30" s="14">
        <f t="shared" si="7"/>
        <v>2.1564704346938202</v>
      </c>
      <c r="S30" s="4">
        <v>14</v>
      </c>
      <c r="T30">
        <v>-13.020049873281078</v>
      </c>
    </row>
    <row r="31" spans="1:20">
      <c r="A31" s="12">
        <v>37095</v>
      </c>
      <c r="B31" s="13">
        <f t="shared" si="0"/>
        <v>7</v>
      </c>
      <c r="C31" s="13">
        <f t="shared" si="1"/>
        <v>23</v>
      </c>
      <c r="D31" s="13">
        <f t="shared" si="2"/>
        <v>2</v>
      </c>
      <c r="E31" s="13">
        <f t="shared" si="3"/>
        <v>30</v>
      </c>
      <c r="F31">
        <v>304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6">
        <f t="shared" si="4"/>
        <v>266.48488219777744</v>
      </c>
      <c r="O31" s="17">
        <f t="shared" si="5"/>
        <v>37.515117802222562</v>
      </c>
      <c r="P31" s="18">
        <f t="shared" si="6"/>
        <v>1</v>
      </c>
      <c r="Q31" s="14">
        <f t="shared" si="7"/>
        <v>1407.3840637146361</v>
      </c>
      <c r="S31" s="4">
        <v>15</v>
      </c>
      <c r="T31">
        <v>-13.729589000941514</v>
      </c>
    </row>
    <row r="32" spans="1:20">
      <c r="A32" s="12">
        <v>37096</v>
      </c>
      <c r="B32" s="13">
        <f t="shared" si="0"/>
        <v>7</v>
      </c>
      <c r="C32" s="13">
        <f t="shared" si="1"/>
        <v>24</v>
      </c>
      <c r="D32" s="13">
        <f t="shared" si="2"/>
        <v>3</v>
      </c>
      <c r="E32" s="13">
        <f t="shared" si="3"/>
        <v>30</v>
      </c>
      <c r="F32">
        <v>253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6">
        <f t="shared" si="4"/>
        <v>284.53553759555052</v>
      </c>
      <c r="O32" s="17">
        <f t="shared" si="5"/>
        <v>-31.535537595550522</v>
      </c>
      <c r="P32" s="18">
        <f t="shared" si="6"/>
        <v>1</v>
      </c>
      <c r="Q32" s="14">
        <f t="shared" si="7"/>
        <v>994.49013144038042</v>
      </c>
      <c r="S32" s="4">
        <v>16</v>
      </c>
      <c r="T32">
        <v>-28.729595837914335</v>
      </c>
    </row>
    <row r="33" spans="1:20">
      <c r="A33" s="12">
        <v>37097</v>
      </c>
      <c r="B33" s="13">
        <f t="shared" si="0"/>
        <v>7</v>
      </c>
      <c r="C33" s="13">
        <f t="shared" si="1"/>
        <v>25</v>
      </c>
      <c r="D33" s="13">
        <f t="shared" si="2"/>
        <v>4</v>
      </c>
      <c r="E33" s="13">
        <f t="shared" si="3"/>
        <v>30</v>
      </c>
      <c r="F33">
        <v>365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6">
        <f t="shared" si="4"/>
        <v>318.24079337070037</v>
      </c>
      <c r="O33" s="17">
        <f t="shared" si="5"/>
        <v>46.759206629299626</v>
      </c>
      <c r="P33" s="18">
        <f t="shared" si="6"/>
        <v>0</v>
      </c>
      <c r="Q33" s="14">
        <f t="shared" si="7"/>
        <v>2186.4234046015381</v>
      </c>
      <c r="S33" s="4">
        <v>17</v>
      </c>
      <c r="T33">
        <v>-32.198628219680224</v>
      </c>
    </row>
    <row r="34" spans="1:20">
      <c r="A34" s="12">
        <v>37098</v>
      </c>
      <c r="B34" s="13">
        <f t="shared" si="0"/>
        <v>7</v>
      </c>
      <c r="C34" s="13">
        <f t="shared" si="1"/>
        <v>26</v>
      </c>
      <c r="D34" s="13">
        <f t="shared" si="2"/>
        <v>5</v>
      </c>
      <c r="E34" s="13">
        <f t="shared" si="3"/>
        <v>30</v>
      </c>
      <c r="F34">
        <v>399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6">
        <f t="shared" si="4"/>
        <v>343.17361503088392</v>
      </c>
      <c r="O34" s="17">
        <f t="shared" si="5"/>
        <v>55.826384969116077</v>
      </c>
      <c r="P34" s="18">
        <f t="shared" si="6"/>
        <v>0</v>
      </c>
      <c r="Q34" s="14">
        <f t="shared" si="7"/>
        <v>3116.5852587199493</v>
      </c>
      <c r="S34" s="4">
        <v>18</v>
      </c>
      <c r="T34">
        <v>-15.305763873279572</v>
      </c>
    </row>
    <row r="35" spans="1:20">
      <c r="A35" s="12">
        <v>37099</v>
      </c>
      <c r="B35" s="13">
        <f t="shared" si="0"/>
        <v>7</v>
      </c>
      <c r="C35" s="13">
        <f t="shared" si="1"/>
        <v>27</v>
      </c>
      <c r="D35" s="13">
        <f t="shared" si="2"/>
        <v>6</v>
      </c>
      <c r="E35" s="13">
        <f t="shared" si="3"/>
        <v>30</v>
      </c>
      <c r="F35">
        <v>526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6">
        <f t="shared" si="4"/>
        <v>525.67605814873411</v>
      </c>
      <c r="O35" s="17">
        <f t="shared" si="5"/>
        <v>0.32394185126588582</v>
      </c>
      <c r="P35" s="18">
        <f t="shared" si="6"/>
        <v>0</v>
      </c>
      <c r="Q35" s="14">
        <f t="shared" si="7"/>
        <v>0.10493832300156929</v>
      </c>
      <c r="S35" s="4">
        <v>19</v>
      </c>
      <c r="T35">
        <v>-17.555763422541144</v>
      </c>
    </row>
    <row r="36" spans="1:20">
      <c r="A36" s="12">
        <v>37100</v>
      </c>
      <c r="B36" s="13">
        <f t="shared" si="0"/>
        <v>7</v>
      </c>
      <c r="C36" s="13">
        <f t="shared" si="1"/>
        <v>28</v>
      </c>
      <c r="D36" s="13">
        <f t="shared" si="2"/>
        <v>7</v>
      </c>
      <c r="E36" s="13">
        <f t="shared" si="3"/>
        <v>30</v>
      </c>
      <c r="F36">
        <v>594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6">
        <f t="shared" si="4"/>
        <v>579.35811766213396</v>
      </c>
      <c r="O36" s="17">
        <f t="shared" si="5"/>
        <v>14.641882337866036</v>
      </c>
      <c r="P36" s="18">
        <f t="shared" si="6"/>
        <v>1</v>
      </c>
      <c r="Q36" s="14">
        <f t="shared" si="7"/>
        <v>214.38471839591338</v>
      </c>
      <c r="S36" s="4">
        <v>20</v>
      </c>
      <c r="T36">
        <v>-24.294871839550829</v>
      </c>
    </row>
    <row r="37" spans="1:20">
      <c r="A37" s="12">
        <v>37101</v>
      </c>
      <c r="B37" s="13">
        <f t="shared" si="0"/>
        <v>7</v>
      </c>
      <c r="C37" s="13">
        <f t="shared" si="1"/>
        <v>29</v>
      </c>
      <c r="D37" s="13">
        <f t="shared" si="2"/>
        <v>1</v>
      </c>
      <c r="E37" s="13">
        <f t="shared" si="3"/>
        <v>31</v>
      </c>
      <c r="F37">
        <v>368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6">
        <f t="shared" si="4"/>
        <v>396.18863720774476</v>
      </c>
      <c r="O37" s="17">
        <f t="shared" si="5"/>
        <v>-28.188637207744762</v>
      </c>
      <c r="P37" s="18">
        <f t="shared" si="6"/>
        <v>1</v>
      </c>
      <c r="Q37" s="14">
        <f t="shared" si="7"/>
        <v>794.59926762985242</v>
      </c>
      <c r="S37" s="4">
        <v>21</v>
      </c>
      <c r="T37">
        <v>8.7656624283570892</v>
      </c>
    </row>
    <row r="38" spans="1:20">
      <c r="A38" s="12">
        <v>37102</v>
      </c>
      <c r="B38" s="13">
        <f t="shared" si="0"/>
        <v>7</v>
      </c>
      <c r="C38" s="13">
        <f t="shared" si="1"/>
        <v>30</v>
      </c>
      <c r="D38" s="13">
        <f t="shared" si="2"/>
        <v>2</v>
      </c>
      <c r="E38" s="13">
        <f t="shared" si="3"/>
        <v>31</v>
      </c>
      <c r="F38">
        <v>360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6">
        <f t="shared" si="4"/>
        <v>286.14201197775191</v>
      </c>
      <c r="O38" s="17">
        <f t="shared" si="5"/>
        <v>73.857988022248094</v>
      </c>
      <c r="P38" s="18">
        <f t="shared" si="6"/>
        <v>0</v>
      </c>
      <c r="Q38" s="14">
        <f t="shared" si="7"/>
        <v>5455.002394694543</v>
      </c>
      <c r="S38" s="4">
        <v>22</v>
      </c>
      <c r="T38">
        <v>10.944245785730711</v>
      </c>
    </row>
    <row r="39" spans="1:20">
      <c r="A39" s="12">
        <v>37103</v>
      </c>
      <c r="B39" s="13">
        <f t="shared" si="0"/>
        <v>7</v>
      </c>
      <c r="C39" s="13">
        <f t="shared" si="1"/>
        <v>31</v>
      </c>
      <c r="D39" s="13">
        <f t="shared" si="2"/>
        <v>3</v>
      </c>
      <c r="E39" s="13">
        <f t="shared" si="3"/>
        <v>31</v>
      </c>
      <c r="F39">
        <v>333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6">
        <f t="shared" si="4"/>
        <v>304.19266737552499</v>
      </c>
      <c r="O39" s="17">
        <f t="shared" si="5"/>
        <v>28.807332624475009</v>
      </c>
      <c r="P39" s="18">
        <f t="shared" si="6"/>
        <v>0</v>
      </c>
      <c r="Q39" s="14">
        <f t="shared" si="7"/>
        <v>829.86241293714227</v>
      </c>
      <c r="S39" s="4">
        <v>23</v>
      </c>
      <c r="T39">
        <v>-24.627196857873521</v>
      </c>
    </row>
    <row r="40" spans="1:20">
      <c r="A40" s="12">
        <v>37104</v>
      </c>
      <c r="B40" s="13">
        <f t="shared" si="0"/>
        <v>8</v>
      </c>
      <c r="C40" s="13">
        <f t="shared" si="1"/>
        <v>1</v>
      </c>
      <c r="D40" s="13">
        <f t="shared" si="2"/>
        <v>4</v>
      </c>
      <c r="E40" s="13">
        <f t="shared" si="3"/>
        <v>31</v>
      </c>
      <c r="F40">
        <v>358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6">
        <f t="shared" si="4"/>
        <v>337.89792315067484</v>
      </c>
      <c r="O40" s="17">
        <f t="shared" si="5"/>
        <v>20.102076849325158</v>
      </c>
      <c r="P40" s="18">
        <f t="shared" si="6"/>
        <v>0</v>
      </c>
      <c r="Q40" s="14">
        <f t="shared" si="7"/>
        <v>404.09349365617447</v>
      </c>
      <c r="S40" s="4">
        <v>24</v>
      </c>
      <c r="T40">
        <v>-21.62719608162363</v>
      </c>
    </row>
    <row r="41" spans="1:20">
      <c r="A41" s="12">
        <v>37105</v>
      </c>
      <c r="B41" s="13">
        <f t="shared" si="0"/>
        <v>8</v>
      </c>
      <c r="C41" s="13">
        <f t="shared" si="1"/>
        <v>2</v>
      </c>
      <c r="D41" s="13">
        <f t="shared" si="2"/>
        <v>5</v>
      </c>
      <c r="E41" s="13">
        <f t="shared" si="3"/>
        <v>31</v>
      </c>
      <c r="F41">
        <v>374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6">
        <f t="shared" si="4"/>
        <v>362.83074481085839</v>
      </c>
      <c r="O41" s="17">
        <f t="shared" si="5"/>
        <v>11.169255189141609</v>
      </c>
      <c r="P41" s="18">
        <f t="shared" si="6"/>
        <v>0</v>
      </c>
      <c r="Q41" s="14">
        <f t="shared" si="7"/>
        <v>124.75226148016675</v>
      </c>
      <c r="S41" s="4">
        <v>25</v>
      </c>
      <c r="T41">
        <v>-18.481273076633531</v>
      </c>
    </row>
    <row r="42" spans="1:20">
      <c r="A42" s="12">
        <v>37106</v>
      </c>
      <c r="B42" s="13">
        <f t="shared" si="0"/>
        <v>8</v>
      </c>
      <c r="C42" s="13">
        <f t="shared" si="1"/>
        <v>3</v>
      </c>
      <c r="D42" s="13">
        <f t="shared" si="2"/>
        <v>6</v>
      </c>
      <c r="E42" s="13">
        <f t="shared" si="3"/>
        <v>31</v>
      </c>
      <c r="F42">
        <v>551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6">
        <f t="shared" si="4"/>
        <v>545.33318792870864</v>
      </c>
      <c r="O42" s="17">
        <f t="shared" si="5"/>
        <v>5.6668120712913606</v>
      </c>
      <c r="P42" s="18">
        <f t="shared" si="6"/>
        <v>1</v>
      </c>
      <c r="Q42" s="14">
        <f t="shared" si="7"/>
        <v>32.112759051333477</v>
      </c>
      <c r="S42" s="4">
        <v>26</v>
      </c>
      <c r="T42">
        <v>-0.1841240966050755</v>
      </c>
    </row>
    <row r="43" spans="1:20">
      <c r="A43" s="12">
        <v>37107</v>
      </c>
      <c r="B43" s="13">
        <f t="shared" si="0"/>
        <v>8</v>
      </c>
      <c r="C43" s="13">
        <f t="shared" si="1"/>
        <v>4</v>
      </c>
      <c r="D43" s="13">
        <f t="shared" si="2"/>
        <v>7</v>
      </c>
      <c r="E43" s="13">
        <f t="shared" si="3"/>
        <v>31</v>
      </c>
      <c r="F43">
        <v>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6">
        <f t="shared" si="4"/>
        <v>599.01524744210849</v>
      </c>
      <c r="O43" s="17">
        <f t="shared" si="5"/>
        <v>-8.0152474421084889</v>
      </c>
      <c r="P43" s="18">
        <f t="shared" si="6"/>
        <v>0</v>
      </c>
      <c r="Q43" s="14">
        <f t="shared" si="7"/>
        <v>64.244191558226674</v>
      </c>
      <c r="S43" s="4">
        <v>27</v>
      </c>
      <c r="T43">
        <v>-2.5867541427579912</v>
      </c>
    </row>
    <row r="44" spans="1:20">
      <c r="A44" s="12">
        <v>37108</v>
      </c>
      <c r="B44" s="13">
        <f t="shared" si="0"/>
        <v>8</v>
      </c>
      <c r="C44" s="13">
        <f t="shared" si="1"/>
        <v>5</v>
      </c>
      <c r="D44" s="13">
        <f t="shared" si="2"/>
        <v>1</v>
      </c>
      <c r="E44" s="13">
        <f t="shared" si="3"/>
        <v>32</v>
      </c>
      <c r="F44">
        <v>366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6">
        <f t="shared" si="4"/>
        <v>379.18865083444757</v>
      </c>
      <c r="O44" s="17">
        <f t="shared" si="5"/>
        <v>-13.188650834447571</v>
      </c>
      <c r="P44" s="18">
        <f t="shared" si="6"/>
        <v>1</v>
      </c>
      <c r="Q44" s="14">
        <f t="shared" si="7"/>
        <v>173.94051083297461</v>
      </c>
      <c r="S44" s="4">
        <v>28</v>
      </c>
      <c r="T44">
        <v>-14.165015747652673</v>
      </c>
    </row>
    <row r="45" spans="1:20">
      <c r="A45" s="12">
        <v>37109</v>
      </c>
      <c r="B45" s="13">
        <f t="shared" si="0"/>
        <v>8</v>
      </c>
      <c r="C45" s="13">
        <f t="shared" si="1"/>
        <v>6</v>
      </c>
      <c r="D45" s="13">
        <f t="shared" si="2"/>
        <v>2</v>
      </c>
      <c r="E45" s="13">
        <f t="shared" si="3"/>
        <v>32</v>
      </c>
      <c r="F45">
        <v>316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6">
        <f t="shared" si="4"/>
        <v>269.14202560445472</v>
      </c>
      <c r="O45" s="17">
        <f t="shared" si="5"/>
        <v>46.857974395545284</v>
      </c>
      <c r="P45" s="18">
        <f t="shared" si="6"/>
        <v>0</v>
      </c>
      <c r="Q45" s="14">
        <f t="shared" si="7"/>
        <v>2195.6697644535775</v>
      </c>
      <c r="S45" s="4">
        <v>29</v>
      </c>
      <c r="T45">
        <v>17.229989198211968</v>
      </c>
    </row>
    <row r="46" spans="1:20">
      <c r="A46" s="12">
        <v>37110</v>
      </c>
      <c r="B46" s="13">
        <f t="shared" si="0"/>
        <v>8</v>
      </c>
      <c r="C46" s="13">
        <f t="shared" si="1"/>
        <v>7</v>
      </c>
      <c r="D46" s="13">
        <f t="shared" si="2"/>
        <v>3</v>
      </c>
      <c r="E46" s="13">
        <f t="shared" si="3"/>
        <v>32</v>
      </c>
      <c r="F46">
        <v>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6">
        <f t="shared" si="4"/>
        <v>287.1926810022278</v>
      </c>
      <c r="O46" s="17">
        <f t="shared" si="5"/>
        <v>48.8073189977722</v>
      </c>
      <c r="P46" s="18">
        <f t="shared" si="6"/>
        <v>0</v>
      </c>
      <c r="Q46" s="14">
        <f t="shared" si="7"/>
        <v>2382.154387750295</v>
      </c>
      <c r="S46" s="4">
        <v>30</v>
      </c>
      <c r="T46">
        <v>-16.341445074849009</v>
      </c>
    </row>
    <row r="47" spans="1:20">
      <c r="A47" s="12">
        <v>37111</v>
      </c>
      <c r="B47" s="13">
        <f t="shared" si="0"/>
        <v>8</v>
      </c>
      <c r="C47" s="13">
        <f t="shared" si="1"/>
        <v>8</v>
      </c>
      <c r="D47" s="13">
        <f t="shared" si="2"/>
        <v>4</v>
      </c>
      <c r="E47" s="13">
        <f t="shared" si="3"/>
        <v>32</v>
      </c>
      <c r="F47">
        <v>391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6">
        <f t="shared" si="4"/>
        <v>320.89793677737765</v>
      </c>
      <c r="O47" s="17">
        <f t="shared" si="5"/>
        <v>70.102063222622348</v>
      </c>
      <c r="P47" s="18">
        <f t="shared" si="6"/>
        <v>1</v>
      </c>
      <c r="Q47" s="14">
        <f t="shared" si="7"/>
        <v>4914.2992680685411</v>
      </c>
      <c r="S47" s="4">
        <v>31</v>
      </c>
      <c r="T47">
        <v>3.3156847051254519</v>
      </c>
    </row>
    <row r="48" spans="1:20">
      <c r="A48" s="12">
        <v>37112</v>
      </c>
      <c r="B48" s="13">
        <f t="shared" si="0"/>
        <v>8</v>
      </c>
      <c r="C48" s="13">
        <f t="shared" si="1"/>
        <v>9</v>
      </c>
      <c r="D48" s="13">
        <f t="shared" si="2"/>
        <v>5</v>
      </c>
      <c r="E48" s="13">
        <f t="shared" si="3"/>
        <v>32</v>
      </c>
      <c r="F48">
        <v>315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6">
        <f t="shared" si="4"/>
        <v>345.8307584375612</v>
      </c>
      <c r="O48" s="17">
        <f t="shared" si="5"/>
        <v>-30.830758437561201</v>
      </c>
      <c r="P48" s="18">
        <f t="shared" si="6"/>
        <v>0</v>
      </c>
      <c r="Q48" s="14">
        <f t="shared" si="7"/>
        <v>950.53566583525117</v>
      </c>
      <c r="S48" s="4">
        <v>32</v>
      </c>
      <c r="T48">
        <v>-13.684301668171736</v>
      </c>
    </row>
    <row r="49" spans="1:20">
      <c r="A49" s="12">
        <v>37113</v>
      </c>
      <c r="B49" s="13">
        <f t="shared" si="0"/>
        <v>8</v>
      </c>
      <c r="C49" s="13">
        <f t="shared" si="1"/>
        <v>10</v>
      </c>
      <c r="D49" s="13">
        <f t="shared" si="2"/>
        <v>6</v>
      </c>
      <c r="E49" s="13">
        <f t="shared" si="3"/>
        <v>32</v>
      </c>
      <c r="F49">
        <v>495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6">
        <f t="shared" si="4"/>
        <v>528.33320155541139</v>
      </c>
      <c r="O49" s="17">
        <f t="shared" si="5"/>
        <v>-33.333201555411392</v>
      </c>
      <c r="P49" s="18">
        <f t="shared" si="6"/>
        <v>0</v>
      </c>
      <c r="Q49" s="14">
        <f t="shared" si="7"/>
        <v>1111.1023259336805</v>
      </c>
      <c r="S49" s="4">
        <v>33</v>
      </c>
      <c r="T49">
        <v>2.9891129636296011E-2</v>
      </c>
    </row>
    <row r="50" spans="1:20">
      <c r="A50" s="12">
        <v>37114</v>
      </c>
      <c r="B50" s="13">
        <f t="shared" si="0"/>
        <v>8</v>
      </c>
      <c r="C50" s="13">
        <f t="shared" si="1"/>
        <v>11</v>
      </c>
      <c r="D50" s="13">
        <f t="shared" si="2"/>
        <v>7</v>
      </c>
      <c r="E50" s="13">
        <f t="shared" si="3"/>
        <v>32</v>
      </c>
      <c r="F50">
        <v>525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6">
        <f t="shared" si="4"/>
        <v>582.01526106881124</v>
      </c>
      <c r="O50" s="17">
        <f t="shared" si="5"/>
        <v>-57.015261068811242</v>
      </c>
      <c r="P50" s="18">
        <f t="shared" si="6"/>
        <v>1</v>
      </c>
      <c r="Q50" s="14">
        <f t="shared" si="7"/>
        <v>3250.7399947447029</v>
      </c>
      <c r="S50" s="4">
        <v>34</v>
      </c>
      <c r="T50">
        <v>-14.14143331815796</v>
      </c>
    </row>
    <row r="51" spans="1:20">
      <c r="A51" s="12">
        <v>37115</v>
      </c>
      <c r="B51" s="13">
        <f t="shared" si="0"/>
        <v>8</v>
      </c>
      <c r="C51" s="13">
        <f t="shared" si="1"/>
        <v>12</v>
      </c>
      <c r="D51" s="13">
        <f t="shared" si="2"/>
        <v>1</v>
      </c>
      <c r="E51" s="13">
        <f t="shared" si="3"/>
        <v>33</v>
      </c>
      <c r="F51">
        <v>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6">
        <f t="shared" si="4"/>
        <v>392.90284363225555</v>
      </c>
      <c r="O51" s="17">
        <f t="shared" si="5"/>
        <v>48.097156367744446</v>
      </c>
      <c r="P51" s="18">
        <f t="shared" si="6"/>
        <v>0</v>
      </c>
      <c r="Q51" s="14">
        <f t="shared" si="7"/>
        <v>2313.3364506632602</v>
      </c>
      <c r="S51" s="4">
        <v>35</v>
      </c>
      <c r="T51">
        <v>-34.798585203480904</v>
      </c>
    </row>
    <row r="52" spans="1:20">
      <c r="A52" s="12">
        <v>37116</v>
      </c>
      <c r="B52" s="13">
        <f t="shared" si="0"/>
        <v>8</v>
      </c>
      <c r="C52" s="13">
        <f t="shared" si="1"/>
        <v>13</v>
      </c>
      <c r="D52" s="13">
        <f t="shared" si="2"/>
        <v>2</v>
      </c>
      <c r="E52" s="13">
        <f t="shared" si="3"/>
        <v>33</v>
      </c>
      <c r="F52">
        <v>322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6">
        <f t="shared" si="4"/>
        <v>282.8562184022627</v>
      </c>
      <c r="O52" s="17">
        <f t="shared" si="5"/>
        <v>39.143781597737302</v>
      </c>
      <c r="P52" s="18">
        <f t="shared" si="6"/>
        <v>1</v>
      </c>
      <c r="Q52" s="14">
        <f t="shared" si="7"/>
        <v>1532.2356377713575</v>
      </c>
      <c r="S52" s="4">
        <v>36</v>
      </c>
      <c r="T52">
        <v>-32.684300949278821</v>
      </c>
    </row>
    <row r="53" spans="1:20">
      <c r="A53" s="12">
        <v>37117</v>
      </c>
      <c r="B53" s="13">
        <f t="shared" si="0"/>
        <v>8</v>
      </c>
      <c r="C53" s="13">
        <f t="shared" si="1"/>
        <v>14</v>
      </c>
      <c r="D53" s="13">
        <f t="shared" si="2"/>
        <v>3</v>
      </c>
      <c r="E53" s="13">
        <f t="shared" si="3"/>
        <v>33</v>
      </c>
      <c r="F53">
        <v>290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6">
        <f t="shared" si="4"/>
        <v>300.90687380003578</v>
      </c>
      <c r="O53" s="17">
        <f t="shared" si="5"/>
        <v>-10.906873800035783</v>
      </c>
      <c r="P53" s="18">
        <f t="shared" si="6"/>
        <v>1</v>
      </c>
      <c r="Q53" s="14">
        <f t="shared" si="7"/>
        <v>118.95989608990699</v>
      </c>
      <c r="S53" s="4">
        <v>37</v>
      </c>
      <c r="T53">
        <v>-28.798587617121306</v>
      </c>
    </row>
    <row r="54" spans="1:20">
      <c r="A54" s="12">
        <v>37118</v>
      </c>
      <c r="B54" s="13">
        <f t="shared" si="0"/>
        <v>8</v>
      </c>
      <c r="C54" s="13">
        <f t="shared" si="1"/>
        <v>15</v>
      </c>
      <c r="D54" s="13">
        <f t="shared" si="2"/>
        <v>4</v>
      </c>
      <c r="E54" s="13">
        <f t="shared" si="3"/>
        <v>33</v>
      </c>
      <c r="F54">
        <v>378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6">
        <f t="shared" si="4"/>
        <v>334.61212957518563</v>
      </c>
      <c r="O54" s="17">
        <f t="shared" si="5"/>
        <v>43.387870424814366</v>
      </c>
      <c r="P54" s="18">
        <f t="shared" si="6"/>
        <v>0</v>
      </c>
      <c r="Q54" s="14">
        <f t="shared" si="7"/>
        <v>1882.5073000004811</v>
      </c>
      <c r="S54" s="4">
        <v>38</v>
      </c>
      <c r="T54">
        <v>-35.370021728133786</v>
      </c>
    </row>
    <row r="55" spans="1:20">
      <c r="A55" s="12">
        <v>37119</v>
      </c>
      <c r="B55" s="13">
        <f t="shared" si="0"/>
        <v>8</v>
      </c>
      <c r="C55" s="13">
        <f t="shared" si="1"/>
        <v>16</v>
      </c>
      <c r="D55" s="13">
        <f t="shared" si="2"/>
        <v>5</v>
      </c>
      <c r="E55" s="13">
        <f t="shared" si="3"/>
        <v>33</v>
      </c>
      <c r="F55">
        <v>386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6">
        <f t="shared" si="4"/>
        <v>359.54495123536918</v>
      </c>
      <c r="O55" s="17">
        <f t="shared" si="5"/>
        <v>26.455048764630817</v>
      </c>
      <c r="P55" s="18">
        <f t="shared" si="6"/>
        <v>0</v>
      </c>
      <c r="Q55" s="14">
        <f t="shared" si="7"/>
        <v>699.86960513899453</v>
      </c>
      <c r="S55" s="4">
        <v>39</v>
      </c>
      <c r="T55">
        <v>-31.370017714197257</v>
      </c>
    </row>
    <row r="56" spans="1:20">
      <c r="A56" s="12">
        <v>37120</v>
      </c>
      <c r="B56" s="13">
        <f t="shared" si="0"/>
        <v>8</v>
      </c>
      <c r="C56" s="13">
        <f t="shared" si="1"/>
        <v>17</v>
      </c>
      <c r="D56" s="13">
        <f t="shared" si="2"/>
        <v>6</v>
      </c>
      <c r="E56" s="13">
        <f t="shared" si="3"/>
        <v>33</v>
      </c>
      <c r="F56">
        <v>547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6">
        <f t="shared" si="4"/>
        <v>542.04739435321949</v>
      </c>
      <c r="O56" s="17">
        <f t="shared" si="5"/>
        <v>4.952605646780512</v>
      </c>
      <c r="P56" s="18">
        <f t="shared" si="6"/>
        <v>0</v>
      </c>
      <c r="Q56" s="14">
        <f t="shared" si="7"/>
        <v>24.528302692522214</v>
      </c>
      <c r="S56" s="4">
        <v>40</v>
      </c>
      <c r="T56">
        <v>-22.970012208924071</v>
      </c>
    </row>
    <row r="57" spans="1:20">
      <c r="A57" s="12">
        <v>37121</v>
      </c>
      <c r="B57" s="13">
        <f t="shared" si="0"/>
        <v>8</v>
      </c>
      <c r="C57" s="13">
        <f t="shared" si="1"/>
        <v>18</v>
      </c>
      <c r="D57" s="13">
        <f t="shared" si="2"/>
        <v>7</v>
      </c>
      <c r="E57" s="13">
        <f t="shared" si="3"/>
        <v>33</v>
      </c>
      <c r="F57">
        <v>657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6">
        <f t="shared" si="4"/>
        <v>595.72945386661934</v>
      </c>
      <c r="O57" s="17">
        <f t="shared" si="5"/>
        <v>61.270546133380662</v>
      </c>
      <c r="P57" s="18">
        <f t="shared" si="6"/>
        <v>0</v>
      </c>
      <c r="Q57" s="14">
        <f t="shared" si="7"/>
        <v>3754.079823482728</v>
      </c>
      <c r="S57" s="4">
        <v>41</v>
      </c>
      <c r="T57">
        <v>-21.598577497499519</v>
      </c>
    </row>
    <row r="58" spans="1:20">
      <c r="A58" s="12">
        <v>37122</v>
      </c>
      <c r="B58" s="13">
        <f t="shared" si="0"/>
        <v>8</v>
      </c>
      <c r="C58" s="13">
        <f t="shared" si="1"/>
        <v>19</v>
      </c>
      <c r="D58" s="13">
        <f t="shared" si="2"/>
        <v>1</v>
      </c>
      <c r="E58" s="13">
        <f t="shared" si="3"/>
        <v>34</v>
      </c>
      <c r="F58">
        <v>391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6">
        <f t="shared" si="4"/>
        <v>378.73151918446132</v>
      </c>
      <c r="O58" s="17">
        <f t="shared" si="5"/>
        <v>12.26848081553868</v>
      </c>
      <c r="P58" s="18">
        <f t="shared" si="6"/>
        <v>0</v>
      </c>
      <c r="Q58" s="14">
        <f t="shared" si="7"/>
        <v>150.51562152124063</v>
      </c>
      <c r="S58" s="4">
        <v>42</v>
      </c>
      <c r="T58">
        <v>2.1947842837496592</v>
      </c>
    </row>
    <row r="59" spans="1:20">
      <c r="A59" s="12">
        <v>37123</v>
      </c>
      <c r="B59" s="13">
        <f t="shared" si="0"/>
        <v>8</v>
      </c>
      <c r="C59" s="13">
        <f t="shared" si="1"/>
        <v>20</v>
      </c>
      <c r="D59" s="13">
        <f t="shared" si="2"/>
        <v>2</v>
      </c>
      <c r="E59" s="13">
        <f t="shared" si="3"/>
        <v>34</v>
      </c>
      <c r="F59">
        <v>293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6">
        <f t="shared" si="4"/>
        <v>268.68489395446846</v>
      </c>
      <c r="O59" s="17">
        <f t="shared" si="5"/>
        <v>24.315106045531536</v>
      </c>
      <c r="P59" s="18">
        <f t="shared" si="6"/>
        <v>0</v>
      </c>
      <c r="Q59" s="14">
        <f t="shared" si="7"/>
        <v>591.22438200544423</v>
      </c>
      <c r="S59" s="4">
        <v>43</v>
      </c>
      <c r="T59">
        <v>-26.020057261796087</v>
      </c>
    </row>
    <row r="60" spans="1:20">
      <c r="A60" s="12">
        <v>37124</v>
      </c>
      <c r="B60" s="13">
        <f t="shared" si="0"/>
        <v>8</v>
      </c>
      <c r="C60" s="13">
        <f t="shared" si="1"/>
        <v>21</v>
      </c>
      <c r="D60" s="13">
        <f t="shared" si="2"/>
        <v>3</v>
      </c>
      <c r="E60" s="13">
        <f t="shared" si="3"/>
        <v>34</v>
      </c>
      <c r="F60">
        <v>306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6">
        <f t="shared" si="4"/>
        <v>286.73554935224155</v>
      </c>
      <c r="O60" s="17">
        <f t="shared" si="5"/>
        <v>19.264450647758451</v>
      </c>
      <c r="P60" s="18">
        <f t="shared" si="6"/>
        <v>0</v>
      </c>
      <c r="Q60" s="14">
        <f t="shared" si="7"/>
        <v>371.11905875992102</v>
      </c>
      <c r="S60" s="4">
        <v>44</v>
      </c>
      <c r="T60">
        <v>-28.198625108893818</v>
      </c>
    </row>
    <row r="61" spans="1:20">
      <c r="A61" s="12">
        <v>37125</v>
      </c>
      <c r="B61" s="13">
        <f t="shared" si="0"/>
        <v>8</v>
      </c>
      <c r="C61" s="13">
        <f t="shared" si="1"/>
        <v>22</v>
      </c>
      <c r="D61" s="13">
        <f t="shared" si="2"/>
        <v>4</v>
      </c>
      <c r="E61" s="13">
        <f t="shared" si="3"/>
        <v>34</v>
      </c>
      <c r="F61">
        <v>338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6">
        <f t="shared" si="4"/>
        <v>320.4408051273914</v>
      </c>
      <c r="O61" s="17">
        <f t="shared" si="5"/>
        <v>17.5591948726086</v>
      </c>
      <c r="P61" s="18">
        <f t="shared" si="6"/>
        <v>1</v>
      </c>
      <c r="Q61" s="14">
        <f t="shared" si="7"/>
        <v>308.32532457424418</v>
      </c>
      <c r="S61" s="4">
        <v>45</v>
      </c>
      <c r="T61">
        <v>-12.234333418681498</v>
      </c>
    </row>
    <row r="62" spans="1:20">
      <c r="A62" s="12">
        <v>37126</v>
      </c>
      <c r="B62" s="13">
        <f t="shared" si="0"/>
        <v>8</v>
      </c>
      <c r="C62" s="13">
        <f t="shared" si="1"/>
        <v>23</v>
      </c>
      <c r="D62" s="13">
        <f t="shared" si="2"/>
        <v>5</v>
      </c>
      <c r="E62" s="13">
        <f t="shared" si="3"/>
        <v>34</v>
      </c>
      <c r="F62">
        <v>324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6">
        <f t="shared" si="4"/>
        <v>345.37362678757495</v>
      </c>
      <c r="O62" s="17">
        <f t="shared" si="5"/>
        <v>-21.373626787574949</v>
      </c>
      <c r="P62" s="18">
        <f t="shared" si="6"/>
        <v>0</v>
      </c>
      <c r="Q62" s="14">
        <f t="shared" si="7"/>
        <v>456.83192205454145</v>
      </c>
      <c r="S62" s="4">
        <v>46</v>
      </c>
      <c r="T62">
        <v>-11.091480017611595</v>
      </c>
    </row>
    <row r="63" spans="1:20">
      <c r="A63" s="12">
        <v>37127</v>
      </c>
      <c r="B63" s="13">
        <f t="shared" si="0"/>
        <v>8</v>
      </c>
      <c r="C63" s="13">
        <f t="shared" si="1"/>
        <v>24</v>
      </c>
      <c r="D63" s="13">
        <f t="shared" si="2"/>
        <v>6</v>
      </c>
      <c r="E63" s="13">
        <f t="shared" si="3"/>
        <v>34</v>
      </c>
      <c r="F63">
        <v>488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6">
        <f t="shared" si="4"/>
        <v>527.8760699054252</v>
      </c>
      <c r="O63" s="17">
        <f t="shared" si="5"/>
        <v>-39.876069905425197</v>
      </c>
      <c r="P63" s="18">
        <f t="shared" si="6"/>
        <v>0</v>
      </c>
      <c r="Q63" s="14">
        <f t="shared" si="7"/>
        <v>1590.1009511023572</v>
      </c>
      <c r="S63" s="4">
        <v>47</v>
      </c>
      <c r="T63">
        <v>5.1837068994263467</v>
      </c>
    </row>
    <row r="64" spans="1:20">
      <c r="A64" s="12">
        <v>37128</v>
      </c>
      <c r="B64" s="13">
        <f t="shared" si="0"/>
        <v>8</v>
      </c>
      <c r="C64" s="13">
        <f t="shared" si="1"/>
        <v>25</v>
      </c>
      <c r="D64" s="13">
        <f t="shared" si="2"/>
        <v>7</v>
      </c>
      <c r="E64" s="13">
        <f t="shared" si="3"/>
        <v>34</v>
      </c>
      <c r="F64">
        <v>572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6">
        <f t="shared" si="4"/>
        <v>581.55812941882505</v>
      </c>
      <c r="O64" s="17">
        <f t="shared" si="5"/>
        <v>-9.5581294188250467</v>
      </c>
      <c r="P64" s="18">
        <f t="shared" si="6"/>
        <v>0</v>
      </c>
      <c r="Q64" s="14">
        <f t="shared" si="7"/>
        <v>91.357837987008821</v>
      </c>
      <c r="S64" s="4">
        <v>48</v>
      </c>
      <c r="T64">
        <v>-3.5214870861032694</v>
      </c>
    </row>
    <row r="65" spans="1:20">
      <c r="A65" s="12">
        <v>37129</v>
      </c>
      <c r="B65" s="13">
        <f t="shared" si="0"/>
        <v>8</v>
      </c>
      <c r="C65" s="13">
        <f t="shared" si="1"/>
        <v>26</v>
      </c>
      <c r="D65" s="13">
        <f t="shared" si="2"/>
        <v>1</v>
      </c>
      <c r="E65" s="13">
        <f t="shared" si="3"/>
        <v>35</v>
      </c>
      <c r="F65">
        <v>316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6">
        <f t="shared" si="4"/>
        <v>358.07436729913837</v>
      </c>
      <c r="O65" s="17">
        <f t="shared" si="5"/>
        <v>-42.074367299138373</v>
      </c>
      <c r="P65" s="18">
        <f t="shared" si="6"/>
        <v>0</v>
      </c>
      <c r="Q65" s="14">
        <f t="shared" si="7"/>
        <v>1770.2523836228045</v>
      </c>
      <c r="S65" s="4">
        <v>49</v>
      </c>
      <c r="T65">
        <v>6.3013819304023366</v>
      </c>
    </row>
    <row r="66" spans="1:20">
      <c r="A66" s="12">
        <v>37130</v>
      </c>
      <c r="B66" s="13">
        <f t="shared" si="0"/>
        <v>8</v>
      </c>
      <c r="C66" s="13">
        <f t="shared" si="1"/>
        <v>27</v>
      </c>
      <c r="D66" s="13">
        <f t="shared" si="2"/>
        <v>2</v>
      </c>
      <c r="E66" s="13">
        <f t="shared" si="3"/>
        <v>35</v>
      </c>
      <c r="F66">
        <v>238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6">
        <f t="shared" si="4"/>
        <v>248.02774206914552</v>
      </c>
      <c r="O66" s="17">
        <f t="shared" si="5"/>
        <v>-10.027742069145518</v>
      </c>
      <c r="P66" s="18">
        <f t="shared" si="6"/>
        <v>1</v>
      </c>
      <c r="Q66" s="14">
        <f t="shared" si="7"/>
        <v>100.55561100531082</v>
      </c>
      <c r="S66" s="4">
        <v>50</v>
      </c>
      <c r="T66">
        <v>48.658507087136663</v>
      </c>
    </row>
    <row r="67" spans="1:20">
      <c r="A67" s="12">
        <v>37131</v>
      </c>
      <c r="B67" s="13">
        <f t="shared" si="0"/>
        <v>8</v>
      </c>
      <c r="C67" s="13">
        <f t="shared" si="1"/>
        <v>28</v>
      </c>
      <c r="D67" s="13">
        <f t="shared" si="2"/>
        <v>3</v>
      </c>
      <c r="E67" s="13">
        <f t="shared" si="3"/>
        <v>35</v>
      </c>
      <c r="F67">
        <v>268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6">
        <f t="shared" si="4"/>
        <v>266.0783974669186</v>
      </c>
      <c r="O67" s="17">
        <f t="shared" si="5"/>
        <v>1.9216025330813977</v>
      </c>
      <c r="P67" s="18">
        <f t="shared" si="6"/>
        <v>0</v>
      </c>
      <c r="Q67" s="14">
        <f t="shared" si="7"/>
        <v>3.6925562951448443</v>
      </c>
      <c r="S67" s="4">
        <v>51</v>
      </c>
      <c r="T67">
        <v>47.944221376231333</v>
      </c>
    </row>
    <row r="68" spans="1:20">
      <c r="A68" s="12">
        <v>37132</v>
      </c>
      <c r="B68" s="13">
        <f t="shared" si="0"/>
        <v>8</v>
      </c>
      <c r="C68" s="13">
        <f t="shared" si="1"/>
        <v>29</v>
      </c>
      <c r="D68" s="13">
        <f t="shared" si="2"/>
        <v>4</v>
      </c>
      <c r="E68" s="13">
        <f t="shared" si="3"/>
        <v>35</v>
      </c>
      <c r="F68">
        <v>300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6">
        <f t="shared" si="4"/>
        <v>299.78365324206845</v>
      </c>
      <c r="O68" s="17">
        <f t="shared" si="5"/>
        <v>0.21634675793154656</v>
      </c>
      <c r="P68" s="18">
        <f t="shared" si="6"/>
        <v>0</v>
      </c>
      <c r="Q68" s="14">
        <f t="shared" si="7"/>
        <v>4.6805919667491203E-2</v>
      </c>
      <c r="S68" s="4">
        <v>52</v>
      </c>
      <c r="T68">
        <v>79.519525537921822</v>
      </c>
    </row>
    <row r="69" spans="1:20">
      <c r="A69" s="12">
        <v>37133</v>
      </c>
      <c r="B69" s="13">
        <f t="shared" si="0"/>
        <v>8</v>
      </c>
      <c r="C69" s="13">
        <f t="shared" si="1"/>
        <v>30</v>
      </c>
      <c r="D69" s="13">
        <f t="shared" si="2"/>
        <v>5</v>
      </c>
      <c r="E69" s="13">
        <f t="shared" si="3"/>
        <v>35</v>
      </c>
      <c r="F69">
        <v>330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6">
        <f t="shared" si="4"/>
        <v>324.716474902252</v>
      </c>
      <c r="O69" s="17">
        <f t="shared" si="5"/>
        <v>5.2835250977479973</v>
      </c>
      <c r="P69" s="18">
        <f t="shared" si="6"/>
        <v>1</v>
      </c>
      <c r="Q69" s="14">
        <f t="shared" si="7"/>
        <v>27.915637458532984</v>
      </c>
      <c r="S69" s="4">
        <v>53</v>
      </c>
      <c r="T69">
        <v>97.103073481294203</v>
      </c>
    </row>
    <row r="70" spans="1:20">
      <c r="A70" s="12">
        <v>37134</v>
      </c>
      <c r="B70" s="13">
        <f t="shared" ref="B70:B133" si="8">MONTH(A70)</f>
        <v>8</v>
      </c>
      <c r="C70" s="13">
        <f t="shared" ref="C70:C133" si="9">DAY(A70)</f>
        <v>31</v>
      </c>
      <c r="D70" s="13">
        <f t="shared" ref="D70:D133" si="10">WEEKDAY(A70)</f>
        <v>6</v>
      </c>
      <c r="E70" s="13">
        <f t="shared" ref="E70:E133" si="11">WEEKNUM(A70)</f>
        <v>35</v>
      </c>
      <c r="F70">
        <v>493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6">
        <f t="shared" si="4"/>
        <v>507.21891802010225</v>
      </c>
      <c r="O70" s="17">
        <f t="shared" si="5"/>
        <v>-14.218918020102251</v>
      </c>
      <c r="P70" s="18">
        <f t="shared" si="6"/>
        <v>1</v>
      </c>
      <c r="Q70" s="14">
        <f t="shared" si="7"/>
        <v>202.17762966238851</v>
      </c>
    </row>
    <row r="71" spans="1:20">
      <c r="A71" s="12">
        <v>37135</v>
      </c>
      <c r="B71" s="13">
        <f t="shared" si="8"/>
        <v>9</v>
      </c>
      <c r="C71" s="13">
        <f t="shared" si="9"/>
        <v>1</v>
      </c>
      <c r="D71" s="13">
        <f t="shared" si="10"/>
        <v>7</v>
      </c>
      <c r="E71" s="13">
        <f t="shared" si="11"/>
        <v>35</v>
      </c>
      <c r="F71">
        <v>571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6">
        <f t="shared" ref="N71:N134" si="12">$T$5+VLOOKUP(D71,$S$8:$T$14,2)+VLOOKUP(E71,$S$17:$T$69,2)+G71*$T$73+H71*$T$74+I71*$T$75+J71*$T$76+M71*$T$79+L71*$T$78+K71*$T$77</f>
        <v>560.9009775335021</v>
      </c>
      <c r="O71" s="17">
        <f t="shared" ref="O71:O134" si="13">F71-N71</f>
        <v>10.0990224664979</v>
      </c>
      <c r="P71" s="18">
        <f t="shared" ref="P71:P134" si="14">IF(O71*O72&lt;0,1,0)</f>
        <v>0</v>
      </c>
      <c r="Q71" s="14">
        <f t="shared" ref="Q71:Q134" si="15">O71^2</f>
        <v>101.99025477882932</v>
      </c>
    </row>
    <row r="72" spans="1:20">
      <c r="A72" s="12">
        <v>37136</v>
      </c>
      <c r="B72" s="13">
        <f t="shared" si="8"/>
        <v>9</v>
      </c>
      <c r="C72" s="13">
        <f t="shared" si="9"/>
        <v>2</v>
      </c>
      <c r="D72" s="13">
        <f t="shared" si="10"/>
        <v>1</v>
      </c>
      <c r="E72" s="13">
        <f t="shared" si="11"/>
        <v>36</v>
      </c>
      <c r="F72">
        <v>433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6">
        <f t="shared" si="12"/>
        <v>360.18865155334049</v>
      </c>
      <c r="O72" s="17">
        <f t="shared" si="13"/>
        <v>72.811348446659508</v>
      </c>
      <c r="P72" s="18">
        <f t="shared" si="14"/>
        <v>0</v>
      </c>
      <c r="Q72" s="14">
        <f t="shared" si="15"/>
        <v>5301.4924626208658</v>
      </c>
      <c r="S72" t="s">
        <v>61</v>
      </c>
    </row>
    <row r="73" spans="1:20">
      <c r="A73" s="12">
        <v>37137</v>
      </c>
      <c r="B73" s="13">
        <f t="shared" si="8"/>
        <v>9</v>
      </c>
      <c r="C73" s="13">
        <f t="shared" si="9"/>
        <v>3</v>
      </c>
      <c r="D73" s="13">
        <f t="shared" si="10"/>
        <v>2</v>
      </c>
      <c r="E73" s="13">
        <f t="shared" si="11"/>
        <v>36</v>
      </c>
      <c r="F73">
        <v>350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6">
        <f t="shared" si="12"/>
        <v>250.14202632334761</v>
      </c>
      <c r="O73" s="17">
        <f t="shared" si="13"/>
        <v>99.857973676652392</v>
      </c>
      <c r="P73" s="18">
        <f t="shared" si="14"/>
        <v>1</v>
      </c>
      <c r="Q73" s="14">
        <f t="shared" si="15"/>
        <v>9971.6149068070026</v>
      </c>
      <c r="S73" s="4" t="s">
        <v>55</v>
      </c>
      <c r="T73">
        <v>197.58409450055538</v>
      </c>
    </row>
    <row r="74" spans="1:20">
      <c r="A74" s="12">
        <v>37138</v>
      </c>
      <c r="B74" s="13">
        <f t="shared" si="8"/>
        <v>9</v>
      </c>
      <c r="C74" s="13">
        <f t="shared" si="9"/>
        <v>4</v>
      </c>
      <c r="D74" s="13">
        <f t="shared" si="10"/>
        <v>3</v>
      </c>
      <c r="E74" s="13">
        <f t="shared" si="11"/>
        <v>36</v>
      </c>
      <c r="F74">
        <v>218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6">
        <f t="shared" si="12"/>
        <v>268.19268172112072</v>
      </c>
      <c r="O74" s="17">
        <f t="shared" si="13"/>
        <v>-50.192681721120721</v>
      </c>
      <c r="P74" s="18">
        <f t="shared" si="14"/>
        <v>0</v>
      </c>
      <c r="Q74" s="14">
        <f t="shared" si="15"/>
        <v>2519.3052983577263</v>
      </c>
      <c r="S74" s="4" t="s">
        <v>56</v>
      </c>
      <c r="T74">
        <v>372.95304102023994</v>
      </c>
    </row>
    <row r="75" spans="1:20">
      <c r="A75" s="12">
        <v>37139</v>
      </c>
      <c r="B75" s="13">
        <f t="shared" si="8"/>
        <v>9</v>
      </c>
      <c r="C75" s="13">
        <f t="shared" si="9"/>
        <v>5</v>
      </c>
      <c r="D75" s="13">
        <f t="shared" si="10"/>
        <v>4</v>
      </c>
      <c r="E75" s="13">
        <f t="shared" si="11"/>
        <v>36</v>
      </c>
      <c r="F75">
        <v>221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6">
        <f t="shared" si="12"/>
        <v>301.89793749627052</v>
      </c>
      <c r="O75" s="17">
        <f t="shared" si="13"/>
        <v>-80.897937496270515</v>
      </c>
      <c r="P75" s="18">
        <f t="shared" si="14"/>
        <v>0</v>
      </c>
      <c r="Q75" s="14">
        <f t="shared" si="15"/>
        <v>6544.4762911504913</v>
      </c>
      <c r="S75" s="4" t="s">
        <v>59</v>
      </c>
      <c r="T75">
        <v>51.865393147498395</v>
      </c>
    </row>
    <row r="76" spans="1:20">
      <c r="A76" s="12">
        <v>37140</v>
      </c>
      <c r="B76" s="13">
        <f t="shared" si="8"/>
        <v>9</v>
      </c>
      <c r="C76" s="13">
        <f t="shared" si="9"/>
        <v>6</v>
      </c>
      <c r="D76" s="13">
        <f t="shared" si="10"/>
        <v>5</v>
      </c>
      <c r="E76" s="13">
        <f t="shared" si="11"/>
        <v>36</v>
      </c>
      <c r="F76">
        <v>237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6">
        <f t="shared" si="12"/>
        <v>326.83075915645406</v>
      </c>
      <c r="O76" s="17">
        <f t="shared" si="13"/>
        <v>-89.830759156454064</v>
      </c>
      <c r="P76" s="18">
        <f t="shared" si="14"/>
        <v>0</v>
      </c>
      <c r="Q76" s="14">
        <f t="shared" si="15"/>
        <v>8069.5652906248561</v>
      </c>
      <c r="S76" s="4" t="s">
        <v>57</v>
      </c>
      <c r="T76">
        <v>357.4211056646069</v>
      </c>
    </row>
    <row r="77" spans="1:20">
      <c r="A77" s="12">
        <v>37141</v>
      </c>
      <c r="B77" s="13">
        <f t="shared" si="8"/>
        <v>9</v>
      </c>
      <c r="C77" s="13">
        <f t="shared" si="9"/>
        <v>7</v>
      </c>
      <c r="D77" s="13">
        <f t="shared" si="10"/>
        <v>6</v>
      </c>
      <c r="E77" s="13">
        <f t="shared" si="11"/>
        <v>36</v>
      </c>
      <c r="F77">
        <v>482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6">
        <f t="shared" si="12"/>
        <v>509.33320227430431</v>
      </c>
      <c r="O77" s="17">
        <f t="shared" si="13"/>
        <v>-27.333202274304313</v>
      </c>
      <c r="P77" s="18">
        <f t="shared" si="14"/>
        <v>1</v>
      </c>
      <c r="Q77" s="14">
        <f t="shared" si="15"/>
        <v>747.10394656803442</v>
      </c>
      <c r="S77" s="4" t="s">
        <v>60</v>
      </c>
      <c r="T77">
        <v>101.95593242834057</v>
      </c>
    </row>
    <row r="78" spans="1:20">
      <c r="A78" s="12">
        <v>37142</v>
      </c>
      <c r="B78" s="13">
        <f t="shared" si="8"/>
        <v>9</v>
      </c>
      <c r="C78" s="13">
        <f t="shared" si="9"/>
        <v>8</v>
      </c>
      <c r="D78" s="13">
        <f t="shared" si="10"/>
        <v>7</v>
      </c>
      <c r="E78" s="13">
        <f t="shared" si="11"/>
        <v>36</v>
      </c>
      <c r="F78">
        <v>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6">
        <f t="shared" si="12"/>
        <v>563.01526178770416</v>
      </c>
      <c r="O78" s="17">
        <f t="shared" si="13"/>
        <v>45.984738212295838</v>
      </c>
      <c r="P78" s="18">
        <f t="shared" si="14"/>
        <v>0</v>
      </c>
      <c r="Q78" s="14">
        <f t="shared" si="15"/>
        <v>2114.5961484533809</v>
      </c>
      <c r="S78" s="15">
        <v>43285</v>
      </c>
      <c r="T78">
        <v>-157.15338034018569</v>
      </c>
    </row>
    <row r="79" spans="1:20">
      <c r="A79" s="12">
        <v>37143</v>
      </c>
      <c r="B79" s="13">
        <f t="shared" si="8"/>
        <v>9</v>
      </c>
      <c r="C79" s="13">
        <f t="shared" si="9"/>
        <v>9</v>
      </c>
      <c r="D79" s="13">
        <f t="shared" si="10"/>
        <v>1</v>
      </c>
      <c r="E79" s="13">
        <f t="shared" si="11"/>
        <v>37</v>
      </c>
      <c r="F79">
        <v>430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6">
        <f t="shared" si="12"/>
        <v>364.07436488549797</v>
      </c>
      <c r="O79" s="17">
        <f t="shared" si="13"/>
        <v>65.925635114502029</v>
      </c>
      <c r="P79" s="18">
        <f t="shared" si="14"/>
        <v>0</v>
      </c>
      <c r="Q79" s="14">
        <f t="shared" si="15"/>
        <v>4346.1893652504632</v>
      </c>
      <c r="S79" s="4" t="s">
        <v>58</v>
      </c>
      <c r="T79">
        <v>191.40425415862612</v>
      </c>
    </row>
    <row r="80" spans="1:20">
      <c r="A80" s="12">
        <v>37144</v>
      </c>
      <c r="B80" s="13">
        <f t="shared" si="8"/>
        <v>9</v>
      </c>
      <c r="C80" s="13">
        <f t="shared" si="9"/>
        <v>10</v>
      </c>
      <c r="D80" s="13">
        <f t="shared" si="10"/>
        <v>2</v>
      </c>
      <c r="E80" s="13">
        <f t="shared" si="11"/>
        <v>37</v>
      </c>
      <c r="F80">
        <v>279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6">
        <f t="shared" si="12"/>
        <v>254.02773965550512</v>
      </c>
      <c r="O80" s="17">
        <f t="shared" si="13"/>
        <v>24.972260344494885</v>
      </c>
      <c r="P80" s="18">
        <f t="shared" si="14"/>
        <v>1</v>
      </c>
      <c r="Q80" s="14">
        <f t="shared" si="15"/>
        <v>623.61378671323178</v>
      </c>
    </row>
    <row r="81" spans="1:17">
      <c r="A81" s="12">
        <v>37145</v>
      </c>
      <c r="B81" s="13">
        <f t="shared" si="8"/>
        <v>9</v>
      </c>
      <c r="C81" s="13">
        <f t="shared" si="9"/>
        <v>11</v>
      </c>
      <c r="D81" s="13">
        <f t="shared" si="10"/>
        <v>3</v>
      </c>
      <c r="E81" s="13">
        <f t="shared" si="11"/>
        <v>37</v>
      </c>
      <c r="F81">
        <v>172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6">
        <f t="shared" si="12"/>
        <v>272.0783950532782</v>
      </c>
      <c r="O81" s="17">
        <f t="shared" si="13"/>
        <v>-100.0783950532782</v>
      </c>
      <c r="P81" s="18">
        <f t="shared" si="14"/>
        <v>0</v>
      </c>
      <c r="Q81" s="14">
        <f t="shared" si="15"/>
        <v>10015.685156440019</v>
      </c>
    </row>
    <row r="82" spans="1:17">
      <c r="A82" s="12">
        <v>37146</v>
      </c>
      <c r="B82" s="13">
        <f t="shared" si="8"/>
        <v>9</v>
      </c>
      <c r="C82" s="13">
        <f t="shared" si="9"/>
        <v>12</v>
      </c>
      <c r="D82" s="13">
        <f t="shared" si="10"/>
        <v>4</v>
      </c>
      <c r="E82" s="13">
        <f t="shared" si="11"/>
        <v>37</v>
      </c>
      <c r="F82">
        <v>257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6">
        <f t="shared" si="12"/>
        <v>305.78365082842805</v>
      </c>
      <c r="O82" s="17">
        <f t="shared" si="13"/>
        <v>-48.783650828428051</v>
      </c>
      <c r="P82" s="18">
        <f t="shared" si="14"/>
        <v>0</v>
      </c>
      <c r="Q82" s="14">
        <f t="shared" si="15"/>
        <v>2379.8445881499888</v>
      </c>
    </row>
    <row r="83" spans="1:17">
      <c r="A83" s="12">
        <v>37147</v>
      </c>
      <c r="B83" s="13">
        <f t="shared" si="8"/>
        <v>9</v>
      </c>
      <c r="C83" s="13">
        <f t="shared" si="9"/>
        <v>13</v>
      </c>
      <c r="D83" s="13">
        <f t="shared" si="10"/>
        <v>5</v>
      </c>
      <c r="E83" s="13">
        <f t="shared" si="11"/>
        <v>37</v>
      </c>
      <c r="F83">
        <v>284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6">
        <f t="shared" si="12"/>
        <v>330.7164724886116</v>
      </c>
      <c r="O83" s="17">
        <f t="shared" si="13"/>
        <v>-46.716472488611601</v>
      </c>
      <c r="P83" s="18">
        <f t="shared" si="14"/>
        <v>1</v>
      </c>
      <c r="Q83" s="14">
        <f t="shared" si="15"/>
        <v>2182.4288017792046</v>
      </c>
    </row>
    <row r="84" spans="1:17">
      <c r="A84" s="12">
        <v>37148</v>
      </c>
      <c r="B84" s="13">
        <f t="shared" si="8"/>
        <v>9</v>
      </c>
      <c r="C84" s="13">
        <f t="shared" si="9"/>
        <v>14</v>
      </c>
      <c r="D84" s="13">
        <f t="shared" si="10"/>
        <v>6</v>
      </c>
      <c r="E84" s="13">
        <f t="shared" si="11"/>
        <v>37</v>
      </c>
      <c r="F84">
        <v>521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6">
        <f t="shared" si="12"/>
        <v>513.21891560646191</v>
      </c>
      <c r="O84" s="17">
        <f t="shared" si="13"/>
        <v>7.7810843935380944</v>
      </c>
      <c r="P84" s="18">
        <f t="shared" si="14"/>
        <v>0</v>
      </c>
      <c r="Q84" s="14">
        <f t="shared" si="15"/>
        <v>60.545274339362095</v>
      </c>
    </row>
    <row r="85" spans="1:17">
      <c r="A85" s="12">
        <v>37149</v>
      </c>
      <c r="B85" s="13">
        <f t="shared" si="8"/>
        <v>9</v>
      </c>
      <c r="C85" s="13">
        <f t="shared" si="9"/>
        <v>15</v>
      </c>
      <c r="D85" s="13">
        <f t="shared" si="10"/>
        <v>7</v>
      </c>
      <c r="E85" s="13">
        <f t="shared" si="11"/>
        <v>37</v>
      </c>
      <c r="F85">
        <v>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6">
        <f t="shared" si="12"/>
        <v>566.90097511986176</v>
      </c>
      <c r="O85" s="17">
        <f t="shared" si="13"/>
        <v>45.099024880138245</v>
      </c>
      <c r="P85" s="18">
        <f t="shared" si="14"/>
        <v>1</v>
      </c>
      <c r="Q85" s="14">
        <f t="shared" si="15"/>
        <v>2033.9220451393285</v>
      </c>
    </row>
    <row r="86" spans="1:17">
      <c r="A86" s="12">
        <v>37150</v>
      </c>
      <c r="B86" s="13">
        <f t="shared" si="8"/>
        <v>9</v>
      </c>
      <c r="C86" s="13">
        <f t="shared" si="9"/>
        <v>16</v>
      </c>
      <c r="D86" s="13">
        <f t="shared" si="10"/>
        <v>1</v>
      </c>
      <c r="E86" s="13">
        <f t="shared" si="11"/>
        <v>38</v>
      </c>
      <c r="F86">
        <v>348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6">
        <f t="shared" si="12"/>
        <v>357.50293077448549</v>
      </c>
      <c r="O86" s="17">
        <f t="shared" si="13"/>
        <v>-9.5029307744854918</v>
      </c>
      <c r="P86" s="18">
        <f t="shared" si="14"/>
        <v>1</v>
      </c>
      <c r="Q86" s="14">
        <f t="shared" si="15"/>
        <v>90.305693304663436</v>
      </c>
    </row>
    <row r="87" spans="1:17">
      <c r="A87" s="12">
        <v>37151</v>
      </c>
      <c r="B87" s="13">
        <f t="shared" si="8"/>
        <v>9</v>
      </c>
      <c r="C87" s="13">
        <f t="shared" si="9"/>
        <v>17</v>
      </c>
      <c r="D87" s="13">
        <f t="shared" si="10"/>
        <v>2</v>
      </c>
      <c r="E87" s="13">
        <f t="shared" si="11"/>
        <v>38</v>
      </c>
      <c r="F87">
        <v>304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6">
        <f t="shared" si="12"/>
        <v>247.45630554449264</v>
      </c>
      <c r="O87" s="17">
        <f t="shared" si="13"/>
        <v>56.543694455507364</v>
      </c>
      <c r="P87" s="18">
        <f t="shared" si="14"/>
        <v>1</v>
      </c>
      <c r="Q87" s="14">
        <f t="shared" si="15"/>
        <v>3197.1893826777741</v>
      </c>
    </row>
    <row r="88" spans="1:17">
      <c r="A88" s="12">
        <v>37152</v>
      </c>
      <c r="B88" s="13">
        <f t="shared" si="8"/>
        <v>9</v>
      </c>
      <c r="C88" s="13">
        <f t="shared" si="9"/>
        <v>18</v>
      </c>
      <c r="D88" s="13">
        <f t="shared" si="10"/>
        <v>3</v>
      </c>
      <c r="E88" s="13">
        <f t="shared" si="11"/>
        <v>38</v>
      </c>
      <c r="F88">
        <v>238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6">
        <f t="shared" si="12"/>
        <v>265.50696094226572</v>
      </c>
      <c r="O88" s="17">
        <f t="shared" si="13"/>
        <v>-27.506960942265721</v>
      </c>
      <c r="P88" s="18">
        <f t="shared" si="14"/>
        <v>1</v>
      </c>
      <c r="Q88" s="14">
        <f t="shared" si="15"/>
        <v>756.63290027933192</v>
      </c>
    </row>
    <row r="89" spans="1:17">
      <c r="A89" s="12">
        <v>37153</v>
      </c>
      <c r="B89" s="13">
        <f t="shared" si="8"/>
        <v>9</v>
      </c>
      <c r="C89" s="13">
        <f t="shared" si="9"/>
        <v>19</v>
      </c>
      <c r="D89" s="13">
        <f t="shared" si="10"/>
        <v>4</v>
      </c>
      <c r="E89" s="13">
        <f t="shared" si="11"/>
        <v>38</v>
      </c>
      <c r="F89">
        <v>319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6">
        <f t="shared" si="12"/>
        <v>299.21221671741557</v>
      </c>
      <c r="O89" s="17">
        <f t="shared" si="13"/>
        <v>19.787783282584428</v>
      </c>
      <c r="P89" s="18">
        <f t="shared" si="14"/>
        <v>1</v>
      </c>
      <c r="Q89" s="14">
        <f t="shared" si="15"/>
        <v>391.55636723852774</v>
      </c>
    </row>
    <row r="90" spans="1:17">
      <c r="A90" s="12">
        <v>37154</v>
      </c>
      <c r="B90" s="13">
        <f t="shared" si="8"/>
        <v>9</v>
      </c>
      <c r="C90" s="13">
        <f t="shared" si="9"/>
        <v>20</v>
      </c>
      <c r="D90" s="13">
        <f t="shared" si="10"/>
        <v>5</v>
      </c>
      <c r="E90" s="13">
        <f t="shared" si="11"/>
        <v>38</v>
      </c>
      <c r="F90">
        <v>304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6">
        <f t="shared" si="12"/>
        <v>324.14503837759912</v>
      </c>
      <c r="O90" s="17">
        <f t="shared" si="13"/>
        <v>-20.145038377599121</v>
      </c>
      <c r="P90" s="18">
        <f t="shared" si="14"/>
        <v>1</v>
      </c>
      <c r="Q90" s="14">
        <f t="shared" si="15"/>
        <v>405.82257123494145</v>
      </c>
    </row>
    <row r="91" spans="1:17">
      <c r="A91" s="12">
        <v>37155</v>
      </c>
      <c r="B91" s="13">
        <f t="shared" si="8"/>
        <v>9</v>
      </c>
      <c r="C91" s="13">
        <f t="shared" si="9"/>
        <v>21</v>
      </c>
      <c r="D91" s="13">
        <f t="shared" si="10"/>
        <v>6</v>
      </c>
      <c r="E91" s="13">
        <f t="shared" si="11"/>
        <v>38</v>
      </c>
      <c r="F91">
        <v>528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6">
        <f t="shared" si="12"/>
        <v>506.64748149544937</v>
      </c>
      <c r="O91" s="17">
        <f t="shared" si="13"/>
        <v>21.35251850455063</v>
      </c>
      <c r="P91" s="18">
        <f t="shared" si="14"/>
        <v>0</v>
      </c>
      <c r="Q91" s="14">
        <f t="shared" si="15"/>
        <v>455.93004648717709</v>
      </c>
    </row>
    <row r="92" spans="1:17">
      <c r="A92" s="12">
        <v>37156</v>
      </c>
      <c r="B92" s="13">
        <f t="shared" si="8"/>
        <v>9</v>
      </c>
      <c r="C92" s="13">
        <f t="shared" si="9"/>
        <v>22</v>
      </c>
      <c r="D92" s="13">
        <f t="shared" si="10"/>
        <v>7</v>
      </c>
      <c r="E92" s="13">
        <f t="shared" si="11"/>
        <v>38</v>
      </c>
      <c r="F92">
        <v>666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6">
        <f t="shared" si="12"/>
        <v>560.32954100884922</v>
      </c>
      <c r="O92" s="17">
        <f t="shared" si="13"/>
        <v>105.67045899115078</v>
      </c>
      <c r="P92" s="18">
        <f t="shared" si="14"/>
        <v>0</v>
      </c>
      <c r="Q92" s="14">
        <f t="shared" si="15"/>
        <v>11166.245903400479</v>
      </c>
    </row>
    <row r="93" spans="1:17">
      <c r="A93" s="12">
        <v>37157</v>
      </c>
      <c r="B93" s="13">
        <f t="shared" si="8"/>
        <v>9</v>
      </c>
      <c r="C93" s="13">
        <f t="shared" si="9"/>
        <v>23</v>
      </c>
      <c r="D93" s="13">
        <f t="shared" si="10"/>
        <v>1</v>
      </c>
      <c r="E93" s="13">
        <f t="shared" si="11"/>
        <v>39</v>
      </c>
      <c r="F93">
        <v>379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6">
        <f t="shared" si="12"/>
        <v>361.50293478842201</v>
      </c>
      <c r="O93" s="17">
        <f t="shared" si="13"/>
        <v>17.49706521157799</v>
      </c>
      <c r="P93" s="18">
        <f t="shared" si="14"/>
        <v>1</v>
      </c>
      <c r="Q93" s="14">
        <f t="shared" si="15"/>
        <v>306.14729101821274</v>
      </c>
    </row>
    <row r="94" spans="1:17">
      <c r="A94" s="12">
        <v>37158</v>
      </c>
      <c r="B94" s="13">
        <f t="shared" si="8"/>
        <v>9</v>
      </c>
      <c r="C94" s="13">
        <f t="shared" si="9"/>
        <v>24</v>
      </c>
      <c r="D94" s="13">
        <f t="shared" si="10"/>
        <v>2</v>
      </c>
      <c r="E94" s="13">
        <f t="shared" si="11"/>
        <v>39</v>
      </c>
      <c r="F94">
        <v>189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6">
        <f t="shared" si="12"/>
        <v>251.45630955842918</v>
      </c>
      <c r="O94" s="17">
        <f t="shared" si="13"/>
        <v>-62.456309558429183</v>
      </c>
      <c r="P94" s="18">
        <f t="shared" si="14"/>
        <v>0</v>
      </c>
      <c r="Q94" s="14">
        <f t="shared" si="15"/>
        <v>3900.7906036583327</v>
      </c>
    </row>
    <row r="95" spans="1:17">
      <c r="A95" s="12">
        <v>37159</v>
      </c>
      <c r="B95" s="13">
        <f t="shared" si="8"/>
        <v>9</v>
      </c>
      <c r="C95" s="13">
        <f t="shared" si="9"/>
        <v>25</v>
      </c>
      <c r="D95" s="13">
        <f t="shared" si="10"/>
        <v>3</v>
      </c>
      <c r="E95" s="13">
        <f t="shared" si="11"/>
        <v>39</v>
      </c>
      <c r="F95">
        <v>264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6">
        <f t="shared" si="12"/>
        <v>269.50696495620224</v>
      </c>
      <c r="O95" s="17">
        <f t="shared" si="13"/>
        <v>-5.5069649562022391</v>
      </c>
      <c r="P95" s="18">
        <f t="shared" si="14"/>
        <v>1</v>
      </c>
      <c r="Q95" s="14">
        <f t="shared" si="15"/>
        <v>30.32666302883953</v>
      </c>
    </row>
    <row r="96" spans="1:17">
      <c r="A96" s="12">
        <v>37160</v>
      </c>
      <c r="B96" s="13">
        <f t="shared" si="8"/>
        <v>9</v>
      </c>
      <c r="C96" s="13">
        <f t="shared" si="9"/>
        <v>26</v>
      </c>
      <c r="D96" s="13">
        <f t="shared" si="10"/>
        <v>4</v>
      </c>
      <c r="E96" s="13">
        <f t="shared" si="11"/>
        <v>39</v>
      </c>
      <c r="F96">
        <v>324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6">
        <f t="shared" si="12"/>
        <v>303.21222073135209</v>
      </c>
      <c r="O96" s="17">
        <f t="shared" si="13"/>
        <v>20.78777926864791</v>
      </c>
      <c r="P96" s="18">
        <f t="shared" si="14"/>
        <v>0</v>
      </c>
      <c r="Q96" s="14">
        <f t="shared" si="15"/>
        <v>432.13176692202785</v>
      </c>
    </row>
    <row r="97" spans="1:17">
      <c r="A97" s="12">
        <v>37161</v>
      </c>
      <c r="B97" s="13">
        <f t="shared" si="8"/>
        <v>9</v>
      </c>
      <c r="C97" s="13">
        <f t="shared" si="9"/>
        <v>27</v>
      </c>
      <c r="D97" s="13">
        <f t="shared" si="10"/>
        <v>5</v>
      </c>
      <c r="E97" s="13">
        <f t="shared" si="11"/>
        <v>39</v>
      </c>
      <c r="F97">
        <v>360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6">
        <f t="shared" si="12"/>
        <v>328.14504239153564</v>
      </c>
      <c r="O97" s="17">
        <f t="shared" si="13"/>
        <v>31.85495760846436</v>
      </c>
      <c r="P97" s="18">
        <f t="shared" si="14"/>
        <v>1</v>
      </c>
      <c r="Q97" s="14">
        <f t="shared" si="15"/>
        <v>1014.7383242370614</v>
      </c>
    </row>
    <row r="98" spans="1:17">
      <c r="A98" s="12">
        <v>37162</v>
      </c>
      <c r="B98" s="13">
        <f t="shared" si="8"/>
        <v>9</v>
      </c>
      <c r="C98" s="13">
        <f t="shared" si="9"/>
        <v>28</v>
      </c>
      <c r="D98" s="13">
        <f t="shared" si="10"/>
        <v>6</v>
      </c>
      <c r="E98" s="13">
        <f t="shared" si="11"/>
        <v>39</v>
      </c>
      <c r="F98">
        <v>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6">
        <f t="shared" si="12"/>
        <v>510.64748550938589</v>
      </c>
      <c r="O98" s="17">
        <f t="shared" si="13"/>
        <v>-13.647485509385888</v>
      </c>
      <c r="P98" s="18">
        <f t="shared" si="14"/>
        <v>1</v>
      </c>
      <c r="Q98" s="14">
        <f t="shared" si="15"/>
        <v>186.25386072889779</v>
      </c>
    </row>
    <row r="99" spans="1:17">
      <c r="A99" s="12">
        <v>37163</v>
      </c>
      <c r="B99" s="13">
        <f t="shared" si="8"/>
        <v>9</v>
      </c>
      <c r="C99" s="13">
        <f t="shared" si="9"/>
        <v>29</v>
      </c>
      <c r="D99" s="13">
        <f t="shared" si="10"/>
        <v>7</v>
      </c>
      <c r="E99" s="13">
        <f t="shared" si="11"/>
        <v>39</v>
      </c>
      <c r="F99">
        <v>594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6">
        <f t="shared" si="12"/>
        <v>564.32954502278574</v>
      </c>
      <c r="O99" s="17">
        <f t="shared" si="13"/>
        <v>29.670454977214263</v>
      </c>
      <c r="P99" s="18">
        <f t="shared" si="14"/>
        <v>0</v>
      </c>
      <c r="Q99" s="14">
        <f t="shared" si="15"/>
        <v>880.33589855489856</v>
      </c>
    </row>
    <row r="100" spans="1:17">
      <c r="A100" s="12">
        <v>37164</v>
      </c>
      <c r="B100" s="13">
        <f t="shared" si="8"/>
        <v>9</v>
      </c>
      <c r="C100" s="13">
        <f t="shared" si="9"/>
        <v>30</v>
      </c>
      <c r="D100" s="13">
        <f t="shared" si="10"/>
        <v>1</v>
      </c>
      <c r="E100" s="13">
        <f t="shared" si="11"/>
        <v>40</v>
      </c>
      <c r="F100">
        <v>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6">
        <f t="shared" si="12"/>
        <v>369.90294029369522</v>
      </c>
      <c r="O100" s="17">
        <f t="shared" si="13"/>
        <v>35.097059706304776</v>
      </c>
      <c r="P100" s="18">
        <f t="shared" si="14"/>
        <v>0</v>
      </c>
      <c r="Q100" s="14">
        <f t="shared" si="15"/>
        <v>1231.8036000279224</v>
      </c>
    </row>
    <row r="101" spans="1:17">
      <c r="A101" s="12">
        <v>37165</v>
      </c>
      <c r="B101" s="13">
        <f t="shared" si="8"/>
        <v>10</v>
      </c>
      <c r="C101" s="13">
        <f t="shared" si="9"/>
        <v>1</v>
      </c>
      <c r="D101" s="13">
        <f t="shared" si="10"/>
        <v>2</v>
      </c>
      <c r="E101" s="13">
        <f t="shared" si="11"/>
        <v>40</v>
      </c>
      <c r="F101">
        <v>265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6">
        <f t="shared" si="12"/>
        <v>259.85631506370237</v>
      </c>
      <c r="O101" s="17">
        <f t="shared" si="13"/>
        <v>5.1436849362976318</v>
      </c>
      <c r="P101" s="18">
        <f t="shared" si="14"/>
        <v>0</v>
      </c>
      <c r="Q101" s="14">
        <f t="shared" si="15"/>
        <v>26.457494723895174</v>
      </c>
    </row>
    <row r="102" spans="1:17">
      <c r="A102" s="12">
        <v>37166</v>
      </c>
      <c r="B102" s="13">
        <f t="shared" si="8"/>
        <v>10</v>
      </c>
      <c r="C102" s="13">
        <f t="shared" si="9"/>
        <v>2</v>
      </c>
      <c r="D102" s="13">
        <f t="shared" si="10"/>
        <v>3</v>
      </c>
      <c r="E102" s="13">
        <f t="shared" si="11"/>
        <v>40</v>
      </c>
      <c r="F102">
        <v>280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6">
        <f t="shared" si="12"/>
        <v>277.90697046147545</v>
      </c>
      <c r="O102" s="17">
        <f t="shared" si="13"/>
        <v>2.0930295385245472</v>
      </c>
      <c r="P102" s="18">
        <f t="shared" si="14"/>
        <v>1</v>
      </c>
      <c r="Q102" s="14">
        <f t="shared" si="15"/>
        <v>4.3807726491362793</v>
      </c>
    </row>
    <row r="103" spans="1:17">
      <c r="A103" s="12">
        <v>37167</v>
      </c>
      <c r="B103" s="13">
        <f t="shared" si="8"/>
        <v>10</v>
      </c>
      <c r="C103" s="13">
        <f t="shared" si="9"/>
        <v>3</v>
      </c>
      <c r="D103" s="13">
        <f t="shared" si="10"/>
        <v>4</v>
      </c>
      <c r="E103" s="13">
        <f t="shared" si="11"/>
        <v>40</v>
      </c>
      <c r="F103">
        <v>268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6">
        <f t="shared" si="12"/>
        <v>311.6122262366253</v>
      </c>
      <c r="O103" s="17">
        <f t="shared" si="13"/>
        <v>-43.612226236625304</v>
      </c>
      <c r="P103" s="18">
        <f t="shared" si="14"/>
        <v>1</v>
      </c>
      <c r="Q103" s="14">
        <f t="shared" si="15"/>
        <v>1902.0262773145885</v>
      </c>
    </row>
    <row r="104" spans="1:17">
      <c r="A104" s="12">
        <v>37168</v>
      </c>
      <c r="B104" s="13">
        <f t="shared" si="8"/>
        <v>10</v>
      </c>
      <c r="C104" s="13">
        <f t="shared" si="9"/>
        <v>4</v>
      </c>
      <c r="D104" s="13">
        <f t="shared" si="10"/>
        <v>5</v>
      </c>
      <c r="E104" s="13">
        <f t="shared" si="11"/>
        <v>40</v>
      </c>
      <c r="F104">
        <v>381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6">
        <f t="shared" si="12"/>
        <v>336.54504789680885</v>
      </c>
      <c r="O104" s="17">
        <f t="shared" si="13"/>
        <v>44.454952103191147</v>
      </c>
      <c r="P104" s="18">
        <f t="shared" si="14"/>
        <v>0</v>
      </c>
      <c r="Q104" s="14">
        <f t="shared" si="15"/>
        <v>1976.2427664970189</v>
      </c>
    </row>
    <row r="105" spans="1:17">
      <c r="A105" s="12">
        <v>37169</v>
      </c>
      <c r="B105" s="13">
        <f t="shared" si="8"/>
        <v>10</v>
      </c>
      <c r="C105" s="13">
        <f t="shared" si="9"/>
        <v>5</v>
      </c>
      <c r="D105" s="13">
        <f t="shared" si="10"/>
        <v>6</v>
      </c>
      <c r="E105" s="13">
        <f t="shared" si="11"/>
        <v>40</v>
      </c>
      <c r="F105">
        <v>605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6">
        <f t="shared" si="12"/>
        <v>519.04749101465904</v>
      </c>
      <c r="O105" s="17">
        <f t="shared" si="13"/>
        <v>85.952508985340955</v>
      </c>
      <c r="P105" s="18">
        <f t="shared" si="14"/>
        <v>0</v>
      </c>
      <c r="Q105" s="14">
        <f t="shared" si="15"/>
        <v>7387.833800875118</v>
      </c>
    </row>
    <row r="106" spans="1:17">
      <c r="A106" s="12">
        <v>37170</v>
      </c>
      <c r="B106" s="13">
        <f t="shared" si="8"/>
        <v>10</v>
      </c>
      <c r="C106" s="13">
        <f t="shared" si="9"/>
        <v>6</v>
      </c>
      <c r="D106" s="13">
        <f t="shared" si="10"/>
        <v>7</v>
      </c>
      <c r="E106" s="13">
        <f t="shared" si="11"/>
        <v>40</v>
      </c>
      <c r="F106">
        <v>680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6">
        <f t="shared" si="12"/>
        <v>572.72955052805889</v>
      </c>
      <c r="O106" s="17">
        <f t="shared" si="13"/>
        <v>107.27044947194111</v>
      </c>
      <c r="P106" s="18">
        <f t="shared" si="14"/>
        <v>0</v>
      </c>
      <c r="Q106" s="14">
        <f t="shared" si="15"/>
        <v>11506.94932991227</v>
      </c>
    </row>
    <row r="107" spans="1:17">
      <c r="A107" s="12">
        <v>37171</v>
      </c>
      <c r="B107" s="13">
        <f t="shared" si="8"/>
        <v>10</v>
      </c>
      <c r="C107" s="13">
        <f t="shared" si="9"/>
        <v>7</v>
      </c>
      <c r="D107" s="13">
        <f t="shared" si="10"/>
        <v>1</v>
      </c>
      <c r="E107" s="13">
        <f t="shared" si="11"/>
        <v>41</v>
      </c>
      <c r="F107">
        <v>376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6">
        <f t="shared" si="12"/>
        <v>371.27437500511974</v>
      </c>
      <c r="O107" s="17">
        <f t="shared" si="13"/>
        <v>4.7256249948802633</v>
      </c>
      <c r="P107" s="18">
        <f t="shared" si="14"/>
        <v>1</v>
      </c>
      <c r="Q107" s="14">
        <f t="shared" si="15"/>
        <v>22.331531592237088</v>
      </c>
    </row>
    <row r="108" spans="1:17">
      <c r="A108" s="12">
        <v>37172</v>
      </c>
      <c r="B108" s="13">
        <f t="shared" si="8"/>
        <v>10</v>
      </c>
      <c r="C108" s="13">
        <f t="shared" si="9"/>
        <v>8</v>
      </c>
      <c r="D108" s="13">
        <f t="shared" si="10"/>
        <v>2</v>
      </c>
      <c r="E108" s="13">
        <f t="shared" si="11"/>
        <v>41</v>
      </c>
      <c r="F108">
        <v>242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6">
        <f t="shared" si="12"/>
        <v>261.22774977512688</v>
      </c>
      <c r="O108" s="17">
        <f t="shared" si="13"/>
        <v>-19.227749775126881</v>
      </c>
      <c r="P108" s="18">
        <f t="shared" si="14"/>
        <v>0</v>
      </c>
      <c r="Q108" s="14">
        <f t="shared" si="15"/>
        <v>369.70636141489183</v>
      </c>
    </row>
    <row r="109" spans="1:17">
      <c r="A109" s="12">
        <v>37173</v>
      </c>
      <c r="B109" s="13">
        <f t="shared" si="8"/>
        <v>10</v>
      </c>
      <c r="C109" s="13">
        <f t="shared" si="9"/>
        <v>9</v>
      </c>
      <c r="D109" s="13">
        <f t="shared" si="10"/>
        <v>3</v>
      </c>
      <c r="E109" s="13">
        <f t="shared" si="11"/>
        <v>41</v>
      </c>
      <c r="F109">
        <v>231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6">
        <f t="shared" si="12"/>
        <v>279.27840517289997</v>
      </c>
      <c r="O109" s="17">
        <f t="shared" si="13"/>
        <v>-48.278405172899966</v>
      </c>
      <c r="P109" s="18">
        <f t="shared" si="14"/>
        <v>0</v>
      </c>
      <c r="Q109" s="14">
        <f t="shared" si="15"/>
        <v>2330.8044060386942</v>
      </c>
    </row>
    <row r="110" spans="1:17">
      <c r="A110" s="12">
        <v>37174</v>
      </c>
      <c r="B110" s="13">
        <f t="shared" si="8"/>
        <v>10</v>
      </c>
      <c r="C110" s="13">
        <f t="shared" si="9"/>
        <v>10</v>
      </c>
      <c r="D110" s="13">
        <f t="shared" si="10"/>
        <v>4</v>
      </c>
      <c r="E110" s="13">
        <f t="shared" si="11"/>
        <v>41</v>
      </c>
      <c r="F110">
        <v>292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6">
        <f t="shared" si="12"/>
        <v>312.98366094804987</v>
      </c>
      <c r="O110" s="17">
        <f t="shared" si="13"/>
        <v>-20.983660948049874</v>
      </c>
      <c r="P110" s="18">
        <f t="shared" si="14"/>
        <v>1</v>
      </c>
      <c r="Q110" s="14">
        <f t="shared" si="15"/>
        <v>440.31402678271331</v>
      </c>
    </row>
    <row r="111" spans="1:17">
      <c r="A111" s="12">
        <v>37175</v>
      </c>
      <c r="B111" s="13">
        <f t="shared" si="8"/>
        <v>10</v>
      </c>
      <c r="C111" s="13">
        <f t="shared" si="9"/>
        <v>11</v>
      </c>
      <c r="D111" s="13">
        <f t="shared" si="10"/>
        <v>5</v>
      </c>
      <c r="E111" s="13">
        <f t="shared" si="11"/>
        <v>41</v>
      </c>
      <c r="F111">
        <v>668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6">
        <f t="shared" si="12"/>
        <v>337.91648260823342</v>
      </c>
      <c r="O111" s="17">
        <f t="shared" si="13"/>
        <v>330.08351739176658</v>
      </c>
      <c r="P111" s="18">
        <f t="shared" si="14"/>
        <v>0</v>
      </c>
      <c r="Q111" s="14">
        <f t="shared" si="15"/>
        <v>108955.12845372067</v>
      </c>
    </row>
    <row r="112" spans="1:17">
      <c r="A112" s="12">
        <v>37176</v>
      </c>
      <c r="B112" s="13">
        <f t="shared" si="8"/>
        <v>10</v>
      </c>
      <c r="C112" s="13">
        <f t="shared" si="9"/>
        <v>12</v>
      </c>
      <c r="D112" s="13">
        <f t="shared" si="10"/>
        <v>6</v>
      </c>
      <c r="E112" s="13">
        <f t="shared" si="11"/>
        <v>41</v>
      </c>
      <c r="F112">
        <v>531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16">
        <f t="shared" si="12"/>
        <v>520.41892572608367</v>
      </c>
      <c r="O112" s="17">
        <f t="shared" si="13"/>
        <v>10.581074273916329</v>
      </c>
      <c r="P112" s="18">
        <f t="shared" si="14"/>
        <v>0</v>
      </c>
      <c r="Q112" s="14">
        <f t="shared" si="15"/>
        <v>111.95913279013396</v>
      </c>
    </row>
    <row r="113" spans="1:17">
      <c r="A113" s="12">
        <v>37177</v>
      </c>
      <c r="B113" s="13">
        <f t="shared" si="8"/>
        <v>10</v>
      </c>
      <c r="C113" s="13">
        <f t="shared" si="9"/>
        <v>13</v>
      </c>
      <c r="D113" s="13">
        <f t="shared" si="10"/>
        <v>7</v>
      </c>
      <c r="E113" s="13">
        <f t="shared" si="11"/>
        <v>41</v>
      </c>
      <c r="F113">
        <v>606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16">
        <f t="shared" si="12"/>
        <v>574.10098523948352</v>
      </c>
      <c r="O113" s="17">
        <f t="shared" si="13"/>
        <v>31.899014760516479</v>
      </c>
      <c r="P113" s="18">
        <f t="shared" si="14"/>
        <v>1</v>
      </c>
      <c r="Q113" s="14">
        <f t="shared" si="15"/>
        <v>1017.5471426916482</v>
      </c>
    </row>
    <row r="114" spans="1:17">
      <c r="A114" s="12">
        <v>37178</v>
      </c>
      <c r="B114" s="13">
        <f t="shared" si="8"/>
        <v>10</v>
      </c>
      <c r="C114" s="13">
        <f t="shared" si="9"/>
        <v>14</v>
      </c>
      <c r="D114" s="13">
        <f t="shared" si="10"/>
        <v>1</v>
      </c>
      <c r="E114" s="13">
        <f t="shared" si="11"/>
        <v>42</v>
      </c>
      <c r="F114">
        <v>312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16">
        <f t="shared" si="12"/>
        <v>395.06773678636893</v>
      </c>
      <c r="O114" s="17">
        <f t="shared" si="13"/>
        <v>-83.067736786368926</v>
      </c>
      <c r="P114" s="18">
        <f t="shared" si="14"/>
        <v>0</v>
      </c>
      <c r="Q114" s="14">
        <f t="shared" si="15"/>
        <v>6900.2488948094697</v>
      </c>
    </row>
    <row r="115" spans="1:17">
      <c r="A115" s="12">
        <v>37179</v>
      </c>
      <c r="B115" s="13">
        <f t="shared" si="8"/>
        <v>10</v>
      </c>
      <c r="C115" s="13">
        <f t="shared" si="9"/>
        <v>15</v>
      </c>
      <c r="D115" s="13">
        <f t="shared" si="10"/>
        <v>2</v>
      </c>
      <c r="E115" s="13">
        <f t="shared" si="11"/>
        <v>42</v>
      </c>
      <c r="F115">
        <v>280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16">
        <f t="shared" si="12"/>
        <v>285.02111155637607</v>
      </c>
      <c r="O115" s="17">
        <f t="shared" si="13"/>
        <v>-5.02111155637607</v>
      </c>
      <c r="P115" s="18">
        <f t="shared" si="14"/>
        <v>1</v>
      </c>
      <c r="Q115" s="14">
        <f t="shared" si="15"/>
        <v>25.211561261573319</v>
      </c>
    </row>
    <row r="116" spans="1:17">
      <c r="A116" s="12">
        <v>37180</v>
      </c>
      <c r="B116" s="13">
        <f t="shared" si="8"/>
        <v>10</v>
      </c>
      <c r="C116" s="13">
        <f t="shared" si="9"/>
        <v>16</v>
      </c>
      <c r="D116" s="13">
        <f t="shared" si="10"/>
        <v>3</v>
      </c>
      <c r="E116" s="13">
        <f t="shared" si="11"/>
        <v>42</v>
      </c>
      <c r="F116">
        <v>304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16">
        <f t="shared" si="12"/>
        <v>303.07176695414915</v>
      </c>
      <c r="O116" s="17">
        <f t="shared" si="13"/>
        <v>0.92823304585084543</v>
      </c>
      <c r="P116" s="18">
        <f t="shared" si="14"/>
        <v>1</v>
      </c>
      <c r="Q116" s="14">
        <f t="shared" si="15"/>
        <v>0.86161658740953773</v>
      </c>
    </row>
    <row r="117" spans="1:17">
      <c r="A117" s="12">
        <v>37181</v>
      </c>
      <c r="B117" s="13">
        <f t="shared" si="8"/>
        <v>10</v>
      </c>
      <c r="C117" s="13">
        <f t="shared" si="9"/>
        <v>17</v>
      </c>
      <c r="D117" s="13">
        <f t="shared" si="10"/>
        <v>4</v>
      </c>
      <c r="E117" s="13">
        <f t="shared" si="11"/>
        <v>42</v>
      </c>
      <c r="F117">
        <v>293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16">
        <f t="shared" si="12"/>
        <v>336.77702272929901</v>
      </c>
      <c r="O117" s="17">
        <f t="shared" si="13"/>
        <v>-43.777022729299006</v>
      </c>
      <c r="P117" s="18">
        <f t="shared" si="14"/>
        <v>0</v>
      </c>
      <c r="Q117" s="14">
        <f t="shared" si="15"/>
        <v>1916.4277190415617</v>
      </c>
    </row>
    <row r="118" spans="1:17">
      <c r="A118" s="12">
        <v>37182</v>
      </c>
      <c r="B118" s="13">
        <f t="shared" si="8"/>
        <v>10</v>
      </c>
      <c r="C118" s="13">
        <f t="shared" si="9"/>
        <v>18</v>
      </c>
      <c r="D118" s="13">
        <f t="shared" si="10"/>
        <v>5</v>
      </c>
      <c r="E118" s="13">
        <f t="shared" si="11"/>
        <v>42</v>
      </c>
      <c r="F118">
        <v>293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16">
        <f t="shared" si="12"/>
        <v>361.70984438948256</v>
      </c>
      <c r="O118" s="17">
        <f t="shared" si="13"/>
        <v>-68.709844389482555</v>
      </c>
      <c r="P118" s="18">
        <f t="shared" si="14"/>
        <v>0</v>
      </c>
      <c r="Q118" s="14">
        <f t="shared" si="15"/>
        <v>4721.0427160269073</v>
      </c>
    </row>
    <row r="119" spans="1:17">
      <c r="A119" s="12">
        <v>37183</v>
      </c>
      <c r="B119" s="13">
        <f t="shared" si="8"/>
        <v>10</v>
      </c>
      <c r="C119" s="13">
        <f t="shared" si="9"/>
        <v>19</v>
      </c>
      <c r="D119" s="13">
        <f t="shared" si="10"/>
        <v>6</v>
      </c>
      <c r="E119" s="13">
        <f t="shared" si="11"/>
        <v>42</v>
      </c>
      <c r="F119">
        <v>493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16">
        <f t="shared" si="12"/>
        <v>544.2122875073328</v>
      </c>
      <c r="O119" s="17">
        <f t="shared" si="13"/>
        <v>-51.212287507332803</v>
      </c>
      <c r="P119" s="18">
        <f t="shared" si="14"/>
        <v>1</v>
      </c>
      <c r="Q119" s="14">
        <f t="shared" si="15"/>
        <v>2622.6983917337157</v>
      </c>
    </row>
    <row r="120" spans="1:17">
      <c r="A120" s="12">
        <v>37184</v>
      </c>
      <c r="B120" s="13">
        <f t="shared" si="8"/>
        <v>10</v>
      </c>
      <c r="C120" s="13">
        <f t="shared" si="9"/>
        <v>20</v>
      </c>
      <c r="D120" s="13">
        <f t="shared" si="10"/>
        <v>7</v>
      </c>
      <c r="E120" s="13">
        <f t="shared" si="11"/>
        <v>42</v>
      </c>
      <c r="F120">
        <v>612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16">
        <f t="shared" si="12"/>
        <v>597.89434702073265</v>
      </c>
      <c r="O120" s="17">
        <f t="shared" si="13"/>
        <v>14.105652979267347</v>
      </c>
      <c r="P120" s="18">
        <f t="shared" si="14"/>
        <v>0</v>
      </c>
      <c r="Q120" s="14">
        <f t="shared" si="15"/>
        <v>198.96944597151378</v>
      </c>
    </row>
    <row r="121" spans="1:17">
      <c r="A121" s="12">
        <v>37185</v>
      </c>
      <c r="B121" s="13">
        <f t="shared" si="8"/>
        <v>10</v>
      </c>
      <c r="C121" s="13">
        <f t="shared" si="9"/>
        <v>21</v>
      </c>
      <c r="D121" s="13">
        <f t="shared" si="10"/>
        <v>1</v>
      </c>
      <c r="E121" s="13">
        <f t="shared" si="11"/>
        <v>43</v>
      </c>
      <c r="F121">
        <v>404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16">
        <f t="shared" si="12"/>
        <v>366.85289524082322</v>
      </c>
      <c r="O121" s="17">
        <f t="shared" si="13"/>
        <v>37.147104759176784</v>
      </c>
      <c r="P121" s="18">
        <f t="shared" si="14"/>
        <v>1</v>
      </c>
      <c r="Q121" s="14">
        <f t="shared" si="15"/>
        <v>1379.9073919892544</v>
      </c>
    </row>
    <row r="122" spans="1:17">
      <c r="A122" s="12">
        <v>37186</v>
      </c>
      <c r="B122" s="13">
        <f t="shared" si="8"/>
        <v>10</v>
      </c>
      <c r="C122" s="13">
        <f t="shared" si="9"/>
        <v>22</v>
      </c>
      <c r="D122" s="13">
        <f t="shared" si="10"/>
        <v>2</v>
      </c>
      <c r="E122" s="13">
        <f t="shared" si="11"/>
        <v>43</v>
      </c>
      <c r="F122">
        <v>169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16">
        <f t="shared" si="12"/>
        <v>256.80627001083036</v>
      </c>
      <c r="O122" s="17">
        <f t="shared" si="13"/>
        <v>-87.80627001083036</v>
      </c>
      <c r="P122" s="18">
        <f t="shared" si="14"/>
        <v>0</v>
      </c>
      <c r="Q122" s="14">
        <f t="shared" si="15"/>
        <v>7709.9410532148468</v>
      </c>
    </row>
    <row r="123" spans="1:17">
      <c r="A123" s="12">
        <v>37187</v>
      </c>
      <c r="B123" s="13">
        <f t="shared" si="8"/>
        <v>10</v>
      </c>
      <c r="C123" s="13">
        <f t="shared" si="9"/>
        <v>23</v>
      </c>
      <c r="D123" s="13">
        <f t="shared" si="10"/>
        <v>3</v>
      </c>
      <c r="E123" s="13">
        <f t="shared" si="11"/>
        <v>43</v>
      </c>
      <c r="F123">
        <v>225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6">
        <f t="shared" si="12"/>
        <v>274.85692540860344</v>
      </c>
      <c r="O123" s="17">
        <f t="shared" si="13"/>
        <v>-49.856925408603445</v>
      </c>
      <c r="P123" s="18">
        <f t="shared" si="14"/>
        <v>0</v>
      </c>
      <c r="Q123" s="14">
        <f t="shared" si="15"/>
        <v>2485.7130111990477</v>
      </c>
    </row>
    <row r="124" spans="1:17">
      <c r="A124" s="12">
        <v>37188</v>
      </c>
      <c r="B124" s="13">
        <f t="shared" si="8"/>
        <v>10</v>
      </c>
      <c r="C124" s="13">
        <f t="shared" si="9"/>
        <v>24</v>
      </c>
      <c r="D124" s="13">
        <f t="shared" si="10"/>
        <v>4</v>
      </c>
      <c r="E124" s="13">
        <f t="shared" si="11"/>
        <v>43</v>
      </c>
      <c r="F124">
        <v>264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6">
        <f t="shared" si="12"/>
        <v>308.5621811837533</v>
      </c>
      <c r="O124" s="17">
        <f t="shared" si="13"/>
        <v>-44.562181183753296</v>
      </c>
      <c r="P124" s="18">
        <f t="shared" si="14"/>
        <v>1</v>
      </c>
      <c r="Q124" s="14">
        <f t="shared" si="15"/>
        <v>1985.7879918536562</v>
      </c>
    </row>
    <row r="125" spans="1:17">
      <c r="A125" s="12">
        <v>37189</v>
      </c>
      <c r="B125" s="13">
        <f t="shared" si="8"/>
        <v>10</v>
      </c>
      <c r="C125" s="13">
        <f t="shared" si="9"/>
        <v>25</v>
      </c>
      <c r="D125" s="13">
        <f t="shared" si="10"/>
        <v>5</v>
      </c>
      <c r="E125" s="13">
        <f t="shared" si="11"/>
        <v>43</v>
      </c>
      <c r="F125">
        <v>344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6">
        <f t="shared" si="12"/>
        <v>333.49500284393685</v>
      </c>
      <c r="O125" s="17">
        <f t="shared" si="13"/>
        <v>10.504997156063155</v>
      </c>
      <c r="P125" s="18">
        <f t="shared" si="14"/>
        <v>0</v>
      </c>
      <c r="Q125" s="14">
        <f t="shared" si="15"/>
        <v>110.35496524889497</v>
      </c>
    </row>
    <row r="126" spans="1:17">
      <c r="A126" s="12">
        <v>37190</v>
      </c>
      <c r="B126" s="13">
        <f t="shared" si="8"/>
        <v>10</v>
      </c>
      <c r="C126" s="13">
        <f t="shared" si="9"/>
        <v>26</v>
      </c>
      <c r="D126" s="13">
        <f t="shared" si="10"/>
        <v>6</v>
      </c>
      <c r="E126" s="13">
        <f t="shared" si="11"/>
        <v>43</v>
      </c>
      <c r="F126">
        <v>526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16">
        <f t="shared" si="12"/>
        <v>515.99744596178709</v>
      </c>
      <c r="O126" s="17">
        <f t="shared" si="13"/>
        <v>10.002554038212907</v>
      </c>
      <c r="P126" s="18">
        <f t="shared" si="14"/>
        <v>0</v>
      </c>
      <c r="Q126" s="14">
        <f t="shared" si="15"/>
        <v>100.05108728736933</v>
      </c>
    </row>
    <row r="127" spans="1:17">
      <c r="A127" s="12">
        <v>37191</v>
      </c>
      <c r="B127" s="13">
        <f t="shared" si="8"/>
        <v>10</v>
      </c>
      <c r="C127" s="13">
        <f t="shared" si="9"/>
        <v>27</v>
      </c>
      <c r="D127" s="13">
        <f t="shared" si="10"/>
        <v>7</v>
      </c>
      <c r="E127" s="13">
        <f t="shared" si="11"/>
        <v>43</v>
      </c>
      <c r="F127">
        <v>591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16">
        <f t="shared" si="12"/>
        <v>569.67950547518694</v>
      </c>
      <c r="O127" s="17">
        <f t="shared" si="13"/>
        <v>21.320494524813057</v>
      </c>
      <c r="P127" s="18">
        <f t="shared" si="14"/>
        <v>0</v>
      </c>
      <c r="Q127" s="14">
        <f t="shared" si="15"/>
        <v>454.56348678258354</v>
      </c>
    </row>
    <row r="128" spans="1:17">
      <c r="A128" s="12">
        <v>37192</v>
      </c>
      <c r="B128" s="13">
        <f t="shared" si="8"/>
        <v>10</v>
      </c>
      <c r="C128" s="13">
        <f t="shared" si="9"/>
        <v>28</v>
      </c>
      <c r="D128" s="13">
        <f t="shared" si="10"/>
        <v>1</v>
      </c>
      <c r="E128" s="13">
        <f t="shared" si="11"/>
        <v>44</v>
      </c>
      <c r="F128">
        <v>372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6">
        <f t="shared" si="12"/>
        <v>364.67432739372549</v>
      </c>
      <c r="O128" s="17">
        <f t="shared" si="13"/>
        <v>7.3256726062745088</v>
      </c>
      <c r="P128" s="18">
        <f t="shared" si="14"/>
        <v>1</v>
      </c>
      <c r="Q128" s="14">
        <f t="shared" si="15"/>
        <v>53.665479134320755</v>
      </c>
    </row>
    <row r="129" spans="1:17">
      <c r="A129" s="12">
        <v>37193</v>
      </c>
      <c r="B129" s="13">
        <f t="shared" si="8"/>
        <v>10</v>
      </c>
      <c r="C129" s="13">
        <f t="shared" si="9"/>
        <v>29</v>
      </c>
      <c r="D129" s="13">
        <f t="shared" si="10"/>
        <v>2</v>
      </c>
      <c r="E129" s="13">
        <f t="shared" si="11"/>
        <v>44</v>
      </c>
      <c r="F129">
        <v>248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6">
        <f t="shared" si="12"/>
        <v>254.62770216373261</v>
      </c>
      <c r="O129" s="17">
        <f t="shared" si="13"/>
        <v>-6.6277021637326072</v>
      </c>
      <c r="P129" s="18">
        <f t="shared" si="14"/>
        <v>0</v>
      </c>
      <c r="Q129" s="14">
        <f t="shared" si="15"/>
        <v>43.926435971145885</v>
      </c>
    </row>
    <row r="130" spans="1:17">
      <c r="A130" s="12">
        <v>37194</v>
      </c>
      <c r="B130" s="13">
        <f t="shared" si="8"/>
        <v>10</v>
      </c>
      <c r="C130" s="13">
        <f t="shared" si="9"/>
        <v>30</v>
      </c>
      <c r="D130" s="13">
        <f t="shared" si="10"/>
        <v>3</v>
      </c>
      <c r="E130" s="13">
        <f t="shared" si="11"/>
        <v>44</v>
      </c>
      <c r="F130">
        <v>240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16">
        <f t="shared" si="12"/>
        <v>272.67835756150572</v>
      </c>
      <c r="O130" s="17">
        <f t="shared" si="13"/>
        <v>-32.67835756150572</v>
      </c>
      <c r="P130" s="18">
        <f t="shared" si="14"/>
        <v>0</v>
      </c>
      <c r="Q130" s="14">
        <f t="shared" si="15"/>
        <v>1067.8750529176182</v>
      </c>
    </row>
    <row r="131" spans="1:17">
      <c r="A131" s="12">
        <v>37195</v>
      </c>
      <c r="B131" s="13">
        <f t="shared" si="8"/>
        <v>10</v>
      </c>
      <c r="C131" s="13">
        <f t="shared" si="9"/>
        <v>31</v>
      </c>
      <c r="D131" s="13">
        <f t="shared" si="10"/>
        <v>4</v>
      </c>
      <c r="E131" s="13">
        <f t="shared" si="11"/>
        <v>44</v>
      </c>
      <c r="F131">
        <v>235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16">
        <f t="shared" si="12"/>
        <v>306.38361333665557</v>
      </c>
      <c r="O131" s="17">
        <f t="shared" si="13"/>
        <v>-71.383613336655571</v>
      </c>
      <c r="P131" s="18">
        <f t="shared" si="14"/>
        <v>0</v>
      </c>
      <c r="Q131" s="14">
        <f t="shared" si="15"/>
        <v>5095.6202529971515</v>
      </c>
    </row>
    <row r="132" spans="1:17">
      <c r="A132" s="12">
        <v>37196</v>
      </c>
      <c r="B132" s="13">
        <f t="shared" si="8"/>
        <v>11</v>
      </c>
      <c r="C132" s="13">
        <f t="shared" si="9"/>
        <v>1</v>
      </c>
      <c r="D132" s="13">
        <f t="shared" si="10"/>
        <v>5</v>
      </c>
      <c r="E132" s="13">
        <f t="shared" si="11"/>
        <v>44</v>
      </c>
      <c r="F132">
        <v>320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16">
        <f t="shared" si="12"/>
        <v>331.31643499683912</v>
      </c>
      <c r="O132" s="17">
        <f t="shared" si="13"/>
        <v>-11.316434996839121</v>
      </c>
      <c r="P132" s="18">
        <f t="shared" si="14"/>
        <v>1</v>
      </c>
      <c r="Q132" s="14">
        <f t="shared" si="15"/>
        <v>128.06170103768522</v>
      </c>
    </row>
    <row r="133" spans="1:17">
      <c r="A133" s="12">
        <v>37197</v>
      </c>
      <c r="B133" s="13">
        <f t="shared" si="8"/>
        <v>11</v>
      </c>
      <c r="C133" s="13">
        <f t="shared" si="9"/>
        <v>2</v>
      </c>
      <c r="D133" s="13">
        <f t="shared" si="10"/>
        <v>6</v>
      </c>
      <c r="E133" s="13">
        <f t="shared" si="11"/>
        <v>44</v>
      </c>
      <c r="F133">
        <v>520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6">
        <f t="shared" si="12"/>
        <v>513.81887811468937</v>
      </c>
      <c r="O133" s="17">
        <f t="shared" si="13"/>
        <v>6.1811218853106311</v>
      </c>
      <c r="P133" s="18">
        <f t="shared" si="14"/>
        <v>0</v>
      </c>
      <c r="Q133" s="14">
        <f t="shared" si="15"/>
        <v>38.206267761066051</v>
      </c>
    </row>
    <row r="134" spans="1:17">
      <c r="A134" s="12">
        <v>37198</v>
      </c>
      <c r="B134" s="13">
        <f t="shared" ref="B134:B197" si="16">MONTH(A134)</f>
        <v>11</v>
      </c>
      <c r="C134" s="13">
        <f t="shared" ref="C134:C197" si="17">DAY(A134)</f>
        <v>3</v>
      </c>
      <c r="D134" s="13">
        <f t="shared" ref="D134:D197" si="18">WEEKDAY(A134)</f>
        <v>7</v>
      </c>
      <c r="E134" s="13">
        <f t="shared" ref="E134:E197" si="19">WEEKNUM(A134)</f>
        <v>44</v>
      </c>
      <c r="F134">
        <v>601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6">
        <f t="shared" si="12"/>
        <v>567.50093762808922</v>
      </c>
      <c r="O134" s="17">
        <f t="shared" si="13"/>
        <v>33.499062371910782</v>
      </c>
      <c r="P134" s="18">
        <f t="shared" si="14"/>
        <v>1</v>
      </c>
      <c r="Q134" s="14">
        <f t="shared" si="15"/>
        <v>1122.1871797971687</v>
      </c>
    </row>
    <row r="135" spans="1:17">
      <c r="A135" s="12">
        <v>37199</v>
      </c>
      <c r="B135" s="13">
        <f t="shared" si="16"/>
        <v>11</v>
      </c>
      <c r="C135" s="13">
        <f t="shared" si="17"/>
        <v>4</v>
      </c>
      <c r="D135" s="13">
        <f t="shared" si="18"/>
        <v>1</v>
      </c>
      <c r="E135" s="13">
        <f t="shared" si="19"/>
        <v>45</v>
      </c>
      <c r="F135">
        <v>308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16">
        <f t="shared" ref="N135:N198" si="20">$T$5+VLOOKUP(D135,$S$8:$T$14,2)+VLOOKUP(E135,$S$17:$T$69,2)+G135*$T$73+H135*$T$74+I135*$T$75+J135*$T$76+M135*$T$79+L135*$T$78+K135*$T$77</f>
        <v>380.63861908393778</v>
      </c>
      <c r="O135" s="17">
        <f t="shared" ref="O135:O198" si="21">F135-N135</f>
        <v>-72.638619083937783</v>
      </c>
      <c r="P135" s="18">
        <f t="shared" ref="P135:P198" si="22">IF(O135*O136&lt;0,1,0)</f>
        <v>1</v>
      </c>
      <c r="Q135" s="14">
        <f t="shared" ref="Q135:Q198" si="23">O135^2</f>
        <v>5276.3689824214107</v>
      </c>
    </row>
    <row r="136" spans="1:17">
      <c r="A136" s="12">
        <v>37200</v>
      </c>
      <c r="B136" s="13">
        <f t="shared" si="16"/>
        <v>11</v>
      </c>
      <c r="C136" s="13">
        <f t="shared" si="17"/>
        <v>5</v>
      </c>
      <c r="D136" s="13">
        <f t="shared" si="18"/>
        <v>2</v>
      </c>
      <c r="E136" s="13">
        <f t="shared" si="19"/>
        <v>45</v>
      </c>
      <c r="F136">
        <v>293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6">
        <f t="shared" si="20"/>
        <v>270.59199385394493</v>
      </c>
      <c r="O136" s="17">
        <f t="shared" si="21"/>
        <v>22.408006146055072</v>
      </c>
      <c r="P136" s="18">
        <f t="shared" si="22"/>
        <v>0</v>
      </c>
      <c r="Q136" s="14">
        <f t="shared" si="23"/>
        <v>502.11873944164188</v>
      </c>
    </row>
    <row r="137" spans="1:17">
      <c r="A137" s="12">
        <v>37201</v>
      </c>
      <c r="B137" s="13">
        <f t="shared" si="16"/>
        <v>11</v>
      </c>
      <c r="C137" s="13">
        <f t="shared" si="17"/>
        <v>6</v>
      </c>
      <c r="D137" s="13">
        <f t="shared" si="18"/>
        <v>3</v>
      </c>
      <c r="E137" s="13">
        <f t="shared" si="19"/>
        <v>45</v>
      </c>
      <c r="F137">
        <v>344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16">
        <f t="shared" si="20"/>
        <v>288.64264925171801</v>
      </c>
      <c r="O137" s="17">
        <f t="shared" si="21"/>
        <v>55.357350748281988</v>
      </c>
      <c r="P137" s="18">
        <f t="shared" si="22"/>
        <v>0</v>
      </c>
      <c r="Q137" s="14">
        <f t="shared" si="23"/>
        <v>3064.4362818683162</v>
      </c>
    </row>
    <row r="138" spans="1:17">
      <c r="A138" s="12">
        <v>37202</v>
      </c>
      <c r="B138" s="13">
        <f t="shared" si="16"/>
        <v>11</v>
      </c>
      <c r="C138" s="13">
        <f t="shared" si="17"/>
        <v>7</v>
      </c>
      <c r="D138" s="13">
        <f t="shared" si="18"/>
        <v>4</v>
      </c>
      <c r="E138" s="13">
        <f t="shared" si="19"/>
        <v>45</v>
      </c>
      <c r="F138">
        <v>402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16">
        <f t="shared" si="20"/>
        <v>322.34790502686786</v>
      </c>
      <c r="O138" s="17">
        <f t="shared" si="21"/>
        <v>79.652094973132137</v>
      </c>
      <c r="P138" s="18">
        <f t="shared" si="22"/>
        <v>0</v>
      </c>
      <c r="Q138" s="14">
        <f t="shared" si="23"/>
        <v>6344.456233608862</v>
      </c>
    </row>
    <row r="139" spans="1:17">
      <c r="A139" s="12">
        <v>37203</v>
      </c>
      <c r="B139" s="13">
        <f t="shared" si="16"/>
        <v>11</v>
      </c>
      <c r="C139" s="13">
        <f t="shared" si="17"/>
        <v>8</v>
      </c>
      <c r="D139" s="13">
        <f t="shared" si="18"/>
        <v>5</v>
      </c>
      <c r="E139" s="13">
        <f t="shared" si="19"/>
        <v>45</v>
      </c>
      <c r="F139">
        <v>372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16">
        <f t="shared" si="20"/>
        <v>347.28072668705141</v>
      </c>
      <c r="O139" s="17">
        <f t="shared" si="21"/>
        <v>24.719273312948587</v>
      </c>
      <c r="P139" s="18">
        <f t="shared" si="22"/>
        <v>0</v>
      </c>
      <c r="Q139" s="14">
        <f t="shared" si="23"/>
        <v>611.04247312025223</v>
      </c>
    </row>
    <row r="140" spans="1:17">
      <c r="A140" s="12">
        <v>37204</v>
      </c>
      <c r="B140" s="13">
        <f t="shared" si="16"/>
        <v>11</v>
      </c>
      <c r="C140" s="13">
        <f t="shared" si="17"/>
        <v>9</v>
      </c>
      <c r="D140" s="13">
        <f t="shared" si="18"/>
        <v>6</v>
      </c>
      <c r="E140" s="13">
        <f t="shared" si="19"/>
        <v>45</v>
      </c>
      <c r="F140">
        <v>579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6">
        <f t="shared" si="20"/>
        <v>529.78316980490172</v>
      </c>
      <c r="O140" s="17">
        <f t="shared" si="21"/>
        <v>49.216830195098282</v>
      </c>
      <c r="P140" s="18">
        <f t="shared" si="22"/>
        <v>0</v>
      </c>
      <c r="Q140" s="14">
        <f t="shared" si="23"/>
        <v>2422.296374453138</v>
      </c>
    </row>
    <row r="141" spans="1:17">
      <c r="A141" s="12">
        <v>37205</v>
      </c>
      <c r="B141" s="13">
        <f t="shared" si="16"/>
        <v>11</v>
      </c>
      <c r="C141" s="13">
        <f t="shared" si="17"/>
        <v>10</v>
      </c>
      <c r="D141" s="13">
        <f t="shared" si="18"/>
        <v>7</v>
      </c>
      <c r="E141" s="13">
        <f t="shared" si="19"/>
        <v>45</v>
      </c>
      <c r="F141">
        <v>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16">
        <f t="shared" si="20"/>
        <v>583.46522931830157</v>
      </c>
      <c r="O141" s="17">
        <f t="shared" si="21"/>
        <v>55.534770681698433</v>
      </c>
      <c r="P141" s="18">
        <f t="shared" si="22"/>
        <v>1</v>
      </c>
      <c r="Q141" s="14">
        <f t="shared" si="23"/>
        <v>3084.1107546688318</v>
      </c>
    </row>
    <row r="142" spans="1:17">
      <c r="A142" s="12">
        <v>37206</v>
      </c>
      <c r="B142" s="13">
        <f t="shared" si="16"/>
        <v>11</v>
      </c>
      <c r="C142" s="13">
        <f t="shared" si="17"/>
        <v>11</v>
      </c>
      <c r="D142" s="13">
        <f t="shared" si="18"/>
        <v>1</v>
      </c>
      <c r="E142" s="13">
        <f t="shared" si="19"/>
        <v>46</v>
      </c>
      <c r="F142">
        <v>370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16">
        <f t="shared" si="20"/>
        <v>381.78147248500767</v>
      </c>
      <c r="O142" s="17">
        <f t="shared" si="21"/>
        <v>-11.781472485007669</v>
      </c>
      <c r="P142" s="18">
        <f t="shared" si="22"/>
        <v>0</v>
      </c>
      <c r="Q142" s="14">
        <f t="shared" si="23"/>
        <v>138.80309391499276</v>
      </c>
    </row>
    <row r="143" spans="1:17">
      <c r="A143" s="12">
        <v>37207</v>
      </c>
      <c r="B143" s="13">
        <f t="shared" si="16"/>
        <v>11</v>
      </c>
      <c r="C143" s="13">
        <f t="shared" si="17"/>
        <v>12</v>
      </c>
      <c r="D143" s="13">
        <f t="shared" si="18"/>
        <v>2</v>
      </c>
      <c r="E143" s="13">
        <f t="shared" si="19"/>
        <v>46</v>
      </c>
      <c r="F143">
        <v>237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6">
        <f t="shared" si="20"/>
        <v>271.73484725501481</v>
      </c>
      <c r="O143" s="17">
        <f t="shared" si="21"/>
        <v>-34.734847255014813</v>
      </c>
      <c r="P143" s="18">
        <f t="shared" si="22"/>
        <v>0</v>
      </c>
      <c r="Q143" s="14">
        <f t="shared" si="23"/>
        <v>1206.5096138292101</v>
      </c>
    </row>
    <row r="144" spans="1:17">
      <c r="A144" s="12">
        <v>37208</v>
      </c>
      <c r="B144" s="13">
        <f t="shared" si="16"/>
        <v>11</v>
      </c>
      <c r="C144" s="13">
        <f t="shared" si="17"/>
        <v>13</v>
      </c>
      <c r="D144" s="13">
        <f t="shared" si="18"/>
        <v>3</v>
      </c>
      <c r="E144" s="13">
        <f t="shared" si="19"/>
        <v>46</v>
      </c>
      <c r="F144">
        <v>253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16">
        <f t="shared" si="20"/>
        <v>289.7855026527879</v>
      </c>
      <c r="O144" s="17">
        <f t="shared" si="21"/>
        <v>-36.785502652787898</v>
      </c>
      <c r="P144" s="18">
        <f t="shared" si="22"/>
        <v>0</v>
      </c>
      <c r="Q144" s="14">
        <f t="shared" si="23"/>
        <v>1353.1732054182655</v>
      </c>
    </row>
    <row r="145" spans="1:17">
      <c r="A145" s="12">
        <v>37209</v>
      </c>
      <c r="B145" s="13">
        <f t="shared" si="16"/>
        <v>11</v>
      </c>
      <c r="C145" s="13">
        <f t="shared" si="17"/>
        <v>14</v>
      </c>
      <c r="D145" s="13">
        <f t="shared" si="18"/>
        <v>4</v>
      </c>
      <c r="E145" s="13">
        <f t="shared" si="19"/>
        <v>46</v>
      </c>
      <c r="F145">
        <v>292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16">
        <f t="shared" si="20"/>
        <v>323.49075842793775</v>
      </c>
      <c r="O145" s="17">
        <f t="shared" si="21"/>
        <v>-31.490758427937749</v>
      </c>
      <c r="P145" s="18">
        <f t="shared" si="22"/>
        <v>1</v>
      </c>
      <c r="Q145" s="14">
        <f t="shared" si="23"/>
        <v>991.66786636673237</v>
      </c>
    </row>
    <row r="146" spans="1:17">
      <c r="A146" s="12">
        <v>37210</v>
      </c>
      <c r="B146" s="13">
        <f t="shared" si="16"/>
        <v>11</v>
      </c>
      <c r="C146" s="13">
        <f t="shared" si="17"/>
        <v>15</v>
      </c>
      <c r="D146" s="13">
        <f t="shared" si="18"/>
        <v>5</v>
      </c>
      <c r="E146" s="13">
        <f t="shared" si="19"/>
        <v>46</v>
      </c>
      <c r="F146">
        <v>439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16">
        <f t="shared" si="20"/>
        <v>348.4235800881213</v>
      </c>
      <c r="O146" s="17">
        <f t="shared" si="21"/>
        <v>90.576419911878702</v>
      </c>
      <c r="P146" s="18">
        <f t="shared" si="22"/>
        <v>0</v>
      </c>
      <c r="Q146" s="14">
        <f t="shared" si="23"/>
        <v>8204.0878440529759</v>
      </c>
    </row>
    <row r="147" spans="1:17">
      <c r="A147" s="12">
        <v>37211</v>
      </c>
      <c r="B147" s="13">
        <f t="shared" si="16"/>
        <v>11</v>
      </c>
      <c r="C147" s="13">
        <f t="shared" si="17"/>
        <v>16</v>
      </c>
      <c r="D147" s="13">
        <f t="shared" si="18"/>
        <v>6</v>
      </c>
      <c r="E147" s="13">
        <f t="shared" si="19"/>
        <v>46</v>
      </c>
      <c r="F147">
        <v>541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16">
        <f t="shared" si="20"/>
        <v>530.92602320597155</v>
      </c>
      <c r="O147" s="17">
        <f t="shared" si="21"/>
        <v>10.073976794028454</v>
      </c>
      <c r="P147" s="18">
        <f t="shared" si="22"/>
        <v>1</v>
      </c>
      <c r="Q147" s="14">
        <f t="shared" si="23"/>
        <v>101.48500844662381</v>
      </c>
    </row>
    <row r="148" spans="1:17">
      <c r="A148" s="12">
        <v>37212</v>
      </c>
      <c r="B148" s="13">
        <f t="shared" si="16"/>
        <v>11</v>
      </c>
      <c r="C148" s="13">
        <f t="shared" si="17"/>
        <v>17</v>
      </c>
      <c r="D148" s="13">
        <f t="shared" si="18"/>
        <v>7</v>
      </c>
      <c r="E148" s="13">
        <f t="shared" si="19"/>
        <v>46</v>
      </c>
      <c r="F148">
        <v>560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6">
        <f t="shared" si="20"/>
        <v>584.6080827193714</v>
      </c>
      <c r="O148" s="17">
        <f t="shared" si="21"/>
        <v>-24.608082719371396</v>
      </c>
      <c r="P148" s="18">
        <f t="shared" si="22"/>
        <v>1</v>
      </c>
      <c r="Q148" s="14">
        <f t="shared" si="23"/>
        <v>605.55773512342512</v>
      </c>
    </row>
    <row r="149" spans="1:17">
      <c r="A149" s="12">
        <v>37213</v>
      </c>
      <c r="B149" s="13">
        <f t="shared" si="16"/>
        <v>11</v>
      </c>
      <c r="C149" s="13">
        <f t="shared" si="17"/>
        <v>18</v>
      </c>
      <c r="D149" s="13">
        <f t="shared" si="18"/>
        <v>1</v>
      </c>
      <c r="E149" s="13">
        <f t="shared" si="19"/>
        <v>47</v>
      </c>
      <c r="F149">
        <v>458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6">
        <f t="shared" si="20"/>
        <v>398.05665940204563</v>
      </c>
      <c r="O149" s="17">
        <f t="shared" si="21"/>
        <v>59.943340597954375</v>
      </c>
      <c r="P149" s="18">
        <f t="shared" si="22"/>
        <v>0</v>
      </c>
      <c r="Q149" s="14">
        <f t="shared" si="23"/>
        <v>3593.2040820423654</v>
      </c>
    </row>
    <row r="150" spans="1:17">
      <c r="A150" s="12">
        <v>37214</v>
      </c>
      <c r="B150" s="13">
        <f t="shared" si="16"/>
        <v>11</v>
      </c>
      <c r="C150" s="13">
        <f t="shared" si="17"/>
        <v>19</v>
      </c>
      <c r="D150" s="13">
        <f t="shared" si="18"/>
        <v>2</v>
      </c>
      <c r="E150" s="13">
        <f t="shared" si="19"/>
        <v>47</v>
      </c>
      <c r="F150">
        <v>327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16">
        <f t="shared" si="20"/>
        <v>288.01003417205277</v>
      </c>
      <c r="O150" s="17">
        <f t="shared" si="21"/>
        <v>38.989965827947231</v>
      </c>
      <c r="P150" s="18">
        <f t="shared" si="22"/>
        <v>0</v>
      </c>
      <c r="Q150" s="14">
        <f t="shared" si="23"/>
        <v>1520.2174352644927</v>
      </c>
    </row>
    <row r="151" spans="1:17">
      <c r="A151" s="12">
        <v>37215</v>
      </c>
      <c r="B151" s="13">
        <f t="shared" si="16"/>
        <v>11</v>
      </c>
      <c r="C151" s="13">
        <f t="shared" si="17"/>
        <v>20</v>
      </c>
      <c r="D151" s="13">
        <f t="shared" si="18"/>
        <v>3</v>
      </c>
      <c r="E151" s="13">
        <f t="shared" si="19"/>
        <v>47</v>
      </c>
      <c r="F151">
        <v>407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6">
        <f t="shared" si="20"/>
        <v>306.06068956982585</v>
      </c>
      <c r="O151" s="17">
        <f t="shared" si="21"/>
        <v>100.93931043017415</v>
      </c>
      <c r="P151" s="18">
        <f t="shared" si="22"/>
        <v>0</v>
      </c>
      <c r="Q151" s="14">
        <f t="shared" si="23"/>
        <v>10188.744390119064</v>
      </c>
    </row>
    <row r="152" spans="1:17">
      <c r="A152" s="12">
        <v>37216</v>
      </c>
      <c r="B152" s="13">
        <f t="shared" si="16"/>
        <v>11</v>
      </c>
      <c r="C152" s="13">
        <f t="shared" si="17"/>
        <v>21</v>
      </c>
      <c r="D152" s="13">
        <f t="shared" si="18"/>
        <v>4</v>
      </c>
      <c r="E152" s="13">
        <f t="shared" si="19"/>
        <v>47</v>
      </c>
      <c r="F152">
        <v>511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16">
        <f t="shared" si="20"/>
        <v>339.76594534497571</v>
      </c>
      <c r="O152" s="17">
        <f t="shared" si="21"/>
        <v>171.23405465502429</v>
      </c>
      <c r="P152" s="18">
        <f t="shared" si="22"/>
        <v>1</v>
      </c>
      <c r="Q152" s="14">
        <f t="shared" si="23"/>
        <v>29321.101473599847</v>
      </c>
    </row>
    <row r="153" spans="1:17">
      <c r="A153" s="12">
        <v>37218</v>
      </c>
      <c r="B153" s="13">
        <f t="shared" si="16"/>
        <v>11</v>
      </c>
      <c r="C153" s="13">
        <f t="shared" si="17"/>
        <v>23</v>
      </c>
      <c r="D153" s="13">
        <f t="shared" si="18"/>
        <v>6</v>
      </c>
      <c r="E153" s="13">
        <f t="shared" si="19"/>
        <v>47</v>
      </c>
      <c r="F153">
        <v>495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16">
        <f t="shared" si="20"/>
        <v>547.20121012300956</v>
      </c>
      <c r="O153" s="17">
        <f t="shared" si="21"/>
        <v>-52.20121012300956</v>
      </c>
      <c r="P153" s="18">
        <f t="shared" si="22"/>
        <v>1</v>
      </c>
      <c r="Q153" s="14">
        <f t="shared" si="23"/>
        <v>2724.9663383065958</v>
      </c>
    </row>
    <row r="154" spans="1:17">
      <c r="A154" s="12">
        <v>37219</v>
      </c>
      <c r="B154" s="13">
        <f t="shared" si="16"/>
        <v>11</v>
      </c>
      <c r="C154" s="13">
        <f t="shared" si="17"/>
        <v>24</v>
      </c>
      <c r="D154" s="13">
        <f t="shared" si="18"/>
        <v>7</v>
      </c>
      <c r="E154" s="13">
        <f t="shared" si="19"/>
        <v>47</v>
      </c>
      <c r="F154">
        <v>601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16">
        <f t="shared" si="20"/>
        <v>600.88326963640941</v>
      </c>
      <c r="O154" s="17">
        <f t="shared" si="21"/>
        <v>0.11673036359059097</v>
      </c>
      <c r="P154" s="18">
        <f t="shared" si="22"/>
        <v>0</v>
      </c>
      <c r="Q154" s="14">
        <f t="shared" si="23"/>
        <v>1.3625977783991565E-2</v>
      </c>
    </row>
    <row r="155" spans="1:17">
      <c r="A155" s="12">
        <v>37220</v>
      </c>
      <c r="B155" s="13">
        <f t="shared" si="16"/>
        <v>11</v>
      </c>
      <c r="C155" s="13">
        <f t="shared" si="17"/>
        <v>25</v>
      </c>
      <c r="D155" s="13">
        <f t="shared" si="18"/>
        <v>1</v>
      </c>
      <c r="E155" s="13">
        <f t="shared" si="19"/>
        <v>48</v>
      </c>
      <c r="F155">
        <v>415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16">
        <f t="shared" si="20"/>
        <v>389.35146541651602</v>
      </c>
      <c r="O155" s="17">
        <f t="shared" si="21"/>
        <v>25.648534583483979</v>
      </c>
      <c r="P155" s="18">
        <f t="shared" si="22"/>
        <v>1</v>
      </c>
      <c r="Q155" s="14">
        <f t="shared" si="23"/>
        <v>657.84732628017366</v>
      </c>
    </row>
    <row r="156" spans="1:17">
      <c r="A156" s="12">
        <v>37221</v>
      </c>
      <c r="B156" s="13">
        <f t="shared" si="16"/>
        <v>11</v>
      </c>
      <c r="C156" s="13">
        <f t="shared" si="17"/>
        <v>26</v>
      </c>
      <c r="D156" s="13">
        <f t="shared" si="18"/>
        <v>2</v>
      </c>
      <c r="E156" s="13">
        <f t="shared" si="19"/>
        <v>48</v>
      </c>
      <c r="F156">
        <v>252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16">
        <f t="shared" si="20"/>
        <v>279.30484018652317</v>
      </c>
      <c r="O156" s="17">
        <f t="shared" si="21"/>
        <v>-27.304840186523165</v>
      </c>
      <c r="P156" s="18">
        <f t="shared" si="22"/>
        <v>0</v>
      </c>
      <c r="Q156" s="14">
        <f t="shared" si="23"/>
        <v>745.55429761157041</v>
      </c>
    </row>
    <row r="157" spans="1:17">
      <c r="A157" s="12">
        <v>37222</v>
      </c>
      <c r="B157" s="13">
        <f t="shared" si="16"/>
        <v>11</v>
      </c>
      <c r="C157" s="13">
        <f t="shared" si="17"/>
        <v>27</v>
      </c>
      <c r="D157" s="13">
        <f t="shared" si="18"/>
        <v>3</v>
      </c>
      <c r="E157" s="13">
        <f t="shared" si="19"/>
        <v>48</v>
      </c>
      <c r="F157">
        <v>215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16">
        <f t="shared" si="20"/>
        <v>297.35549558429625</v>
      </c>
      <c r="O157" s="17">
        <f t="shared" si="21"/>
        <v>-82.35549558429625</v>
      </c>
      <c r="P157" s="18">
        <f t="shared" si="22"/>
        <v>0</v>
      </c>
      <c r="Q157" s="14">
        <f t="shared" si="23"/>
        <v>6782.4276529350391</v>
      </c>
    </row>
    <row r="158" spans="1:17">
      <c r="A158" s="12">
        <v>37223</v>
      </c>
      <c r="B158" s="13">
        <f t="shared" si="16"/>
        <v>11</v>
      </c>
      <c r="C158" s="13">
        <f t="shared" si="17"/>
        <v>28</v>
      </c>
      <c r="D158" s="13">
        <f t="shared" si="18"/>
        <v>4</v>
      </c>
      <c r="E158" s="13">
        <f t="shared" si="19"/>
        <v>48</v>
      </c>
      <c r="F158">
        <v>271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16">
        <f t="shared" si="20"/>
        <v>331.0607513594461</v>
      </c>
      <c r="O158" s="17">
        <f t="shared" si="21"/>
        <v>-60.060751359446101</v>
      </c>
      <c r="P158" s="18">
        <f t="shared" si="22"/>
        <v>1</v>
      </c>
      <c r="Q158" s="14">
        <f t="shared" si="23"/>
        <v>3607.2938538612066</v>
      </c>
    </row>
    <row r="159" spans="1:17">
      <c r="A159" s="12">
        <v>37224</v>
      </c>
      <c r="B159" s="13">
        <f t="shared" si="16"/>
        <v>11</v>
      </c>
      <c r="C159" s="13">
        <f t="shared" si="17"/>
        <v>29</v>
      </c>
      <c r="D159" s="13">
        <f t="shared" si="18"/>
        <v>5</v>
      </c>
      <c r="E159" s="13">
        <f t="shared" si="19"/>
        <v>48</v>
      </c>
      <c r="F159">
        <v>358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16">
        <f t="shared" si="20"/>
        <v>355.99357301962965</v>
      </c>
      <c r="O159" s="17">
        <f t="shared" si="21"/>
        <v>2.0064269803703496</v>
      </c>
      <c r="P159" s="18">
        <f t="shared" si="22"/>
        <v>0</v>
      </c>
      <c r="Q159" s="14">
        <f t="shared" si="23"/>
        <v>4.0257492275580793</v>
      </c>
    </row>
    <row r="160" spans="1:17">
      <c r="A160" s="12">
        <v>37225</v>
      </c>
      <c r="B160" s="13">
        <f t="shared" si="16"/>
        <v>11</v>
      </c>
      <c r="C160" s="13">
        <f t="shared" si="17"/>
        <v>30</v>
      </c>
      <c r="D160" s="13">
        <f t="shared" si="18"/>
        <v>6</v>
      </c>
      <c r="E160" s="13">
        <f t="shared" si="19"/>
        <v>48</v>
      </c>
      <c r="F160">
        <v>666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6">
        <f t="shared" si="20"/>
        <v>538.49601613747984</v>
      </c>
      <c r="O160" s="17">
        <f t="shared" si="21"/>
        <v>127.50398386252016</v>
      </c>
      <c r="P160" s="18">
        <f t="shared" si="22"/>
        <v>1</v>
      </c>
      <c r="Q160" s="14">
        <f t="shared" si="23"/>
        <v>16257.265900813802</v>
      </c>
    </row>
    <row r="161" spans="1:17">
      <c r="A161" s="12">
        <v>37226</v>
      </c>
      <c r="B161" s="13">
        <f t="shared" si="16"/>
        <v>12</v>
      </c>
      <c r="C161" s="13">
        <f t="shared" si="17"/>
        <v>1</v>
      </c>
      <c r="D161" s="13">
        <f t="shared" si="18"/>
        <v>7</v>
      </c>
      <c r="E161" s="13">
        <f t="shared" si="19"/>
        <v>48</v>
      </c>
      <c r="F161">
        <v>497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16">
        <f t="shared" si="20"/>
        <v>592.17807565087969</v>
      </c>
      <c r="O161" s="17">
        <f t="shared" si="21"/>
        <v>-95.178075650879691</v>
      </c>
      <c r="P161" s="18">
        <f t="shared" si="22"/>
        <v>1</v>
      </c>
      <c r="Q161" s="14">
        <f t="shared" si="23"/>
        <v>9058.8660846045768</v>
      </c>
    </row>
    <row r="162" spans="1:17">
      <c r="A162" s="12">
        <v>37227</v>
      </c>
      <c r="B162" s="13">
        <f t="shared" si="16"/>
        <v>12</v>
      </c>
      <c r="C162" s="13">
        <f t="shared" si="17"/>
        <v>2</v>
      </c>
      <c r="D162" s="13">
        <f t="shared" si="18"/>
        <v>1</v>
      </c>
      <c r="E162" s="13">
        <f t="shared" si="19"/>
        <v>49</v>
      </c>
      <c r="F162">
        <v>459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16">
        <f t="shared" si="20"/>
        <v>399.17433443302161</v>
      </c>
      <c r="O162" s="17">
        <f t="shared" si="21"/>
        <v>59.825665566978387</v>
      </c>
      <c r="P162" s="18">
        <f t="shared" si="22"/>
        <v>0</v>
      </c>
      <c r="Q162" s="14">
        <f t="shared" si="23"/>
        <v>3579.1102605319434</v>
      </c>
    </row>
    <row r="163" spans="1:17">
      <c r="A163" s="12">
        <v>37228</v>
      </c>
      <c r="B163" s="13">
        <f t="shared" si="16"/>
        <v>12</v>
      </c>
      <c r="C163" s="13">
        <f t="shared" si="17"/>
        <v>3</v>
      </c>
      <c r="D163" s="13">
        <f t="shared" si="18"/>
        <v>2</v>
      </c>
      <c r="E163" s="13">
        <f t="shared" si="19"/>
        <v>49</v>
      </c>
      <c r="F163">
        <v>313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16">
        <f t="shared" si="20"/>
        <v>289.12770920302876</v>
      </c>
      <c r="O163" s="17">
        <f t="shared" si="21"/>
        <v>23.872290796971242</v>
      </c>
      <c r="P163" s="18">
        <f t="shared" si="22"/>
        <v>0</v>
      </c>
      <c r="Q163" s="14">
        <f t="shared" si="23"/>
        <v>569.88626789515786</v>
      </c>
    </row>
    <row r="164" spans="1:17">
      <c r="A164" s="12">
        <v>37229</v>
      </c>
      <c r="B164" s="13">
        <f t="shared" si="16"/>
        <v>12</v>
      </c>
      <c r="C164" s="13">
        <f t="shared" si="17"/>
        <v>4</v>
      </c>
      <c r="D164" s="13">
        <f t="shared" si="18"/>
        <v>3</v>
      </c>
      <c r="E164" s="13">
        <f t="shared" si="19"/>
        <v>49</v>
      </c>
      <c r="F164">
        <v>314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16">
        <f t="shared" si="20"/>
        <v>307.17836460080184</v>
      </c>
      <c r="O164" s="17">
        <f t="shared" si="21"/>
        <v>6.8216353991981578</v>
      </c>
      <c r="P164" s="18">
        <f t="shared" si="22"/>
        <v>0</v>
      </c>
      <c r="Q164" s="14">
        <f t="shared" si="23"/>
        <v>46.534709519593406</v>
      </c>
    </row>
    <row r="165" spans="1:17">
      <c r="A165" s="12">
        <v>37230</v>
      </c>
      <c r="B165" s="13">
        <f t="shared" si="16"/>
        <v>12</v>
      </c>
      <c r="C165" s="13">
        <f t="shared" si="17"/>
        <v>5</v>
      </c>
      <c r="D165" s="13">
        <f t="shared" si="18"/>
        <v>4</v>
      </c>
      <c r="E165" s="13">
        <f t="shared" si="19"/>
        <v>49</v>
      </c>
      <c r="F165">
        <v>402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16">
        <f t="shared" si="20"/>
        <v>340.88362037595169</v>
      </c>
      <c r="O165" s="17">
        <f t="shared" si="21"/>
        <v>61.116379624048307</v>
      </c>
      <c r="P165" s="18">
        <f t="shared" si="22"/>
        <v>1</v>
      </c>
      <c r="Q165" s="14">
        <f t="shared" si="23"/>
        <v>3735.2118583507872</v>
      </c>
    </row>
    <row r="166" spans="1:17">
      <c r="A166" s="12">
        <v>37231</v>
      </c>
      <c r="B166" s="13">
        <f t="shared" si="16"/>
        <v>12</v>
      </c>
      <c r="C166" s="13">
        <f t="shared" si="17"/>
        <v>6</v>
      </c>
      <c r="D166" s="13">
        <f t="shared" si="18"/>
        <v>5</v>
      </c>
      <c r="E166" s="13">
        <f t="shared" si="19"/>
        <v>49</v>
      </c>
      <c r="F166">
        <v>330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16">
        <f t="shared" si="20"/>
        <v>365.81644203613524</v>
      </c>
      <c r="O166" s="17">
        <f t="shared" si="21"/>
        <v>-35.816442036135243</v>
      </c>
      <c r="P166" s="18">
        <f t="shared" si="22"/>
        <v>1</v>
      </c>
      <c r="Q166" s="14">
        <f t="shared" si="23"/>
        <v>1282.8175201278357</v>
      </c>
    </row>
    <row r="167" spans="1:17">
      <c r="A167" s="12">
        <v>37232</v>
      </c>
      <c r="B167" s="13">
        <f t="shared" si="16"/>
        <v>12</v>
      </c>
      <c r="C167" s="13">
        <f t="shared" si="17"/>
        <v>7</v>
      </c>
      <c r="D167" s="13">
        <f t="shared" si="18"/>
        <v>6</v>
      </c>
      <c r="E167" s="13">
        <f t="shared" si="19"/>
        <v>49</v>
      </c>
      <c r="F167">
        <v>576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16">
        <f t="shared" si="20"/>
        <v>548.31888515398555</v>
      </c>
      <c r="O167" s="17">
        <f t="shared" si="21"/>
        <v>27.681114846014452</v>
      </c>
      <c r="P167" s="18">
        <f t="shared" si="22"/>
        <v>0</v>
      </c>
      <c r="Q167" s="14">
        <f t="shared" si="23"/>
        <v>766.24411911824177</v>
      </c>
    </row>
    <row r="168" spans="1:17">
      <c r="A168" s="12">
        <v>37233</v>
      </c>
      <c r="B168" s="13">
        <f t="shared" si="16"/>
        <v>12</v>
      </c>
      <c r="C168" s="13">
        <f t="shared" si="17"/>
        <v>8</v>
      </c>
      <c r="D168" s="13">
        <f t="shared" si="18"/>
        <v>7</v>
      </c>
      <c r="E168" s="13">
        <f t="shared" si="19"/>
        <v>49</v>
      </c>
      <c r="F168">
        <v>630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6">
        <f t="shared" si="20"/>
        <v>602.0009446673854</v>
      </c>
      <c r="O168" s="17">
        <f t="shared" si="21"/>
        <v>27.999055332614603</v>
      </c>
      <c r="P168" s="18">
        <f t="shared" si="22"/>
        <v>0</v>
      </c>
      <c r="Q168" s="14">
        <f t="shared" si="23"/>
        <v>783.94709951881418</v>
      </c>
    </row>
    <row r="169" spans="1:17">
      <c r="A169" s="12">
        <v>37234</v>
      </c>
      <c r="B169" s="13">
        <f t="shared" si="16"/>
        <v>12</v>
      </c>
      <c r="C169" s="13">
        <f t="shared" si="17"/>
        <v>9</v>
      </c>
      <c r="D169" s="13">
        <f t="shared" si="18"/>
        <v>1</v>
      </c>
      <c r="E169" s="13">
        <f t="shared" si="19"/>
        <v>50</v>
      </c>
      <c r="F169">
        <v>502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16">
        <f t="shared" si="20"/>
        <v>441.53145958975597</v>
      </c>
      <c r="O169" s="17">
        <f t="shared" si="21"/>
        <v>60.468540410244032</v>
      </c>
      <c r="P169" s="18">
        <f t="shared" si="22"/>
        <v>0</v>
      </c>
      <c r="Q169" s="14">
        <f t="shared" si="23"/>
        <v>3656.4443793453156</v>
      </c>
    </row>
    <row r="170" spans="1:17">
      <c r="A170" s="12">
        <v>37235</v>
      </c>
      <c r="B170" s="13">
        <f t="shared" si="16"/>
        <v>12</v>
      </c>
      <c r="C170" s="13">
        <f t="shared" si="17"/>
        <v>10</v>
      </c>
      <c r="D170" s="13">
        <f t="shared" si="18"/>
        <v>2</v>
      </c>
      <c r="E170" s="13">
        <f t="shared" si="19"/>
        <v>50</v>
      </c>
      <c r="F170">
        <v>334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16">
        <f t="shared" si="20"/>
        <v>331.48483435976311</v>
      </c>
      <c r="O170" s="17">
        <f t="shared" si="21"/>
        <v>2.5151656402368872</v>
      </c>
      <c r="P170" s="18">
        <f t="shared" si="22"/>
        <v>1</v>
      </c>
      <c r="Q170" s="14">
        <f t="shared" si="23"/>
        <v>6.3260581978282309</v>
      </c>
    </row>
    <row r="171" spans="1:17">
      <c r="A171" s="12">
        <v>37236</v>
      </c>
      <c r="B171" s="13">
        <f t="shared" si="16"/>
        <v>12</v>
      </c>
      <c r="C171" s="13">
        <f t="shared" si="17"/>
        <v>11</v>
      </c>
      <c r="D171" s="13">
        <f t="shared" si="18"/>
        <v>3</v>
      </c>
      <c r="E171" s="13">
        <f t="shared" si="19"/>
        <v>50</v>
      </c>
      <c r="F171">
        <v>248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16">
        <f t="shared" si="20"/>
        <v>349.5354897575362</v>
      </c>
      <c r="O171" s="17">
        <f t="shared" si="21"/>
        <v>-101.5354897575362</v>
      </c>
      <c r="P171" s="18">
        <f t="shared" si="22"/>
        <v>0</v>
      </c>
      <c r="Q171" s="14">
        <f t="shared" si="23"/>
        <v>10309.455680302737</v>
      </c>
    </row>
    <row r="172" spans="1:17">
      <c r="A172" s="12">
        <v>37237</v>
      </c>
      <c r="B172" s="13">
        <f t="shared" si="16"/>
        <v>12</v>
      </c>
      <c r="C172" s="13">
        <f t="shared" si="17"/>
        <v>12</v>
      </c>
      <c r="D172" s="13">
        <f t="shared" si="18"/>
        <v>4</v>
      </c>
      <c r="E172" s="13">
        <f t="shared" si="19"/>
        <v>50</v>
      </c>
      <c r="F172">
        <v>304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6">
        <f t="shared" si="20"/>
        <v>383.24074553268605</v>
      </c>
      <c r="O172" s="17">
        <f t="shared" si="21"/>
        <v>-79.240745532686049</v>
      </c>
      <c r="P172" s="18">
        <f t="shared" si="22"/>
        <v>0</v>
      </c>
      <c r="Q172" s="14">
        <f t="shared" si="23"/>
        <v>6279.095752575904</v>
      </c>
    </row>
    <row r="173" spans="1:17">
      <c r="A173" s="12">
        <v>37238</v>
      </c>
      <c r="B173" s="13">
        <f t="shared" si="16"/>
        <v>12</v>
      </c>
      <c r="C173" s="13">
        <f t="shared" si="17"/>
        <v>13</v>
      </c>
      <c r="D173" s="13">
        <f t="shared" si="18"/>
        <v>5</v>
      </c>
      <c r="E173" s="13">
        <f t="shared" si="19"/>
        <v>50</v>
      </c>
      <c r="F173">
        <v>353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16">
        <f t="shared" si="20"/>
        <v>408.1735671928696</v>
      </c>
      <c r="O173" s="17">
        <f t="shared" si="21"/>
        <v>-55.173567192869598</v>
      </c>
      <c r="P173" s="18">
        <f t="shared" si="22"/>
        <v>1</v>
      </c>
      <c r="Q173" s="14">
        <f t="shared" si="23"/>
        <v>3044.1225167860962</v>
      </c>
    </row>
    <row r="174" spans="1:17">
      <c r="A174" s="12">
        <v>37239</v>
      </c>
      <c r="B174" s="13">
        <f t="shared" si="16"/>
        <v>12</v>
      </c>
      <c r="C174" s="13">
        <f t="shared" si="17"/>
        <v>14</v>
      </c>
      <c r="D174" s="13">
        <f t="shared" si="18"/>
        <v>6</v>
      </c>
      <c r="E174" s="13">
        <f t="shared" si="19"/>
        <v>50</v>
      </c>
      <c r="F174">
        <v>638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16">
        <f t="shared" si="20"/>
        <v>590.67601031071979</v>
      </c>
      <c r="O174" s="17">
        <f t="shared" si="21"/>
        <v>47.323989689280211</v>
      </c>
      <c r="P174" s="18">
        <f t="shared" si="22"/>
        <v>1</v>
      </c>
      <c r="Q174" s="14">
        <f t="shared" si="23"/>
        <v>2239.5600001110997</v>
      </c>
    </row>
    <row r="175" spans="1:17">
      <c r="A175" s="12">
        <v>37240</v>
      </c>
      <c r="B175" s="13">
        <f t="shared" si="16"/>
        <v>12</v>
      </c>
      <c r="C175" s="13">
        <f t="shared" si="17"/>
        <v>15</v>
      </c>
      <c r="D175" s="13">
        <f t="shared" si="18"/>
        <v>7</v>
      </c>
      <c r="E175" s="13">
        <f t="shared" si="19"/>
        <v>50</v>
      </c>
      <c r="F175">
        <v>611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16">
        <f t="shared" si="20"/>
        <v>644.35806982411964</v>
      </c>
      <c r="O175" s="17">
        <f t="shared" si="21"/>
        <v>-33.358069824119639</v>
      </c>
      <c r="P175" s="18">
        <f t="shared" si="22"/>
        <v>0</v>
      </c>
      <c r="Q175" s="14">
        <f t="shared" si="23"/>
        <v>1112.7608223908412</v>
      </c>
    </row>
    <row r="176" spans="1:17">
      <c r="A176" s="12">
        <v>37241</v>
      </c>
      <c r="B176" s="13">
        <f t="shared" si="16"/>
        <v>12</v>
      </c>
      <c r="C176" s="13">
        <f t="shared" si="17"/>
        <v>16</v>
      </c>
      <c r="D176" s="13">
        <f t="shared" si="18"/>
        <v>1</v>
      </c>
      <c r="E176" s="13">
        <f t="shared" si="19"/>
        <v>51</v>
      </c>
      <c r="F176">
        <v>421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16">
        <f t="shared" si="20"/>
        <v>440.81717387885061</v>
      </c>
      <c r="O176" s="17">
        <f t="shared" si="21"/>
        <v>-19.81717387885061</v>
      </c>
      <c r="P176" s="18">
        <f t="shared" si="22"/>
        <v>0</v>
      </c>
      <c r="Q176" s="14">
        <f t="shared" si="23"/>
        <v>392.72038054459892</v>
      </c>
    </row>
    <row r="177" spans="1:17">
      <c r="A177" s="12">
        <v>37242</v>
      </c>
      <c r="B177" s="13">
        <f t="shared" si="16"/>
        <v>12</v>
      </c>
      <c r="C177" s="13">
        <f t="shared" si="17"/>
        <v>17</v>
      </c>
      <c r="D177" s="13">
        <f t="shared" si="18"/>
        <v>2</v>
      </c>
      <c r="E177" s="13">
        <f t="shared" si="19"/>
        <v>51</v>
      </c>
      <c r="F177">
        <v>274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16">
        <f t="shared" si="20"/>
        <v>330.77054864885775</v>
      </c>
      <c r="O177" s="17">
        <f t="shared" si="21"/>
        <v>-56.770548648857755</v>
      </c>
      <c r="P177" s="18">
        <f t="shared" si="22"/>
        <v>1</v>
      </c>
      <c r="Q177" s="14">
        <f t="shared" si="23"/>
        <v>3222.8951938923251</v>
      </c>
    </row>
    <row r="178" spans="1:17">
      <c r="A178" s="12">
        <v>37243</v>
      </c>
      <c r="B178" s="13">
        <f t="shared" si="16"/>
        <v>12</v>
      </c>
      <c r="C178" s="13">
        <f t="shared" si="17"/>
        <v>18</v>
      </c>
      <c r="D178" s="13">
        <f t="shared" si="18"/>
        <v>3</v>
      </c>
      <c r="E178" s="13">
        <f t="shared" si="19"/>
        <v>51</v>
      </c>
      <c r="F178">
        <v>361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16">
        <f t="shared" si="20"/>
        <v>348.82120404663084</v>
      </c>
      <c r="O178" s="17">
        <f t="shared" si="21"/>
        <v>12.178795953369161</v>
      </c>
      <c r="P178" s="18">
        <f t="shared" si="22"/>
        <v>0</v>
      </c>
      <c r="Q178" s="14">
        <f t="shared" si="23"/>
        <v>148.32307087380104</v>
      </c>
    </row>
    <row r="179" spans="1:17">
      <c r="A179" s="12">
        <v>37244</v>
      </c>
      <c r="B179" s="13">
        <f t="shared" si="16"/>
        <v>12</v>
      </c>
      <c r="C179" s="13">
        <f t="shared" si="17"/>
        <v>19</v>
      </c>
      <c r="D179" s="13">
        <f t="shared" si="18"/>
        <v>4</v>
      </c>
      <c r="E179" s="13">
        <f t="shared" si="19"/>
        <v>51</v>
      </c>
      <c r="F179">
        <v>595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16">
        <f t="shared" si="20"/>
        <v>382.52645982178069</v>
      </c>
      <c r="O179" s="17">
        <f t="shared" si="21"/>
        <v>212.47354017821931</v>
      </c>
      <c r="P179" s="18">
        <f t="shared" si="22"/>
        <v>0</v>
      </c>
      <c r="Q179" s="14">
        <f t="shared" si="23"/>
        <v>45145.005275865376</v>
      </c>
    </row>
    <row r="180" spans="1:17">
      <c r="A180" s="12">
        <v>37245</v>
      </c>
      <c r="B180" s="13">
        <f t="shared" si="16"/>
        <v>12</v>
      </c>
      <c r="C180" s="13">
        <f t="shared" si="17"/>
        <v>20</v>
      </c>
      <c r="D180" s="13">
        <f t="shared" si="18"/>
        <v>5</v>
      </c>
      <c r="E180" s="13">
        <f t="shared" si="19"/>
        <v>51</v>
      </c>
      <c r="F180">
        <v>480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6">
        <f t="shared" si="20"/>
        <v>407.45928148196424</v>
      </c>
      <c r="O180" s="17">
        <f t="shared" si="21"/>
        <v>72.54071851803576</v>
      </c>
      <c r="P180" s="18">
        <f t="shared" si="22"/>
        <v>0</v>
      </c>
      <c r="Q180" s="14">
        <f t="shared" si="23"/>
        <v>5262.155843112896</v>
      </c>
    </row>
    <row r="181" spans="1:17">
      <c r="A181" s="12">
        <v>37246</v>
      </c>
      <c r="B181" s="13">
        <f t="shared" si="16"/>
        <v>12</v>
      </c>
      <c r="C181" s="13">
        <f t="shared" si="17"/>
        <v>21</v>
      </c>
      <c r="D181" s="13">
        <f t="shared" si="18"/>
        <v>6</v>
      </c>
      <c r="E181" s="13">
        <f t="shared" si="19"/>
        <v>51</v>
      </c>
      <c r="F181">
        <v>632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16">
        <f t="shared" si="20"/>
        <v>589.96172459981449</v>
      </c>
      <c r="O181" s="17">
        <f t="shared" si="21"/>
        <v>42.038275400185512</v>
      </c>
      <c r="P181" s="18">
        <f t="shared" si="22"/>
        <v>0</v>
      </c>
      <c r="Q181" s="14">
        <f t="shared" si="23"/>
        <v>1767.2165986218424</v>
      </c>
    </row>
    <row r="182" spans="1:17">
      <c r="A182" s="12">
        <v>37247</v>
      </c>
      <c r="B182" s="13">
        <f t="shared" si="16"/>
        <v>12</v>
      </c>
      <c r="C182" s="13">
        <f t="shared" si="17"/>
        <v>22</v>
      </c>
      <c r="D182" s="13">
        <f t="shared" si="18"/>
        <v>7</v>
      </c>
      <c r="E182" s="13">
        <f t="shared" si="19"/>
        <v>51</v>
      </c>
      <c r="F182">
        <v>654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16">
        <f t="shared" si="20"/>
        <v>643.64378411321434</v>
      </c>
      <c r="O182" s="17">
        <f t="shared" si="21"/>
        <v>10.356215886785662</v>
      </c>
      <c r="P182" s="18">
        <f t="shared" si="22"/>
        <v>0</v>
      </c>
      <c r="Q182" s="14">
        <f t="shared" si="23"/>
        <v>107.25120749371175</v>
      </c>
    </row>
    <row r="183" spans="1:17">
      <c r="A183" s="12">
        <v>37248</v>
      </c>
      <c r="B183" s="13">
        <f t="shared" si="16"/>
        <v>12</v>
      </c>
      <c r="C183" s="13">
        <f t="shared" si="17"/>
        <v>23</v>
      </c>
      <c r="D183" s="13">
        <f t="shared" si="18"/>
        <v>1</v>
      </c>
      <c r="E183" s="13">
        <f t="shared" si="19"/>
        <v>52</v>
      </c>
      <c r="F183">
        <v>497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16">
        <f t="shared" si="20"/>
        <v>472.39247804054111</v>
      </c>
      <c r="O183" s="17">
        <f t="shared" si="21"/>
        <v>24.607521959458893</v>
      </c>
      <c r="P183" s="18">
        <f t="shared" si="22"/>
        <v>0</v>
      </c>
      <c r="Q183" s="14">
        <f t="shared" si="23"/>
        <v>605.5301369852516</v>
      </c>
    </row>
    <row r="184" spans="1:17">
      <c r="A184" s="12">
        <v>37249</v>
      </c>
      <c r="B184" s="13">
        <f t="shared" si="16"/>
        <v>12</v>
      </c>
      <c r="C184" s="13">
        <f t="shared" si="17"/>
        <v>24</v>
      </c>
      <c r="D184" s="13">
        <f t="shared" si="18"/>
        <v>2</v>
      </c>
      <c r="E184" s="13">
        <f t="shared" si="19"/>
        <v>52</v>
      </c>
      <c r="F184">
        <v>632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 s="16">
        <f t="shared" si="20"/>
        <v>553.75010696917434</v>
      </c>
      <c r="O184" s="17">
        <f t="shared" si="21"/>
        <v>78.24989303082566</v>
      </c>
      <c r="P184" s="18">
        <f t="shared" si="22"/>
        <v>0</v>
      </c>
      <c r="Q184" s="14">
        <f t="shared" si="23"/>
        <v>6123.0457593356587</v>
      </c>
    </row>
    <row r="185" spans="1:17">
      <c r="A185" s="12">
        <v>37251</v>
      </c>
      <c r="B185" s="13">
        <f t="shared" si="16"/>
        <v>12</v>
      </c>
      <c r="C185" s="13">
        <f t="shared" si="17"/>
        <v>26</v>
      </c>
      <c r="D185" s="13">
        <f t="shared" si="18"/>
        <v>4</v>
      </c>
      <c r="E185" s="13">
        <f t="shared" si="19"/>
        <v>52</v>
      </c>
      <c r="F185">
        <v>491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16">
        <f t="shared" si="20"/>
        <v>414.10176398347119</v>
      </c>
      <c r="O185" s="17">
        <f t="shared" si="21"/>
        <v>76.898236016528813</v>
      </c>
      <c r="P185" s="18">
        <f t="shared" si="22"/>
        <v>0</v>
      </c>
      <c r="Q185" s="14">
        <f t="shared" si="23"/>
        <v>5913.3387024537687</v>
      </c>
    </row>
    <row r="186" spans="1:17">
      <c r="A186" s="12">
        <v>37252</v>
      </c>
      <c r="B186" s="13">
        <f t="shared" si="16"/>
        <v>12</v>
      </c>
      <c r="C186" s="13">
        <f t="shared" si="17"/>
        <v>27</v>
      </c>
      <c r="D186" s="13">
        <f t="shared" si="18"/>
        <v>5</v>
      </c>
      <c r="E186" s="13">
        <f t="shared" si="19"/>
        <v>52</v>
      </c>
      <c r="F186">
        <v>477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16">
        <f t="shared" si="20"/>
        <v>439.03458564365474</v>
      </c>
      <c r="O186" s="17">
        <f t="shared" si="21"/>
        <v>37.965414356345264</v>
      </c>
      <c r="P186" s="18">
        <f t="shared" si="22"/>
        <v>1</v>
      </c>
      <c r="Q186" s="14">
        <f t="shared" si="23"/>
        <v>1441.3726872489869</v>
      </c>
    </row>
    <row r="187" spans="1:17">
      <c r="A187" s="12">
        <v>37253</v>
      </c>
      <c r="B187" s="13">
        <f t="shared" si="16"/>
        <v>12</v>
      </c>
      <c r="C187" s="13">
        <f t="shared" si="17"/>
        <v>28</v>
      </c>
      <c r="D187" s="13">
        <f t="shared" si="18"/>
        <v>6</v>
      </c>
      <c r="E187" s="13">
        <f t="shared" si="19"/>
        <v>52</v>
      </c>
      <c r="F187">
        <v>589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6">
        <f t="shared" si="20"/>
        <v>621.53702876150498</v>
      </c>
      <c r="O187" s="17">
        <f t="shared" si="21"/>
        <v>-32.537028761504985</v>
      </c>
      <c r="P187" s="18">
        <f t="shared" si="22"/>
        <v>0</v>
      </c>
      <c r="Q187" s="14">
        <f t="shared" si="23"/>
        <v>1058.6582406270027</v>
      </c>
    </row>
    <row r="188" spans="1:17">
      <c r="A188" s="12">
        <v>37254</v>
      </c>
      <c r="B188" s="13">
        <f t="shared" si="16"/>
        <v>12</v>
      </c>
      <c r="C188" s="13">
        <f t="shared" si="17"/>
        <v>29</v>
      </c>
      <c r="D188" s="13">
        <f t="shared" si="18"/>
        <v>7</v>
      </c>
      <c r="E188" s="13">
        <f t="shared" si="19"/>
        <v>52</v>
      </c>
      <c r="F188">
        <v>569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16">
        <f t="shared" si="20"/>
        <v>675.21908827490483</v>
      </c>
      <c r="O188" s="17">
        <f t="shared" si="21"/>
        <v>-106.21908827490483</v>
      </c>
      <c r="P188" s="18">
        <f t="shared" si="22"/>
        <v>1</v>
      </c>
      <c r="Q188" s="14">
        <f t="shared" si="23"/>
        <v>11282.494713952026</v>
      </c>
    </row>
    <row r="189" spans="1:17">
      <c r="A189" s="12">
        <v>37255</v>
      </c>
      <c r="B189" s="13">
        <f t="shared" si="16"/>
        <v>12</v>
      </c>
      <c r="C189" s="13">
        <f t="shared" si="17"/>
        <v>30</v>
      </c>
      <c r="D189" s="13">
        <f t="shared" si="18"/>
        <v>1</v>
      </c>
      <c r="E189" s="13">
        <f t="shared" si="19"/>
        <v>53</v>
      </c>
      <c r="F189">
        <v>534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16">
        <f t="shared" si="20"/>
        <v>489.97602598391347</v>
      </c>
      <c r="O189" s="17">
        <f t="shared" si="21"/>
        <v>44.023974016086527</v>
      </c>
      <c r="P189" s="18">
        <f t="shared" si="22"/>
        <v>0</v>
      </c>
      <c r="Q189" s="14">
        <f t="shared" si="23"/>
        <v>1938.1102881690617</v>
      </c>
    </row>
    <row r="190" spans="1:17">
      <c r="A190" s="12">
        <v>37256</v>
      </c>
      <c r="B190" s="13">
        <f t="shared" si="16"/>
        <v>12</v>
      </c>
      <c r="C190" s="13">
        <f t="shared" si="17"/>
        <v>31</v>
      </c>
      <c r="D190" s="13">
        <f t="shared" si="18"/>
        <v>2</v>
      </c>
      <c r="E190" s="13">
        <f t="shared" si="19"/>
        <v>53</v>
      </c>
      <c r="F190">
        <v>665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6">
        <f t="shared" si="20"/>
        <v>577.51349525447597</v>
      </c>
      <c r="O190" s="17">
        <f t="shared" si="21"/>
        <v>87.48650474552403</v>
      </c>
      <c r="P190" s="18">
        <f t="shared" si="22"/>
        <v>0</v>
      </c>
      <c r="Q190" s="14">
        <f t="shared" si="23"/>
        <v>7653.888512588599</v>
      </c>
    </row>
    <row r="191" spans="1:17">
      <c r="A191" s="12">
        <v>37257</v>
      </c>
      <c r="B191" s="13">
        <f t="shared" si="16"/>
        <v>1</v>
      </c>
      <c r="C191" s="13">
        <f t="shared" si="17"/>
        <v>1</v>
      </c>
      <c r="D191" s="13">
        <f t="shared" si="18"/>
        <v>3</v>
      </c>
      <c r="E191" s="13">
        <f t="shared" si="19"/>
        <v>1</v>
      </c>
      <c r="F191">
        <v>371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16">
        <f t="shared" si="20"/>
        <v>317.91870534951829</v>
      </c>
      <c r="O191" s="17">
        <f t="shared" si="21"/>
        <v>53.081294650481709</v>
      </c>
      <c r="P191" s="18">
        <f t="shared" si="22"/>
        <v>1</v>
      </c>
      <c r="Q191" s="14">
        <f t="shared" si="23"/>
        <v>2817.623841771258</v>
      </c>
    </row>
    <row r="192" spans="1:17">
      <c r="A192" s="12">
        <v>37258</v>
      </c>
      <c r="B192" s="13">
        <f t="shared" si="16"/>
        <v>1</v>
      </c>
      <c r="C192" s="13">
        <f t="shared" si="17"/>
        <v>2</v>
      </c>
      <c r="D192" s="13">
        <f t="shared" si="18"/>
        <v>4</v>
      </c>
      <c r="E192" s="13">
        <f t="shared" si="19"/>
        <v>1</v>
      </c>
      <c r="F192">
        <v>323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16">
        <f t="shared" si="20"/>
        <v>351.62396112466814</v>
      </c>
      <c r="O192" s="17">
        <f t="shared" si="21"/>
        <v>-28.623961124668142</v>
      </c>
      <c r="P192" s="18">
        <f t="shared" si="22"/>
        <v>1</v>
      </c>
      <c r="Q192" s="14">
        <f t="shared" si="23"/>
        <v>819.33115046651312</v>
      </c>
    </row>
    <row r="193" spans="1:17">
      <c r="A193" s="12">
        <v>37259</v>
      </c>
      <c r="B193" s="13">
        <f t="shared" si="16"/>
        <v>1</v>
      </c>
      <c r="C193" s="13">
        <f t="shared" si="17"/>
        <v>3</v>
      </c>
      <c r="D193" s="13">
        <f t="shared" si="18"/>
        <v>5</v>
      </c>
      <c r="E193" s="13">
        <f t="shared" si="19"/>
        <v>1</v>
      </c>
      <c r="F193">
        <v>399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6">
        <f t="shared" si="20"/>
        <v>376.55678278485169</v>
      </c>
      <c r="O193" s="17">
        <f t="shared" si="21"/>
        <v>22.443217215148309</v>
      </c>
      <c r="P193" s="18">
        <f t="shared" si="22"/>
        <v>0</v>
      </c>
      <c r="Q193" s="14">
        <f t="shared" si="23"/>
        <v>503.69799896632941</v>
      </c>
    </row>
    <row r="194" spans="1:17">
      <c r="A194" s="12">
        <v>37260</v>
      </c>
      <c r="B194" s="13">
        <f t="shared" si="16"/>
        <v>1</v>
      </c>
      <c r="C194" s="13">
        <f t="shared" si="17"/>
        <v>4</v>
      </c>
      <c r="D194" s="13">
        <f t="shared" si="18"/>
        <v>6</v>
      </c>
      <c r="E194" s="13">
        <f t="shared" si="19"/>
        <v>1</v>
      </c>
      <c r="F194">
        <v>646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16">
        <f t="shared" si="20"/>
        <v>559.059225902702</v>
      </c>
      <c r="O194" s="17">
        <f t="shared" si="21"/>
        <v>86.940774097298004</v>
      </c>
      <c r="P194" s="18">
        <f t="shared" si="22"/>
        <v>0</v>
      </c>
      <c r="Q194" s="14">
        <f t="shared" si="23"/>
        <v>7558.6982006374037</v>
      </c>
    </row>
    <row r="195" spans="1:17">
      <c r="A195" s="12">
        <v>37261</v>
      </c>
      <c r="B195" s="13">
        <f t="shared" si="16"/>
        <v>1</v>
      </c>
      <c r="C195" s="13">
        <f t="shared" si="17"/>
        <v>5</v>
      </c>
      <c r="D195" s="13">
        <f t="shared" si="18"/>
        <v>7</v>
      </c>
      <c r="E195" s="13">
        <f t="shared" si="19"/>
        <v>1</v>
      </c>
      <c r="F195">
        <v>668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16">
        <f t="shared" si="20"/>
        <v>612.74128541610185</v>
      </c>
      <c r="O195" s="17">
        <f t="shared" si="21"/>
        <v>55.258714583898154</v>
      </c>
      <c r="P195" s="18">
        <f t="shared" si="22"/>
        <v>0</v>
      </c>
      <c r="Q195" s="14">
        <f t="shared" si="23"/>
        <v>3053.5255374647186</v>
      </c>
    </row>
    <row r="196" spans="1:17">
      <c r="A196" s="12">
        <v>37262</v>
      </c>
      <c r="B196" s="13">
        <f t="shared" si="16"/>
        <v>1</v>
      </c>
      <c r="C196" s="13">
        <f t="shared" si="17"/>
        <v>6</v>
      </c>
      <c r="D196" s="13">
        <f t="shared" si="18"/>
        <v>1</v>
      </c>
      <c r="E196" s="13">
        <f t="shared" si="19"/>
        <v>2</v>
      </c>
      <c r="F196">
        <v>495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16">
        <f t="shared" si="20"/>
        <v>420.06717950938867</v>
      </c>
      <c r="O196" s="17">
        <f t="shared" si="21"/>
        <v>74.932820490611334</v>
      </c>
      <c r="P196" s="18">
        <f t="shared" si="22"/>
        <v>0</v>
      </c>
      <c r="Q196" s="14">
        <f t="shared" si="23"/>
        <v>5614.9275866781818</v>
      </c>
    </row>
    <row r="197" spans="1:17">
      <c r="A197" s="12">
        <v>37263</v>
      </c>
      <c r="B197" s="13">
        <f t="shared" si="16"/>
        <v>1</v>
      </c>
      <c r="C197" s="13">
        <f t="shared" si="17"/>
        <v>7</v>
      </c>
      <c r="D197" s="13">
        <f t="shared" si="18"/>
        <v>2</v>
      </c>
      <c r="E197" s="13">
        <f t="shared" si="19"/>
        <v>2</v>
      </c>
      <c r="F197">
        <v>336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16">
        <f t="shared" si="20"/>
        <v>310.02055427939581</v>
      </c>
      <c r="O197" s="17">
        <f t="shared" si="21"/>
        <v>25.97944572060419</v>
      </c>
      <c r="P197" s="18">
        <f t="shared" si="22"/>
        <v>0</v>
      </c>
      <c r="Q197" s="14">
        <f t="shared" si="23"/>
        <v>674.93159994981932</v>
      </c>
    </row>
    <row r="198" spans="1:17">
      <c r="A198" s="12">
        <v>37264</v>
      </c>
      <c r="B198" s="13">
        <f t="shared" ref="B198:B261" si="24">MONTH(A198)</f>
        <v>1</v>
      </c>
      <c r="C198" s="13">
        <f t="shared" ref="C198:C261" si="25">DAY(A198)</f>
        <v>8</v>
      </c>
      <c r="D198" s="13">
        <f t="shared" ref="D198:D261" si="26">WEEKDAY(A198)</f>
        <v>3</v>
      </c>
      <c r="E198" s="13">
        <f t="shared" ref="E198:E261" si="27">WEEKNUM(A198)</f>
        <v>2</v>
      </c>
      <c r="F198">
        <v>331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16">
        <f t="shared" si="20"/>
        <v>328.07120967716889</v>
      </c>
      <c r="O198" s="17">
        <f t="shared" si="21"/>
        <v>2.9287903228311052</v>
      </c>
      <c r="P198" s="18">
        <f t="shared" si="22"/>
        <v>0</v>
      </c>
      <c r="Q198" s="14">
        <f t="shared" si="23"/>
        <v>8.5778127551091288</v>
      </c>
    </row>
    <row r="199" spans="1:17">
      <c r="A199" s="12">
        <v>37265</v>
      </c>
      <c r="B199" s="13">
        <f t="shared" si="24"/>
        <v>1</v>
      </c>
      <c r="C199" s="13">
        <f t="shared" si="25"/>
        <v>9</v>
      </c>
      <c r="D199" s="13">
        <f t="shared" si="26"/>
        <v>4</v>
      </c>
      <c r="E199" s="13">
        <f t="shared" si="27"/>
        <v>2</v>
      </c>
      <c r="F199">
        <v>386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16">
        <f t="shared" ref="N199:N262" si="28">$T$5+VLOOKUP(D199,$S$8:$T$14,2)+VLOOKUP(E199,$S$17:$T$69,2)+G199*$T$73+H199*$T$74+I199*$T$75+J199*$T$76+M199*$T$79+L199*$T$78+K199*$T$77</f>
        <v>361.77646545231875</v>
      </c>
      <c r="O199" s="17">
        <f t="shared" ref="O199:O262" si="29">F199-N199</f>
        <v>24.223534547681254</v>
      </c>
      <c r="P199" s="18">
        <f t="shared" ref="P199:P262" si="30">IF(O199*O200&lt;0,1,0)</f>
        <v>0</v>
      </c>
      <c r="Q199" s="14">
        <f t="shared" ref="Q199:Q262" si="31">O199^2</f>
        <v>586.77962598270722</v>
      </c>
    </row>
    <row r="200" spans="1:17">
      <c r="A200" s="12">
        <v>37266</v>
      </c>
      <c r="B200" s="13">
        <f t="shared" si="24"/>
        <v>1</v>
      </c>
      <c r="C200" s="13">
        <f t="shared" si="25"/>
        <v>10</v>
      </c>
      <c r="D200" s="13">
        <f t="shared" si="26"/>
        <v>5</v>
      </c>
      <c r="E200" s="13">
        <f t="shared" si="27"/>
        <v>2</v>
      </c>
      <c r="F200">
        <v>428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16">
        <f t="shared" si="28"/>
        <v>386.7092871125023</v>
      </c>
      <c r="O200" s="17">
        <f t="shared" si="29"/>
        <v>41.290712887497705</v>
      </c>
      <c r="P200" s="18">
        <f t="shared" si="30"/>
        <v>0</v>
      </c>
      <c r="Q200" s="14">
        <f t="shared" si="31"/>
        <v>1704.922970757769</v>
      </c>
    </row>
    <row r="201" spans="1:17">
      <c r="A201" s="12">
        <v>37267</v>
      </c>
      <c r="B201" s="13">
        <f t="shared" si="24"/>
        <v>1</v>
      </c>
      <c r="C201" s="13">
        <f t="shared" si="25"/>
        <v>11</v>
      </c>
      <c r="D201" s="13">
        <f t="shared" si="26"/>
        <v>6</v>
      </c>
      <c r="E201" s="13">
        <f t="shared" si="27"/>
        <v>2</v>
      </c>
      <c r="F201">
        <v>704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16">
        <f t="shared" si="28"/>
        <v>569.2117302303526</v>
      </c>
      <c r="O201" s="17">
        <f t="shared" si="29"/>
        <v>134.7882697696474</v>
      </c>
      <c r="P201" s="18">
        <f t="shared" si="30"/>
        <v>0</v>
      </c>
      <c r="Q201" s="14">
        <f t="shared" si="31"/>
        <v>18167.877667495242</v>
      </c>
    </row>
    <row r="202" spans="1:17">
      <c r="A202" s="12">
        <v>37268</v>
      </c>
      <c r="B202" s="13">
        <f t="shared" si="24"/>
        <v>1</v>
      </c>
      <c r="C202" s="13">
        <f t="shared" si="25"/>
        <v>12</v>
      </c>
      <c r="D202" s="13">
        <f t="shared" si="26"/>
        <v>7</v>
      </c>
      <c r="E202" s="13">
        <f t="shared" si="27"/>
        <v>2</v>
      </c>
      <c r="F202">
        <v>705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16">
        <f t="shared" si="28"/>
        <v>622.89378974375245</v>
      </c>
      <c r="O202" s="17">
        <f t="shared" si="29"/>
        <v>82.10621025624755</v>
      </c>
      <c r="P202" s="18">
        <f t="shared" si="30"/>
        <v>0</v>
      </c>
      <c r="Q202" s="14">
        <f t="shared" si="31"/>
        <v>6741.4297626431307</v>
      </c>
    </row>
    <row r="203" spans="1:17">
      <c r="A203" s="12">
        <v>37269</v>
      </c>
      <c r="B203" s="13">
        <f t="shared" si="24"/>
        <v>1</v>
      </c>
      <c r="C203" s="13">
        <f t="shared" si="25"/>
        <v>13</v>
      </c>
      <c r="D203" s="13">
        <f t="shared" si="26"/>
        <v>1</v>
      </c>
      <c r="E203" s="13">
        <f t="shared" si="27"/>
        <v>3</v>
      </c>
      <c r="F203">
        <v>446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16">
        <f t="shared" si="28"/>
        <v>415.28147288566419</v>
      </c>
      <c r="O203" s="17">
        <f t="shared" si="29"/>
        <v>30.718527114335814</v>
      </c>
      <c r="P203" s="18">
        <f t="shared" si="30"/>
        <v>0</v>
      </c>
      <c r="Q203" s="14">
        <f t="shared" si="31"/>
        <v>943.62790807418457</v>
      </c>
    </row>
    <row r="204" spans="1:17">
      <c r="A204" s="12">
        <v>37270</v>
      </c>
      <c r="B204" s="13">
        <f t="shared" si="24"/>
        <v>1</v>
      </c>
      <c r="C204" s="13">
        <f t="shared" si="25"/>
        <v>14</v>
      </c>
      <c r="D204" s="13">
        <f t="shared" si="26"/>
        <v>2</v>
      </c>
      <c r="E204" s="13">
        <f t="shared" si="27"/>
        <v>3</v>
      </c>
      <c r="F204">
        <v>321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16">
        <f t="shared" si="28"/>
        <v>305.23484765567133</v>
      </c>
      <c r="O204" s="17">
        <f t="shared" si="29"/>
        <v>15.765152344328669</v>
      </c>
      <c r="P204" s="18">
        <f t="shared" si="30"/>
        <v>0</v>
      </c>
      <c r="Q204" s="14">
        <f t="shared" si="31"/>
        <v>248.54002843989173</v>
      </c>
    </row>
    <row r="205" spans="1:17">
      <c r="A205" s="12">
        <v>37271</v>
      </c>
      <c r="B205" s="13">
        <f t="shared" si="24"/>
        <v>1</v>
      </c>
      <c r="C205" s="13">
        <f t="shared" si="25"/>
        <v>15</v>
      </c>
      <c r="D205" s="13">
        <f t="shared" si="26"/>
        <v>3</v>
      </c>
      <c r="E205" s="13">
        <f t="shared" si="27"/>
        <v>3</v>
      </c>
      <c r="F205">
        <v>337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16">
        <f t="shared" si="28"/>
        <v>323.28550305344442</v>
      </c>
      <c r="O205" s="17">
        <f t="shared" si="29"/>
        <v>13.714496946555585</v>
      </c>
      <c r="P205" s="18">
        <f t="shared" si="30"/>
        <v>1</v>
      </c>
      <c r="Q205" s="14">
        <f t="shared" si="31"/>
        <v>188.08742649708245</v>
      </c>
    </row>
    <row r="206" spans="1:17">
      <c r="A206" s="12">
        <v>37272</v>
      </c>
      <c r="B206" s="13">
        <f t="shared" si="24"/>
        <v>1</v>
      </c>
      <c r="C206" s="13">
        <f t="shared" si="25"/>
        <v>16</v>
      </c>
      <c r="D206" s="13">
        <f t="shared" si="26"/>
        <v>4</v>
      </c>
      <c r="E206" s="13">
        <f t="shared" si="27"/>
        <v>3</v>
      </c>
      <c r="F206">
        <v>335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16">
        <f t="shared" si="28"/>
        <v>356.99075882859427</v>
      </c>
      <c r="O206" s="17">
        <f t="shared" si="29"/>
        <v>-21.990758828594267</v>
      </c>
      <c r="P206" s="18">
        <f t="shared" si="30"/>
        <v>1</v>
      </c>
      <c r="Q206" s="14">
        <f t="shared" si="31"/>
        <v>483.5934738573967</v>
      </c>
    </row>
    <row r="207" spans="1:17">
      <c r="A207" s="12">
        <v>37273</v>
      </c>
      <c r="B207" s="13">
        <f t="shared" si="24"/>
        <v>1</v>
      </c>
      <c r="C207" s="13">
        <f t="shared" si="25"/>
        <v>17</v>
      </c>
      <c r="D207" s="13">
        <f t="shared" si="26"/>
        <v>5</v>
      </c>
      <c r="E207" s="13">
        <f t="shared" si="27"/>
        <v>3</v>
      </c>
      <c r="F207">
        <v>387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16">
        <f t="shared" si="28"/>
        <v>381.92358048877782</v>
      </c>
      <c r="O207" s="17">
        <f t="shared" si="29"/>
        <v>5.0764195112221842</v>
      </c>
      <c r="P207" s="18">
        <f t="shared" si="30"/>
        <v>0</v>
      </c>
      <c r="Q207" s="14">
        <f t="shared" si="31"/>
        <v>25.77003505391728</v>
      </c>
    </row>
    <row r="208" spans="1:17">
      <c r="A208" s="12">
        <v>37274</v>
      </c>
      <c r="B208" s="13">
        <f t="shared" si="24"/>
        <v>1</v>
      </c>
      <c r="C208" s="13">
        <f t="shared" si="25"/>
        <v>18</v>
      </c>
      <c r="D208" s="13">
        <f t="shared" si="26"/>
        <v>6</v>
      </c>
      <c r="E208" s="13">
        <f t="shared" si="27"/>
        <v>3</v>
      </c>
      <c r="F208">
        <v>587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16">
        <f t="shared" si="28"/>
        <v>564.42602360662806</v>
      </c>
      <c r="O208" s="17">
        <f t="shared" si="29"/>
        <v>22.573976393371936</v>
      </c>
      <c r="P208" s="18">
        <f t="shared" si="30"/>
        <v>0</v>
      </c>
      <c r="Q208" s="14">
        <f t="shared" si="31"/>
        <v>509.58441020851342</v>
      </c>
    </row>
    <row r="209" spans="1:17">
      <c r="A209" s="12">
        <v>37275</v>
      </c>
      <c r="B209" s="13">
        <f t="shared" si="24"/>
        <v>1</v>
      </c>
      <c r="C209" s="13">
        <f t="shared" si="25"/>
        <v>19</v>
      </c>
      <c r="D209" s="13">
        <f t="shared" si="26"/>
        <v>7</v>
      </c>
      <c r="E209" s="13">
        <f t="shared" si="27"/>
        <v>3</v>
      </c>
      <c r="F209">
        <v>682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16">
        <f t="shared" si="28"/>
        <v>618.10808312002791</v>
      </c>
      <c r="O209" s="17">
        <f t="shared" si="29"/>
        <v>63.891916879972086</v>
      </c>
      <c r="P209" s="18">
        <f t="shared" si="30"/>
        <v>0</v>
      </c>
      <c r="Q209" s="14">
        <f t="shared" si="31"/>
        <v>4082.1770425972622</v>
      </c>
    </row>
    <row r="210" spans="1:17">
      <c r="A210" s="12">
        <v>37276</v>
      </c>
      <c r="B210" s="13">
        <f t="shared" si="24"/>
        <v>1</v>
      </c>
      <c r="C210" s="13">
        <f t="shared" si="25"/>
        <v>20</v>
      </c>
      <c r="D210" s="13">
        <f t="shared" si="26"/>
        <v>1</v>
      </c>
      <c r="E210" s="13">
        <f t="shared" si="27"/>
        <v>4</v>
      </c>
      <c r="F210">
        <v>514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16">
        <f t="shared" si="28"/>
        <v>432.81717593063257</v>
      </c>
      <c r="O210" s="17">
        <f t="shared" si="29"/>
        <v>81.182824069367427</v>
      </c>
      <c r="P210" s="18">
        <f t="shared" si="30"/>
        <v>0</v>
      </c>
      <c r="Q210" s="14">
        <f t="shared" si="31"/>
        <v>6590.6509238778635</v>
      </c>
    </row>
    <row r="211" spans="1:17">
      <c r="A211" s="12">
        <v>37277</v>
      </c>
      <c r="B211" s="13">
        <f t="shared" si="24"/>
        <v>1</v>
      </c>
      <c r="C211" s="13">
        <f t="shared" si="25"/>
        <v>21</v>
      </c>
      <c r="D211" s="13">
        <f t="shared" si="26"/>
        <v>2</v>
      </c>
      <c r="E211" s="13">
        <f t="shared" si="27"/>
        <v>4</v>
      </c>
      <c r="F211">
        <v>379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16">
        <f t="shared" si="28"/>
        <v>322.77055070063972</v>
      </c>
      <c r="O211" s="17">
        <f t="shared" si="29"/>
        <v>56.229449299360283</v>
      </c>
      <c r="P211" s="18">
        <f t="shared" si="30"/>
        <v>0</v>
      </c>
      <c r="Q211" s="14">
        <f t="shared" si="31"/>
        <v>3161.7509685093287</v>
      </c>
    </row>
    <row r="212" spans="1:17">
      <c r="A212" s="12">
        <v>37278</v>
      </c>
      <c r="B212" s="13">
        <f t="shared" si="24"/>
        <v>1</v>
      </c>
      <c r="C212" s="13">
        <f t="shared" si="25"/>
        <v>22</v>
      </c>
      <c r="D212" s="13">
        <f t="shared" si="26"/>
        <v>3</v>
      </c>
      <c r="E212" s="13">
        <f t="shared" si="27"/>
        <v>4</v>
      </c>
      <c r="F212">
        <v>394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16">
        <f t="shared" si="28"/>
        <v>340.8212060984128</v>
      </c>
      <c r="O212" s="17">
        <f t="shared" si="29"/>
        <v>53.178793901587198</v>
      </c>
      <c r="P212" s="18">
        <f t="shared" si="30"/>
        <v>1</v>
      </c>
      <c r="Q212" s="14">
        <f t="shared" si="31"/>
        <v>2827.9841208274879</v>
      </c>
    </row>
    <row r="213" spans="1:17">
      <c r="A213" s="12">
        <v>37279</v>
      </c>
      <c r="B213" s="13">
        <f t="shared" si="24"/>
        <v>1</v>
      </c>
      <c r="C213" s="13">
        <f t="shared" si="25"/>
        <v>23</v>
      </c>
      <c r="D213" s="13">
        <f t="shared" si="26"/>
        <v>4</v>
      </c>
      <c r="E213" s="13">
        <f t="shared" si="27"/>
        <v>4</v>
      </c>
      <c r="F213">
        <v>341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16">
        <f t="shared" si="28"/>
        <v>374.52646187356265</v>
      </c>
      <c r="O213" s="17">
        <f t="shared" si="29"/>
        <v>-33.526461873562653</v>
      </c>
      <c r="P213" s="18">
        <f t="shared" si="30"/>
        <v>1</v>
      </c>
      <c r="Q213" s="14">
        <f t="shared" si="31"/>
        <v>1124.0236457594501</v>
      </c>
    </row>
    <row r="214" spans="1:17">
      <c r="A214" s="12">
        <v>37280</v>
      </c>
      <c r="B214" s="13">
        <f t="shared" si="24"/>
        <v>1</v>
      </c>
      <c r="C214" s="13">
        <f t="shared" si="25"/>
        <v>24</v>
      </c>
      <c r="D214" s="13">
        <f t="shared" si="26"/>
        <v>5</v>
      </c>
      <c r="E214" s="13">
        <f t="shared" si="27"/>
        <v>4</v>
      </c>
      <c r="F214">
        <v>409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16">
        <f t="shared" si="28"/>
        <v>399.4592835337462</v>
      </c>
      <c r="O214" s="17">
        <f t="shared" si="29"/>
        <v>9.540716466253798</v>
      </c>
      <c r="P214" s="18">
        <f t="shared" si="30"/>
        <v>0</v>
      </c>
      <c r="Q214" s="14">
        <f t="shared" si="31"/>
        <v>91.025270689446359</v>
      </c>
    </row>
    <row r="215" spans="1:17">
      <c r="A215" s="12">
        <v>37281</v>
      </c>
      <c r="B215" s="13">
        <f t="shared" si="24"/>
        <v>1</v>
      </c>
      <c r="C215" s="13">
        <f t="shared" si="25"/>
        <v>25</v>
      </c>
      <c r="D215" s="13">
        <f t="shared" si="26"/>
        <v>6</v>
      </c>
      <c r="E215" s="13">
        <f t="shared" si="27"/>
        <v>4</v>
      </c>
      <c r="F215">
        <v>654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6">
        <f t="shared" si="28"/>
        <v>581.96172665159645</v>
      </c>
      <c r="O215" s="17">
        <f t="shared" si="29"/>
        <v>72.03827334840355</v>
      </c>
      <c r="P215" s="18">
        <f t="shared" si="30"/>
        <v>0</v>
      </c>
      <c r="Q215" s="14">
        <f t="shared" si="31"/>
        <v>5189.512827019309</v>
      </c>
    </row>
    <row r="216" spans="1:17">
      <c r="A216" s="12">
        <v>37282</v>
      </c>
      <c r="B216" s="13">
        <f t="shared" si="24"/>
        <v>1</v>
      </c>
      <c r="C216" s="13">
        <f t="shared" si="25"/>
        <v>26</v>
      </c>
      <c r="D216" s="13">
        <f t="shared" si="26"/>
        <v>7</v>
      </c>
      <c r="E216" s="13">
        <f t="shared" si="27"/>
        <v>4</v>
      </c>
      <c r="F216">
        <v>721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16">
        <f t="shared" si="28"/>
        <v>635.6437861649963</v>
      </c>
      <c r="O216" s="17">
        <f t="shared" si="29"/>
        <v>85.3562138350037</v>
      </c>
      <c r="P216" s="18">
        <f t="shared" si="30"/>
        <v>1</v>
      </c>
      <c r="Q216" s="14">
        <f t="shared" si="31"/>
        <v>7285.6832402468772</v>
      </c>
    </row>
    <row r="217" spans="1:17">
      <c r="A217" s="12">
        <v>37283</v>
      </c>
      <c r="B217" s="13">
        <f t="shared" si="24"/>
        <v>1</v>
      </c>
      <c r="C217" s="13">
        <f t="shared" si="25"/>
        <v>27</v>
      </c>
      <c r="D217" s="13">
        <f t="shared" si="26"/>
        <v>1</v>
      </c>
      <c r="E217" s="13">
        <f t="shared" si="27"/>
        <v>5</v>
      </c>
      <c r="F217">
        <v>372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16">
        <f t="shared" si="28"/>
        <v>383.88861639351535</v>
      </c>
      <c r="O217" s="17">
        <f t="shared" si="29"/>
        <v>-11.888616393515349</v>
      </c>
      <c r="P217" s="18">
        <f t="shared" si="30"/>
        <v>0</v>
      </c>
      <c r="Q217" s="14">
        <f t="shared" si="31"/>
        <v>141.3391997521619</v>
      </c>
    </row>
    <row r="218" spans="1:17">
      <c r="A218" s="12">
        <v>37284</v>
      </c>
      <c r="B218" s="13">
        <f t="shared" si="24"/>
        <v>1</v>
      </c>
      <c r="C218" s="13">
        <f t="shared" si="25"/>
        <v>28</v>
      </c>
      <c r="D218" s="13">
        <f t="shared" si="26"/>
        <v>2</v>
      </c>
      <c r="E218" s="13">
        <f t="shared" si="27"/>
        <v>5</v>
      </c>
      <c r="F218">
        <v>239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6">
        <f t="shared" si="28"/>
        <v>273.84199116352249</v>
      </c>
      <c r="O218" s="17">
        <f t="shared" si="29"/>
        <v>-34.841991163522493</v>
      </c>
      <c r="P218" s="18">
        <f t="shared" si="30"/>
        <v>0</v>
      </c>
      <c r="Q218" s="14">
        <f t="shared" si="31"/>
        <v>1213.9643482389795</v>
      </c>
    </row>
    <row r="219" spans="1:17">
      <c r="A219" s="12">
        <v>37285</v>
      </c>
      <c r="B219" s="13">
        <f t="shared" si="24"/>
        <v>1</v>
      </c>
      <c r="C219" s="13">
        <f t="shared" si="25"/>
        <v>29</v>
      </c>
      <c r="D219" s="13">
        <f t="shared" si="26"/>
        <v>3</v>
      </c>
      <c r="E219" s="13">
        <f t="shared" si="27"/>
        <v>5</v>
      </c>
      <c r="F219">
        <v>250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16">
        <f t="shared" si="28"/>
        <v>291.89264656129558</v>
      </c>
      <c r="O219" s="17">
        <f t="shared" si="29"/>
        <v>-41.892646561295578</v>
      </c>
      <c r="P219" s="18">
        <f t="shared" si="30"/>
        <v>1</v>
      </c>
      <c r="Q219" s="14">
        <f t="shared" si="31"/>
        <v>1754.9938359096302</v>
      </c>
    </row>
    <row r="220" spans="1:17">
      <c r="A220" s="12">
        <v>37286</v>
      </c>
      <c r="B220" s="13">
        <f t="shared" si="24"/>
        <v>1</v>
      </c>
      <c r="C220" s="13">
        <f t="shared" si="25"/>
        <v>30</v>
      </c>
      <c r="D220" s="13">
        <f t="shared" si="26"/>
        <v>4</v>
      </c>
      <c r="E220" s="13">
        <f t="shared" si="27"/>
        <v>5</v>
      </c>
      <c r="F220">
        <v>329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16">
        <f t="shared" si="28"/>
        <v>325.59790233644543</v>
      </c>
      <c r="O220" s="17">
        <f t="shared" si="29"/>
        <v>3.4020976635545708</v>
      </c>
      <c r="P220" s="18">
        <f t="shared" si="30"/>
        <v>1</v>
      </c>
      <c r="Q220" s="14">
        <f t="shared" si="31"/>
        <v>11.574268512363469</v>
      </c>
    </row>
    <row r="221" spans="1:17">
      <c r="A221" s="12">
        <v>37287</v>
      </c>
      <c r="B221" s="13">
        <f t="shared" si="24"/>
        <v>1</v>
      </c>
      <c r="C221" s="13">
        <f t="shared" si="25"/>
        <v>31</v>
      </c>
      <c r="D221" s="13">
        <f t="shared" si="26"/>
        <v>5</v>
      </c>
      <c r="E221" s="13">
        <f t="shared" si="27"/>
        <v>5</v>
      </c>
      <c r="F221">
        <v>316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16">
        <f t="shared" si="28"/>
        <v>350.53072399662898</v>
      </c>
      <c r="O221" s="17">
        <f t="shared" si="29"/>
        <v>-34.530723996628979</v>
      </c>
      <c r="P221" s="18">
        <f t="shared" si="30"/>
        <v>1</v>
      </c>
      <c r="Q221" s="14">
        <f t="shared" si="31"/>
        <v>1192.3708997313684</v>
      </c>
    </row>
    <row r="222" spans="1:17">
      <c r="A222" s="12">
        <v>37288</v>
      </c>
      <c r="B222" s="13">
        <f t="shared" si="24"/>
        <v>2</v>
      </c>
      <c r="C222" s="13">
        <f t="shared" si="25"/>
        <v>1</v>
      </c>
      <c r="D222" s="13">
        <f t="shared" si="26"/>
        <v>6</v>
      </c>
      <c r="E222" s="13">
        <f t="shared" si="27"/>
        <v>5</v>
      </c>
      <c r="F222">
        <v>612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16">
        <f t="shared" si="28"/>
        <v>533.03316711447928</v>
      </c>
      <c r="O222" s="17">
        <f t="shared" si="29"/>
        <v>78.966832885520716</v>
      </c>
      <c r="P222" s="18">
        <f t="shared" si="30"/>
        <v>0</v>
      </c>
      <c r="Q222" s="14">
        <f t="shared" si="31"/>
        <v>6235.7606959697559</v>
      </c>
    </row>
    <row r="223" spans="1:17">
      <c r="A223" s="12">
        <v>37289</v>
      </c>
      <c r="B223" s="13">
        <f t="shared" si="24"/>
        <v>2</v>
      </c>
      <c r="C223" s="13">
        <f t="shared" si="25"/>
        <v>2</v>
      </c>
      <c r="D223" s="13">
        <f t="shared" si="26"/>
        <v>7</v>
      </c>
      <c r="E223" s="13">
        <f t="shared" si="27"/>
        <v>5</v>
      </c>
      <c r="F223">
        <v>651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16">
        <f t="shared" si="28"/>
        <v>586.71522662787913</v>
      </c>
      <c r="O223" s="17">
        <f t="shared" si="29"/>
        <v>64.284773372120867</v>
      </c>
      <c r="P223" s="18">
        <f t="shared" si="30"/>
        <v>1</v>
      </c>
      <c r="Q223" s="14">
        <f t="shared" si="31"/>
        <v>4132.5320875049401</v>
      </c>
    </row>
    <row r="224" spans="1:17">
      <c r="A224" s="12">
        <v>37290</v>
      </c>
      <c r="B224" s="13">
        <f t="shared" si="24"/>
        <v>2</v>
      </c>
      <c r="C224" s="13">
        <f t="shared" si="25"/>
        <v>3</v>
      </c>
      <c r="D224" s="13">
        <f t="shared" si="26"/>
        <v>1</v>
      </c>
      <c r="E224" s="13">
        <f t="shared" si="27"/>
        <v>6</v>
      </c>
      <c r="F224">
        <v>229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16">
        <f t="shared" si="28"/>
        <v>380.24575133184169</v>
      </c>
      <c r="O224" s="17">
        <f t="shared" si="29"/>
        <v>-151.24575133184169</v>
      </c>
      <c r="P224" s="18">
        <f t="shared" si="30"/>
        <v>1</v>
      </c>
      <c r="Q224" s="14">
        <f t="shared" si="31"/>
        <v>22875.277295933291</v>
      </c>
    </row>
    <row r="225" spans="1:17">
      <c r="A225" s="12">
        <v>37291</v>
      </c>
      <c r="B225" s="13">
        <f t="shared" si="24"/>
        <v>2</v>
      </c>
      <c r="C225" s="13">
        <f t="shared" si="25"/>
        <v>4</v>
      </c>
      <c r="D225" s="13">
        <f t="shared" si="26"/>
        <v>2</v>
      </c>
      <c r="E225" s="13">
        <f t="shared" si="27"/>
        <v>6</v>
      </c>
      <c r="F225">
        <v>296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16">
        <f t="shared" si="28"/>
        <v>270.19912610184883</v>
      </c>
      <c r="O225" s="17">
        <f t="shared" si="29"/>
        <v>25.800873898151167</v>
      </c>
      <c r="P225" s="18">
        <f t="shared" si="30"/>
        <v>1</v>
      </c>
      <c r="Q225" s="14">
        <f t="shared" si="31"/>
        <v>665.6850939082982</v>
      </c>
    </row>
    <row r="226" spans="1:17">
      <c r="A226" s="12">
        <v>37292</v>
      </c>
      <c r="B226" s="13">
        <f t="shared" si="24"/>
        <v>2</v>
      </c>
      <c r="C226" s="13">
        <f t="shared" si="25"/>
        <v>5</v>
      </c>
      <c r="D226" s="13">
        <f t="shared" si="26"/>
        <v>3</v>
      </c>
      <c r="E226" s="13">
        <f t="shared" si="27"/>
        <v>6</v>
      </c>
      <c r="F226">
        <v>226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16">
        <f t="shared" si="28"/>
        <v>288.24978149962192</v>
      </c>
      <c r="O226" s="17">
        <f t="shared" si="29"/>
        <v>-62.249781499621918</v>
      </c>
      <c r="P226" s="18">
        <f t="shared" si="30"/>
        <v>1</v>
      </c>
      <c r="Q226" s="14">
        <f t="shared" si="31"/>
        <v>3875.035296750671</v>
      </c>
    </row>
    <row r="227" spans="1:17">
      <c r="A227" s="12">
        <v>37293</v>
      </c>
      <c r="B227" s="13">
        <f t="shared" si="24"/>
        <v>2</v>
      </c>
      <c r="C227" s="13">
        <f t="shared" si="25"/>
        <v>6</v>
      </c>
      <c r="D227" s="13">
        <f t="shared" si="26"/>
        <v>4</v>
      </c>
      <c r="E227" s="13">
        <f t="shared" si="27"/>
        <v>6</v>
      </c>
      <c r="F227">
        <v>331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16">
        <f t="shared" si="28"/>
        <v>321.95503727477177</v>
      </c>
      <c r="O227" s="17">
        <f t="shared" si="29"/>
        <v>9.0449627252282312</v>
      </c>
      <c r="P227" s="18">
        <f t="shared" si="30"/>
        <v>0</v>
      </c>
      <c r="Q227" s="14">
        <f t="shared" si="31"/>
        <v>81.811350700768116</v>
      </c>
    </row>
    <row r="228" spans="1:17">
      <c r="A228" s="12">
        <v>37294</v>
      </c>
      <c r="B228" s="13">
        <f t="shared" si="24"/>
        <v>2</v>
      </c>
      <c r="C228" s="13">
        <f t="shared" si="25"/>
        <v>7</v>
      </c>
      <c r="D228" s="13">
        <f t="shared" si="26"/>
        <v>5</v>
      </c>
      <c r="E228" s="13">
        <f t="shared" si="27"/>
        <v>6</v>
      </c>
      <c r="F228">
        <v>391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16">
        <f t="shared" si="28"/>
        <v>346.88785893495532</v>
      </c>
      <c r="O228" s="17">
        <f t="shared" si="29"/>
        <v>44.112141065044682</v>
      </c>
      <c r="P228" s="18">
        <f t="shared" si="30"/>
        <v>0</v>
      </c>
      <c r="Q228" s="14">
        <f t="shared" si="31"/>
        <v>1945.8809893424013</v>
      </c>
    </row>
    <row r="229" spans="1:17">
      <c r="A229" s="12">
        <v>37295</v>
      </c>
      <c r="B229" s="13">
        <f t="shared" si="24"/>
        <v>2</v>
      </c>
      <c r="C229" s="13">
        <f t="shared" si="25"/>
        <v>8</v>
      </c>
      <c r="D229" s="13">
        <f t="shared" si="26"/>
        <v>6</v>
      </c>
      <c r="E229" s="13">
        <f t="shared" si="27"/>
        <v>6</v>
      </c>
      <c r="F229">
        <v>557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16">
        <f t="shared" si="28"/>
        <v>529.39030205280551</v>
      </c>
      <c r="O229" s="17">
        <f t="shared" si="29"/>
        <v>27.609697947194491</v>
      </c>
      <c r="P229" s="18">
        <f t="shared" si="30"/>
        <v>0</v>
      </c>
      <c r="Q229" s="14">
        <f t="shared" si="31"/>
        <v>762.2954207353157</v>
      </c>
    </row>
    <row r="230" spans="1:17">
      <c r="A230" s="12">
        <v>37296</v>
      </c>
      <c r="B230" s="13">
        <f t="shared" si="24"/>
        <v>2</v>
      </c>
      <c r="C230" s="13">
        <f t="shared" si="25"/>
        <v>9</v>
      </c>
      <c r="D230" s="13">
        <f t="shared" si="26"/>
        <v>7</v>
      </c>
      <c r="E230" s="13">
        <f t="shared" si="27"/>
        <v>6</v>
      </c>
      <c r="F230">
        <v>697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16">
        <f t="shared" si="28"/>
        <v>583.07236156620536</v>
      </c>
      <c r="O230" s="17">
        <f t="shared" si="29"/>
        <v>113.92763843379464</v>
      </c>
      <c r="P230" s="18">
        <f t="shared" si="30"/>
        <v>0</v>
      </c>
      <c r="Q230" s="14">
        <f t="shared" si="31"/>
        <v>12979.506799101442</v>
      </c>
    </row>
    <row r="231" spans="1:17">
      <c r="A231" s="12">
        <v>37297</v>
      </c>
      <c r="B231" s="13">
        <f t="shared" si="24"/>
        <v>2</v>
      </c>
      <c r="C231" s="13">
        <f t="shared" si="25"/>
        <v>10</v>
      </c>
      <c r="D231" s="13">
        <f t="shared" si="26"/>
        <v>1</v>
      </c>
      <c r="E231" s="13">
        <f t="shared" si="27"/>
        <v>7</v>
      </c>
      <c r="F231">
        <v>469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16">
        <f t="shared" si="28"/>
        <v>407.07205379340564</v>
      </c>
      <c r="O231" s="17">
        <f t="shared" si="29"/>
        <v>61.927946206594356</v>
      </c>
      <c r="P231" s="18">
        <f t="shared" si="30"/>
        <v>1</v>
      </c>
      <c r="Q231" s="14">
        <f t="shared" si="31"/>
        <v>3835.0705213668443</v>
      </c>
    </row>
    <row r="232" spans="1:17">
      <c r="A232" s="12">
        <v>37298</v>
      </c>
      <c r="B232" s="13">
        <f t="shared" si="24"/>
        <v>2</v>
      </c>
      <c r="C232" s="13">
        <f t="shared" si="25"/>
        <v>11</v>
      </c>
      <c r="D232" s="13">
        <f t="shared" si="26"/>
        <v>2</v>
      </c>
      <c r="E232" s="13">
        <f t="shared" si="27"/>
        <v>7</v>
      </c>
      <c r="F232">
        <v>291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16">
        <f t="shared" si="28"/>
        <v>297.02542856341279</v>
      </c>
      <c r="O232" s="17">
        <f t="shared" si="29"/>
        <v>-6.0254285634127882</v>
      </c>
      <c r="P232" s="18">
        <f t="shared" si="30"/>
        <v>1</v>
      </c>
      <c r="Q232" s="14">
        <f t="shared" si="31"/>
        <v>36.305789372790699</v>
      </c>
    </row>
    <row r="233" spans="1:17">
      <c r="A233" s="12">
        <v>37299</v>
      </c>
      <c r="B233" s="13">
        <f t="shared" si="24"/>
        <v>2</v>
      </c>
      <c r="C233" s="13">
        <f t="shared" si="25"/>
        <v>12</v>
      </c>
      <c r="D233" s="13">
        <f t="shared" si="26"/>
        <v>3</v>
      </c>
      <c r="E233" s="13">
        <f t="shared" si="27"/>
        <v>7</v>
      </c>
      <c r="F233">
        <v>339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16">
        <f t="shared" si="28"/>
        <v>315.07608396118587</v>
      </c>
      <c r="O233" s="17">
        <f t="shared" si="29"/>
        <v>23.923916038814127</v>
      </c>
      <c r="P233" s="18">
        <f t="shared" si="30"/>
        <v>0</v>
      </c>
      <c r="Q233" s="14">
        <f t="shared" si="31"/>
        <v>572.35375863222782</v>
      </c>
    </row>
    <row r="234" spans="1:17">
      <c r="A234" s="12">
        <v>37300</v>
      </c>
      <c r="B234" s="13">
        <f t="shared" si="24"/>
        <v>2</v>
      </c>
      <c r="C234" s="13">
        <f t="shared" si="25"/>
        <v>13</v>
      </c>
      <c r="D234" s="13">
        <f t="shared" si="26"/>
        <v>4</v>
      </c>
      <c r="E234" s="13">
        <f t="shared" si="27"/>
        <v>7</v>
      </c>
      <c r="F234">
        <v>497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16">
        <f t="shared" si="28"/>
        <v>348.78133973633578</v>
      </c>
      <c r="O234" s="17">
        <f t="shared" si="29"/>
        <v>148.21866026366422</v>
      </c>
      <c r="P234" s="18">
        <f t="shared" si="30"/>
        <v>0</v>
      </c>
      <c r="Q234" s="14">
        <f t="shared" si="31"/>
        <v>21968.771250355516</v>
      </c>
    </row>
    <row r="235" spans="1:17">
      <c r="A235" s="12">
        <v>37301</v>
      </c>
      <c r="B235" s="13">
        <f t="shared" si="24"/>
        <v>2</v>
      </c>
      <c r="C235" s="13">
        <f t="shared" si="25"/>
        <v>14</v>
      </c>
      <c r="D235" s="13">
        <f t="shared" si="26"/>
        <v>5</v>
      </c>
      <c r="E235" s="13">
        <f t="shared" si="27"/>
        <v>7</v>
      </c>
      <c r="F235">
        <v>837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 s="16">
        <f t="shared" si="28"/>
        <v>746.66720241675921</v>
      </c>
      <c r="O235" s="17">
        <f t="shared" si="29"/>
        <v>90.33279758324079</v>
      </c>
      <c r="P235" s="18">
        <f t="shared" si="30"/>
        <v>0</v>
      </c>
      <c r="Q235" s="14">
        <f t="shared" si="31"/>
        <v>8160.0143192147534</v>
      </c>
    </row>
    <row r="236" spans="1:17">
      <c r="A236" s="12">
        <v>37302</v>
      </c>
      <c r="B236" s="13">
        <f t="shared" si="24"/>
        <v>2</v>
      </c>
      <c r="C236" s="13">
        <f t="shared" si="25"/>
        <v>15</v>
      </c>
      <c r="D236" s="13">
        <f t="shared" si="26"/>
        <v>6</v>
      </c>
      <c r="E236" s="13">
        <f t="shared" si="27"/>
        <v>7</v>
      </c>
      <c r="F236">
        <v>654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16">
        <f t="shared" si="28"/>
        <v>556.21660451436958</v>
      </c>
      <c r="O236" s="17">
        <f t="shared" si="29"/>
        <v>97.783395485630422</v>
      </c>
      <c r="P236" s="18">
        <f t="shared" si="30"/>
        <v>0</v>
      </c>
      <c r="Q236" s="14">
        <f t="shared" si="31"/>
        <v>9561.5924326992081</v>
      </c>
    </row>
    <row r="237" spans="1:17">
      <c r="A237" s="12">
        <v>37303</v>
      </c>
      <c r="B237" s="13">
        <f t="shared" si="24"/>
        <v>2</v>
      </c>
      <c r="C237" s="13">
        <f t="shared" si="25"/>
        <v>16</v>
      </c>
      <c r="D237" s="13">
        <f t="shared" si="26"/>
        <v>7</v>
      </c>
      <c r="E237" s="13">
        <f t="shared" si="27"/>
        <v>7</v>
      </c>
      <c r="F237">
        <v>798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16">
        <f t="shared" si="28"/>
        <v>609.89866402776943</v>
      </c>
      <c r="O237" s="17">
        <f t="shared" si="29"/>
        <v>188.10133597223057</v>
      </c>
      <c r="P237" s="18">
        <f t="shared" si="30"/>
        <v>0</v>
      </c>
      <c r="Q237" s="14">
        <f t="shared" si="31"/>
        <v>35382.112594537961</v>
      </c>
    </row>
    <row r="238" spans="1:17">
      <c r="A238" s="12">
        <v>37304</v>
      </c>
      <c r="B238" s="13">
        <f t="shared" si="24"/>
        <v>2</v>
      </c>
      <c r="C238" s="13">
        <f t="shared" si="25"/>
        <v>17</v>
      </c>
      <c r="D238" s="13">
        <f t="shared" si="26"/>
        <v>1</v>
      </c>
      <c r="E238" s="13">
        <f t="shared" si="27"/>
        <v>8</v>
      </c>
      <c r="F238">
        <v>469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16">
        <f t="shared" si="28"/>
        <v>426.39023144689446</v>
      </c>
      <c r="O238" s="17">
        <f t="shared" si="29"/>
        <v>42.609768553105539</v>
      </c>
      <c r="P238" s="18">
        <f t="shared" si="30"/>
        <v>0</v>
      </c>
      <c r="Q238" s="14">
        <f t="shared" si="31"/>
        <v>1815.5923761492218</v>
      </c>
    </row>
    <row r="239" spans="1:17">
      <c r="A239" s="12">
        <v>37305</v>
      </c>
      <c r="B239" s="13">
        <f t="shared" si="24"/>
        <v>2</v>
      </c>
      <c r="C239" s="13">
        <f t="shared" si="25"/>
        <v>18</v>
      </c>
      <c r="D239" s="13">
        <f t="shared" si="26"/>
        <v>2</v>
      </c>
      <c r="E239" s="13">
        <f t="shared" si="27"/>
        <v>8</v>
      </c>
      <c r="F239">
        <v>351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16">
        <f t="shared" si="28"/>
        <v>316.34360621690161</v>
      </c>
      <c r="O239" s="17">
        <f t="shared" si="29"/>
        <v>34.656393783098395</v>
      </c>
      <c r="P239" s="18">
        <f t="shared" si="30"/>
        <v>1</v>
      </c>
      <c r="Q239" s="14">
        <f t="shared" si="31"/>
        <v>1201.065630049181</v>
      </c>
    </row>
    <row r="240" spans="1:17">
      <c r="A240" s="12">
        <v>37306</v>
      </c>
      <c r="B240" s="13">
        <f t="shared" si="24"/>
        <v>2</v>
      </c>
      <c r="C240" s="13">
        <f t="shared" si="25"/>
        <v>19</v>
      </c>
      <c r="D240" s="13">
        <f t="shared" si="26"/>
        <v>3</v>
      </c>
      <c r="E240" s="13">
        <f t="shared" si="27"/>
        <v>8</v>
      </c>
      <c r="F240">
        <v>295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16">
        <f t="shared" si="28"/>
        <v>334.39426161467469</v>
      </c>
      <c r="O240" s="17">
        <f t="shared" si="29"/>
        <v>-39.39426161467469</v>
      </c>
      <c r="P240" s="18">
        <f t="shared" si="30"/>
        <v>0</v>
      </c>
      <c r="Q240" s="14">
        <f t="shared" si="31"/>
        <v>1551.9078481654317</v>
      </c>
    </row>
    <row r="241" spans="1:17">
      <c r="A241" s="12">
        <v>37307</v>
      </c>
      <c r="B241" s="13">
        <f t="shared" si="24"/>
        <v>2</v>
      </c>
      <c r="C241" s="13">
        <f t="shared" si="25"/>
        <v>20</v>
      </c>
      <c r="D241" s="13">
        <f t="shared" si="26"/>
        <v>4</v>
      </c>
      <c r="E241" s="13">
        <f t="shared" si="27"/>
        <v>8</v>
      </c>
      <c r="F241">
        <v>340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16">
        <f t="shared" si="28"/>
        <v>368.09951738982454</v>
      </c>
      <c r="O241" s="17">
        <f t="shared" si="29"/>
        <v>-28.099517389824541</v>
      </c>
      <c r="P241" s="18">
        <f t="shared" si="30"/>
        <v>0</v>
      </c>
      <c r="Q241" s="14">
        <f t="shared" si="31"/>
        <v>789.58287754105174</v>
      </c>
    </row>
    <row r="242" spans="1:17">
      <c r="A242" s="12">
        <v>37308</v>
      </c>
      <c r="B242" s="13">
        <f t="shared" si="24"/>
        <v>2</v>
      </c>
      <c r="C242" s="13">
        <f t="shared" si="25"/>
        <v>21</v>
      </c>
      <c r="D242" s="13">
        <f t="shared" si="26"/>
        <v>5</v>
      </c>
      <c r="E242" s="13">
        <f t="shared" si="27"/>
        <v>8</v>
      </c>
      <c r="F242">
        <v>373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16">
        <f t="shared" si="28"/>
        <v>393.03233905000809</v>
      </c>
      <c r="O242" s="17">
        <f t="shared" si="29"/>
        <v>-20.03233905000809</v>
      </c>
      <c r="P242" s="18">
        <f t="shared" si="30"/>
        <v>1</v>
      </c>
      <c r="Q242" s="14">
        <f t="shared" si="31"/>
        <v>401.29460781447904</v>
      </c>
    </row>
    <row r="243" spans="1:17">
      <c r="A243" s="12">
        <v>37309</v>
      </c>
      <c r="B243" s="13">
        <f t="shared" si="24"/>
        <v>2</v>
      </c>
      <c r="C243" s="13">
        <f t="shared" si="25"/>
        <v>22</v>
      </c>
      <c r="D243" s="13">
        <f t="shared" si="26"/>
        <v>6</v>
      </c>
      <c r="E243" s="13">
        <f t="shared" si="27"/>
        <v>8</v>
      </c>
      <c r="F243">
        <v>637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16">
        <f t="shared" si="28"/>
        <v>575.53478216785834</v>
      </c>
      <c r="O243" s="17">
        <f t="shared" si="29"/>
        <v>61.465217832141661</v>
      </c>
      <c r="P243" s="18">
        <f t="shared" si="30"/>
        <v>0</v>
      </c>
      <c r="Q243" s="14">
        <f t="shared" si="31"/>
        <v>3777.9730031526251</v>
      </c>
    </row>
    <row r="244" spans="1:17">
      <c r="A244" s="12">
        <v>37310</v>
      </c>
      <c r="B244" s="13">
        <f t="shared" si="24"/>
        <v>2</v>
      </c>
      <c r="C244" s="13">
        <f t="shared" si="25"/>
        <v>23</v>
      </c>
      <c r="D244" s="13">
        <f t="shared" si="26"/>
        <v>7</v>
      </c>
      <c r="E244" s="13">
        <f t="shared" si="27"/>
        <v>8</v>
      </c>
      <c r="F244">
        <v>679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16">
        <f t="shared" si="28"/>
        <v>629.21684168125819</v>
      </c>
      <c r="O244" s="17">
        <f t="shared" si="29"/>
        <v>49.783158318741812</v>
      </c>
      <c r="P244" s="18">
        <f t="shared" si="30"/>
        <v>0</v>
      </c>
      <c r="Q244" s="14">
        <f t="shared" si="31"/>
        <v>2478.3628521889123</v>
      </c>
    </row>
    <row r="245" spans="1:17">
      <c r="A245" s="12">
        <v>37311</v>
      </c>
      <c r="B245" s="13">
        <f t="shared" si="24"/>
        <v>2</v>
      </c>
      <c r="C245" s="13">
        <f t="shared" si="25"/>
        <v>24</v>
      </c>
      <c r="D245" s="13">
        <f t="shared" si="26"/>
        <v>1</v>
      </c>
      <c r="E245" s="13">
        <f t="shared" si="27"/>
        <v>9</v>
      </c>
      <c r="F245">
        <v>428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16">
        <f t="shared" si="28"/>
        <v>393.70997526190604</v>
      </c>
      <c r="O245" s="17">
        <f t="shared" si="29"/>
        <v>34.290024738093962</v>
      </c>
      <c r="P245" s="18">
        <f t="shared" si="30"/>
        <v>1</v>
      </c>
      <c r="Q245" s="14">
        <f t="shared" si="31"/>
        <v>1175.8057965390958</v>
      </c>
    </row>
    <row r="246" spans="1:17">
      <c r="A246" s="12">
        <v>37312</v>
      </c>
      <c r="B246" s="13">
        <f t="shared" si="24"/>
        <v>2</v>
      </c>
      <c r="C246" s="13">
        <f t="shared" si="25"/>
        <v>25</v>
      </c>
      <c r="D246" s="13">
        <f t="shared" si="26"/>
        <v>2</v>
      </c>
      <c r="E246" s="13">
        <f t="shared" si="27"/>
        <v>9</v>
      </c>
      <c r="F246">
        <v>250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16">
        <f t="shared" si="28"/>
        <v>283.66335003191318</v>
      </c>
      <c r="O246" s="17">
        <f t="shared" si="29"/>
        <v>-33.663350031913183</v>
      </c>
      <c r="P246" s="18">
        <f t="shared" si="30"/>
        <v>0</v>
      </c>
      <c r="Q246" s="14">
        <f t="shared" si="31"/>
        <v>1133.2211353711093</v>
      </c>
    </row>
    <row r="247" spans="1:17">
      <c r="A247" s="12">
        <v>37313</v>
      </c>
      <c r="B247" s="13">
        <f t="shared" si="24"/>
        <v>2</v>
      </c>
      <c r="C247" s="13">
        <f t="shared" si="25"/>
        <v>26</v>
      </c>
      <c r="D247" s="13">
        <f t="shared" si="26"/>
        <v>3</v>
      </c>
      <c r="E247" s="13">
        <f t="shared" si="27"/>
        <v>9</v>
      </c>
      <c r="F247">
        <v>297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16">
        <f t="shared" si="28"/>
        <v>301.71400542968627</v>
      </c>
      <c r="O247" s="17">
        <f t="shared" si="29"/>
        <v>-4.7140054296862672</v>
      </c>
      <c r="P247" s="18">
        <f t="shared" si="30"/>
        <v>1</v>
      </c>
      <c r="Q247" s="14">
        <f t="shared" si="31"/>
        <v>22.22184719111161</v>
      </c>
    </row>
    <row r="248" spans="1:17">
      <c r="A248" s="12">
        <v>37314</v>
      </c>
      <c r="B248" s="13">
        <f t="shared" si="24"/>
        <v>2</v>
      </c>
      <c r="C248" s="13">
        <f t="shared" si="25"/>
        <v>27</v>
      </c>
      <c r="D248" s="13">
        <f t="shared" si="26"/>
        <v>4</v>
      </c>
      <c r="E248" s="13">
        <f t="shared" si="27"/>
        <v>9</v>
      </c>
      <c r="F248">
        <v>379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16">
        <f t="shared" si="28"/>
        <v>335.41926120483612</v>
      </c>
      <c r="O248" s="17">
        <f t="shared" si="29"/>
        <v>43.580738795163882</v>
      </c>
      <c r="P248" s="18">
        <f t="shared" si="30"/>
        <v>0</v>
      </c>
      <c r="Q248" s="14">
        <f t="shared" si="31"/>
        <v>1899.2807939323022</v>
      </c>
    </row>
    <row r="249" spans="1:17">
      <c r="A249" s="12">
        <v>37315</v>
      </c>
      <c r="B249" s="13">
        <f t="shared" si="24"/>
        <v>2</v>
      </c>
      <c r="C249" s="13">
        <f t="shared" si="25"/>
        <v>28</v>
      </c>
      <c r="D249" s="13">
        <f t="shared" si="26"/>
        <v>5</v>
      </c>
      <c r="E249" s="13">
        <f t="shared" si="27"/>
        <v>9</v>
      </c>
      <c r="F249">
        <v>435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16">
        <f t="shared" si="28"/>
        <v>360.35208286501967</v>
      </c>
      <c r="O249" s="17">
        <f t="shared" si="29"/>
        <v>74.647917134980332</v>
      </c>
      <c r="P249" s="18">
        <f t="shared" si="30"/>
        <v>0</v>
      </c>
      <c r="Q249" s="14">
        <f t="shared" si="31"/>
        <v>5572.3115325908902</v>
      </c>
    </row>
    <row r="250" spans="1:17">
      <c r="A250" s="12">
        <v>37316</v>
      </c>
      <c r="B250" s="13">
        <f t="shared" si="24"/>
        <v>3</v>
      </c>
      <c r="C250" s="13">
        <f t="shared" si="25"/>
        <v>1</v>
      </c>
      <c r="D250" s="13">
        <f t="shared" si="26"/>
        <v>6</v>
      </c>
      <c r="E250" s="13">
        <f t="shared" si="27"/>
        <v>9</v>
      </c>
      <c r="F250">
        <v>657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16">
        <f t="shared" si="28"/>
        <v>542.85452598286986</v>
      </c>
      <c r="O250" s="17">
        <f t="shared" si="29"/>
        <v>114.14547401713014</v>
      </c>
      <c r="P250" s="18">
        <f t="shared" si="30"/>
        <v>0</v>
      </c>
      <c r="Q250" s="14">
        <f t="shared" si="31"/>
        <v>13029.189238595332</v>
      </c>
    </row>
    <row r="251" spans="1:17">
      <c r="A251" s="12">
        <v>37317</v>
      </c>
      <c r="B251" s="13">
        <f t="shared" si="24"/>
        <v>3</v>
      </c>
      <c r="C251" s="13">
        <f t="shared" si="25"/>
        <v>2</v>
      </c>
      <c r="D251" s="13">
        <f t="shared" si="26"/>
        <v>7</v>
      </c>
      <c r="E251" s="13">
        <f t="shared" si="27"/>
        <v>9</v>
      </c>
      <c r="F251">
        <v>628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16">
        <f t="shared" si="28"/>
        <v>596.53658549626971</v>
      </c>
      <c r="O251" s="17">
        <f t="shared" si="29"/>
        <v>31.463414503730291</v>
      </c>
      <c r="P251" s="18">
        <f t="shared" si="30"/>
        <v>0</v>
      </c>
      <c r="Q251" s="14">
        <f t="shared" si="31"/>
        <v>989.94645223354564</v>
      </c>
    </row>
    <row r="252" spans="1:17">
      <c r="A252" s="12">
        <v>37318</v>
      </c>
      <c r="B252" s="13">
        <f t="shared" si="24"/>
        <v>3</v>
      </c>
      <c r="C252" s="13">
        <f t="shared" si="25"/>
        <v>3</v>
      </c>
      <c r="D252" s="13">
        <f t="shared" si="26"/>
        <v>1</v>
      </c>
      <c r="E252" s="13">
        <f t="shared" si="27"/>
        <v>10</v>
      </c>
      <c r="F252">
        <v>511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16">
        <f t="shared" si="28"/>
        <v>425.35289537523323</v>
      </c>
      <c r="O252" s="17">
        <f t="shared" si="29"/>
        <v>85.647104624766769</v>
      </c>
      <c r="P252" s="18">
        <f t="shared" si="30"/>
        <v>0</v>
      </c>
      <c r="Q252" s="14">
        <f t="shared" si="31"/>
        <v>7335.426530605745</v>
      </c>
    </row>
    <row r="253" spans="1:17">
      <c r="A253" s="12">
        <v>37319</v>
      </c>
      <c r="B253" s="13">
        <f t="shared" si="24"/>
        <v>3</v>
      </c>
      <c r="C253" s="13">
        <f t="shared" si="25"/>
        <v>4</v>
      </c>
      <c r="D253" s="13">
        <f t="shared" si="26"/>
        <v>2</v>
      </c>
      <c r="E253" s="13">
        <f t="shared" si="27"/>
        <v>10</v>
      </c>
      <c r="F253">
        <v>319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16">
        <f t="shared" si="28"/>
        <v>315.30627014524038</v>
      </c>
      <c r="O253" s="17">
        <f t="shared" si="29"/>
        <v>3.6937298547596242</v>
      </c>
      <c r="P253" s="18">
        <f t="shared" si="30"/>
        <v>0</v>
      </c>
      <c r="Q253" s="14">
        <f t="shared" si="31"/>
        <v>13.643640239942554</v>
      </c>
    </row>
    <row r="254" spans="1:17">
      <c r="A254" s="12">
        <v>37320</v>
      </c>
      <c r="B254" s="13">
        <f t="shared" si="24"/>
        <v>3</v>
      </c>
      <c r="C254" s="13">
        <f t="shared" si="25"/>
        <v>5</v>
      </c>
      <c r="D254" s="13">
        <f t="shared" si="26"/>
        <v>3</v>
      </c>
      <c r="E254" s="13">
        <f t="shared" si="27"/>
        <v>10</v>
      </c>
      <c r="F254">
        <v>381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16">
        <f t="shared" si="28"/>
        <v>333.35692554301346</v>
      </c>
      <c r="O254" s="17">
        <f t="shared" si="29"/>
        <v>47.64307445698654</v>
      </c>
      <c r="P254" s="18">
        <f t="shared" si="30"/>
        <v>0</v>
      </c>
      <c r="Q254" s="14">
        <f t="shared" si="31"/>
        <v>2269.8625437139631</v>
      </c>
    </row>
    <row r="255" spans="1:17">
      <c r="A255" s="12">
        <v>37321</v>
      </c>
      <c r="B255" s="13">
        <f t="shared" si="24"/>
        <v>3</v>
      </c>
      <c r="C255" s="13">
        <f t="shared" si="25"/>
        <v>6</v>
      </c>
      <c r="D255" s="13">
        <f t="shared" si="26"/>
        <v>4</v>
      </c>
      <c r="E255" s="13">
        <f t="shared" si="27"/>
        <v>10</v>
      </c>
      <c r="F255">
        <v>396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16">
        <f t="shared" si="28"/>
        <v>367.06218131816331</v>
      </c>
      <c r="O255" s="17">
        <f t="shared" si="29"/>
        <v>28.937818681836688</v>
      </c>
      <c r="P255" s="18">
        <f t="shared" si="30"/>
        <v>0</v>
      </c>
      <c r="Q255" s="14">
        <f t="shared" si="31"/>
        <v>837.3973500628565</v>
      </c>
    </row>
    <row r="256" spans="1:17">
      <c r="A256" s="12">
        <v>37322</v>
      </c>
      <c r="B256" s="13">
        <f t="shared" si="24"/>
        <v>3</v>
      </c>
      <c r="C256" s="13">
        <f t="shared" si="25"/>
        <v>7</v>
      </c>
      <c r="D256" s="13">
        <f t="shared" si="26"/>
        <v>5</v>
      </c>
      <c r="E256" s="13">
        <f t="shared" si="27"/>
        <v>10</v>
      </c>
      <c r="F256">
        <v>403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16">
        <f t="shared" si="28"/>
        <v>391.99500297834686</v>
      </c>
      <c r="O256" s="17">
        <f t="shared" si="29"/>
        <v>11.004997021653139</v>
      </c>
      <c r="P256" s="18">
        <f t="shared" si="30"/>
        <v>0</v>
      </c>
      <c r="Q256" s="14">
        <f t="shared" si="31"/>
        <v>121.10995944659446</v>
      </c>
    </row>
    <row r="257" spans="1:17">
      <c r="A257" s="12">
        <v>37323</v>
      </c>
      <c r="B257" s="13">
        <f t="shared" si="24"/>
        <v>3</v>
      </c>
      <c r="C257" s="13">
        <f t="shared" si="25"/>
        <v>8</v>
      </c>
      <c r="D257" s="13">
        <f t="shared" si="26"/>
        <v>6</v>
      </c>
      <c r="E257" s="13">
        <f t="shared" si="27"/>
        <v>10</v>
      </c>
      <c r="F257">
        <v>630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16">
        <f t="shared" si="28"/>
        <v>574.49744609619711</v>
      </c>
      <c r="O257" s="17">
        <f t="shared" si="29"/>
        <v>55.502553903802891</v>
      </c>
      <c r="P257" s="18">
        <f t="shared" si="30"/>
        <v>0</v>
      </c>
      <c r="Q257" s="14">
        <f t="shared" si="31"/>
        <v>3080.5334898445453</v>
      </c>
    </row>
    <row r="258" spans="1:17">
      <c r="A258" s="12">
        <v>37324</v>
      </c>
      <c r="B258" s="13">
        <f t="shared" si="24"/>
        <v>3</v>
      </c>
      <c r="C258" s="13">
        <f t="shared" si="25"/>
        <v>9</v>
      </c>
      <c r="D258" s="13">
        <f t="shared" si="26"/>
        <v>7</v>
      </c>
      <c r="E258" s="13">
        <f t="shared" si="27"/>
        <v>10</v>
      </c>
      <c r="F258">
        <v>709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16">
        <f t="shared" si="28"/>
        <v>628.17950560959696</v>
      </c>
      <c r="O258" s="17">
        <f t="shared" si="29"/>
        <v>80.820494390403042</v>
      </c>
      <c r="P258" s="18">
        <f t="shared" si="30"/>
        <v>0</v>
      </c>
      <c r="Q258" s="14">
        <f t="shared" si="31"/>
        <v>6531.9523135091695</v>
      </c>
    </row>
    <row r="259" spans="1:17">
      <c r="A259" s="12">
        <v>37325</v>
      </c>
      <c r="B259" s="13">
        <f t="shared" si="24"/>
        <v>3</v>
      </c>
      <c r="C259" s="13">
        <f t="shared" si="25"/>
        <v>10</v>
      </c>
      <c r="D259" s="13">
        <f t="shared" si="26"/>
        <v>1</v>
      </c>
      <c r="E259" s="13">
        <f t="shared" si="27"/>
        <v>11</v>
      </c>
      <c r="F259">
        <v>488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16">
        <f t="shared" si="28"/>
        <v>416.53146942575819</v>
      </c>
      <c r="O259" s="17">
        <f t="shared" si="29"/>
        <v>71.468530574241811</v>
      </c>
      <c r="P259" s="18">
        <f t="shared" si="30"/>
        <v>0</v>
      </c>
      <c r="Q259" s="14">
        <f t="shared" si="31"/>
        <v>5107.7508624413367</v>
      </c>
    </row>
    <row r="260" spans="1:17">
      <c r="A260" s="12">
        <v>37326</v>
      </c>
      <c r="B260" s="13">
        <f t="shared" si="24"/>
        <v>3</v>
      </c>
      <c r="C260" s="13">
        <f t="shared" si="25"/>
        <v>11</v>
      </c>
      <c r="D260" s="13">
        <f t="shared" si="26"/>
        <v>2</v>
      </c>
      <c r="E260" s="13">
        <f t="shared" si="27"/>
        <v>11</v>
      </c>
      <c r="F260">
        <v>317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16">
        <f t="shared" si="28"/>
        <v>306.48484419576533</v>
      </c>
      <c r="O260" s="17">
        <f t="shared" si="29"/>
        <v>10.515155804234666</v>
      </c>
      <c r="P260" s="18">
        <f t="shared" si="30"/>
        <v>0</v>
      </c>
      <c r="Q260" s="14">
        <f t="shared" si="31"/>
        <v>110.56850158732999</v>
      </c>
    </row>
    <row r="261" spans="1:17">
      <c r="A261" s="12">
        <v>37327</v>
      </c>
      <c r="B261" s="13">
        <f t="shared" si="24"/>
        <v>3</v>
      </c>
      <c r="C261" s="13">
        <f t="shared" si="25"/>
        <v>12</v>
      </c>
      <c r="D261" s="13">
        <f t="shared" si="26"/>
        <v>3</v>
      </c>
      <c r="E261" s="13">
        <f t="shared" si="27"/>
        <v>11</v>
      </c>
      <c r="F261">
        <v>396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s="16">
        <f t="shared" si="28"/>
        <v>324.53549959353842</v>
      </c>
      <c r="O261" s="17">
        <f t="shared" si="29"/>
        <v>71.464500406461582</v>
      </c>
      <c r="P261" s="18">
        <f t="shared" si="30"/>
        <v>1</v>
      </c>
      <c r="Q261" s="14">
        <f t="shared" si="31"/>
        <v>5107.1748183451473</v>
      </c>
    </row>
    <row r="262" spans="1:17">
      <c r="A262" s="12">
        <v>37328</v>
      </c>
      <c r="B262" s="13">
        <f t="shared" ref="B262:B325" si="32">MONTH(A262)</f>
        <v>3</v>
      </c>
      <c r="C262" s="13">
        <f t="shared" ref="C262:C325" si="33">DAY(A262)</f>
        <v>13</v>
      </c>
      <c r="D262" s="13">
        <f t="shared" ref="D262:D325" si="34">WEEKDAY(A262)</f>
        <v>4</v>
      </c>
      <c r="E262" s="13">
        <f t="shared" ref="E262:E325" si="35">WEEKNUM(A262)</f>
        <v>11</v>
      </c>
      <c r="F262">
        <v>331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6">
        <f t="shared" si="28"/>
        <v>358.24075536868827</v>
      </c>
      <c r="O262" s="17">
        <f t="shared" si="29"/>
        <v>-27.240755368688269</v>
      </c>
      <c r="P262" s="18">
        <f t="shared" si="30"/>
        <v>0</v>
      </c>
      <c r="Q262" s="14">
        <f t="shared" si="31"/>
        <v>742.05875305671873</v>
      </c>
    </row>
    <row r="263" spans="1:17">
      <c r="A263" s="12">
        <v>37329</v>
      </c>
      <c r="B263" s="13">
        <f t="shared" si="32"/>
        <v>3</v>
      </c>
      <c r="C263" s="13">
        <f t="shared" si="33"/>
        <v>14</v>
      </c>
      <c r="D263" s="13">
        <f t="shared" si="34"/>
        <v>5</v>
      </c>
      <c r="E263" s="13">
        <f t="shared" si="35"/>
        <v>11</v>
      </c>
      <c r="F263">
        <v>372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16">
        <f t="shared" ref="N263:N326" si="36">$T$5+VLOOKUP(D263,$S$8:$T$14,2)+VLOOKUP(E263,$S$17:$T$69,2)+G263*$T$73+H263*$T$74+I263*$T$75+J263*$T$76+M263*$T$79+L263*$T$78+K263*$T$77</f>
        <v>383.17357702887182</v>
      </c>
      <c r="O263" s="17">
        <f t="shared" ref="O263:O326" si="37">F263-N263</f>
        <v>-11.173577028871819</v>
      </c>
      <c r="P263" s="18">
        <f t="shared" ref="P263:P326" si="38">IF(O263*O264&lt;0,1,0)</f>
        <v>1</v>
      </c>
      <c r="Q263" s="14">
        <f t="shared" ref="Q263:Q326" si="39">O263^2</f>
        <v>124.84882362013198</v>
      </c>
    </row>
    <row r="264" spans="1:17">
      <c r="A264" s="12">
        <v>37330</v>
      </c>
      <c r="B264" s="13">
        <f t="shared" si="32"/>
        <v>3</v>
      </c>
      <c r="C264" s="13">
        <f t="shared" si="33"/>
        <v>15</v>
      </c>
      <c r="D264" s="13">
        <f t="shared" si="34"/>
        <v>6</v>
      </c>
      <c r="E264" s="13">
        <f t="shared" si="35"/>
        <v>11</v>
      </c>
      <c r="F264">
        <v>588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16">
        <f t="shared" si="36"/>
        <v>565.67602014672207</v>
      </c>
      <c r="O264" s="17">
        <f t="shared" si="37"/>
        <v>22.323979853277933</v>
      </c>
      <c r="P264" s="18">
        <f t="shared" si="38"/>
        <v>0</v>
      </c>
      <c r="Q264" s="14">
        <f t="shared" si="39"/>
        <v>498.36007648955905</v>
      </c>
    </row>
    <row r="265" spans="1:17">
      <c r="A265" s="12">
        <v>37331</v>
      </c>
      <c r="B265" s="13">
        <f t="shared" si="32"/>
        <v>3</v>
      </c>
      <c r="C265" s="13">
        <f t="shared" si="33"/>
        <v>16</v>
      </c>
      <c r="D265" s="13">
        <f t="shared" si="34"/>
        <v>7</v>
      </c>
      <c r="E265" s="13">
        <f t="shared" si="35"/>
        <v>11</v>
      </c>
      <c r="F265">
        <v>647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16">
        <f t="shared" si="36"/>
        <v>619.35807966012192</v>
      </c>
      <c r="O265" s="17">
        <f t="shared" si="37"/>
        <v>27.641920339878084</v>
      </c>
      <c r="P265" s="18">
        <f t="shared" si="38"/>
        <v>1</v>
      </c>
      <c r="Q265" s="14">
        <f t="shared" si="39"/>
        <v>764.07576007616569</v>
      </c>
    </row>
    <row r="266" spans="1:17">
      <c r="A266" s="12">
        <v>37332</v>
      </c>
      <c r="B266" s="13">
        <f t="shared" si="32"/>
        <v>3</v>
      </c>
      <c r="C266" s="13">
        <f t="shared" si="33"/>
        <v>17</v>
      </c>
      <c r="D266" s="13">
        <f t="shared" si="34"/>
        <v>1</v>
      </c>
      <c r="E266" s="13">
        <f t="shared" si="35"/>
        <v>12</v>
      </c>
      <c r="F266">
        <v>392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16">
        <f t="shared" si="36"/>
        <v>409.88862228880765</v>
      </c>
      <c r="O266" s="17">
        <f t="shared" si="37"/>
        <v>-17.888622288807653</v>
      </c>
      <c r="P266" s="18">
        <f t="shared" si="38"/>
        <v>1</v>
      </c>
      <c r="Q266" s="14">
        <f t="shared" si="39"/>
        <v>320.00280739162594</v>
      </c>
    </row>
    <row r="267" spans="1:17">
      <c r="A267" s="12">
        <v>37333</v>
      </c>
      <c r="B267" s="13">
        <f t="shared" si="32"/>
        <v>3</v>
      </c>
      <c r="C267" s="13">
        <f t="shared" si="33"/>
        <v>18</v>
      </c>
      <c r="D267" s="13">
        <f t="shared" si="34"/>
        <v>2</v>
      </c>
      <c r="E267" s="13">
        <f t="shared" si="35"/>
        <v>12</v>
      </c>
      <c r="F267">
        <v>335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16">
        <f t="shared" si="36"/>
        <v>299.8419970588148</v>
      </c>
      <c r="O267" s="17">
        <f t="shared" si="37"/>
        <v>35.158002941185202</v>
      </c>
      <c r="P267" s="18">
        <f t="shared" si="38"/>
        <v>0</v>
      </c>
      <c r="Q267" s="14">
        <f t="shared" si="39"/>
        <v>1236.0851708123873</v>
      </c>
    </row>
    <row r="268" spans="1:17">
      <c r="A268" s="12">
        <v>37334</v>
      </c>
      <c r="B268" s="13">
        <f t="shared" si="32"/>
        <v>3</v>
      </c>
      <c r="C268" s="13">
        <f t="shared" si="33"/>
        <v>19</v>
      </c>
      <c r="D268" s="13">
        <f t="shared" si="34"/>
        <v>3</v>
      </c>
      <c r="E268" s="13">
        <f t="shared" si="35"/>
        <v>12</v>
      </c>
      <c r="F268">
        <v>332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16">
        <f t="shared" si="36"/>
        <v>317.89265245658788</v>
      </c>
      <c r="O268" s="17">
        <f t="shared" si="37"/>
        <v>14.107347543412118</v>
      </c>
      <c r="P268" s="18">
        <f t="shared" si="38"/>
        <v>0</v>
      </c>
      <c r="Q268" s="14">
        <f t="shared" si="39"/>
        <v>199.0172547106159</v>
      </c>
    </row>
    <row r="269" spans="1:17">
      <c r="A269" s="12">
        <v>37335</v>
      </c>
      <c r="B269" s="13">
        <f t="shared" si="32"/>
        <v>3</v>
      </c>
      <c r="C269" s="13">
        <f t="shared" si="33"/>
        <v>20</v>
      </c>
      <c r="D269" s="13">
        <f t="shared" si="34"/>
        <v>4</v>
      </c>
      <c r="E269" s="13">
        <f t="shared" si="35"/>
        <v>12</v>
      </c>
      <c r="F269">
        <v>369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16">
        <f t="shared" si="36"/>
        <v>351.59790823173773</v>
      </c>
      <c r="O269" s="17">
        <f t="shared" si="37"/>
        <v>17.402091768262267</v>
      </c>
      <c r="P269" s="18">
        <f t="shared" si="38"/>
        <v>0</v>
      </c>
      <c r="Q269" s="14">
        <f t="shared" si="39"/>
        <v>302.83279791102132</v>
      </c>
    </row>
    <row r="270" spans="1:17">
      <c r="A270" s="12">
        <v>37336</v>
      </c>
      <c r="B270" s="13">
        <f t="shared" si="32"/>
        <v>3</v>
      </c>
      <c r="C270" s="13">
        <f t="shared" si="33"/>
        <v>21</v>
      </c>
      <c r="D270" s="13">
        <f t="shared" si="34"/>
        <v>5</v>
      </c>
      <c r="E270" s="13">
        <f t="shared" si="35"/>
        <v>12</v>
      </c>
      <c r="F270">
        <v>439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16">
        <f t="shared" si="36"/>
        <v>376.53072989192128</v>
      </c>
      <c r="O270" s="17">
        <f t="shared" si="37"/>
        <v>62.469270108078717</v>
      </c>
      <c r="P270" s="18">
        <f t="shared" si="38"/>
        <v>0</v>
      </c>
      <c r="Q270" s="14">
        <f t="shared" si="39"/>
        <v>3902.4097078360974</v>
      </c>
    </row>
    <row r="271" spans="1:17">
      <c r="A271" s="12">
        <v>37337</v>
      </c>
      <c r="B271" s="13">
        <f t="shared" si="32"/>
        <v>3</v>
      </c>
      <c r="C271" s="13">
        <f t="shared" si="33"/>
        <v>22</v>
      </c>
      <c r="D271" s="13">
        <f t="shared" si="34"/>
        <v>6</v>
      </c>
      <c r="E271" s="13">
        <f t="shared" si="35"/>
        <v>12</v>
      </c>
      <c r="F271">
        <v>636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16">
        <f t="shared" si="36"/>
        <v>559.03317300977153</v>
      </c>
      <c r="O271" s="17">
        <f t="shared" si="37"/>
        <v>76.966826990228469</v>
      </c>
      <c r="P271" s="18">
        <f t="shared" si="38"/>
        <v>0</v>
      </c>
      <c r="Q271" s="14">
        <f t="shared" si="39"/>
        <v>5923.8924569437613</v>
      </c>
    </row>
    <row r="272" spans="1:17">
      <c r="A272" s="12">
        <v>37338</v>
      </c>
      <c r="B272" s="13">
        <f t="shared" si="32"/>
        <v>3</v>
      </c>
      <c r="C272" s="13">
        <f t="shared" si="33"/>
        <v>23</v>
      </c>
      <c r="D272" s="13">
        <f t="shared" si="34"/>
        <v>7</v>
      </c>
      <c r="E272" s="13">
        <f t="shared" si="35"/>
        <v>12</v>
      </c>
      <c r="F272">
        <v>699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s="16">
        <f t="shared" si="36"/>
        <v>612.71523252317138</v>
      </c>
      <c r="O272" s="17">
        <f t="shared" si="37"/>
        <v>86.28476747682862</v>
      </c>
      <c r="P272" s="18">
        <f t="shared" si="38"/>
        <v>1</v>
      </c>
      <c r="Q272" s="14">
        <f t="shared" si="39"/>
        <v>7445.061098530382</v>
      </c>
    </row>
    <row r="273" spans="1:17">
      <c r="A273" s="12">
        <v>37339</v>
      </c>
      <c r="B273" s="13">
        <f t="shared" si="32"/>
        <v>3</v>
      </c>
      <c r="C273" s="13">
        <f t="shared" si="33"/>
        <v>24</v>
      </c>
      <c r="D273" s="13">
        <f t="shared" si="34"/>
        <v>1</v>
      </c>
      <c r="E273" s="13">
        <f t="shared" si="35"/>
        <v>13</v>
      </c>
      <c r="F273">
        <v>394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16">
        <f t="shared" si="36"/>
        <v>418.32667749919625</v>
      </c>
      <c r="O273" s="17">
        <f t="shared" si="37"/>
        <v>-24.326677499196251</v>
      </c>
      <c r="P273" s="18">
        <f t="shared" si="38"/>
        <v>1</v>
      </c>
      <c r="Q273" s="14">
        <f t="shared" si="39"/>
        <v>591.7872381499011</v>
      </c>
    </row>
    <row r="274" spans="1:17">
      <c r="A274" s="12">
        <v>37340</v>
      </c>
      <c r="B274" s="13">
        <f t="shared" si="32"/>
        <v>3</v>
      </c>
      <c r="C274" s="13">
        <f t="shared" si="33"/>
        <v>25</v>
      </c>
      <c r="D274" s="13">
        <f t="shared" si="34"/>
        <v>2</v>
      </c>
      <c r="E274" s="13">
        <f t="shared" si="35"/>
        <v>13</v>
      </c>
      <c r="F274">
        <v>326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16">
        <f t="shared" si="36"/>
        <v>308.2800522692034</v>
      </c>
      <c r="O274" s="17">
        <f t="shared" si="37"/>
        <v>17.719947730796605</v>
      </c>
      <c r="P274" s="18">
        <f t="shared" si="38"/>
        <v>0</v>
      </c>
      <c r="Q274" s="14">
        <f t="shared" si="39"/>
        <v>313.99654758216377</v>
      </c>
    </row>
    <row r="275" spans="1:17">
      <c r="A275" s="12">
        <v>37341</v>
      </c>
      <c r="B275" s="13">
        <f t="shared" si="32"/>
        <v>3</v>
      </c>
      <c r="C275" s="13">
        <f t="shared" si="33"/>
        <v>26</v>
      </c>
      <c r="D275" s="13">
        <f t="shared" si="34"/>
        <v>3</v>
      </c>
      <c r="E275" s="13">
        <f t="shared" si="35"/>
        <v>13</v>
      </c>
      <c r="F275">
        <v>359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16">
        <f t="shared" si="36"/>
        <v>326.33070766697648</v>
      </c>
      <c r="O275" s="17">
        <f t="shared" si="37"/>
        <v>32.66929233302352</v>
      </c>
      <c r="P275" s="18">
        <f t="shared" si="38"/>
        <v>1</v>
      </c>
      <c r="Q275" s="14">
        <f t="shared" si="39"/>
        <v>1067.2826615405493</v>
      </c>
    </row>
    <row r="276" spans="1:17">
      <c r="A276" s="12">
        <v>37342</v>
      </c>
      <c r="B276" s="13">
        <f t="shared" si="32"/>
        <v>3</v>
      </c>
      <c r="C276" s="13">
        <f t="shared" si="33"/>
        <v>27</v>
      </c>
      <c r="D276" s="13">
        <f t="shared" si="34"/>
        <v>4</v>
      </c>
      <c r="E276" s="13">
        <f t="shared" si="35"/>
        <v>13</v>
      </c>
      <c r="F276">
        <v>320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16">
        <f t="shared" si="36"/>
        <v>360.03596344212633</v>
      </c>
      <c r="O276" s="17">
        <f t="shared" si="37"/>
        <v>-40.035963442126331</v>
      </c>
      <c r="P276" s="18">
        <f t="shared" si="38"/>
        <v>1</v>
      </c>
      <c r="Q276" s="14">
        <f t="shared" si="39"/>
        <v>1602.8783687392761</v>
      </c>
    </row>
    <row r="277" spans="1:17">
      <c r="A277" s="12">
        <v>37343</v>
      </c>
      <c r="B277" s="13">
        <f t="shared" si="32"/>
        <v>3</v>
      </c>
      <c r="C277" s="13">
        <f t="shared" si="33"/>
        <v>28</v>
      </c>
      <c r="D277" s="13">
        <f t="shared" si="34"/>
        <v>5</v>
      </c>
      <c r="E277" s="13">
        <f t="shared" si="35"/>
        <v>13</v>
      </c>
      <c r="F277">
        <v>508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16">
        <f t="shared" si="36"/>
        <v>384.96878510230988</v>
      </c>
      <c r="O277" s="17">
        <f t="shared" si="37"/>
        <v>123.03121489769012</v>
      </c>
      <c r="P277" s="18">
        <f t="shared" si="38"/>
        <v>0</v>
      </c>
      <c r="Q277" s="14">
        <f t="shared" si="39"/>
        <v>15136.679839201608</v>
      </c>
    </row>
    <row r="278" spans="1:17">
      <c r="A278" s="12">
        <v>37344</v>
      </c>
      <c r="B278" s="13">
        <f t="shared" si="32"/>
        <v>3</v>
      </c>
      <c r="C278" s="13">
        <f t="shared" si="33"/>
        <v>29</v>
      </c>
      <c r="D278" s="13">
        <f t="shared" si="34"/>
        <v>6</v>
      </c>
      <c r="E278" s="13">
        <f t="shared" si="35"/>
        <v>13</v>
      </c>
      <c r="F278">
        <v>644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 s="16">
        <f t="shared" si="36"/>
        <v>619.33662136765849</v>
      </c>
      <c r="O278" s="17">
        <f t="shared" si="37"/>
        <v>24.663378632341505</v>
      </c>
      <c r="P278" s="18">
        <f t="shared" si="38"/>
        <v>1</v>
      </c>
      <c r="Q278" s="14">
        <f t="shared" si="39"/>
        <v>608.2822455622395</v>
      </c>
    </row>
    <row r="279" spans="1:17">
      <c r="A279" s="12">
        <v>37345</v>
      </c>
      <c r="B279" s="13">
        <f t="shared" si="32"/>
        <v>3</v>
      </c>
      <c r="C279" s="13">
        <f t="shared" si="33"/>
        <v>30</v>
      </c>
      <c r="D279" s="13">
        <f t="shared" si="34"/>
        <v>7</v>
      </c>
      <c r="E279" s="13">
        <f t="shared" si="35"/>
        <v>13</v>
      </c>
      <c r="F279">
        <v>563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16">
        <f t="shared" si="36"/>
        <v>621.15328773355998</v>
      </c>
      <c r="O279" s="17">
        <f t="shared" si="37"/>
        <v>-58.153287733559978</v>
      </c>
      <c r="P279" s="18">
        <f t="shared" si="38"/>
        <v>0</v>
      </c>
      <c r="Q279" s="14">
        <f t="shared" si="39"/>
        <v>3381.8048742222172</v>
      </c>
    </row>
    <row r="280" spans="1:17">
      <c r="A280" s="12">
        <v>37346</v>
      </c>
      <c r="B280" s="13">
        <f t="shared" si="32"/>
        <v>3</v>
      </c>
      <c r="C280" s="13">
        <f t="shared" si="33"/>
        <v>31</v>
      </c>
      <c r="D280" s="13">
        <f t="shared" si="34"/>
        <v>1</v>
      </c>
      <c r="E280" s="13">
        <f t="shared" si="35"/>
        <v>14</v>
      </c>
      <c r="F280">
        <v>339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16">
        <f t="shared" si="36"/>
        <v>379.85290262933819</v>
      </c>
      <c r="O280" s="17">
        <f t="shared" si="37"/>
        <v>-40.852902629338189</v>
      </c>
      <c r="P280" s="18">
        <f t="shared" si="38"/>
        <v>0</v>
      </c>
      <c r="Q280" s="14">
        <f t="shared" si="39"/>
        <v>1668.9596532421872</v>
      </c>
    </row>
    <row r="281" spans="1:17">
      <c r="A281" s="12">
        <v>37347</v>
      </c>
      <c r="B281" s="13">
        <f t="shared" si="32"/>
        <v>4</v>
      </c>
      <c r="C281" s="13">
        <f t="shared" si="33"/>
        <v>1</v>
      </c>
      <c r="D281" s="13">
        <f t="shared" si="34"/>
        <v>2</v>
      </c>
      <c r="E281" s="13">
        <f t="shared" si="35"/>
        <v>14</v>
      </c>
      <c r="F281">
        <v>217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16">
        <f t="shared" si="36"/>
        <v>269.80627739934533</v>
      </c>
      <c r="O281" s="17">
        <f t="shared" si="37"/>
        <v>-52.806277399345333</v>
      </c>
      <c r="P281" s="18">
        <f t="shared" si="38"/>
        <v>0</v>
      </c>
      <c r="Q281" s="14">
        <f t="shared" si="39"/>
        <v>2788.5029327766097</v>
      </c>
    </row>
    <row r="282" spans="1:17">
      <c r="A282" s="12">
        <v>37348</v>
      </c>
      <c r="B282" s="13">
        <f t="shared" si="32"/>
        <v>4</v>
      </c>
      <c r="C282" s="13">
        <f t="shared" si="33"/>
        <v>2</v>
      </c>
      <c r="D282" s="13">
        <f t="shared" si="34"/>
        <v>3</v>
      </c>
      <c r="E282" s="13">
        <f t="shared" si="35"/>
        <v>14</v>
      </c>
      <c r="F282">
        <v>273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16">
        <f t="shared" si="36"/>
        <v>287.85693279711842</v>
      </c>
      <c r="O282" s="17">
        <f t="shared" si="37"/>
        <v>-14.856932797118418</v>
      </c>
      <c r="P282" s="18">
        <f t="shared" si="38"/>
        <v>1</v>
      </c>
      <c r="Q282" s="14">
        <f t="shared" si="39"/>
        <v>220.7284521380929</v>
      </c>
    </row>
    <row r="283" spans="1:17">
      <c r="A283" s="12">
        <v>37349</v>
      </c>
      <c r="B283" s="13">
        <f t="shared" si="32"/>
        <v>4</v>
      </c>
      <c r="C283" s="13">
        <f t="shared" si="33"/>
        <v>3</v>
      </c>
      <c r="D283" s="13">
        <f t="shared" si="34"/>
        <v>4</v>
      </c>
      <c r="E283" s="13">
        <f t="shared" si="35"/>
        <v>14</v>
      </c>
      <c r="F283">
        <v>355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s="16">
        <f t="shared" si="36"/>
        <v>321.56218857226827</v>
      </c>
      <c r="O283" s="17">
        <f t="shared" si="37"/>
        <v>33.437811427731731</v>
      </c>
      <c r="P283" s="18">
        <f t="shared" si="38"/>
        <v>0</v>
      </c>
      <c r="Q283" s="14">
        <f t="shared" si="39"/>
        <v>1118.0872330765467</v>
      </c>
    </row>
    <row r="284" spans="1:17">
      <c r="A284" s="12">
        <v>37350</v>
      </c>
      <c r="B284" s="13">
        <f t="shared" si="32"/>
        <v>4</v>
      </c>
      <c r="C284" s="13">
        <f t="shared" si="33"/>
        <v>4</v>
      </c>
      <c r="D284" s="13">
        <f t="shared" si="34"/>
        <v>5</v>
      </c>
      <c r="E284" s="13">
        <f t="shared" si="35"/>
        <v>14</v>
      </c>
      <c r="F284">
        <v>426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16">
        <f t="shared" si="36"/>
        <v>346.49501023245182</v>
      </c>
      <c r="O284" s="17">
        <f t="shared" si="37"/>
        <v>79.504989767548182</v>
      </c>
      <c r="P284" s="18">
        <f t="shared" si="38"/>
        <v>0</v>
      </c>
      <c r="Q284" s="14">
        <f t="shared" si="39"/>
        <v>6321.0433979379413</v>
      </c>
    </row>
    <row r="285" spans="1:17">
      <c r="A285" s="12">
        <v>37351</v>
      </c>
      <c r="B285" s="13">
        <f t="shared" si="32"/>
        <v>4</v>
      </c>
      <c r="C285" s="13">
        <f t="shared" si="33"/>
        <v>5</v>
      </c>
      <c r="D285" s="13">
        <f t="shared" si="34"/>
        <v>6</v>
      </c>
      <c r="E285" s="13">
        <f t="shared" si="35"/>
        <v>14</v>
      </c>
      <c r="F285">
        <v>586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16">
        <f t="shared" si="36"/>
        <v>528.99745335030207</v>
      </c>
      <c r="O285" s="17">
        <f t="shared" si="37"/>
        <v>57.002546649697933</v>
      </c>
      <c r="P285" s="18">
        <f t="shared" si="38"/>
        <v>0</v>
      </c>
      <c r="Q285" s="14">
        <f t="shared" si="39"/>
        <v>3249.2903245509892</v>
      </c>
    </row>
    <row r="286" spans="1:17">
      <c r="A286" s="12">
        <v>37352</v>
      </c>
      <c r="B286" s="13">
        <f t="shared" si="32"/>
        <v>4</v>
      </c>
      <c r="C286" s="13">
        <f t="shared" si="33"/>
        <v>6</v>
      </c>
      <c r="D286" s="13">
        <f t="shared" si="34"/>
        <v>7</v>
      </c>
      <c r="E286" s="13">
        <f t="shared" si="35"/>
        <v>14</v>
      </c>
      <c r="F286">
        <v>744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s="16">
        <f t="shared" si="36"/>
        <v>582.67951286370192</v>
      </c>
      <c r="O286" s="17">
        <f t="shared" si="37"/>
        <v>161.32048713629808</v>
      </c>
      <c r="P286" s="18">
        <f t="shared" si="38"/>
        <v>0</v>
      </c>
      <c r="Q286" s="14">
        <f t="shared" si="39"/>
        <v>26024.299569892515</v>
      </c>
    </row>
    <row r="287" spans="1:17">
      <c r="A287" s="12">
        <v>37353</v>
      </c>
      <c r="B287" s="13">
        <f t="shared" si="32"/>
        <v>4</v>
      </c>
      <c r="C287" s="13">
        <f t="shared" si="33"/>
        <v>7</v>
      </c>
      <c r="D287" s="13">
        <f t="shared" si="34"/>
        <v>1</v>
      </c>
      <c r="E287" s="13">
        <f t="shared" si="35"/>
        <v>15</v>
      </c>
      <c r="F287">
        <v>503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16">
        <f t="shared" si="36"/>
        <v>379.14336350167775</v>
      </c>
      <c r="O287" s="17">
        <f t="shared" si="37"/>
        <v>123.85663649832225</v>
      </c>
      <c r="P287" s="18">
        <f t="shared" si="38"/>
        <v>0</v>
      </c>
      <c r="Q287" s="14">
        <f t="shared" si="39"/>
        <v>15340.466404677531</v>
      </c>
    </row>
    <row r="288" spans="1:17">
      <c r="A288" s="12">
        <v>37354</v>
      </c>
      <c r="B288" s="13">
        <f t="shared" si="32"/>
        <v>4</v>
      </c>
      <c r="C288" s="13">
        <f t="shared" si="33"/>
        <v>8</v>
      </c>
      <c r="D288" s="13">
        <f t="shared" si="34"/>
        <v>2</v>
      </c>
      <c r="E288" s="13">
        <f t="shared" si="35"/>
        <v>15</v>
      </c>
      <c r="F288">
        <v>281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16">
        <f t="shared" si="36"/>
        <v>269.0967382716849</v>
      </c>
      <c r="O288" s="17">
        <f t="shared" si="37"/>
        <v>11.903261728315101</v>
      </c>
      <c r="P288" s="18">
        <f t="shared" si="38"/>
        <v>1</v>
      </c>
      <c r="Q288" s="14">
        <f t="shared" si="39"/>
        <v>141.68763977277101</v>
      </c>
    </row>
    <row r="289" spans="1:17">
      <c r="A289" s="12">
        <v>37355</v>
      </c>
      <c r="B289" s="13">
        <f t="shared" si="32"/>
        <v>4</v>
      </c>
      <c r="C289" s="13">
        <f t="shared" si="33"/>
        <v>9</v>
      </c>
      <c r="D289" s="13">
        <f t="shared" si="34"/>
        <v>3</v>
      </c>
      <c r="E289" s="13">
        <f t="shared" si="35"/>
        <v>15</v>
      </c>
      <c r="F289">
        <v>276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16">
        <f t="shared" si="36"/>
        <v>287.14739366945798</v>
      </c>
      <c r="O289" s="17">
        <f t="shared" si="37"/>
        <v>-11.147393669457983</v>
      </c>
      <c r="P289" s="18">
        <f t="shared" si="38"/>
        <v>1</v>
      </c>
      <c r="Q289" s="14">
        <f t="shared" si="39"/>
        <v>124.26438562187192</v>
      </c>
    </row>
    <row r="290" spans="1:17">
      <c r="A290" s="12">
        <v>37356</v>
      </c>
      <c r="B290" s="13">
        <f t="shared" si="32"/>
        <v>4</v>
      </c>
      <c r="C290" s="13">
        <f t="shared" si="33"/>
        <v>10</v>
      </c>
      <c r="D290" s="13">
        <f t="shared" si="34"/>
        <v>4</v>
      </c>
      <c r="E290" s="13">
        <f t="shared" si="35"/>
        <v>15</v>
      </c>
      <c r="F290">
        <v>365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16">
        <f t="shared" si="36"/>
        <v>320.85264944460783</v>
      </c>
      <c r="O290" s="17">
        <f t="shared" si="37"/>
        <v>44.147350555392165</v>
      </c>
      <c r="P290" s="18">
        <f t="shared" si="38"/>
        <v>0</v>
      </c>
      <c r="Q290" s="14">
        <f t="shared" si="39"/>
        <v>1948.988561060685</v>
      </c>
    </row>
    <row r="291" spans="1:17">
      <c r="A291" s="12">
        <v>37357</v>
      </c>
      <c r="B291" s="13">
        <f t="shared" si="32"/>
        <v>4</v>
      </c>
      <c r="C291" s="13">
        <f t="shared" si="33"/>
        <v>11</v>
      </c>
      <c r="D291" s="13">
        <f t="shared" si="34"/>
        <v>5</v>
      </c>
      <c r="E291" s="13">
        <f t="shared" si="35"/>
        <v>15</v>
      </c>
      <c r="F291">
        <v>359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16">
        <f t="shared" si="36"/>
        <v>345.78547110479138</v>
      </c>
      <c r="O291" s="17">
        <f t="shared" si="37"/>
        <v>13.214528895208616</v>
      </c>
      <c r="P291" s="18">
        <f t="shared" si="38"/>
        <v>0</v>
      </c>
      <c r="Q291" s="14">
        <f t="shared" si="39"/>
        <v>174.62377392230346</v>
      </c>
    </row>
    <row r="292" spans="1:17">
      <c r="A292" s="12">
        <v>37358</v>
      </c>
      <c r="B292" s="13">
        <f t="shared" si="32"/>
        <v>4</v>
      </c>
      <c r="C292" s="13">
        <f t="shared" si="33"/>
        <v>12</v>
      </c>
      <c r="D292" s="13">
        <f t="shared" si="34"/>
        <v>6</v>
      </c>
      <c r="E292" s="13">
        <f t="shared" si="35"/>
        <v>15</v>
      </c>
      <c r="F292">
        <v>565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16">
        <f t="shared" si="36"/>
        <v>528.28791422264169</v>
      </c>
      <c r="O292" s="17">
        <f t="shared" si="37"/>
        <v>36.712085777358311</v>
      </c>
      <c r="P292" s="18">
        <f t="shared" si="38"/>
        <v>0</v>
      </c>
      <c r="Q292" s="14">
        <f t="shared" si="39"/>
        <v>1347.7772421241143</v>
      </c>
    </row>
    <row r="293" spans="1:17">
      <c r="A293" s="12">
        <v>37359</v>
      </c>
      <c r="B293" s="13">
        <f t="shared" si="32"/>
        <v>4</v>
      </c>
      <c r="C293" s="13">
        <f t="shared" si="33"/>
        <v>13</v>
      </c>
      <c r="D293" s="13">
        <f t="shared" si="34"/>
        <v>7</v>
      </c>
      <c r="E293" s="13">
        <f t="shared" si="35"/>
        <v>15</v>
      </c>
      <c r="F293">
        <v>645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16">
        <f t="shared" si="36"/>
        <v>581.96997373604154</v>
      </c>
      <c r="O293" s="17">
        <f t="shared" si="37"/>
        <v>63.030026263958462</v>
      </c>
      <c r="P293" s="18">
        <f t="shared" si="38"/>
        <v>0</v>
      </c>
      <c r="Q293" s="14">
        <f t="shared" si="39"/>
        <v>3972.7842108352934</v>
      </c>
    </row>
    <row r="294" spans="1:17">
      <c r="A294" s="12">
        <v>37360</v>
      </c>
      <c r="B294" s="13">
        <f t="shared" si="32"/>
        <v>4</v>
      </c>
      <c r="C294" s="13">
        <f t="shared" si="33"/>
        <v>14</v>
      </c>
      <c r="D294" s="13">
        <f t="shared" si="34"/>
        <v>1</v>
      </c>
      <c r="E294" s="13">
        <f t="shared" si="35"/>
        <v>16</v>
      </c>
      <c r="F294">
        <v>401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16">
        <f t="shared" si="36"/>
        <v>364.14335666470492</v>
      </c>
      <c r="O294" s="17">
        <f t="shared" si="37"/>
        <v>36.856643335295075</v>
      </c>
      <c r="P294" s="18">
        <f t="shared" si="38"/>
        <v>0</v>
      </c>
      <c r="Q294" s="14">
        <f t="shared" si="39"/>
        <v>1358.412157945151</v>
      </c>
    </row>
    <row r="295" spans="1:17">
      <c r="A295" s="12">
        <v>37361</v>
      </c>
      <c r="B295" s="13">
        <f t="shared" si="32"/>
        <v>4</v>
      </c>
      <c r="C295" s="13">
        <f t="shared" si="33"/>
        <v>15</v>
      </c>
      <c r="D295" s="13">
        <f t="shared" si="34"/>
        <v>2</v>
      </c>
      <c r="E295" s="13">
        <f t="shared" si="35"/>
        <v>16</v>
      </c>
      <c r="F295">
        <v>299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16">
        <f t="shared" si="36"/>
        <v>254.0967314347121</v>
      </c>
      <c r="O295" s="17">
        <f t="shared" si="37"/>
        <v>44.903268565287902</v>
      </c>
      <c r="P295" s="18">
        <f t="shared" si="38"/>
        <v>1</v>
      </c>
      <c r="Q295" s="14">
        <f t="shared" si="39"/>
        <v>2016.3035278463726</v>
      </c>
    </row>
    <row r="296" spans="1:17">
      <c r="A296" s="12">
        <v>37362</v>
      </c>
      <c r="B296" s="13">
        <f t="shared" si="32"/>
        <v>4</v>
      </c>
      <c r="C296" s="13">
        <f t="shared" si="33"/>
        <v>16</v>
      </c>
      <c r="D296" s="13">
        <f t="shared" si="34"/>
        <v>3</v>
      </c>
      <c r="E296" s="13">
        <f t="shared" si="35"/>
        <v>16</v>
      </c>
      <c r="F296">
        <v>233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16">
        <f t="shared" si="36"/>
        <v>272.14738683248515</v>
      </c>
      <c r="O296" s="17">
        <f t="shared" si="37"/>
        <v>-39.147386832485154</v>
      </c>
      <c r="P296" s="18">
        <f t="shared" si="38"/>
        <v>0</v>
      </c>
      <c r="Q296" s="14">
        <f t="shared" si="39"/>
        <v>1532.5178958122319</v>
      </c>
    </row>
    <row r="297" spans="1:17">
      <c r="A297" s="12">
        <v>37363</v>
      </c>
      <c r="B297" s="13">
        <f t="shared" si="32"/>
        <v>4</v>
      </c>
      <c r="C297" s="13">
        <f t="shared" si="33"/>
        <v>17</v>
      </c>
      <c r="D297" s="13">
        <f t="shared" si="34"/>
        <v>4</v>
      </c>
      <c r="E297" s="13">
        <f t="shared" si="35"/>
        <v>16</v>
      </c>
      <c r="F297">
        <v>299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16">
        <f t="shared" si="36"/>
        <v>305.852642607635</v>
      </c>
      <c r="O297" s="17">
        <f t="shared" si="37"/>
        <v>-6.8526426076350049</v>
      </c>
      <c r="P297" s="18">
        <f t="shared" si="38"/>
        <v>1</v>
      </c>
      <c r="Q297" s="14">
        <f t="shared" si="39"/>
        <v>46.958710707974681</v>
      </c>
    </row>
    <row r="298" spans="1:17">
      <c r="A298" s="12">
        <v>37364</v>
      </c>
      <c r="B298" s="13">
        <f t="shared" si="32"/>
        <v>4</v>
      </c>
      <c r="C298" s="13">
        <f t="shared" si="33"/>
        <v>18</v>
      </c>
      <c r="D298" s="13">
        <f t="shared" si="34"/>
        <v>5</v>
      </c>
      <c r="E298" s="13">
        <f t="shared" si="35"/>
        <v>16</v>
      </c>
      <c r="F298">
        <v>433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16">
        <f t="shared" si="36"/>
        <v>330.78546426781855</v>
      </c>
      <c r="O298" s="17">
        <f t="shared" si="37"/>
        <v>102.21453573218145</v>
      </c>
      <c r="P298" s="18">
        <f t="shared" si="38"/>
        <v>0</v>
      </c>
      <c r="Q298" s="14">
        <f t="shared" si="39"/>
        <v>10447.811314945398</v>
      </c>
    </row>
    <row r="299" spans="1:17">
      <c r="A299" s="12">
        <v>37365</v>
      </c>
      <c r="B299" s="13">
        <f t="shared" si="32"/>
        <v>4</v>
      </c>
      <c r="C299" s="13">
        <f t="shared" si="33"/>
        <v>19</v>
      </c>
      <c r="D299" s="13">
        <f t="shared" si="34"/>
        <v>6</v>
      </c>
      <c r="E299" s="13">
        <f t="shared" si="35"/>
        <v>16</v>
      </c>
      <c r="F299">
        <v>618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16">
        <f t="shared" si="36"/>
        <v>513.28790738566886</v>
      </c>
      <c r="O299" s="17">
        <f t="shared" si="37"/>
        <v>104.71209261433114</v>
      </c>
      <c r="P299" s="18">
        <f t="shared" si="38"/>
        <v>1</v>
      </c>
      <c r="Q299" s="14">
        <f t="shared" si="39"/>
        <v>10964.622339672262</v>
      </c>
    </row>
    <row r="300" spans="1:17">
      <c r="A300" s="12">
        <v>37366</v>
      </c>
      <c r="B300" s="13">
        <f t="shared" si="32"/>
        <v>4</v>
      </c>
      <c r="C300" s="13">
        <f t="shared" si="33"/>
        <v>20</v>
      </c>
      <c r="D300" s="13">
        <f t="shared" si="34"/>
        <v>7</v>
      </c>
      <c r="E300" s="13">
        <f t="shared" si="35"/>
        <v>16</v>
      </c>
      <c r="F300">
        <v>555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16">
        <f t="shared" si="36"/>
        <v>566.96996689906871</v>
      </c>
      <c r="O300" s="17">
        <f t="shared" si="37"/>
        <v>-11.969966899068709</v>
      </c>
      <c r="P300" s="18">
        <f t="shared" si="38"/>
        <v>1</v>
      </c>
      <c r="Q300" s="14">
        <f t="shared" si="39"/>
        <v>143.28010756480055</v>
      </c>
    </row>
    <row r="301" spans="1:17">
      <c r="A301" s="12">
        <v>37367</v>
      </c>
      <c r="B301" s="13">
        <f t="shared" si="32"/>
        <v>4</v>
      </c>
      <c r="C301" s="13">
        <f t="shared" si="33"/>
        <v>21</v>
      </c>
      <c r="D301" s="13">
        <f t="shared" si="34"/>
        <v>1</v>
      </c>
      <c r="E301" s="13">
        <f t="shared" si="35"/>
        <v>17</v>
      </c>
      <c r="F301">
        <v>406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16">
        <f t="shared" si="36"/>
        <v>360.67432428293904</v>
      </c>
      <c r="O301" s="17">
        <f t="shared" si="37"/>
        <v>45.32567571706096</v>
      </c>
      <c r="P301" s="18">
        <f t="shared" si="38"/>
        <v>0</v>
      </c>
      <c r="Q301" s="14">
        <f t="shared" si="39"/>
        <v>2054.4168792081696</v>
      </c>
    </row>
    <row r="302" spans="1:17">
      <c r="A302" s="12">
        <v>37368</v>
      </c>
      <c r="B302" s="13">
        <f t="shared" si="32"/>
        <v>4</v>
      </c>
      <c r="C302" s="13">
        <f t="shared" si="33"/>
        <v>22</v>
      </c>
      <c r="D302" s="13">
        <f t="shared" si="34"/>
        <v>2</v>
      </c>
      <c r="E302" s="13">
        <f t="shared" si="35"/>
        <v>17</v>
      </c>
      <c r="F302">
        <v>258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16">
        <f t="shared" si="36"/>
        <v>250.62769905294621</v>
      </c>
      <c r="O302" s="17">
        <f t="shared" si="37"/>
        <v>7.3723009470537875</v>
      </c>
      <c r="P302" s="18">
        <f t="shared" si="38"/>
        <v>0</v>
      </c>
      <c r="Q302" s="14">
        <f t="shared" si="39"/>
        <v>54.350821253930171</v>
      </c>
    </row>
    <row r="303" spans="1:17">
      <c r="A303" s="12">
        <v>37369</v>
      </c>
      <c r="B303" s="13">
        <f t="shared" si="32"/>
        <v>4</v>
      </c>
      <c r="C303" s="13">
        <f t="shared" si="33"/>
        <v>23</v>
      </c>
      <c r="D303" s="13">
        <f t="shared" si="34"/>
        <v>3</v>
      </c>
      <c r="E303" s="13">
        <f t="shared" si="35"/>
        <v>17</v>
      </c>
      <c r="F303">
        <v>297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16">
        <f t="shared" si="36"/>
        <v>268.67835445071927</v>
      </c>
      <c r="O303" s="17">
        <f t="shared" si="37"/>
        <v>28.321645549280731</v>
      </c>
      <c r="P303" s="18">
        <f t="shared" si="38"/>
        <v>0</v>
      </c>
      <c r="Q303" s="14">
        <f t="shared" si="39"/>
        <v>802.115606619093</v>
      </c>
    </row>
    <row r="304" spans="1:17">
      <c r="A304" s="12">
        <v>37370</v>
      </c>
      <c r="B304" s="13">
        <f t="shared" si="32"/>
        <v>4</v>
      </c>
      <c r="C304" s="13">
        <f t="shared" si="33"/>
        <v>24</v>
      </c>
      <c r="D304" s="13">
        <f t="shared" si="34"/>
        <v>4</v>
      </c>
      <c r="E304" s="13">
        <f t="shared" si="35"/>
        <v>17</v>
      </c>
      <c r="F304">
        <v>341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16">
        <f t="shared" si="36"/>
        <v>302.38361022586912</v>
      </c>
      <c r="O304" s="17">
        <f t="shared" si="37"/>
        <v>38.61638977413088</v>
      </c>
      <c r="P304" s="18">
        <f t="shared" si="38"/>
        <v>0</v>
      </c>
      <c r="Q304" s="14">
        <f t="shared" si="39"/>
        <v>1491.2255591876001</v>
      </c>
    </row>
    <row r="305" spans="1:17">
      <c r="A305" s="12">
        <v>37371</v>
      </c>
      <c r="B305" s="13">
        <f t="shared" si="32"/>
        <v>4</v>
      </c>
      <c r="C305" s="13">
        <f t="shared" si="33"/>
        <v>25</v>
      </c>
      <c r="D305" s="13">
        <f t="shared" si="34"/>
        <v>5</v>
      </c>
      <c r="E305" s="13">
        <f t="shared" si="35"/>
        <v>17</v>
      </c>
      <c r="F305">
        <v>357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16">
        <f t="shared" si="36"/>
        <v>327.31643188605267</v>
      </c>
      <c r="O305" s="17">
        <f t="shared" si="37"/>
        <v>29.683568113947331</v>
      </c>
      <c r="P305" s="18">
        <f t="shared" si="38"/>
        <v>0</v>
      </c>
      <c r="Q305" s="14">
        <f t="shared" si="39"/>
        <v>881.1142159753507</v>
      </c>
    </row>
    <row r="306" spans="1:17">
      <c r="A306" s="12">
        <v>37372</v>
      </c>
      <c r="B306" s="13">
        <f t="shared" si="32"/>
        <v>4</v>
      </c>
      <c r="C306" s="13">
        <f t="shared" si="33"/>
        <v>26</v>
      </c>
      <c r="D306" s="13">
        <f t="shared" si="34"/>
        <v>6</v>
      </c>
      <c r="E306" s="13">
        <f t="shared" si="35"/>
        <v>17</v>
      </c>
      <c r="F306">
        <v>559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6">
        <f t="shared" si="36"/>
        <v>509.81887500390292</v>
      </c>
      <c r="O306" s="17">
        <f t="shared" si="37"/>
        <v>49.181124996097083</v>
      </c>
      <c r="P306" s="18">
        <f t="shared" si="38"/>
        <v>0</v>
      </c>
      <c r="Q306" s="14">
        <f t="shared" si="39"/>
        <v>2418.7830558817254</v>
      </c>
    </row>
    <row r="307" spans="1:17">
      <c r="A307" s="12">
        <v>37373</v>
      </c>
      <c r="B307" s="13">
        <f t="shared" si="32"/>
        <v>4</v>
      </c>
      <c r="C307" s="13">
        <f t="shared" si="33"/>
        <v>27</v>
      </c>
      <c r="D307" s="13">
        <f t="shared" si="34"/>
        <v>7</v>
      </c>
      <c r="E307" s="13">
        <f t="shared" si="35"/>
        <v>17</v>
      </c>
      <c r="F307">
        <v>697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16">
        <f t="shared" si="36"/>
        <v>563.50093451730277</v>
      </c>
      <c r="O307" s="17">
        <f t="shared" si="37"/>
        <v>133.49906548269723</v>
      </c>
      <c r="P307" s="18">
        <f t="shared" si="38"/>
        <v>0</v>
      </c>
      <c r="Q307" s="14">
        <f t="shared" si="39"/>
        <v>17822.000484753484</v>
      </c>
    </row>
    <row r="308" spans="1:17">
      <c r="A308" s="12">
        <v>37374</v>
      </c>
      <c r="B308" s="13">
        <f t="shared" si="32"/>
        <v>4</v>
      </c>
      <c r="C308" s="13">
        <f t="shared" si="33"/>
        <v>28</v>
      </c>
      <c r="D308" s="13">
        <f t="shared" si="34"/>
        <v>1</v>
      </c>
      <c r="E308" s="13">
        <f t="shared" si="35"/>
        <v>18</v>
      </c>
      <c r="F308">
        <v>442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16">
        <f t="shared" si="36"/>
        <v>377.56718862933974</v>
      </c>
      <c r="O308" s="17">
        <f t="shared" si="37"/>
        <v>64.432811370660261</v>
      </c>
      <c r="P308" s="18">
        <f t="shared" si="38"/>
        <v>1</v>
      </c>
      <c r="Q308" s="14">
        <f t="shared" si="39"/>
        <v>4151.5871811270863</v>
      </c>
    </row>
    <row r="309" spans="1:17">
      <c r="A309" s="12">
        <v>37375</v>
      </c>
      <c r="B309" s="13">
        <f t="shared" si="32"/>
        <v>4</v>
      </c>
      <c r="C309" s="13">
        <f t="shared" si="33"/>
        <v>29</v>
      </c>
      <c r="D309" s="13">
        <f t="shared" si="34"/>
        <v>2</v>
      </c>
      <c r="E309" s="13">
        <f t="shared" si="35"/>
        <v>18</v>
      </c>
      <c r="F309">
        <v>236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16">
        <f t="shared" si="36"/>
        <v>267.52056339934688</v>
      </c>
      <c r="O309" s="17">
        <f t="shared" si="37"/>
        <v>-31.520563399346884</v>
      </c>
      <c r="P309" s="18">
        <f t="shared" si="38"/>
        <v>1</v>
      </c>
      <c r="Q309" s="14">
        <f t="shared" si="39"/>
        <v>993.54591701224638</v>
      </c>
    </row>
    <row r="310" spans="1:17">
      <c r="A310" s="12">
        <v>37376</v>
      </c>
      <c r="B310" s="13">
        <f t="shared" si="32"/>
        <v>4</v>
      </c>
      <c r="C310" s="13">
        <f t="shared" si="33"/>
        <v>30</v>
      </c>
      <c r="D310" s="13">
        <f t="shared" si="34"/>
        <v>3</v>
      </c>
      <c r="E310" s="13">
        <f t="shared" si="35"/>
        <v>18</v>
      </c>
      <c r="F310">
        <v>291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16">
        <f t="shared" si="36"/>
        <v>285.57121879711997</v>
      </c>
      <c r="O310" s="17">
        <f t="shared" si="37"/>
        <v>5.4287812028800317</v>
      </c>
      <c r="P310" s="18">
        <f t="shared" si="38"/>
        <v>0</v>
      </c>
      <c r="Q310" s="14">
        <f t="shared" si="39"/>
        <v>29.471665348743564</v>
      </c>
    </row>
    <row r="311" spans="1:17">
      <c r="A311" s="12">
        <v>37377</v>
      </c>
      <c r="B311" s="13">
        <f t="shared" si="32"/>
        <v>5</v>
      </c>
      <c r="C311" s="13">
        <f t="shared" si="33"/>
        <v>1</v>
      </c>
      <c r="D311" s="13">
        <f t="shared" si="34"/>
        <v>4</v>
      </c>
      <c r="E311" s="13">
        <f t="shared" si="35"/>
        <v>18</v>
      </c>
      <c r="F311">
        <v>369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16">
        <f t="shared" si="36"/>
        <v>319.27647457226982</v>
      </c>
      <c r="O311" s="17">
        <f t="shared" si="37"/>
        <v>49.723525427730181</v>
      </c>
      <c r="P311" s="18">
        <f t="shared" si="38"/>
        <v>1</v>
      </c>
      <c r="Q311" s="14">
        <f t="shared" si="39"/>
        <v>2472.42898096213</v>
      </c>
    </row>
    <row r="312" spans="1:17">
      <c r="A312" s="12">
        <v>37378</v>
      </c>
      <c r="B312" s="13">
        <f t="shared" si="32"/>
        <v>5</v>
      </c>
      <c r="C312" s="13">
        <f t="shared" si="33"/>
        <v>2</v>
      </c>
      <c r="D312" s="13">
        <f t="shared" si="34"/>
        <v>5</v>
      </c>
      <c r="E312" s="13">
        <f t="shared" si="35"/>
        <v>18</v>
      </c>
      <c r="F312">
        <v>330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16">
        <f t="shared" si="36"/>
        <v>344.20929623245337</v>
      </c>
      <c r="O312" s="17">
        <f t="shared" si="37"/>
        <v>-14.209296232453369</v>
      </c>
      <c r="P312" s="18">
        <f t="shared" si="38"/>
        <v>1</v>
      </c>
      <c r="Q312" s="14">
        <f t="shared" si="39"/>
        <v>201.90409942161349</v>
      </c>
    </row>
    <row r="313" spans="1:17">
      <c r="A313" s="12">
        <v>37379</v>
      </c>
      <c r="B313" s="13">
        <f t="shared" si="32"/>
        <v>5</v>
      </c>
      <c r="C313" s="13">
        <f t="shared" si="33"/>
        <v>3</v>
      </c>
      <c r="D313" s="13">
        <f t="shared" si="34"/>
        <v>6</v>
      </c>
      <c r="E313" s="13">
        <f t="shared" si="35"/>
        <v>18</v>
      </c>
      <c r="F313">
        <v>565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16">
        <f t="shared" si="36"/>
        <v>526.71173935030356</v>
      </c>
      <c r="O313" s="17">
        <f t="shared" si="37"/>
        <v>38.28826064969644</v>
      </c>
      <c r="P313" s="18">
        <f t="shared" si="38"/>
        <v>1</v>
      </c>
      <c r="Q313" s="14">
        <f t="shared" si="39"/>
        <v>1465.9909035790929</v>
      </c>
    </row>
    <row r="314" spans="1:17">
      <c r="A314" s="12">
        <v>37380</v>
      </c>
      <c r="B314" s="13">
        <f t="shared" si="32"/>
        <v>5</v>
      </c>
      <c r="C314" s="13">
        <f t="shared" si="33"/>
        <v>4</v>
      </c>
      <c r="D314" s="13">
        <f t="shared" si="34"/>
        <v>7</v>
      </c>
      <c r="E314" s="13">
        <f t="shared" si="35"/>
        <v>18</v>
      </c>
      <c r="F314">
        <v>567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16">
        <f t="shared" si="36"/>
        <v>580.39379886370341</v>
      </c>
      <c r="O314" s="17">
        <f t="shared" si="37"/>
        <v>-13.39379886370341</v>
      </c>
      <c r="P314" s="18">
        <f t="shared" si="38"/>
        <v>1</v>
      </c>
      <c r="Q314" s="14">
        <f t="shared" si="39"/>
        <v>179.39384800134275</v>
      </c>
    </row>
    <row r="315" spans="1:17">
      <c r="A315" s="12">
        <v>37381</v>
      </c>
      <c r="B315" s="13">
        <f t="shared" si="32"/>
        <v>5</v>
      </c>
      <c r="C315" s="13">
        <f t="shared" si="33"/>
        <v>5</v>
      </c>
      <c r="D315" s="13">
        <f t="shared" si="34"/>
        <v>1</v>
      </c>
      <c r="E315" s="13">
        <f t="shared" si="35"/>
        <v>19</v>
      </c>
      <c r="F315">
        <v>462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16">
        <f t="shared" si="36"/>
        <v>375.31718908007815</v>
      </c>
      <c r="O315" s="17">
        <f t="shared" si="37"/>
        <v>86.682810919921849</v>
      </c>
      <c r="P315" s="18">
        <f t="shared" si="38"/>
        <v>0</v>
      </c>
      <c r="Q315" s="14">
        <f t="shared" si="39"/>
        <v>7513.9097089789229</v>
      </c>
    </row>
    <row r="316" spans="1:17">
      <c r="A316" s="12">
        <v>37382</v>
      </c>
      <c r="B316" s="13">
        <f t="shared" si="32"/>
        <v>5</v>
      </c>
      <c r="C316" s="13">
        <f t="shared" si="33"/>
        <v>6</v>
      </c>
      <c r="D316" s="13">
        <f t="shared" si="34"/>
        <v>2</v>
      </c>
      <c r="E316" s="13">
        <f t="shared" si="35"/>
        <v>19</v>
      </c>
      <c r="F316">
        <v>276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16">
        <f t="shared" si="36"/>
        <v>265.2705638500853</v>
      </c>
      <c r="O316" s="17">
        <f t="shared" si="37"/>
        <v>10.729436149914704</v>
      </c>
      <c r="P316" s="18">
        <f t="shared" si="38"/>
        <v>0</v>
      </c>
      <c r="Q316" s="14">
        <f t="shared" si="39"/>
        <v>115.12080009509647</v>
      </c>
    </row>
    <row r="317" spans="1:17">
      <c r="A317" s="12">
        <v>37383</v>
      </c>
      <c r="B317" s="13">
        <f t="shared" si="32"/>
        <v>5</v>
      </c>
      <c r="C317" s="13">
        <f t="shared" si="33"/>
        <v>7</v>
      </c>
      <c r="D317" s="13">
        <f t="shared" si="34"/>
        <v>3</v>
      </c>
      <c r="E317" s="13">
        <f t="shared" si="35"/>
        <v>19</v>
      </c>
      <c r="F317">
        <v>323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16">
        <f t="shared" si="36"/>
        <v>283.32121924785838</v>
      </c>
      <c r="O317" s="17">
        <f t="shared" si="37"/>
        <v>39.67878075214162</v>
      </c>
      <c r="P317" s="18">
        <f t="shared" si="38"/>
        <v>0</v>
      </c>
      <c r="Q317" s="14">
        <f t="shared" si="39"/>
        <v>1574.4056419765243</v>
      </c>
    </row>
    <row r="318" spans="1:17">
      <c r="A318" s="12">
        <v>37384</v>
      </c>
      <c r="B318" s="13">
        <f t="shared" si="32"/>
        <v>5</v>
      </c>
      <c r="C318" s="13">
        <f t="shared" si="33"/>
        <v>8</v>
      </c>
      <c r="D318" s="13">
        <f t="shared" si="34"/>
        <v>4</v>
      </c>
      <c r="E318" s="13">
        <f t="shared" si="35"/>
        <v>19</v>
      </c>
      <c r="F318">
        <v>345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16">
        <f t="shared" si="36"/>
        <v>317.02647502300823</v>
      </c>
      <c r="O318" s="17">
        <f t="shared" si="37"/>
        <v>27.973524976991769</v>
      </c>
      <c r="P318" s="18">
        <f t="shared" si="38"/>
        <v>0</v>
      </c>
      <c r="Q318" s="14">
        <f t="shared" si="39"/>
        <v>782.5180996383823</v>
      </c>
    </row>
    <row r="319" spans="1:17">
      <c r="A319" s="12">
        <v>37385</v>
      </c>
      <c r="B319" s="13">
        <f t="shared" si="32"/>
        <v>5</v>
      </c>
      <c r="C319" s="13">
        <f t="shared" si="33"/>
        <v>9</v>
      </c>
      <c r="D319" s="13">
        <f t="shared" si="34"/>
        <v>5</v>
      </c>
      <c r="E319" s="13">
        <f t="shared" si="35"/>
        <v>19</v>
      </c>
      <c r="F319">
        <v>346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16">
        <f t="shared" si="36"/>
        <v>341.95929668319178</v>
      </c>
      <c r="O319" s="17">
        <f t="shared" si="37"/>
        <v>4.0407033168082194</v>
      </c>
      <c r="P319" s="18">
        <f t="shared" si="38"/>
        <v>0</v>
      </c>
      <c r="Q319" s="14">
        <f t="shared" si="39"/>
        <v>16.327283294464944</v>
      </c>
    </row>
    <row r="320" spans="1:17">
      <c r="A320" s="12">
        <v>37386</v>
      </c>
      <c r="B320" s="13">
        <f t="shared" si="32"/>
        <v>5</v>
      </c>
      <c r="C320" s="13">
        <f t="shared" si="33"/>
        <v>10</v>
      </c>
      <c r="D320" s="13">
        <f t="shared" si="34"/>
        <v>6</v>
      </c>
      <c r="E320" s="13">
        <f t="shared" si="35"/>
        <v>19</v>
      </c>
      <c r="F320">
        <v>554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16">
        <f t="shared" si="36"/>
        <v>524.46173980104197</v>
      </c>
      <c r="O320" s="17">
        <f t="shared" si="37"/>
        <v>29.538260198958028</v>
      </c>
      <c r="P320" s="18">
        <f t="shared" si="38"/>
        <v>0</v>
      </c>
      <c r="Q320" s="14">
        <f t="shared" si="39"/>
        <v>872.50881558134802</v>
      </c>
    </row>
    <row r="321" spans="1:17">
      <c r="A321" s="12">
        <v>37387</v>
      </c>
      <c r="B321" s="13">
        <f t="shared" si="32"/>
        <v>5</v>
      </c>
      <c r="C321" s="13">
        <f t="shared" si="33"/>
        <v>11</v>
      </c>
      <c r="D321" s="13">
        <f t="shared" si="34"/>
        <v>7</v>
      </c>
      <c r="E321" s="13">
        <f t="shared" si="35"/>
        <v>19</v>
      </c>
      <c r="F321">
        <v>709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16">
        <f t="shared" si="36"/>
        <v>578.14379931444182</v>
      </c>
      <c r="O321" s="17">
        <f t="shared" si="37"/>
        <v>130.85620068555818</v>
      </c>
      <c r="P321" s="18">
        <f t="shared" si="38"/>
        <v>0</v>
      </c>
      <c r="Q321" s="14">
        <f t="shared" si="39"/>
        <v>17123.345257859077</v>
      </c>
    </row>
    <row r="322" spans="1:17">
      <c r="A322" s="12">
        <v>37388</v>
      </c>
      <c r="B322" s="13">
        <f t="shared" si="32"/>
        <v>5</v>
      </c>
      <c r="C322" s="13">
        <f t="shared" si="33"/>
        <v>12</v>
      </c>
      <c r="D322" s="13">
        <f t="shared" si="34"/>
        <v>1</v>
      </c>
      <c r="E322" s="13">
        <f t="shared" si="35"/>
        <v>20</v>
      </c>
      <c r="F322">
        <v>907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 s="16">
        <f t="shared" si="36"/>
        <v>725.99918632767537</v>
      </c>
      <c r="O322" s="17">
        <f t="shared" si="37"/>
        <v>181.00081367232463</v>
      </c>
      <c r="P322" s="18">
        <f t="shared" si="38"/>
        <v>0</v>
      </c>
      <c r="Q322" s="14">
        <f t="shared" si="39"/>
        <v>32761.294550043578</v>
      </c>
    </row>
    <row r="323" spans="1:17">
      <c r="A323" s="12">
        <v>37389</v>
      </c>
      <c r="B323" s="13">
        <f t="shared" si="32"/>
        <v>5</v>
      </c>
      <c r="C323" s="13">
        <f t="shared" si="33"/>
        <v>13</v>
      </c>
      <c r="D323" s="13">
        <f t="shared" si="34"/>
        <v>2</v>
      </c>
      <c r="E323" s="13">
        <f t="shared" si="35"/>
        <v>20</v>
      </c>
      <c r="F323">
        <v>293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16">
        <f t="shared" si="36"/>
        <v>258.53145543307562</v>
      </c>
      <c r="O323" s="17">
        <f t="shared" si="37"/>
        <v>34.468544566924379</v>
      </c>
      <c r="P323" s="18">
        <f t="shared" si="38"/>
        <v>1</v>
      </c>
      <c r="Q323" s="14">
        <f t="shared" si="39"/>
        <v>1188.0805645620521</v>
      </c>
    </row>
    <row r="324" spans="1:17">
      <c r="A324" s="12">
        <v>37390</v>
      </c>
      <c r="B324" s="13">
        <f t="shared" si="32"/>
        <v>5</v>
      </c>
      <c r="C324" s="13">
        <f t="shared" si="33"/>
        <v>14</v>
      </c>
      <c r="D324" s="13">
        <f t="shared" si="34"/>
        <v>3</v>
      </c>
      <c r="E324" s="13">
        <f t="shared" si="35"/>
        <v>20</v>
      </c>
      <c r="F324">
        <v>251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16">
        <f t="shared" si="36"/>
        <v>276.58211083084871</v>
      </c>
      <c r="O324" s="17">
        <f t="shared" si="37"/>
        <v>-25.582110830848706</v>
      </c>
      <c r="P324" s="18">
        <f t="shared" si="38"/>
        <v>1</v>
      </c>
      <c r="Q324" s="14">
        <f t="shared" si="39"/>
        <v>654.4443945618267</v>
      </c>
    </row>
    <row r="325" spans="1:17">
      <c r="A325" s="12">
        <v>37391</v>
      </c>
      <c r="B325" s="13">
        <f t="shared" si="32"/>
        <v>5</v>
      </c>
      <c r="C325" s="13">
        <f t="shared" si="33"/>
        <v>15</v>
      </c>
      <c r="D325" s="13">
        <f t="shared" si="34"/>
        <v>4</v>
      </c>
      <c r="E325" s="13">
        <f t="shared" si="35"/>
        <v>20</v>
      </c>
      <c r="F325">
        <v>326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16">
        <f t="shared" si="36"/>
        <v>310.28736660599856</v>
      </c>
      <c r="O325" s="17">
        <f t="shared" si="37"/>
        <v>15.712633394001443</v>
      </c>
      <c r="P325" s="18">
        <f t="shared" si="38"/>
        <v>0</v>
      </c>
      <c r="Q325" s="14">
        <f t="shared" si="39"/>
        <v>246.88684817428933</v>
      </c>
    </row>
    <row r="326" spans="1:17">
      <c r="A326" s="12">
        <v>37392</v>
      </c>
      <c r="B326" s="13">
        <f t="shared" ref="B326:B389" si="40">MONTH(A326)</f>
        <v>5</v>
      </c>
      <c r="C326" s="13">
        <f t="shared" ref="C326:C389" si="41">DAY(A326)</f>
        <v>16</v>
      </c>
      <c r="D326" s="13">
        <f t="shared" ref="D326:D389" si="42">WEEKDAY(A326)</f>
        <v>5</v>
      </c>
      <c r="E326" s="13">
        <f t="shared" ref="E326:E389" si="43">WEEKNUM(A326)</f>
        <v>20</v>
      </c>
      <c r="F326">
        <v>365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16">
        <f t="shared" si="36"/>
        <v>335.22018826618211</v>
      </c>
      <c r="O326" s="17">
        <f t="shared" si="37"/>
        <v>29.779811733817894</v>
      </c>
      <c r="P326" s="18">
        <f t="shared" si="38"/>
        <v>0</v>
      </c>
      <c r="Q326" s="14">
        <f t="shared" si="39"/>
        <v>886.83718690163789</v>
      </c>
    </row>
    <row r="327" spans="1:17">
      <c r="A327" s="12">
        <v>37393</v>
      </c>
      <c r="B327" s="13">
        <f t="shared" si="40"/>
        <v>5</v>
      </c>
      <c r="C327" s="13">
        <f t="shared" si="41"/>
        <v>17</v>
      </c>
      <c r="D327" s="13">
        <f t="shared" si="42"/>
        <v>6</v>
      </c>
      <c r="E327" s="13">
        <f t="shared" si="43"/>
        <v>20</v>
      </c>
      <c r="F327">
        <v>556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16">
        <f t="shared" ref="N327:N390" si="44">$T$5+VLOOKUP(D327,$S$8:$T$14,2)+VLOOKUP(E327,$S$17:$T$69,2)+G327*$T$73+H327*$T$74+I327*$T$75+J327*$T$76+M327*$T$79+L327*$T$78+K327*$T$77</f>
        <v>517.7226313840323</v>
      </c>
      <c r="O327" s="17">
        <f t="shared" ref="O327:O390" si="45">F327-N327</f>
        <v>38.277368615967703</v>
      </c>
      <c r="P327" s="18">
        <f t="shared" ref="P327:P390" si="46">IF(O327*O328&lt;0,1,0)</f>
        <v>0</v>
      </c>
      <c r="Q327" s="14">
        <f t="shared" ref="Q327:Q390" si="47">O327^2</f>
        <v>1465.1569481626693</v>
      </c>
    </row>
    <row r="328" spans="1:17">
      <c r="A328" s="12">
        <v>37394</v>
      </c>
      <c r="B328" s="13">
        <f t="shared" si="40"/>
        <v>5</v>
      </c>
      <c r="C328" s="13">
        <f t="shared" si="41"/>
        <v>18</v>
      </c>
      <c r="D328" s="13">
        <f t="shared" si="42"/>
        <v>7</v>
      </c>
      <c r="E328" s="13">
        <f t="shared" si="43"/>
        <v>20</v>
      </c>
      <c r="F328">
        <v>701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16">
        <f t="shared" si="44"/>
        <v>571.40469089743215</v>
      </c>
      <c r="O328" s="17">
        <f t="shared" si="45"/>
        <v>129.59530910256785</v>
      </c>
      <c r="P328" s="18">
        <f t="shared" si="46"/>
        <v>0</v>
      </c>
      <c r="Q328" s="14">
        <f t="shared" si="47"/>
        <v>16794.944141390108</v>
      </c>
    </row>
    <row r="329" spans="1:17">
      <c r="A329" s="12">
        <v>37395</v>
      </c>
      <c r="B329" s="13">
        <f t="shared" si="40"/>
        <v>5</v>
      </c>
      <c r="C329" s="13">
        <f t="shared" si="41"/>
        <v>19</v>
      </c>
      <c r="D329" s="13">
        <f t="shared" si="42"/>
        <v>1</v>
      </c>
      <c r="E329" s="13">
        <f t="shared" si="43"/>
        <v>21</v>
      </c>
      <c r="F329">
        <v>466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16">
        <f t="shared" si="44"/>
        <v>401.63861493097636</v>
      </c>
      <c r="O329" s="17">
        <f t="shared" si="45"/>
        <v>64.36138506902364</v>
      </c>
      <c r="P329" s="18">
        <f t="shared" si="46"/>
        <v>0</v>
      </c>
      <c r="Q329" s="14">
        <f t="shared" si="47"/>
        <v>4142.3878880031389</v>
      </c>
    </row>
    <row r="330" spans="1:17">
      <c r="A330" s="12">
        <v>37396</v>
      </c>
      <c r="B330" s="13">
        <f t="shared" si="40"/>
        <v>5</v>
      </c>
      <c r="C330" s="13">
        <f t="shared" si="41"/>
        <v>20</v>
      </c>
      <c r="D330" s="13">
        <f t="shared" si="42"/>
        <v>2</v>
      </c>
      <c r="E330" s="13">
        <f t="shared" si="43"/>
        <v>21</v>
      </c>
      <c r="F330">
        <v>322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16">
        <f t="shared" si="44"/>
        <v>291.5919897009835</v>
      </c>
      <c r="O330" s="17">
        <f t="shared" si="45"/>
        <v>30.408010299016496</v>
      </c>
      <c r="P330" s="18">
        <f t="shared" si="46"/>
        <v>0</v>
      </c>
      <c r="Q330" s="14">
        <f t="shared" si="47"/>
        <v>924.64709034509326</v>
      </c>
    </row>
    <row r="331" spans="1:17">
      <c r="A331" s="12">
        <v>37397</v>
      </c>
      <c r="B331" s="13">
        <f t="shared" si="40"/>
        <v>5</v>
      </c>
      <c r="C331" s="13">
        <f t="shared" si="41"/>
        <v>21</v>
      </c>
      <c r="D331" s="13">
        <f t="shared" si="42"/>
        <v>3</v>
      </c>
      <c r="E331" s="13">
        <f t="shared" si="43"/>
        <v>21</v>
      </c>
      <c r="F331">
        <v>350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16">
        <f t="shared" si="44"/>
        <v>309.64264509875659</v>
      </c>
      <c r="O331" s="17">
        <f t="shared" si="45"/>
        <v>40.357354901243411</v>
      </c>
      <c r="P331" s="18">
        <f t="shared" si="46"/>
        <v>0</v>
      </c>
      <c r="Q331" s="14">
        <f t="shared" si="47"/>
        <v>1628.7160946249155</v>
      </c>
    </row>
    <row r="332" spans="1:17">
      <c r="A332" s="12">
        <v>37398</v>
      </c>
      <c r="B332" s="13">
        <f t="shared" si="40"/>
        <v>5</v>
      </c>
      <c r="C332" s="13">
        <f t="shared" si="41"/>
        <v>22</v>
      </c>
      <c r="D332" s="13">
        <f t="shared" si="42"/>
        <v>4</v>
      </c>
      <c r="E332" s="13">
        <f t="shared" si="43"/>
        <v>21</v>
      </c>
      <c r="F332">
        <v>398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16">
        <f t="shared" si="44"/>
        <v>343.34790087390644</v>
      </c>
      <c r="O332" s="17">
        <f t="shared" si="45"/>
        <v>54.65209912609356</v>
      </c>
      <c r="P332" s="18">
        <f t="shared" si="46"/>
        <v>0</v>
      </c>
      <c r="Q332" s="14">
        <f t="shared" si="47"/>
        <v>2986.8519388883565</v>
      </c>
    </row>
    <row r="333" spans="1:17">
      <c r="A333" s="12">
        <v>37399</v>
      </c>
      <c r="B333" s="13">
        <f t="shared" si="40"/>
        <v>5</v>
      </c>
      <c r="C333" s="13">
        <f t="shared" si="41"/>
        <v>23</v>
      </c>
      <c r="D333" s="13">
        <f t="shared" si="42"/>
        <v>5</v>
      </c>
      <c r="E333" s="13">
        <f t="shared" si="43"/>
        <v>21</v>
      </c>
      <c r="F333">
        <v>424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16">
        <f t="shared" si="44"/>
        <v>368.28072253408999</v>
      </c>
      <c r="O333" s="17">
        <f t="shared" si="45"/>
        <v>55.719277465910011</v>
      </c>
      <c r="P333" s="18">
        <f t="shared" si="46"/>
        <v>0</v>
      </c>
      <c r="Q333" s="14">
        <f t="shared" si="47"/>
        <v>3104.6378813230672</v>
      </c>
    </row>
    <row r="334" spans="1:17">
      <c r="A334" s="12">
        <v>37400</v>
      </c>
      <c r="B334" s="13">
        <f t="shared" si="40"/>
        <v>5</v>
      </c>
      <c r="C334" s="13">
        <f t="shared" si="41"/>
        <v>24</v>
      </c>
      <c r="D334" s="13">
        <f t="shared" si="42"/>
        <v>6</v>
      </c>
      <c r="E334" s="13">
        <f t="shared" si="43"/>
        <v>21</v>
      </c>
      <c r="F334">
        <v>577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16">
        <f t="shared" si="44"/>
        <v>550.78316565194029</v>
      </c>
      <c r="O334" s="17">
        <f t="shared" si="45"/>
        <v>26.216834348059706</v>
      </c>
      <c r="P334" s="18">
        <f t="shared" si="46"/>
        <v>1</v>
      </c>
      <c r="Q334" s="14">
        <f t="shared" si="47"/>
        <v>687.32240323360315</v>
      </c>
    </row>
    <row r="335" spans="1:17">
      <c r="A335" s="12">
        <v>37401</v>
      </c>
      <c r="B335" s="13">
        <f t="shared" si="40"/>
        <v>5</v>
      </c>
      <c r="C335" s="13">
        <f t="shared" si="41"/>
        <v>25</v>
      </c>
      <c r="D335" s="13">
        <f t="shared" si="42"/>
        <v>7</v>
      </c>
      <c r="E335" s="13">
        <f t="shared" si="43"/>
        <v>21</v>
      </c>
      <c r="F335">
        <v>545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16">
        <f t="shared" si="44"/>
        <v>604.46522516534014</v>
      </c>
      <c r="O335" s="17">
        <f t="shared" si="45"/>
        <v>-59.465225165340144</v>
      </c>
      <c r="P335" s="18">
        <f t="shared" si="46"/>
        <v>1</v>
      </c>
      <c r="Q335" s="14">
        <f t="shared" si="47"/>
        <v>3536.1130039646027</v>
      </c>
    </row>
    <row r="336" spans="1:17">
      <c r="A336" s="12">
        <v>37402</v>
      </c>
      <c r="B336" s="13">
        <f t="shared" si="40"/>
        <v>5</v>
      </c>
      <c r="C336" s="13">
        <f t="shared" si="41"/>
        <v>26</v>
      </c>
      <c r="D336" s="13">
        <f t="shared" si="42"/>
        <v>1</v>
      </c>
      <c r="E336" s="13">
        <f t="shared" si="43"/>
        <v>22</v>
      </c>
      <c r="F336">
        <v>502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16">
        <f t="shared" si="44"/>
        <v>403.81719828834997</v>
      </c>
      <c r="O336" s="17">
        <f t="shared" si="45"/>
        <v>98.182801711650029</v>
      </c>
      <c r="P336" s="18">
        <f t="shared" si="46"/>
        <v>0</v>
      </c>
      <c r="Q336" s="14">
        <f t="shared" si="47"/>
        <v>9639.862551949187</v>
      </c>
    </row>
    <row r="337" spans="1:17">
      <c r="A337" s="12">
        <v>37403</v>
      </c>
      <c r="B337" s="13">
        <f t="shared" si="40"/>
        <v>5</v>
      </c>
      <c r="C337" s="13">
        <f t="shared" si="41"/>
        <v>27</v>
      </c>
      <c r="D337" s="13">
        <f t="shared" si="42"/>
        <v>2</v>
      </c>
      <c r="E337" s="13">
        <f t="shared" si="43"/>
        <v>22</v>
      </c>
      <c r="F337">
        <v>393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16">
        <f t="shared" si="44"/>
        <v>293.77057305835712</v>
      </c>
      <c r="O337" s="17">
        <f t="shared" si="45"/>
        <v>99.229426941642885</v>
      </c>
      <c r="P337" s="18">
        <f t="shared" si="46"/>
        <v>1</v>
      </c>
      <c r="Q337" s="14">
        <f t="shared" si="47"/>
        <v>9846.4791711668422</v>
      </c>
    </row>
    <row r="338" spans="1:17">
      <c r="A338" s="12">
        <v>37404</v>
      </c>
      <c r="B338" s="13">
        <f t="shared" si="40"/>
        <v>5</v>
      </c>
      <c r="C338" s="13">
        <f t="shared" si="41"/>
        <v>28</v>
      </c>
      <c r="D338" s="13">
        <f t="shared" si="42"/>
        <v>3</v>
      </c>
      <c r="E338" s="13">
        <f t="shared" si="43"/>
        <v>22</v>
      </c>
      <c r="F338">
        <v>288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16">
        <f t="shared" si="44"/>
        <v>311.8212284561302</v>
      </c>
      <c r="O338" s="17">
        <f t="shared" si="45"/>
        <v>-23.8212284561302</v>
      </c>
      <c r="P338" s="18">
        <f t="shared" si="46"/>
        <v>0</v>
      </c>
      <c r="Q338" s="14">
        <f t="shared" si="47"/>
        <v>567.45092515914723</v>
      </c>
    </row>
    <row r="339" spans="1:17">
      <c r="A339" s="12">
        <v>37405</v>
      </c>
      <c r="B339" s="13">
        <f t="shared" si="40"/>
        <v>5</v>
      </c>
      <c r="C339" s="13">
        <f t="shared" si="41"/>
        <v>29</v>
      </c>
      <c r="D339" s="13">
        <f t="shared" si="42"/>
        <v>4</v>
      </c>
      <c r="E339" s="13">
        <f t="shared" si="43"/>
        <v>22</v>
      </c>
      <c r="F339">
        <v>334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16">
        <f t="shared" si="44"/>
        <v>345.52648423128005</v>
      </c>
      <c r="O339" s="17">
        <f t="shared" si="45"/>
        <v>-11.526484231280051</v>
      </c>
      <c r="P339" s="18">
        <f t="shared" si="46"/>
        <v>1</v>
      </c>
      <c r="Q339" s="14">
        <f t="shared" si="47"/>
        <v>132.85983873394767</v>
      </c>
    </row>
    <row r="340" spans="1:17">
      <c r="A340" s="12">
        <v>37406</v>
      </c>
      <c r="B340" s="13">
        <f t="shared" si="40"/>
        <v>5</v>
      </c>
      <c r="C340" s="13">
        <f t="shared" si="41"/>
        <v>30</v>
      </c>
      <c r="D340" s="13">
        <f t="shared" si="42"/>
        <v>5</v>
      </c>
      <c r="E340" s="13">
        <f t="shared" si="43"/>
        <v>22</v>
      </c>
      <c r="F340">
        <v>402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16">
        <f t="shared" si="44"/>
        <v>370.4593058914636</v>
      </c>
      <c r="O340" s="17">
        <f t="shared" si="45"/>
        <v>31.5406941085364</v>
      </c>
      <c r="P340" s="18">
        <f t="shared" si="46"/>
        <v>1</v>
      </c>
      <c r="Q340" s="14">
        <f t="shared" si="47"/>
        <v>994.81538484826274</v>
      </c>
    </row>
    <row r="341" spans="1:17">
      <c r="A341" s="12">
        <v>37407</v>
      </c>
      <c r="B341" s="13">
        <f t="shared" si="40"/>
        <v>5</v>
      </c>
      <c r="C341" s="13">
        <f t="shared" si="41"/>
        <v>31</v>
      </c>
      <c r="D341" s="13">
        <f t="shared" si="42"/>
        <v>6</v>
      </c>
      <c r="E341" s="13">
        <f t="shared" si="43"/>
        <v>22</v>
      </c>
      <c r="F341">
        <v>515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16">
        <f t="shared" si="44"/>
        <v>552.96174900931385</v>
      </c>
      <c r="O341" s="17">
        <f t="shared" si="45"/>
        <v>-37.961749009313849</v>
      </c>
      <c r="P341" s="18">
        <f t="shared" si="46"/>
        <v>0</v>
      </c>
      <c r="Q341" s="14">
        <f t="shared" si="47"/>
        <v>1441.094387846141</v>
      </c>
    </row>
    <row r="342" spans="1:17">
      <c r="A342" s="12">
        <v>37408</v>
      </c>
      <c r="B342" s="13">
        <f t="shared" si="40"/>
        <v>6</v>
      </c>
      <c r="C342" s="13">
        <f t="shared" si="41"/>
        <v>1</v>
      </c>
      <c r="D342" s="13">
        <f t="shared" si="42"/>
        <v>7</v>
      </c>
      <c r="E342" s="13">
        <f t="shared" si="43"/>
        <v>22</v>
      </c>
      <c r="F342">
        <v>569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16">
        <f t="shared" si="44"/>
        <v>606.6438085227137</v>
      </c>
      <c r="O342" s="17">
        <f t="shared" si="45"/>
        <v>-37.643808522713698</v>
      </c>
      <c r="P342" s="18">
        <f t="shared" si="46"/>
        <v>0</v>
      </c>
      <c r="Q342" s="14">
        <f t="shared" si="47"/>
        <v>1417.0563200947324</v>
      </c>
    </row>
    <row r="343" spans="1:17">
      <c r="A343" s="12">
        <v>37409</v>
      </c>
      <c r="B343" s="13">
        <f t="shared" si="40"/>
        <v>6</v>
      </c>
      <c r="C343" s="13">
        <f t="shared" si="41"/>
        <v>2</v>
      </c>
      <c r="D343" s="13">
        <f t="shared" si="42"/>
        <v>1</v>
      </c>
      <c r="E343" s="13">
        <f t="shared" si="43"/>
        <v>23</v>
      </c>
      <c r="F343">
        <v>359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16">
        <f t="shared" si="44"/>
        <v>368.24575564474577</v>
      </c>
      <c r="O343" s="17">
        <f t="shared" si="45"/>
        <v>-9.2457556447457705</v>
      </c>
      <c r="P343" s="18">
        <f t="shared" si="46"/>
        <v>0</v>
      </c>
      <c r="Q343" s="14">
        <f t="shared" si="47"/>
        <v>85.483997442348283</v>
      </c>
    </row>
    <row r="344" spans="1:17">
      <c r="A344" s="12">
        <v>37410</v>
      </c>
      <c r="B344" s="13">
        <f t="shared" si="40"/>
        <v>6</v>
      </c>
      <c r="C344" s="13">
        <f t="shared" si="41"/>
        <v>3</v>
      </c>
      <c r="D344" s="13">
        <f t="shared" si="42"/>
        <v>2</v>
      </c>
      <c r="E344" s="13">
        <f t="shared" si="43"/>
        <v>23</v>
      </c>
      <c r="F344">
        <v>218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16">
        <f t="shared" si="44"/>
        <v>258.19913041475291</v>
      </c>
      <c r="O344" s="17">
        <f t="shared" si="45"/>
        <v>-40.199130414752915</v>
      </c>
      <c r="P344" s="18">
        <f t="shared" si="46"/>
        <v>1</v>
      </c>
      <c r="Q344" s="14">
        <f t="shared" si="47"/>
        <v>1615.970086102313</v>
      </c>
    </row>
    <row r="345" spans="1:17">
      <c r="A345" s="12">
        <v>37411</v>
      </c>
      <c r="B345" s="13">
        <f t="shared" si="40"/>
        <v>6</v>
      </c>
      <c r="C345" s="13">
        <f t="shared" si="41"/>
        <v>4</v>
      </c>
      <c r="D345" s="13">
        <f t="shared" si="42"/>
        <v>3</v>
      </c>
      <c r="E345" s="13">
        <f t="shared" si="43"/>
        <v>23</v>
      </c>
      <c r="F345">
        <v>282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16">
        <f t="shared" si="44"/>
        <v>276.249785812526</v>
      </c>
      <c r="O345" s="17">
        <f t="shared" si="45"/>
        <v>5.7502141874740005</v>
      </c>
      <c r="P345" s="18">
        <f t="shared" si="46"/>
        <v>0</v>
      </c>
      <c r="Q345" s="14">
        <f t="shared" si="47"/>
        <v>33.064963201827283</v>
      </c>
    </row>
    <row r="346" spans="1:17">
      <c r="A346" s="12">
        <v>37412</v>
      </c>
      <c r="B346" s="13">
        <f t="shared" si="40"/>
        <v>6</v>
      </c>
      <c r="C346" s="13">
        <f t="shared" si="41"/>
        <v>5</v>
      </c>
      <c r="D346" s="13">
        <f t="shared" si="42"/>
        <v>4</v>
      </c>
      <c r="E346" s="13">
        <f t="shared" si="43"/>
        <v>23</v>
      </c>
      <c r="F346">
        <v>311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16">
        <f t="shared" si="44"/>
        <v>309.95504158767585</v>
      </c>
      <c r="O346" s="17">
        <f t="shared" si="45"/>
        <v>1.0449584123241493</v>
      </c>
      <c r="P346" s="18">
        <f t="shared" si="46"/>
        <v>0</v>
      </c>
      <c r="Q346" s="14">
        <f t="shared" si="47"/>
        <v>1.0919380834870069</v>
      </c>
    </row>
    <row r="347" spans="1:17">
      <c r="A347" s="12">
        <v>37413</v>
      </c>
      <c r="B347" s="13">
        <f t="shared" si="40"/>
        <v>6</v>
      </c>
      <c r="C347" s="13">
        <f t="shared" si="41"/>
        <v>6</v>
      </c>
      <c r="D347" s="13">
        <f t="shared" si="42"/>
        <v>5</v>
      </c>
      <c r="E347" s="13">
        <f t="shared" si="43"/>
        <v>23</v>
      </c>
      <c r="F347">
        <v>372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16">
        <f t="shared" si="44"/>
        <v>334.8878632478594</v>
      </c>
      <c r="O347" s="17">
        <f t="shared" si="45"/>
        <v>37.1121367521406</v>
      </c>
      <c r="P347" s="18">
        <f t="shared" si="46"/>
        <v>1</v>
      </c>
      <c r="Q347" s="14">
        <f t="shared" si="47"/>
        <v>1377.310694309585</v>
      </c>
    </row>
    <row r="348" spans="1:17">
      <c r="A348" s="12">
        <v>37414</v>
      </c>
      <c r="B348" s="13">
        <f t="shared" si="40"/>
        <v>6</v>
      </c>
      <c r="C348" s="13">
        <f t="shared" si="41"/>
        <v>7</v>
      </c>
      <c r="D348" s="13">
        <f t="shared" si="42"/>
        <v>6</v>
      </c>
      <c r="E348" s="13">
        <f t="shared" si="43"/>
        <v>23</v>
      </c>
      <c r="F348">
        <v>452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16">
        <f t="shared" si="44"/>
        <v>517.39030636570965</v>
      </c>
      <c r="O348" s="17">
        <f t="shared" si="45"/>
        <v>-65.390306365709648</v>
      </c>
      <c r="P348" s="18">
        <f t="shared" si="46"/>
        <v>1</v>
      </c>
      <c r="Q348" s="14">
        <f t="shared" si="47"/>
        <v>4275.8921666013675</v>
      </c>
    </row>
    <row r="349" spans="1:17">
      <c r="A349" s="12">
        <v>37415</v>
      </c>
      <c r="B349" s="13">
        <f t="shared" si="40"/>
        <v>6</v>
      </c>
      <c r="C349" s="13">
        <f t="shared" si="41"/>
        <v>8</v>
      </c>
      <c r="D349" s="13">
        <f t="shared" si="42"/>
        <v>7</v>
      </c>
      <c r="E349" s="13">
        <f t="shared" si="43"/>
        <v>23</v>
      </c>
      <c r="F349">
        <v>595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16">
        <f t="shared" si="44"/>
        <v>571.0723658791095</v>
      </c>
      <c r="O349" s="17">
        <f t="shared" si="45"/>
        <v>23.927634120890502</v>
      </c>
      <c r="P349" s="18">
        <f t="shared" si="46"/>
        <v>0</v>
      </c>
      <c r="Q349" s="14">
        <f t="shared" si="47"/>
        <v>572.53167462320346</v>
      </c>
    </row>
    <row r="350" spans="1:17">
      <c r="A350" s="12">
        <v>37416</v>
      </c>
      <c r="B350" s="13">
        <f t="shared" si="40"/>
        <v>6</v>
      </c>
      <c r="C350" s="13">
        <f t="shared" si="41"/>
        <v>9</v>
      </c>
      <c r="D350" s="13">
        <f t="shared" si="42"/>
        <v>1</v>
      </c>
      <c r="E350" s="13">
        <f t="shared" si="43"/>
        <v>24</v>
      </c>
      <c r="F350">
        <v>425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16">
        <f t="shared" si="44"/>
        <v>371.24575642099563</v>
      </c>
      <c r="O350" s="17">
        <f t="shared" si="45"/>
        <v>53.754243579004367</v>
      </c>
      <c r="P350" s="18">
        <f t="shared" si="46"/>
        <v>0</v>
      </c>
      <c r="Q350" s="14">
        <f t="shared" si="47"/>
        <v>2889.5187027509323</v>
      </c>
    </row>
    <row r="351" spans="1:17">
      <c r="A351" s="12">
        <v>37417</v>
      </c>
      <c r="B351" s="13">
        <f t="shared" si="40"/>
        <v>6</v>
      </c>
      <c r="C351" s="13">
        <f t="shared" si="41"/>
        <v>10</v>
      </c>
      <c r="D351" s="13">
        <f t="shared" si="42"/>
        <v>2</v>
      </c>
      <c r="E351" s="13">
        <f t="shared" si="43"/>
        <v>24</v>
      </c>
      <c r="F351">
        <v>281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16">
        <f t="shared" si="44"/>
        <v>261.19913119100278</v>
      </c>
      <c r="O351" s="17">
        <f t="shared" si="45"/>
        <v>19.800868808997222</v>
      </c>
      <c r="P351" s="18">
        <f t="shared" si="46"/>
        <v>0</v>
      </c>
      <c r="Q351" s="14">
        <f t="shared" si="47"/>
        <v>392.0744055911191</v>
      </c>
    </row>
    <row r="352" spans="1:17">
      <c r="A352" s="12">
        <v>37418</v>
      </c>
      <c r="B352" s="13">
        <f t="shared" si="40"/>
        <v>6</v>
      </c>
      <c r="C352" s="13">
        <f t="shared" si="41"/>
        <v>11</v>
      </c>
      <c r="D352" s="13">
        <f t="shared" si="42"/>
        <v>3</v>
      </c>
      <c r="E352" s="13">
        <f t="shared" si="43"/>
        <v>24</v>
      </c>
      <c r="F352">
        <v>323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16">
        <f t="shared" si="44"/>
        <v>279.24978658877586</v>
      </c>
      <c r="O352" s="17">
        <f t="shared" si="45"/>
        <v>43.750213411224138</v>
      </c>
      <c r="P352" s="18">
        <f t="shared" si="46"/>
        <v>0</v>
      </c>
      <c r="Q352" s="14">
        <f t="shared" si="47"/>
        <v>1914.0811735276563</v>
      </c>
    </row>
    <row r="353" spans="1:17">
      <c r="A353" s="12">
        <v>37419</v>
      </c>
      <c r="B353" s="13">
        <f t="shared" si="40"/>
        <v>6</v>
      </c>
      <c r="C353" s="13">
        <f t="shared" si="41"/>
        <v>12</v>
      </c>
      <c r="D353" s="13">
        <f t="shared" si="42"/>
        <v>4</v>
      </c>
      <c r="E353" s="13">
        <f t="shared" si="43"/>
        <v>24</v>
      </c>
      <c r="F353">
        <v>378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16">
        <f t="shared" si="44"/>
        <v>312.95504236392571</v>
      </c>
      <c r="O353" s="17">
        <f t="shared" si="45"/>
        <v>65.044957636074287</v>
      </c>
      <c r="P353" s="18">
        <f t="shared" si="46"/>
        <v>0</v>
      </c>
      <c r="Q353" s="14">
        <f t="shared" si="47"/>
        <v>4230.8465138786987</v>
      </c>
    </row>
    <row r="354" spans="1:17">
      <c r="A354" s="12">
        <v>37420</v>
      </c>
      <c r="B354" s="13">
        <f t="shared" si="40"/>
        <v>6</v>
      </c>
      <c r="C354" s="13">
        <f t="shared" si="41"/>
        <v>13</v>
      </c>
      <c r="D354" s="13">
        <f t="shared" si="42"/>
        <v>5</v>
      </c>
      <c r="E354" s="13">
        <f t="shared" si="43"/>
        <v>24</v>
      </c>
      <c r="F354">
        <v>426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s="16">
        <f t="shared" si="44"/>
        <v>337.88786402410926</v>
      </c>
      <c r="O354" s="17">
        <f t="shared" si="45"/>
        <v>88.112135975890737</v>
      </c>
      <c r="P354" s="18">
        <f t="shared" si="46"/>
        <v>1</v>
      </c>
      <c r="Q354" s="14">
        <f t="shared" si="47"/>
        <v>7763.7485062338592</v>
      </c>
    </row>
    <row r="355" spans="1:17">
      <c r="A355" s="12">
        <v>37421</v>
      </c>
      <c r="B355" s="13">
        <f t="shared" si="40"/>
        <v>6</v>
      </c>
      <c r="C355" s="13">
        <f t="shared" si="41"/>
        <v>14</v>
      </c>
      <c r="D355" s="13">
        <f t="shared" si="42"/>
        <v>6</v>
      </c>
      <c r="E355" s="13">
        <f t="shared" si="43"/>
        <v>24</v>
      </c>
      <c r="F355">
        <v>484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16">
        <f t="shared" si="44"/>
        <v>520.39030714195951</v>
      </c>
      <c r="O355" s="17">
        <f t="shared" si="45"/>
        <v>-36.390307141959511</v>
      </c>
      <c r="P355" s="18">
        <f t="shared" si="46"/>
        <v>1</v>
      </c>
      <c r="Q355" s="14">
        <f t="shared" si="47"/>
        <v>1324.2544538861493</v>
      </c>
    </row>
    <row r="356" spans="1:17">
      <c r="A356" s="12">
        <v>37422</v>
      </c>
      <c r="B356" s="13">
        <f t="shared" si="40"/>
        <v>6</v>
      </c>
      <c r="C356" s="13">
        <f t="shared" si="41"/>
        <v>15</v>
      </c>
      <c r="D356" s="13">
        <f t="shared" si="42"/>
        <v>7</v>
      </c>
      <c r="E356" s="13">
        <f t="shared" si="43"/>
        <v>24</v>
      </c>
      <c r="F356">
        <v>668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16">
        <f t="shared" si="44"/>
        <v>574.07236665535936</v>
      </c>
      <c r="O356" s="17">
        <f t="shared" si="45"/>
        <v>93.92763334464064</v>
      </c>
      <c r="P356" s="18">
        <f t="shared" si="46"/>
        <v>0</v>
      </c>
      <c r="Q356" s="14">
        <f t="shared" si="47"/>
        <v>8822.4003057252485</v>
      </c>
    </row>
    <row r="357" spans="1:17">
      <c r="A357" s="12">
        <v>37423</v>
      </c>
      <c r="B357" s="13">
        <f t="shared" si="40"/>
        <v>6</v>
      </c>
      <c r="C357" s="13">
        <f t="shared" si="41"/>
        <v>16</v>
      </c>
      <c r="D357" s="13">
        <f t="shared" si="42"/>
        <v>1</v>
      </c>
      <c r="E357" s="13">
        <f t="shared" si="43"/>
        <v>25</v>
      </c>
      <c r="F357">
        <v>508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 s="16">
        <f t="shared" si="44"/>
        <v>476.34761185432632</v>
      </c>
      <c r="O357" s="17">
        <f t="shared" si="45"/>
        <v>31.652388145673683</v>
      </c>
      <c r="P357" s="18">
        <f t="shared" si="46"/>
        <v>0</v>
      </c>
      <c r="Q357" s="14">
        <f t="shared" si="47"/>
        <v>1001.873675324384</v>
      </c>
    </row>
    <row r="358" spans="1:17">
      <c r="A358" s="12">
        <v>37424</v>
      </c>
      <c r="B358" s="13">
        <f t="shared" si="40"/>
        <v>6</v>
      </c>
      <c r="C358" s="13">
        <f t="shared" si="41"/>
        <v>17</v>
      </c>
      <c r="D358" s="13">
        <f t="shared" si="42"/>
        <v>2</v>
      </c>
      <c r="E358" s="13">
        <f t="shared" si="43"/>
        <v>25</v>
      </c>
      <c r="F358">
        <v>357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16">
        <f t="shared" si="44"/>
        <v>264.34505419599287</v>
      </c>
      <c r="O358" s="17">
        <f t="shared" si="45"/>
        <v>92.654945804007127</v>
      </c>
      <c r="P358" s="18">
        <f t="shared" si="46"/>
        <v>0</v>
      </c>
      <c r="Q358" s="14">
        <f t="shared" si="47"/>
        <v>8584.9389819434982</v>
      </c>
    </row>
    <row r="359" spans="1:17">
      <c r="A359" s="12">
        <v>37425</v>
      </c>
      <c r="B359" s="13">
        <f t="shared" si="40"/>
        <v>6</v>
      </c>
      <c r="C359" s="13">
        <f t="shared" si="41"/>
        <v>18</v>
      </c>
      <c r="D359" s="13">
        <f t="shared" si="42"/>
        <v>3</v>
      </c>
      <c r="E359" s="13">
        <f t="shared" si="43"/>
        <v>25</v>
      </c>
      <c r="F359">
        <v>358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16">
        <f t="shared" si="44"/>
        <v>282.39570959376596</v>
      </c>
      <c r="O359" s="17">
        <f t="shared" si="45"/>
        <v>75.604290406234043</v>
      </c>
      <c r="P359" s="18">
        <f t="shared" si="46"/>
        <v>1</v>
      </c>
      <c r="Q359" s="14">
        <f t="shared" si="47"/>
        <v>5716.0087278301726</v>
      </c>
    </row>
    <row r="360" spans="1:17">
      <c r="A360" s="12">
        <v>37426</v>
      </c>
      <c r="B360" s="13">
        <f t="shared" si="40"/>
        <v>6</v>
      </c>
      <c r="C360" s="13">
        <f t="shared" si="41"/>
        <v>19</v>
      </c>
      <c r="D360" s="13">
        <f t="shared" si="42"/>
        <v>4</v>
      </c>
      <c r="E360" s="13">
        <f t="shared" si="43"/>
        <v>25</v>
      </c>
      <c r="F360">
        <v>303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16">
        <f t="shared" si="44"/>
        <v>316.10096536891581</v>
      </c>
      <c r="O360" s="17">
        <f t="shared" si="45"/>
        <v>-13.100965368915809</v>
      </c>
      <c r="P360" s="18">
        <f t="shared" si="46"/>
        <v>1</v>
      </c>
      <c r="Q360" s="14">
        <f t="shared" si="47"/>
        <v>171.63529359753133</v>
      </c>
    </row>
    <row r="361" spans="1:17">
      <c r="A361" s="12">
        <v>37427</v>
      </c>
      <c r="B361" s="13">
        <f t="shared" si="40"/>
        <v>6</v>
      </c>
      <c r="C361" s="13">
        <f t="shared" si="41"/>
        <v>20</v>
      </c>
      <c r="D361" s="13">
        <f t="shared" si="42"/>
        <v>5</v>
      </c>
      <c r="E361" s="13">
        <f t="shared" si="43"/>
        <v>25</v>
      </c>
      <c r="F361">
        <v>427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16">
        <f t="shared" si="44"/>
        <v>341.03378702909936</v>
      </c>
      <c r="O361" s="17">
        <f t="shared" si="45"/>
        <v>85.966212970900642</v>
      </c>
      <c r="P361" s="18">
        <f t="shared" si="46"/>
        <v>0</v>
      </c>
      <c r="Q361" s="14">
        <f t="shared" si="47"/>
        <v>7390.1897725582457</v>
      </c>
    </row>
    <row r="362" spans="1:17">
      <c r="A362" s="12">
        <v>37428</v>
      </c>
      <c r="B362" s="13">
        <f t="shared" si="40"/>
        <v>6</v>
      </c>
      <c r="C362" s="13">
        <f t="shared" si="41"/>
        <v>21</v>
      </c>
      <c r="D362" s="13">
        <f t="shared" si="42"/>
        <v>6</v>
      </c>
      <c r="E362" s="13">
        <f t="shared" si="43"/>
        <v>25</v>
      </c>
      <c r="F362">
        <v>529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16">
        <f t="shared" si="44"/>
        <v>523.53623014694961</v>
      </c>
      <c r="O362" s="17">
        <f t="shared" si="45"/>
        <v>5.463769853050394</v>
      </c>
      <c r="P362" s="18">
        <f t="shared" si="46"/>
        <v>0</v>
      </c>
      <c r="Q362" s="14">
        <f t="shared" si="47"/>
        <v>29.852781007102323</v>
      </c>
    </row>
    <row r="363" spans="1:17">
      <c r="A363" s="12">
        <v>37429</v>
      </c>
      <c r="B363" s="13">
        <f t="shared" si="40"/>
        <v>6</v>
      </c>
      <c r="C363" s="13">
        <f t="shared" si="41"/>
        <v>22</v>
      </c>
      <c r="D363" s="13">
        <f t="shared" si="42"/>
        <v>7</v>
      </c>
      <c r="E363" s="13">
        <f t="shared" si="43"/>
        <v>25</v>
      </c>
      <c r="F363">
        <v>646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16">
        <f t="shared" si="44"/>
        <v>577.21828966034946</v>
      </c>
      <c r="O363" s="17">
        <f t="shared" si="45"/>
        <v>68.781710339650544</v>
      </c>
      <c r="P363" s="18">
        <f t="shared" si="46"/>
        <v>0</v>
      </c>
      <c r="Q363" s="14">
        <f t="shared" si="47"/>
        <v>4730.9236772475906</v>
      </c>
    </row>
    <row r="364" spans="1:17">
      <c r="A364" s="12">
        <v>37430</v>
      </c>
      <c r="B364" s="13">
        <f t="shared" si="40"/>
        <v>6</v>
      </c>
      <c r="C364" s="13">
        <f t="shared" si="41"/>
        <v>23</v>
      </c>
      <c r="D364" s="13">
        <f t="shared" si="42"/>
        <v>1</v>
      </c>
      <c r="E364" s="13">
        <f t="shared" si="43"/>
        <v>26</v>
      </c>
      <c r="F364">
        <v>475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16">
        <f t="shared" si="44"/>
        <v>392.68882840601418</v>
      </c>
      <c r="O364" s="17">
        <f t="shared" si="45"/>
        <v>82.311171593985819</v>
      </c>
      <c r="P364" s="18">
        <f t="shared" si="46"/>
        <v>0</v>
      </c>
      <c r="Q364" s="14">
        <f t="shared" si="47"/>
        <v>6775.1289691745778</v>
      </c>
    </row>
    <row r="365" spans="1:17">
      <c r="A365" s="12">
        <v>37431</v>
      </c>
      <c r="B365" s="13">
        <f t="shared" si="40"/>
        <v>6</v>
      </c>
      <c r="C365" s="13">
        <f t="shared" si="41"/>
        <v>24</v>
      </c>
      <c r="D365" s="13">
        <f t="shared" si="42"/>
        <v>2</v>
      </c>
      <c r="E365" s="13">
        <f t="shared" si="43"/>
        <v>26</v>
      </c>
      <c r="F365">
        <v>359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16">
        <f t="shared" si="44"/>
        <v>282.64220317602133</v>
      </c>
      <c r="O365" s="17">
        <f t="shared" si="45"/>
        <v>76.357796823978674</v>
      </c>
      <c r="P365" s="18">
        <f t="shared" si="46"/>
        <v>0</v>
      </c>
      <c r="Q365" s="14">
        <f t="shared" si="47"/>
        <v>5830.5131358120079</v>
      </c>
    </row>
    <row r="366" spans="1:17">
      <c r="A366" s="12">
        <v>37432</v>
      </c>
      <c r="B366" s="13">
        <f t="shared" si="40"/>
        <v>6</v>
      </c>
      <c r="C366" s="13">
        <f t="shared" si="41"/>
        <v>25</v>
      </c>
      <c r="D366" s="13">
        <f t="shared" si="42"/>
        <v>3</v>
      </c>
      <c r="E366" s="13">
        <f t="shared" si="43"/>
        <v>26</v>
      </c>
      <c r="F366">
        <v>382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16">
        <f t="shared" si="44"/>
        <v>300.69285857379441</v>
      </c>
      <c r="O366" s="17">
        <f t="shared" si="45"/>
        <v>81.30714142620559</v>
      </c>
      <c r="P366" s="18">
        <f t="shared" si="46"/>
        <v>0</v>
      </c>
      <c r="Q366" s="14">
        <f t="shared" si="47"/>
        <v>6610.8512469009975</v>
      </c>
    </row>
    <row r="367" spans="1:17">
      <c r="A367" s="12">
        <v>37433</v>
      </c>
      <c r="B367" s="13">
        <f t="shared" si="40"/>
        <v>6</v>
      </c>
      <c r="C367" s="13">
        <f t="shared" si="41"/>
        <v>26</v>
      </c>
      <c r="D367" s="13">
        <f t="shared" si="42"/>
        <v>4</v>
      </c>
      <c r="E367" s="13">
        <f t="shared" si="43"/>
        <v>26</v>
      </c>
      <c r="F367">
        <v>376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s="16">
        <f t="shared" si="44"/>
        <v>334.39811434894426</v>
      </c>
      <c r="O367" s="17">
        <f t="shared" si="45"/>
        <v>41.601885651055738</v>
      </c>
      <c r="P367" s="18">
        <f t="shared" si="46"/>
        <v>1</v>
      </c>
      <c r="Q367" s="14">
        <f t="shared" si="47"/>
        <v>1730.7168897235174</v>
      </c>
    </row>
    <row r="368" spans="1:17">
      <c r="A368" s="12">
        <v>37434</v>
      </c>
      <c r="B368" s="13">
        <f t="shared" si="40"/>
        <v>6</v>
      </c>
      <c r="C368" s="13">
        <f t="shared" si="41"/>
        <v>27</v>
      </c>
      <c r="D368" s="13">
        <f t="shared" si="42"/>
        <v>5</v>
      </c>
      <c r="E368" s="13">
        <f t="shared" si="43"/>
        <v>26</v>
      </c>
      <c r="F368">
        <v>356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16">
        <f t="shared" si="44"/>
        <v>359.33093600912781</v>
      </c>
      <c r="O368" s="17">
        <f t="shared" si="45"/>
        <v>-3.3309360091278108</v>
      </c>
      <c r="P368" s="18">
        <f t="shared" si="46"/>
        <v>0</v>
      </c>
      <c r="Q368" s="14">
        <f t="shared" si="47"/>
        <v>11.095134696904308</v>
      </c>
    </row>
    <row r="369" spans="1:17">
      <c r="A369" s="12">
        <v>37435</v>
      </c>
      <c r="B369" s="13">
        <f t="shared" si="40"/>
        <v>6</v>
      </c>
      <c r="C369" s="13">
        <f t="shared" si="41"/>
        <v>28</v>
      </c>
      <c r="D369" s="13">
        <f t="shared" si="42"/>
        <v>6</v>
      </c>
      <c r="E369" s="13">
        <f t="shared" si="43"/>
        <v>26</v>
      </c>
      <c r="F369">
        <v>540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16">
        <f t="shared" si="44"/>
        <v>541.83337912697812</v>
      </c>
      <c r="O369" s="17">
        <f t="shared" si="45"/>
        <v>-1.8333791269781159</v>
      </c>
      <c r="P369" s="18">
        <f t="shared" si="46"/>
        <v>1</v>
      </c>
      <c r="Q369" s="14">
        <f t="shared" si="47"/>
        <v>3.3612790232390384</v>
      </c>
    </row>
    <row r="370" spans="1:17">
      <c r="A370" s="12">
        <v>37436</v>
      </c>
      <c r="B370" s="13">
        <f t="shared" si="40"/>
        <v>6</v>
      </c>
      <c r="C370" s="13">
        <f t="shared" si="41"/>
        <v>29</v>
      </c>
      <c r="D370" s="13">
        <f t="shared" si="42"/>
        <v>7</v>
      </c>
      <c r="E370" s="13">
        <f t="shared" si="43"/>
        <v>26</v>
      </c>
      <c r="F370">
        <v>649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16">
        <f t="shared" si="44"/>
        <v>595.51543864037797</v>
      </c>
      <c r="O370" s="17">
        <f t="shared" si="45"/>
        <v>53.484561359622035</v>
      </c>
      <c r="P370" s="18">
        <f t="shared" si="46"/>
        <v>0</v>
      </c>
      <c r="Q370" s="14">
        <f t="shared" si="47"/>
        <v>2860.5983038311742</v>
      </c>
    </row>
    <row r="371" spans="1:17">
      <c r="A371" s="12">
        <v>37437</v>
      </c>
      <c r="B371" s="13">
        <f t="shared" si="40"/>
        <v>6</v>
      </c>
      <c r="C371" s="13">
        <f t="shared" si="41"/>
        <v>30</v>
      </c>
      <c r="D371" s="13">
        <f t="shared" si="42"/>
        <v>1</v>
      </c>
      <c r="E371" s="13">
        <f t="shared" si="43"/>
        <v>27</v>
      </c>
      <c r="F371">
        <v>472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16">
        <f t="shared" si="44"/>
        <v>390.28619835986132</v>
      </c>
      <c r="O371" s="17">
        <f t="shared" si="45"/>
        <v>81.713801640138684</v>
      </c>
      <c r="P371" s="18">
        <f t="shared" si="46"/>
        <v>0</v>
      </c>
      <c r="Q371" s="14">
        <f t="shared" si="47"/>
        <v>6677.1453784839314</v>
      </c>
    </row>
    <row r="372" spans="1:17">
      <c r="A372" s="12">
        <v>37438</v>
      </c>
      <c r="B372" s="13">
        <f t="shared" si="40"/>
        <v>7</v>
      </c>
      <c r="C372" s="13">
        <f t="shared" si="41"/>
        <v>1</v>
      </c>
      <c r="D372" s="13">
        <f t="shared" si="42"/>
        <v>2</v>
      </c>
      <c r="E372" s="13">
        <f t="shared" si="43"/>
        <v>27</v>
      </c>
      <c r="F372">
        <v>333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s="16">
        <f t="shared" si="44"/>
        <v>280.23957312986846</v>
      </c>
      <c r="O372" s="17">
        <f t="shared" si="45"/>
        <v>52.760426870131539</v>
      </c>
      <c r="P372" s="18">
        <f t="shared" si="46"/>
        <v>0</v>
      </c>
      <c r="Q372" s="14">
        <f t="shared" si="47"/>
        <v>2783.662643518498</v>
      </c>
    </row>
    <row r="373" spans="1:17">
      <c r="A373" s="12">
        <v>37439</v>
      </c>
      <c r="B373" s="13">
        <f t="shared" si="40"/>
        <v>7</v>
      </c>
      <c r="C373" s="13">
        <f t="shared" si="41"/>
        <v>2</v>
      </c>
      <c r="D373" s="13">
        <f t="shared" si="42"/>
        <v>3</v>
      </c>
      <c r="E373" s="13">
        <f t="shared" si="43"/>
        <v>27</v>
      </c>
      <c r="F373">
        <v>383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s="16">
        <f t="shared" si="44"/>
        <v>298.29022852764155</v>
      </c>
      <c r="O373" s="17">
        <f t="shared" si="45"/>
        <v>84.709771472358455</v>
      </c>
      <c r="P373" s="18">
        <f t="shared" si="46"/>
        <v>0</v>
      </c>
      <c r="Q373" s="14">
        <f t="shared" si="47"/>
        <v>7175.7453828991938</v>
      </c>
    </row>
    <row r="374" spans="1:17">
      <c r="A374" s="12">
        <v>37440</v>
      </c>
      <c r="B374" s="13">
        <f t="shared" si="40"/>
        <v>7</v>
      </c>
      <c r="C374" s="13">
        <f t="shared" si="41"/>
        <v>3</v>
      </c>
      <c r="D374" s="13">
        <f t="shared" si="42"/>
        <v>4</v>
      </c>
      <c r="E374" s="13">
        <f t="shared" si="43"/>
        <v>27</v>
      </c>
      <c r="F374">
        <v>357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16">
        <f t="shared" si="44"/>
        <v>331.9954843027914</v>
      </c>
      <c r="O374" s="17">
        <f t="shared" si="45"/>
        <v>25.004515697208603</v>
      </c>
      <c r="P374" s="18">
        <f t="shared" si="46"/>
        <v>0</v>
      </c>
      <c r="Q374" s="14">
        <f t="shared" si="47"/>
        <v>625.22580525195144</v>
      </c>
    </row>
    <row r="375" spans="1:17">
      <c r="A375" s="12">
        <v>37441</v>
      </c>
      <c r="B375" s="13">
        <f t="shared" si="40"/>
        <v>7</v>
      </c>
      <c r="C375" s="13">
        <f t="shared" si="41"/>
        <v>4</v>
      </c>
      <c r="D375" s="13">
        <f t="shared" si="42"/>
        <v>5</v>
      </c>
      <c r="E375" s="13">
        <f t="shared" si="43"/>
        <v>27</v>
      </c>
      <c r="F375">
        <v>229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 s="16">
        <f t="shared" si="44"/>
        <v>199.77492562278925</v>
      </c>
      <c r="O375" s="17">
        <f t="shared" si="45"/>
        <v>29.225074377210746</v>
      </c>
      <c r="P375" s="18">
        <f t="shared" si="46"/>
        <v>1</v>
      </c>
      <c r="Q375" s="14">
        <f t="shared" si="47"/>
        <v>854.1049723535001</v>
      </c>
    </row>
    <row r="376" spans="1:17">
      <c r="A376" s="12">
        <v>37442</v>
      </c>
      <c r="B376" s="13">
        <f t="shared" si="40"/>
        <v>7</v>
      </c>
      <c r="C376" s="13">
        <f t="shared" si="41"/>
        <v>5</v>
      </c>
      <c r="D376" s="13">
        <f t="shared" si="42"/>
        <v>6</v>
      </c>
      <c r="E376" s="13">
        <f t="shared" si="43"/>
        <v>27</v>
      </c>
      <c r="F376">
        <v>440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16">
        <f t="shared" si="44"/>
        <v>539.43074908082519</v>
      </c>
      <c r="O376" s="17">
        <f t="shared" si="45"/>
        <v>-99.430749080825194</v>
      </c>
      <c r="P376" s="18">
        <f t="shared" si="46"/>
        <v>0</v>
      </c>
      <c r="Q376" s="14">
        <f t="shared" si="47"/>
        <v>9886.4738627740207</v>
      </c>
    </row>
    <row r="377" spans="1:17">
      <c r="A377" s="12">
        <v>37443</v>
      </c>
      <c r="B377" s="13">
        <f t="shared" si="40"/>
        <v>7</v>
      </c>
      <c r="C377" s="13">
        <f t="shared" si="41"/>
        <v>6</v>
      </c>
      <c r="D377" s="13">
        <f t="shared" si="42"/>
        <v>7</v>
      </c>
      <c r="E377" s="13">
        <f t="shared" si="43"/>
        <v>27</v>
      </c>
      <c r="F377">
        <v>546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16">
        <f t="shared" si="44"/>
        <v>593.11280859422504</v>
      </c>
      <c r="O377" s="17">
        <f t="shared" si="45"/>
        <v>-47.112808594225044</v>
      </c>
      <c r="P377" s="18">
        <f t="shared" si="46"/>
        <v>0</v>
      </c>
      <c r="Q377" s="14">
        <f t="shared" si="47"/>
        <v>2219.616733636085</v>
      </c>
    </row>
    <row r="378" spans="1:17">
      <c r="A378" s="12">
        <v>37444</v>
      </c>
      <c r="B378" s="13">
        <f t="shared" si="40"/>
        <v>7</v>
      </c>
      <c r="C378" s="13">
        <f t="shared" si="41"/>
        <v>7</v>
      </c>
      <c r="D378" s="13">
        <f t="shared" si="42"/>
        <v>1</v>
      </c>
      <c r="E378" s="13">
        <f t="shared" si="43"/>
        <v>28</v>
      </c>
      <c r="F378">
        <v>340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s="16">
        <f t="shared" si="44"/>
        <v>378.70793675496662</v>
      </c>
      <c r="O378" s="17">
        <f t="shared" si="45"/>
        <v>-38.707936754966624</v>
      </c>
      <c r="P378" s="18">
        <f t="shared" si="46"/>
        <v>1</v>
      </c>
      <c r="Q378" s="14">
        <f t="shared" si="47"/>
        <v>1498.3043678264962</v>
      </c>
    </row>
    <row r="379" spans="1:17">
      <c r="A379" s="12">
        <v>37445</v>
      </c>
      <c r="B379" s="13">
        <f t="shared" si="40"/>
        <v>7</v>
      </c>
      <c r="C379" s="13">
        <f t="shared" si="41"/>
        <v>8</v>
      </c>
      <c r="D379" s="13">
        <f t="shared" si="42"/>
        <v>2</v>
      </c>
      <c r="E379" s="13">
        <f t="shared" si="43"/>
        <v>28</v>
      </c>
      <c r="F379">
        <v>311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16">
        <f t="shared" si="44"/>
        <v>268.66131152497377</v>
      </c>
      <c r="O379" s="17">
        <f t="shared" si="45"/>
        <v>42.338688475026231</v>
      </c>
      <c r="P379" s="18">
        <f t="shared" si="46"/>
        <v>0</v>
      </c>
      <c r="Q379" s="14">
        <f t="shared" si="47"/>
        <v>1792.5645417853191</v>
      </c>
    </row>
    <row r="380" spans="1:17">
      <c r="A380" s="12">
        <v>37446</v>
      </c>
      <c r="B380" s="13">
        <f t="shared" si="40"/>
        <v>7</v>
      </c>
      <c r="C380" s="13">
        <f t="shared" si="41"/>
        <v>9</v>
      </c>
      <c r="D380" s="13">
        <f t="shared" si="42"/>
        <v>3</v>
      </c>
      <c r="E380" s="13">
        <f t="shared" si="43"/>
        <v>28</v>
      </c>
      <c r="F380">
        <v>319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16">
        <f t="shared" si="44"/>
        <v>286.71196692274685</v>
      </c>
      <c r="O380" s="17">
        <f t="shared" si="45"/>
        <v>32.288033077253147</v>
      </c>
      <c r="P380" s="18">
        <f t="shared" si="46"/>
        <v>0</v>
      </c>
      <c r="Q380" s="14">
        <f t="shared" si="47"/>
        <v>1042.5170799977932</v>
      </c>
    </row>
    <row r="381" spans="1:17">
      <c r="A381" s="12">
        <v>37447</v>
      </c>
      <c r="B381" s="13">
        <f t="shared" si="40"/>
        <v>7</v>
      </c>
      <c r="C381" s="13">
        <f t="shared" si="41"/>
        <v>10</v>
      </c>
      <c r="D381" s="13">
        <f t="shared" si="42"/>
        <v>4</v>
      </c>
      <c r="E381" s="13">
        <f t="shared" si="43"/>
        <v>28</v>
      </c>
      <c r="F381">
        <v>358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s="16">
        <f t="shared" si="44"/>
        <v>320.4172226978967</v>
      </c>
      <c r="O381" s="17">
        <f t="shared" si="45"/>
        <v>37.582777302103295</v>
      </c>
      <c r="P381" s="18">
        <f t="shared" si="46"/>
        <v>1</v>
      </c>
      <c r="Q381" s="14">
        <f t="shared" si="47"/>
        <v>1412.4651497394907</v>
      </c>
    </row>
    <row r="382" spans="1:17">
      <c r="A382" s="12">
        <v>37448</v>
      </c>
      <c r="B382" s="13">
        <f t="shared" si="40"/>
        <v>7</v>
      </c>
      <c r="C382" s="13">
        <f t="shared" si="41"/>
        <v>11</v>
      </c>
      <c r="D382" s="13">
        <f t="shared" si="42"/>
        <v>5</v>
      </c>
      <c r="E382" s="13">
        <f t="shared" si="43"/>
        <v>28</v>
      </c>
      <c r="F382">
        <v>333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16">
        <f t="shared" si="44"/>
        <v>345.35004435808025</v>
      </c>
      <c r="O382" s="17">
        <f t="shared" si="45"/>
        <v>-12.350044358080254</v>
      </c>
      <c r="P382" s="18">
        <f t="shared" si="46"/>
        <v>0</v>
      </c>
      <c r="Q382" s="14">
        <f t="shared" si="47"/>
        <v>152.52359564654992</v>
      </c>
    </row>
    <row r="383" spans="1:17">
      <c r="A383" s="12">
        <v>37450</v>
      </c>
      <c r="B383" s="13">
        <f t="shared" si="40"/>
        <v>7</v>
      </c>
      <c r="C383" s="13">
        <f t="shared" si="41"/>
        <v>13</v>
      </c>
      <c r="D383" s="13">
        <f t="shared" si="42"/>
        <v>7</v>
      </c>
      <c r="E383" s="13">
        <f t="shared" si="43"/>
        <v>28</v>
      </c>
      <c r="F383">
        <v>566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16">
        <f t="shared" si="44"/>
        <v>581.53454698933035</v>
      </c>
      <c r="O383" s="17">
        <f t="shared" si="45"/>
        <v>-15.534546989330352</v>
      </c>
      <c r="P383" s="18">
        <f t="shared" si="46"/>
        <v>1</v>
      </c>
      <c r="Q383" s="14">
        <f t="shared" si="47"/>
        <v>241.32215016371268</v>
      </c>
    </row>
    <row r="384" spans="1:17">
      <c r="A384" s="12">
        <v>37451</v>
      </c>
      <c r="B384" s="13">
        <f t="shared" si="40"/>
        <v>7</v>
      </c>
      <c r="C384" s="13">
        <f t="shared" si="41"/>
        <v>14</v>
      </c>
      <c r="D384" s="13">
        <f t="shared" si="42"/>
        <v>1</v>
      </c>
      <c r="E384" s="13">
        <f t="shared" si="43"/>
        <v>29</v>
      </c>
      <c r="F384">
        <v>428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16">
        <f t="shared" si="44"/>
        <v>410.10294170083125</v>
      </c>
      <c r="O384" s="17">
        <f t="shared" si="45"/>
        <v>17.897058299168748</v>
      </c>
      <c r="P384" s="18">
        <f t="shared" si="46"/>
        <v>0</v>
      </c>
      <c r="Q384" s="14">
        <f t="shared" si="47"/>
        <v>320.30469576384496</v>
      </c>
    </row>
    <row r="385" spans="1:17">
      <c r="A385" s="12">
        <v>37452</v>
      </c>
      <c r="B385" s="13">
        <f t="shared" si="40"/>
        <v>7</v>
      </c>
      <c r="C385" s="13">
        <f t="shared" si="41"/>
        <v>15</v>
      </c>
      <c r="D385" s="13">
        <f t="shared" si="42"/>
        <v>2</v>
      </c>
      <c r="E385" s="13">
        <f t="shared" si="43"/>
        <v>29</v>
      </c>
      <c r="F385">
        <v>488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16">
        <f t="shared" si="44"/>
        <v>300.0563164708384</v>
      </c>
      <c r="O385" s="17">
        <f t="shared" si="45"/>
        <v>187.9436835291616</v>
      </c>
      <c r="P385" s="18">
        <f t="shared" si="46"/>
        <v>0</v>
      </c>
      <c r="Q385" s="14">
        <f t="shared" si="47"/>
        <v>35322.828178509648</v>
      </c>
    </row>
    <row r="386" spans="1:17">
      <c r="A386" s="12">
        <v>37453</v>
      </c>
      <c r="B386" s="13">
        <f t="shared" si="40"/>
        <v>7</v>
      </c>
      <c r="C386" s="13">
        <f t="shared" si="41"/>
        <v>16</v>
      </c>
      <c r="D386" s="13">
        <f t="shared" si="42"/>
        <v>3</v>
      </c>
      <c r="E386" s="13">
        <f t="shared" si="43"/>
        <v>29</v>
      </c>
      <c r="F386">
        <v>411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16">
        <f t="shared" si="44"/>
        <v>318.10697186861148</v>
      </c>
      <c r="O386" s="17">
        <f t="shared" si="45"/>
        <v>92.893028131388519</v>
      </c>
      <c r="P386" s="18">
        <f t="shared" si="46"/>
        <v>0</v>
      </c>
      <c r="Q386" s="14">
        <f t="shared" si="47"/>
        <v>8629.1146754189394</v>
      </c>
    </row>
    <row r="387" spans="1:17">
      <c r="A387" s="12">
        <v>37454</v>
      </c>
      <c r="B387" s="13">
        <f t="shared" si="40"/>
        <v>7</v>
      </c>
      <c r="C387" s="13">
        <f t="shared" si="41"/>
        <v>17</v>
      </c>
      <c r="D387" s="13">
        <f t="shared" si="42"/>
        <v>4</v>
      </c>
      <c r="E387" s="13">
        <f t="shared" si="43"/>
        <v>29</v>
      </c>
      <c r="F387">
        <v>378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16">
        <f t="shared" si="44"/>
        <v>351.81222764376133</v>
      </c>
      <c r="O387" s="17">
        <f t="shared" si="45"/>
        <v>26.187772356238668</v>
      </c>
      <c r="P387" s="18">
        <f t="shared" si="46"/>
        <v>0</v>
      </c>
      <c r="Q387" s="14">
        <f t="shared" si="47"/>
        <v>685.79942098217816</v>
      </c>
    </row>
    <row r="388" spans="1:17">
      <c r="A388" s="12">
        <v>37455</v>
      </c>
      <c r="B388" s="13">
        <f t="shared" si="40"/>
        <v>7</v>
      </c>
      <c r="C388" s="13">
        <f t="shared" si="41"/>
        <v>18</v>
      </c>
      <c r="D388" s="13">
        <f t="shared" si="42"/>
        <v>5</v>
      </c>
      <c r="E388" s="13">
        <f t="shared" si="43"/>
        <v>29</v>
      </c>
      <c r="F388">
        <v>421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s="16">
        <f t="shared" si="44"/>
        <v>376.74504930394488</v>
      </c>
      <c r="O388" s="17">
        <f t="shared" si="45"/>
        <v>44.254950696055118</v>
      </c>
      <c r="P388" s="18">
        <f t="shared" si="46"/>
        <v>1</v>
      </c>
      <c r="Q388" s="14">
        <f t="shared" si="47"/>
        <v>1958.5006611102694</v>
      </c>
    </row>
    <row r="389" spans="1:17">
      <c r="A389" s="12">
        <v>37456</v>
      </c>
      <c r="B389" s="13">
        <f t="shared" si="40"/>
        <v>7</v>
      </c>
      <c r="C389" s="13">
        <f t="shared" si="41"/>
        <v>19</v>
      </c>
      <c r="D389" s="13">
        <f t="shared" si="42"/>
        <v>6</v>
      </c>
      <c r="E389" s="13">
        <f t="shared" si="43"/>
        <v>29</v>
      </c>
      <c r="F389">
        <v>511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s="16">
        <f t="shared" si="44"/>
        <v>559.24749242179519</v>
      </c>
      <c r="O389" s="17">
        <f t="shared" si="45"/>
        <v>-48.247492421795187</v>
      </c>
      <c r="P389" s="18">
        <f t="shared" si="46"/>
        <v>0</v>
      </c>
      <c r="Q389" s="14">
        <f t="shared" si="47"/>
        <v>2327.8205249911839</v>
      </c>
    </row>
    <row r="390" spans="1:17">
      <c r="A390" s="12">
        <v>37457</v>
      </c>
      <c r="B390" s="13">
        <f t="shared" ref="B390:B453" si="48">MONTH(A390)</f>
        <v>7</v>
      </c>
      <c r="C390" s="13">
        <f t="shared" ref="C390:C453" si="49">DAY(A390)</f>
        <v>20</v>
      </c>
      <c r="D390" s="13">
        <f t="shared" ref="D390:D453" si="50">WEEKDAY(A390)</f>
        <v>7</v>
      </c>
      <c r="E390" s="13">
        <f t="shared" ref="E390:E453" si="51">WEEKNUM(A390)</f>
        <v>29</v>
      </c>
      <c r="F390">
        <v>587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s="16">
        <f t="shared" si="44"/>
        <v>612.92955193519492</v>
      </c>
      <c r="O390" s="17">
        <f t="shared" si="45"/>
        <v>-25.929551935194922</v>
      </c>
      <c r="P390" s="18">
        <f t="shared" si="46"/>
        <v>0</v>
      </c>
      <c r="Q390" s="14">
        <f t="shared" si="47"/>
        <v>672.3416635599707</v>
      </c>
    </row>
    <row r="391" spans="1:17">
      <c r="A391" s="12">
        <v>37458</v>
      </c>
      <c r="B391" s="13">
        <f t="shared" si="48"/>
        <v>7</v>
      </c>
      <c r="C391" s="13">
        <f t="shared" si="49"/>
        <v>21</v>
      </c>
      <c r="D391" s="13">
        <f t="shared" si="50"/>
        <v>1</v>
      </c>
      <c r="E391" s="13">
        <f t="shared" si="51"/>
        <v>30</v>
      </c>
      <c r="F391">
        <v>326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16">
        <f t="shared" ref="N391:N454" si="52">$T$5+VLOOKUP(D391,$S$8:$T$14,2)+VLOOKUP(E391,$S$17:$T$69,2)+G391*$T$73+H391*$T$74+I391*$T$75+J391*$T$76+M391*$T$79+L391*$T$78+K391*$T$77</f>
        <v>376.53150742777029</v>
      </c>
      <c r="O391" s="17">
        <f t="shared" ref="O391:O454" si="53">F391-N391</f>
        <v>-50.531507427770293</v>
      </c>
      <c r="P391" s="18">
        <f t="shared" ref="P391:P454" si="54">IF(O391*O392&lt;0,1,0)</f>
        <v>1</v>
      </c>
      <c r="Q391" s="14">
        <f t="shared" ref="Q391:Q454" si="55">O391^2</f>
        <v>2553.4332429228043</v>
      </c>
    </row>
    <row r="392" spans="1:17">
      <c r="A392" s="12">
        <v>37459</v>
      </c>
      <c r="B392" s="13">
        <f t="shared" si="48"/>
        <v>7</v>
      </c>
      <c r="C392" s="13">
        <f t="shared" si="49"/>
        <v>22</v>
      </c>
      <c r="D392" s="13">
        <f t="shared" si="50"/>
        <v>2</v>
      </c>
      <c r="E392" s="13">
        <f t="shared" si="51"/>
        <v>30</v>
      </c>
      <c r="F392">
        <v>334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16">
        <f t="shared" si="52"/>
        <v>266.48488219777744</v>
      </c>
      <c r="O392" s="17">
        <f t="shared" si="53"/>
        <v>67.515117802222562</v>
      </c>
      <c r="P392" s="18">
        <f t="shared" si="54"/>
        <v>0</v>
      </c>
      <c r="Q392" s="14">
        <f t="shared" si="55"/>
        <v>4558.2911318479901</v>
      </c>
    </row>
    <row r="393" spans="1:17">
      <c r="A393" s="12">
        <v>37460</v>
      </c>
      <c r="B393" s="13">
        <f t="shared" si="48"/>
        <v>7</v>
      </c>
      <c r="C393" s="13">
        <f t="shared" si="49"/>
        <v>23</v>
      </c>
      <c r="D393" s="13">
        <f t="shared" si="50"/>
        <v>3</v>
      </c>
      <c r="E393" s="13">
        <f t="shared" si="51"/>
        <v>30</v>
      </c>
      <c r="F393">
        <v>376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16">
        <f t="shared" si="52"/>
        <v>284.53553759555052</v>
      </c>
      <c r="O393" s="17">
        <f t="shared" si="53"/>
        <v>91.464462404449478</v>
      </c>
      <c r="P393" s="18">
        <f t="shared" si="54"/>
        <v>0</v>
      </c>
      <c r="Q393" s="14">
        <f t="shared" si="55"/>
        <v>8365.7478829349511</v>
      </c>
    </row>
    <row r="394" spans="1:17">
      <c r="A394" s="12">
        <v>37461</v>
      </c>
      <c r="B394" s="13">
        <f t="shared" si="48"/>
        <v>7</v>
      </c>
      <c r="C394" s="13">
        <f t="shared" si="49"/>
        <v>24</v>
      </c>
      <c r="D394" s="13">
        <f t="shared" si="50"/>
        <v>4</v>
      </c>
      <c r="E394" s="13">
        <f t="shared" si="51"/>
        <v>30</v>
      </c>
      <c r="F394">
        <v>324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16">
        <f t="shared" si="52"/>
        <v>318.24079337070037</v>
      </c>
      <c r="O394" s="17">
        <f t="shared" si="53"/>
        <v>5.7592066292996265</v>
      </c>
      <c r="P394" s="18">
        <f t="shared" si="54"/>
        <v>1</v>
      </c>
      <c r="Q394" s="14">
        <f t="shared" si="55"/>
        <v>33.168460998968762</v>
      </c>
    </row>
    <row r="395" spans="1:17">
      <c r="A395" s="12">
        <v>37462</v>
      </c>
      <c r="B395" s="13">
        <f t="shared" si="48"/>
        <v>7</v>
      </c>
      <c r="C395" s="13">
        <f t="shared" si="49"/>
        <v>25</v>
      </c>
      <c r="D395" s="13">
        <f t="shared" si="50"/>
        <v>5</v>
      </c>
      <c r="E395" s="13">
        <f t="shared" si="51"/>
        <v>30</v>
      </c>
      <c r="F395">
        <v>331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s="16">
        <f t="shared" si="52"/>
        <v>343.17361503088392</v>
      </c>
      <c r="O395" s="17">
        <f t="shared" si="53"/>
        <v>-12.173615030883923</v>
      </c>
      <c r="P395" s="18">
        <f t="shared" si="54"/>
        <v>1</v>
      </c>
      <c r="Q395" s="14">
        <f t="shared" si="55"/>
        <v>148.19690292016298</v>
      </c>
    </row>
    <row r="396" spans="1:17">
      <c r="A396" s="12">
        <v>37463</v>
      </c>
      <c r="B396" s="13">
        <f t="shared" si="48"/>
        <v>7</v>
      </c>
      <c r="C396" s="13">
        <f t="shared" si="49"/>
        <v>26</v>
      </c>
      <c r="D396" s="13">
        <f t="shared" si="50"/>
        <v>6</v>
      </c>
      <c r="E396" s="13">
        <f t="shared" si="51"/>
        <v>30</v>
      </c>
      <c r="F396">
        <v>555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16">
        <f t="shared" si="52"/>
        <v>525.67605814873411</v>
      </c>
      <c r="O396" s="17">
        <f t="shared" si="53"/>
        <v>29.323941851265886</v>
      </c>
      <c r="P396" s="18">
        <f t="shared" si="54"/>
        <v>0</v>
      </c>
      <c r="Q396" s="14">
        <f t="shared" si="55"/>
        <v>859.89356569642291</v>
      </c>
    </row>
    <row r="397" spans="1:17">
      <c r="A397" s="12">
        <v>37464</v>
      </c>
      <c r="B397" s="13">
        <f t="shared" si="48"/>
        <v>7</v>
      </c>
      <c r="C397" s="13">
        <f t="shared" si="49"/>
        <v>27</v>
      </c>
      <c r="D397" s="13">
        <f t="shared" si="50"/>
        <v>7</v>
      </c>
      <c r="E397" s="13">
        <f t="shared" si="51"/>
        <v>30</v>
      </c>
      <c r="F397">
        <v>594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16">
        <f t="shared" si="52"/>
        <v>579.35811766213396</v>
      </c>
      <c r="O397" s="17">
        <f t="shared" si="53"/>
        <v>14.641882337866036</v>
      </c>
      <c r="P397" s="18">
        <f t="shared" si="54"/>
        <v>1</v>
      </c>
      <c r="Q397" s="14">
        <f t="shared" si="55"/>
        <v>214.38471839591338</v>
      </c>
    </row>
    <row r="398" spans="1:17">
      <c r="A398" s="12">
        <v>37465</v>
      </c>
      <c r="B398" s="13">
        <f t="shared" si="48"/>
        <v>7</v>
      </c>
      <c r="C398" s="13">
        <f t="shared" si="49"/>
        <v>28</v>
      </c>
      <c r="D398" s="13">
        <f t="shared" si="50"/>
        <v>1</v>
      </c>
      <c r="E398" s="13">
        <f t="shared" si="51"/>
        <v>31</v>
      </c>
      <c r="F398">
        <v>378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16">
        <f t="shared" si="52"/>
        <v>396.18863720774476</v>
      </c>
      <c r="O398" s="17">
        <f t="shared" si="53"/>
        <v>-18.188637207744762</v>
      </c>
      <c r="P398" s="18">
        <f t="shared" si="54"/>
        <v>0</v>
      </c>
      <c r="Q398" s="14">
        <f t="shared" si="55"/>
        <v>330.82652347495718</v>
      </c>
    </row>
    <row r="399" spans="1:17">
      <c r="A399" s="12">
        <v>37466</v>
      </c>
      <c r="B399" s="13">
        <f t="shared" si="48"/>
        <v>7</v>
      </c>
      <c r="C399" s="13">
        <f t="shared" si="49"/>
        <v>29</v>
      </c>
      <c r="D399" s="13">
        <f t="shared" si="50"/>
        <v>2</v>
      </c>
      <c r="E399" s="13">
        <f t="shared" si="51"/>
        <v>31</v>
      </c>
      <c r="F399">
        <v>277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16">
        <f t="shared" si="52"/>
        <v>286.14201197775191</v>
      </c>
      <c r="O399" s="17">
        <f t="shared" si="53"/>
        <v>-9.1420119777519062</v>
      </c>
      <c r="P399" s="18">
        <f t="shared" si="54"/>
        <v>1</v>
      </c>
      <c r="Q399" s="14">
        <f t="shared" si="55"/>
        <v>83.576383001359318</v>
      </c>
    </row>
    <row r="400" spans="1:17">
      <c r="A400" s="12">
        <v>37467</v>
      </c>
      <c r="B400" s="13">
        <f t="shared" si="48"/>
        <v>7</v>
      </c>
      <c r="C400" s="13">
        <f t="shared" si="49"/>
        <v>30</v>
      </c>
      <c r="D400" s="13">
        <f t="shared" si="50"/>
        <v>3</v>
      </c>
      <c r="E400" s="13">
        <f t="shared" si="51"/>
        <v>31</v>
      </c>
      <c r="F400">
        <v>390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s="16">
        <f t="shared" si="52"/>
        <v>304.19266737552499</v>
      </c>
      <c r="O400" s="17">
        <f t="shared" si="53"/>
        <v>85.807332624475009</v>
      </c>
      <c r="P400" s="18">
        <f t="shared" si="54"/>
        <v>0</v>
      </c>
      <c r="Q400" s="14">
        <f t="shared" si="55"/>
        <v>7362.8983321272935</v>
      </c>
    </row>
    <row r="401" spans="1:17">
      <c r="A401" s="12">
        <v>37468</v>
      </c>
      <c r="B401" s="13">
        <f t="shared" si="48"/>
        <v>7</v>
      </c>
      <c r="C401" s="13">
        <f t="shared" si="49"/>
        <v>31</v>
      </c>
      <c r="D401" s="13">
        <f t="shared" si="50"/>
        <v>4</v>
      </c>
      <c r="E401" s="13">
        <f t="shared" si="51"/>
        <v>31</v>
      </c>
      <c r="F401">
        <v>351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16">
        <f t="shared" si="52"/>
        <v>337.89792315067484</v>
      </c>
      <c r="O401" s="17">
        <f t="shared" si="53"/>
        <v>13.102076849325158</v>
      </c>
      <c r="P401" s="18">
        <f t="shared" si="54"/>
        <v>0</v>
      </c>
      <c r="Q401" s="14">
        <f t="shared" si="55"/>
        <v>171.66441776562226</v>
      </c>
    </row>
    <row r="402" spans="1:17">
      <c r="A402" s="12">
        <v>37469</v>
      </c>
      <c r="B402" s="13">
        <f t="shared" si="48"/>
        <v>8</v>
      </c>
      <c r="C402" s="13">
        <f t="shared" si="49"/>
        <v>1</v>
      </c>
      <c r="D402" s="13">
        <f t="shared" si="50"/>
        <v>5</v>
      </c>
      <c r="E402" s="13">
        <f t="shared" si="51"/>
        <v>31</v>
      </c>
      <c r="F402">
        <v>417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s="16">
        <f t="shared" si="52"/>
        <v>362.83074481085839</v>
      </c>
      <c r="O402" s="17">
        <f t="shared" si="53"/>
        <v>54.169255189141609</v>
      </c>
      <c r="P402" s="18">
        <f t="shared" si="54"/>
        <v>1</v>
      </c>
      <c r="Q402" s="14">
        <f t="shared" si="55"/>
        <v>2934.308207746345</v>
      </c>
    </row>
    <row r="403" spans="1:17">
      <c r="A403" s="12">
        <v>37470</v>
      </c>
      <c r="B403" s="13">
        <f t="shared" si="48"/>
        <v>8</v>
      </c>
      <c r="C403" s="13">
        <f t="shared" si="49"/>
        <v>2</v>
      </c>
      <c r="D403" s="13">
        <f t="shared" si="50"/>
        <v>6</v>
      </c>
      <c r="E403" s="13">
        <f t="shared" si="51"/>
        <v>31</v>
      </c>
      <c r="F403">
        <v>515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16">
        <f t="shared" si="52"/>
        <v>545.33318792870864</v>
      </c>
      <c r="O403" s="17">
        <f t="shared" si="53"/>
        <v>-30.333187928708639</v>
      </c>
      <c r="P403" s="18">
        <f t="shared" si="54"/>
        <v>1</v>
      </c>
      <c r="Q403" s="14">
        <f t="shared" si="55"/>
        <v>920.1022899183555</v>
      </c>
    </row>
    <row r="404" spans="1:17">
      <c r="A404" s="12">
        <v>37471</v>
      </c>
      <c r="B404" s="13">
        <f t="shared" si="48"/>
        <v>8</v>
      </c>
      <c r="C404" s="13">
        <f t="shared" si="49"/>
        <v>3</v>
      </c>
      <c r="D404" s="13">
        <f t="shared" si="50"/>
        <v>7</v>
      </c>
      <c r="E404" s="13">
        <f t="shared" si="51"/>
        <v>31</v>
      </c>
      <c r="F404">
        <v>614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16">
        <f t="shared" si="52"/>
        <v>599.01524744210849</v>
      </c>
      <c r="O404" s="17">
        <f t="shared" si="53"/>
        <v>14.984752557891511</v>
      </c>
      <c r="P404" s="18">
        <f t="shared" si="54"/>
        <v>1</v>
      </c>
      <c r="Q404" s="14">
        <f t="shared" si="55"/>
        <v>224.54280922123618</v>
      </c>
    </row>
    <row r="405" spans="1:17">
      <c r="A405" s="12">
        <v>37472</v>
      </c>
      <c r="B405" s="13">
        <f t="shared" si="48"/>
        <v>8</v>
      </c>
      <c r="C405" s="13">
        <f t="shared" si="49"/>
        <v>4</v>
      </c>
      <c r="D405" s="13">
        <f t="shared" si="50"/>
        <v>1</v>
      </c>
      <c r="E405" s="13">
        <f t="shared" si="51"/>
        <v>32</v>
      </c>
      <c r="F405">
        <v>373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16">
        <f t="shared" si="52"/>
        <v>379.18865083444757</v>
      </c>
      <c r="O405" s="17">
        <f t="shared" si="53"/>
        <v>-6.1886508344475715</v>
      </c>
      <c r="P405" s="18">
        <f t="shared" si="54"/>
        <v>1</v>
      </c>
      <c r="Q405" s="14">
        <f t="shared" si="55"/>
        <v>38.299399150708624</v>
      </c>
    </row>
    <row r="406" spans="1:17">
      <c r="A406" s="12">
        <v>37473</v>
      </c>
      <c r="B406" s="13">
        <f t="shared" si="48"/>
        <v>8</v>
      </c>
      <c r="C406" s="13">
        <f t="shared" si="49"/>
        <v>5</v>
      </c>
      <c r="D406" s="13">
        <f t="shared" si="50"/>
        <v>2</v>
      </c>
      <c r="E406" s="13">
        <f t="shared" si="51"/>
        <v>32</v>
      </c>
      <c r="F406">
        <v>306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16">
        <f t="shared" si="52"/>
        <v>269.14202560445472</v>
      </c>
      <c r="O406" s="17">
        <f t="shared" si="53"/>
        <v>36.857974395545284</v>
      </c>
      <c r="P406" s="18">
        <f t="shared" si="54"/>
        <v>0</v>
      </c>
      <c r="Q406" s="14">
        <f t="shared" si="55"/>
        <v>1358.5102765426718</v>
      </c>
    </row>
    <row r="407" spans="1:17">
      <c r="A407" s="12">
        <v>37474</v>
      </c>
      <c r="B407" s="13">
        <f t="shared" si="48"/>
        <v>8</v>
      </c>
      <c r="C407" s="13">
        <f t="shared" si="49"/>
        <v>6</v>
      </c>
      <c r="D407" s="13">
        <f t="shared" si="50"/>
        <v>3</v>
      </c>
      <c r="E407" s="13">
        <f t="shared" si="51"/>
        <v>32</v>
      </c>
      <c r="F407">
        <v>372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s="16">
        <f t="shared" si="52"/>
        <v>287.1926810022278</v>
      </c>
      <c r="O407" s="17">
        <f t="shared" si="53"/>
        <v>84.8073189977722</v>
      </c>
      <c r="P407" s="18">
        <f t="shared" si="54"/>
        <v>0</v>
      </c>
      <c r="Q407" s="14">
        <f t="shared" si="55"/>
        <v>7192.2813555898938</v>
      </c>
    </row>
    <row r="408" spans="1:17">
      <c r="A408" s="12">
        <v>37475</v>
      </c>
      <c r="B408" s="13">
        <f t="shared" si="48"/>
        <v>8</v>
      </c>
      <c r="C408" s="13">
        <f t="shared" si="49"/>
        <v>7</v>
      </c>
      <c r="D408" s="13">
        <f t="shared" si="50"/>
        <v>4</v>
      </c>
      <c r="E408" s="13">
        <f t="shared" si="51"/>
        <v>32</v>
      </c>
      <c r="F408">
        <v>385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16">
        <f t="shared" si="52"/>
        <v>320.89793677737765</v>
      </c>
      <c r="O408" s="17">
        <f t="shared" si="53"/>
        <v>64.102063222622348</v>
      </c>
      <c r="P408" s="18">
        <f t="shared" si="54"/>
        <v>0</v>
      </c>
      <c r="Q408" s="14">
        <f t="shared" si="55"/>
        <v>4109.0745093970727</v>
      </c>
    </row>
    <row r="409" spans="1:17">
      <c r="A409" s="12">
        <v>37476</v>
      </c>
      <c r="B409" s="13">
        <f t="shared" si="48"/>
        <v>8</v>
      </c>
      <c r="C409" s="13">
        <f t="shared" si="49"/>
        <v>8</v>
      </c>
      <c r="D409" s="13">
        <f t="shared" si="50"/>
        <v>5</v>
      </c>
      <c r="E409" s="13">
        <f t="shared" si="51"/>
        <v>32</v>
      </c>
      <c r="F409">
        <v>384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s="16">
        <f t="shared" si="52"/>
        <v>345.8307584375612</v>
      </c>
      <c r="O409" s="17">
        <f t="shared" si="53"/>
        <v>38.169241562438799</v>
      </c>
      <c r="P409" s="18">
        <f t="shared" si="54"/>
        <v>1</v>
      </c>
      <c r="Q409" s="14">
        <f t="shared" si="55"/>
        <v>1456.8910014518056</v>
      </c>
    </row>
    <row r="410" spans="1:17">
      <c r="A410" s="12">
        <v>37477</v>
      </c>
      <c r="B410" s="13">
        <f t="shared" si="48"/>
        <v>8</v>
      </c>
      <c r="C410" s="13">
        <f t="shared" si="49"/>
        <v>9</v>
      </c>
      <c r="D410" s="13">
        <f t="shared" si="50"/>
        <v>6</v>
      </c>
      <c r="E410" s="13">
        <f t="shared" si="51"/>
        <v>32</v>
      </c>
      <c r="F410">
        <v>509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16">
        <f t="shared" si="52"/>
        <v>528.33320155541139</v>
      </c>
      <c r="O410" s="17">
        <f t="shared" si="53"/>
        <v>-19.333201555411392</v>
      </c>
      <c r="P410" s="18">
        <f t="shared" si="54"/>
        <v>0</v>
      </c>
      <c r="Q410" s="14">
        <f t="shared" si="55"/>
        <v>373.77268238216146</v>
      </c>
    </row>
    <row r="411" spans="1:17">
      <c r="A411" s="12">
        <v>37478</v>
      </c>
      <c r="B411" s="13">
        <f t="shared" si="48"/>
        <v>8</v>
      </c>
      <c r="C411" s="13">
        <f t="shared" si="49"/>
        <v>10</v>
      </c>
      <c r="D411" s="13">
        <f t="shared" si="50"/>
        <v>7</v>
      </c>
      <c r="E411" s="13">
        <f t="shared" si="51"/>
        <v>32</v>
      </c>
      <c r="F411">
        <v>570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s="16">
        <f t="shared" si="52"/>
        <v>582.01526106881124</v>
      </c>
      <c r="O411" s="17">
        <f t="shared" si="53"/>
        <v>-12.015261068811242</v>
      </c>
      <c r="P411" s="18">
        <f t="shared" si="54"/>
        <v>0</v>
      </c>
      <c r="Q411" s="14">
        <f t="shared" si="55"/>
        <v>144.36649855169105</v>
      </c>
    </row>
    <row r="412" spans="1:17">
      <c r="A412" s="12">
        <v>37479</v>
      </c>
      <c r="B412" s="13">
        <f t="shared" si="48"/>
        <v>8</v>
      </c>
      <c r="C412" s="13">
        <f t="shared" si="49"/>
        <v>11</v>
      </c>
      <c r="D412" s="13">
        <f t="shared" si="50"/>
        <v>1</v>
      </c>
      <c r="E412" s="13">
        <f t="shared" si="51"/>
        <v>33</v>
      </c>
      <c r="F412">
        <v>389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s="16">
        <f t="shared" si="52"/>
        <v>392.90284363225555</v>
      </c>
      <c r="O412" s="17">
        <f t="shared" si="53"/>
        <v>-3.9028436322555535</v>
      </c>
      <c r="P412" s="18">
        <f t="shared" si="54"/>
        <v>1</v>
      </c>
      <c r="Q412" s="14">
        <f t="shared" si="55"/>
        <v>15.232188417837722</v>
      </c>
    </row>
    <row r="413" spans="1:17">
      <c r="A413" s="12">
        <v>37480</v>
      </c>
      <c r="B413" s="13">
        <f t="shared" si="48"/>
        <v>8</v>
      </c>
      <c r="C413" s="13">
        <f t="shared" si="49"/>
        <v>12</v>
      </c>
      <c r="D413" s="13">
        <f t="shared" si="50"/>
        <v>2</v>
      </c>
      <c r="E413" s="13">
        <f t="shared" si="51"/>
        <v>33</v>
      </c>
      <c r="F413">
        <v>307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16">
        <f t="shared" si="52"/>
        <v>282.8562184022627</v>
      </c>
      <c r="O413" s="17">
        <f t="shared" si="53"/>
        <v>24.143781597737302</v>
      </c>
      <c r="P413" s="18">
        <f t="shared" si="54"/>
        <v>0</v>
      </c>
      <c r="Q413" s="14">
        <f t="shared" si="55"/>
        <v>582.9221898392384</v>
      </c>
    </row>
    <row r="414" spans="1:17">
      <c r="A414" s="12">
        <v>37481</v>
      </c>
      <c r="B414" s="13">
        <f t="shared" si="48"/>
        <v>8</v>
      </c>
      <c r="C414" s="13">
        <f t="shared" si="49"/>
        <v>13</v>
      </c>
      <c r="D414" s="13">
        <f t="shared" si="50"/>
        <v>3</v>
      </c>
      <c r="E414" s="13">
        <f t="shared" si="51"/>
        <v>33</v>
      </c>
      <c r="F414">
        <v>333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s="16">
        <f t="shared" si="52"/>
        <v>300.90687380003578</v>
      </c>
      <c r="O414" s="17">
        <f t="shared" si="53"/>
        <v>32.093126199964217</v>
      </c>
      <c r="P414" s="18">
        <f t="shared" si="54"/>
        <v>0</v>
      </c>
      <c r="Q414" s="14">
        <f t="shared" si="55"/>
        <v>1029.9687492868297</v>
      </c>
    </row>
    <row r="415" spans="1:17">
      <c r="A415" s="12">
        <v>37482</v>
      </c>
      <c r="B415" s="13">
        <f t="shared" si="48"/>
        <v>8</v>
      </c>
      <c r="C415" s="13">
        <f t="shared" si="49"/>
        <v>14</v>
      </c>
      <c r="D415" s="13">
        <f t="shared" si="50"/>
        <v>4</v>
      </c>
      <c r="E415" s="13">
        <f t="shared" si="51"/>
        <v>33</v>
      </c>
      <c r="F415">
        <v>370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s="16">
        <f t="shared" si="52"/>
        <v>334.61212957518563</v>
      </c>
      <c r="O415" s="17">
        <f t="shared" si="53"/>
        <v>35.387870424814366</v>
      </c>
      <c r="P415" s="18">
        <f t="shared" si="54"/>
        <v>0</v>
      </c>
      <c r="Q415" s="14">
        <f t="shared" si="55"/>
        <v>1252.3013732034512</v>
      </c>
    </row>
    <row r="416" spans="1:17">
      <c r="A416" s="12">
        <v>37483</v>
      </c>
      <c r="B416" s="13">
        <f t="shared" si="48"/>
        <v>8</v>
      </c>
      <c r="C416" s="13">
        <f t="shared" si="49"/>
        <v>15</v>
      </c>
      <c r="D416" s="13">
        <f t="shared" si="50"/>
        <v>5</v>
      </c>
      <c r="E416" s="13">
        <f t="shared" si="51"/>
        <v>33</v>
      </c>
      <c r="F416">
        <v>482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s="16">
        <f t="shared" si="52"/>
        <v>359.54495123536918</v>
      </c>
      <c r="O416" s="17">
        <f t="shared" si="53"/>
        <v>122.45504876463082</v>
      </c>
      <c r="P416" s="18">
        <f t="shared" si="54"/>
        <v>1</v>
      </c>
      <c r="Q416" s="14">
        <f t="shared" si="55"/>
        <v>14995.238967948111</v>
      </c>
    </row>
    <row r="417" spans="1:17">
      <c r="A417" s="12">
        <v>37484</v>
      </c>
      <c r="B417" s="13">
        <f t="shared" si="48"/>
        <v>8</v>
      </c>
      <c r="C417" s="13">
        <f t="shared" si="49"/>
        <v>16</v>
      </c>
      <c r="D417" s="13">
        <f t="shared" si="50"/>
        <v>6</v>
      </c>
      <c r="E417" s="13">
        <f t="shared" si="51"/>
        <v>33</v>
      </c>
      <c r="F417">
        <v>467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s="16">
        <f t="shared" si="52"/>
        <v>542.04739435321949</v>
      </c>
      <c r="O417" s="17">
        <f t="shared" si="53"/>
        <v>-75.047394353219488</v>
      </c>
      <c r="P417" s="18">
        <f t="shared" si="54"/>
        <v>1</v>
      </c>
      <c r="Q417" s="14">
        <f t="shared" si="55"/>
        <v>5632.1113992076407</v>
      </c>
    </row>
    <row r="418" spans="1:17">
      <c r="A418" s="12">
        <v>37485</v>
      </c>
      <c r="B418" s="13">
        <f t="shared" si="48"/>
        <v>8</v>
      </c>
      <c r="C418" s="13">
        <f t="shared" si="49"/>
        <v>17</v>
      </c>
      <c r="D418" s="13">
        <f t="shared" si="50"/>
        <v>7</v>
      </c>
      <c r="E418" s="13">
        <f t="shared" si="51"/>
        <v>33</v>
      </c>
      <c r="F418">
        <v>670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s="16">
        <f t="shared" si="52"/>
        <v>595.72945386661934</v>
      </c>
      <c r="O418" s="17">
        <f t="shared" si="53"/>
        <v>74.270546133380662</v>
      </c>
      <c r="P418" s="18">
        <f t="shared" si="54"/>
        <v>0</v>
      </c>
      <c r="Q418" s="14">
        <f t="shared" si="55"/>
        <v>5516.1140229506254</v>
      </c>
    </row>
    <row r="419" spans="1:17">
      <c r="A419" s="12">
        <v>37486</v>
      </c>
      <c r="B419" s="13">
        <f t="shared" si="48"/>
        <v>8</v>
      </c>
      <c r="C419" s="13">
        <f t="shared" si="49"/>
        <v>18</v>
      </c>
      <c r="D419" s="13">
        <f t="shared" si="50"/>
        <v>1</v>
      </c>
      <c r="E419" s="13">
        <f t="shared" si="51"/>
        <v>34</v>
      </c>
      <c r="F419">
        <v>433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s="16">
        <f t="shared" si="52"/>
        <v>378.73151918446132</v>
      </c>
      <c r="O419" s="17">
        <f t="shared" si="53"/>
        <v>54.26848081553868</v>
      </c>
      <c r="P419" s="18">
        <f t="shared" si="54"/>
        <v>0</v>
      </c>
      <c r="Q419" s="14">
        <f t="shared" si="55"/>
        <v>2945.0680100264899</v>
      </c>
    </row>
    <row r="420" spans="1:17">
      <c r="A420" s="12">
        <v>37487</v>
      </c>
      <c r="B420" s="13">
        <f t="shared" si="48"/>
        <v>8</v>
      </c>
      <c r="C420" s="13">
        <f t="shared" si="49"/>
        <v>19</v>
      </c>
      <c r="D420" s="13">
        <f t="shared" si="50"/>
        <v>2</v>
      </c>
      <c r="E420" s="13">
        <f t="shared" si="51"/>
        <v>34</v>
      </c>
      <c r="F420">
        <v>304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16">
        <f t="shared" si="52"/>
        <v>268.68489395446846</v>
      </c>
      <c r="O420" s="17">
        <f t="shared" si="53"/>
        <v>35.315106045531536</v>
      </c>
      <c r="P420" s="18">
        <f t="shared" si="54"/>
        <v>0</v>
      </c>
      <c r="Q420" s="14">
        <f t="shared" si="55"/>
        <v>1247.156715007138</v>
      </c>
    </row>
    <row r="421" spans="1:17">
      <c r="A421" s="12">
        <v>37488</v>
      </c>
      <c r="B421" s="13">
        <f t="shared" si="48"/>
        <v>8</v>
      </c>
      <c r="C421" s="13">
        <f t="shared" si="49"/>
        <v>20</v>
      </c>
      <c r="D421" s="13">
        <f t="shared" si="50"/>
        <v>3</v>
      </c>
      <c r="E421" s="13">
        <f t="shared" si="51"/>
        <v>34</v>
      </c>
      <c r="F421">
        <v>301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16">
        <f t="shared" si="52"/>
        <v>286.73554935224155</v>
      </c>
      <c r="O421" s="17">
        <f t="shared" si="53"/>
        <v>14.264450647758451</v>
      </c>
      <c r="P421" s="18">
        <f t="shared" si="54"/>
        <v>0</v>
      </c>
      <c r="Q421" s="14">
        <f t="shared" si="55"/>
        <v>203.4745522823365</v>
      </c>
    </row>
    <row r="422" spans="1:17">
      <c r="A422" s="12">
        <v>37489</v>
      </c>
      <c r="B422" s="13">
        <f t="shared" si="48"/>
        <v>8</v>
      </c>
      <c r="C422" s="13">
        <f t="shared" si="49"/>
        <v>21</v>
      </c>
      <c r="D422" s="13">
        <f t="shared" si="50"/>
        <v>4</v>
      </c>
      <c r="E422" s="13">
        <f t="shared" si="51"/>
        <v>34</v>
      </c>
      <c r="F422">
        <v>332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s="16">
        <f t="shared" si="52"/>
        <v>320.4408051273914</v>
      </c>
      <c r="O422" s="17">
        <f t="shared" si="53"/>
        <v>11.5591948726086</v>
      </c>
      <c r="P422" s="18">
        <f t="shared" si="54"/>
        <v>1</v>
      </c>
      <c r="Q422" s="14">
        <f t="shared" si="55"/>
        <v>133.61498610294095</v>
      </c>
    </row>
    <row r="423" spans="1:17">
      <c r="A423" s="12">
        <v>37490</v>
      </c>
      <c r="B423" s="13">
        <f t="shared" si="48"/>
        <v>8</v>
      </c>
      <c r="C423" s="13">
        <f t="shared" si="49"/>
        <v>22</v>
      </c>
      <c r="D423" s="13">
        <f t="shared" si="50"/>
        <v>5</v>
      </c>
      <c r="E423" s="13">
        <f t="shared" si="51"/>
        <v>34</v>
      </c>
      <c r="F423">
        <v>340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s="16">
        <f t="shared" si="52"/>
        <v>345.37362678757495</v>
      </c>
      <c r="O423" s="17">
        <f t="shared" si="53"/>
        <v>-5.373626787574949</v>
      </c>
      <c r="P423" s="18">
        <f t="shared" si="54"/>
        <v>1</v>
      </c>
      <c r="Q423" s="14">
        <f t="shared" si="55"/>
        <v>28.875864852143067</v>
      </c>
    </row>
    <row r="424" spans="1:17">
      <c r="A424" s="12">
        <v>37491</v>
      </c>
      <c r="B424" s="13">
        <f t="shared" si="48"/>
        <v>8</v>
      </c>
      <c r="C424" s="13">
        <f t="shared" si="49"/>
        <v>23</v>
      </c>
      <c r="D424" s="13">
        <f t="shared" si="50"/>
        <v>6</v>
      </c>
      <c r="E424" s="13">
        <f t="shared" si="51"/>
        <v>34</v>
      </c>
      <c r="F424">
        <v>556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16">
        <f t="shared" si="52"/>
        <v>527.8760699054252</v>
      </c>
      <c r="O424" s="17">
        <f t="shared" si="53"/>
        <v>28.123930094574803</v>
      </c>
      <c r="P424" s="18">
        <f t="shared" si="54"/>
        <v>0</v>
      </c>
      <c r="Q424" s="14">
        <f t="shared" si="55"/>
        <v>790.95544396453022</v>
      </c>
    </row>
    <row r="425" spans="1:17">
      <c r="A425" s="12">
        <v>37492</v>
      </c>
      <c r="B425" s="13">
        <f t="shared" si="48"/>
        <v>8</v>
      </c>
      <c r="C425" s="13">
        <f t="shared" si="49"/>
        <v>24</v>
      </c>
      <c r="D425" s="13">
        <f t="shared" si="50"/>
        <v>7</v>
      </c>
      <c r="E425" s="13">
        <f t="shared" si="51"/>
        <v>34</v>
      </c>
      <c r="F425">
        <v>628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s="16">
        <f t="shared" si="52"/>
        <v>581.55812941882505</v>
      </c>
      <c r="O425" s="17">
        <f t="shared" si="53"/>
        <v>46.441870581174953</v>
      </c>
      <c r="P425" s="18">
        <f t="shared" si="54"/>
        <v>0</v>
      </c>
      <c r="Q425" s="14">
        <f t="shared" si="55"/>
        <v>2156.8473430786034</v>
      </c>
    </row>
    <row r="426" spans="1:17">
      <c r="A426" s="12">
        <v>37493</v>
      </c>
      <c r="B426" s="13">
        <f t="shared" si="48"/>
        <v>8</v>
      </c>
      <c r="C426" s="13">
        <f t="shared" si="49"/>
        <v>25</v>
      </c>
      <c r="D426" s="13">
        <f t="shared" si="50"/>
        <v>1</v>
      </c>
      <c r="E426" s="13">
        <f t="shared" si="51"/>
        <v>35</v>
      </c>
      <c r="F426">
        <v>451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s="16">
        <f t="shared" si="52"/>
        <v>358.07436729913837</v>
      </c>
      <c r="O426" s="17">
        <f t="shared" si="53"/>
        <v>92.925632700861627</v>
      </c>
      <c r="P426" s="18">
        <f t="shared" si="54"/>
        <v>0</v>
      </c>
      <c r="Q426" s="14">
        <f t="shared" si="55"/>
        <v>8635.1732128554431</v>
      </c>
    </row>
    <row r="427" spans="1:17">
      <c r="A427" s="12">
        <v>37494</v>
      </c>
      <c r="B427" s="13">
        <f t="shared" si="48"/>
        <v>8</v>
      </c>
      <c r="C427" s="13">
        <f t="shared" si="49"/>
        <v>26</v>
      </c>
      <c r="D427" s="13">
        <f t="shared" si="50"/>
        <v>2</v>
      </c>
      <c r="E427" s="13">
        <f t="shared" si="51"/>
        <v>35</v>
      </c>
      <c r="F427">
        <v>300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s="16">
        <f t="shared" si="52"/>
        <v>248.02774206914552</v>
      </c>
      <c r="O427" s="17">
        <f t="shared" si="53"/>
        <v>51.972257930854482</v>
      </c>
      <c r="P427" s="18">
        <f t="shared" si="54"/>
        <v>0</v>
      </c>
      <c r="Q427" s="14">
        <f t="shared" si="55"/>
        <v>2701.1155944312668</v>
      </c>
    </row>
    <row r="428" spans="1:17">
      <c r="A428" s="12">
        <v>37495</v>
      </c>
      <c r="B428" s="13">
        <f t="shared" si="48"/>
        <v>8</v>
      </c>
      <c r="C428" s="13">
        <f t="shared" si="49"/>
        <v>27</v>
      </c>
      <c r="D428" s="13">
        <f t="shared" si="50"/>
        <v>3</v>
      </c>
      <c r="E428" s="13">
        <f t="shared" si="51"/>
        <v>35</v>
      </c>
      <c r="F428">
        <v>329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s="16">
        <f t="shared" si="52"/>
        <v>266.0783974669186</v>
      </c>
      <c r="O428" s="17">
        <f t="shared" si="53"/>
        <v>62.921602533081398</v>
      </c>
      <c r="P428" s="18">
        <f t="shared" si="54"/>
        <v>1</v>
      </c>
      <c r="Q428" s="14">
        <f t="shared" si="55"/>
        <v>3959.1280653310755</v>
      </c>
    </row>
    <row r="429" spans="1:17">
      <c r="A429" s="12">
        <v>37496</v>
      </c>
      <c r="B429" s="13">
        <f t="shared" si="48"/>
        <v>8</v>
      </c>
      <c r="C429" s="13">
        <f t="shared" si="49"/>
        <v>28</v>
      </c>
      <c r="D429" s="13">
        <f t="shared" si="50"/>
        <v>4</v>
      </c>
      <c r="E429" s="13">
        <f t="shared" si="51"/>
        <v>35</v>
      </c>
      <c r="F429">
        <v>283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s="16">
        <f t="shared" si="52"/>
        <v>299.78365324206845</v>
      </c>
      <c r="O429" s="17">
        <f t="shared" si="53"/>
        <v>-16.783653242068453</v>
      </c>
      <c r="P429" s="18">
        <f t="shared" si="54"/>
        <v>1</v>
      </c>
      <c r="Q429" s="14">
        <f t="shared" si="55"/>
        <v>281.69101614999488</v>
      </c>
    </row>
    <row r="430" spans="1:17">
      <c r="A430" s="12">
        <v>37497</v>
      </c>
      <c r="B430" s="13">
        <f t="shared" si="48"/>
        <v>8</v>
      </c>
      <c r="C430" s="13">
        <f t="shared" si="49"/>
        <v>29</v>
      </c>
      <c r="D430" s="13">
        <f t="shared" si="50"/>
        <v>5</v>
      </c>
      <c r="E430" s="13">
        <f t="shared" si="51"/>
        <v>35</v>
      </c>
      <c r="F430">
        <v>360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s="16">
        <f t="shared" si="52"/>
        <v>324.716474902252</v>
      </c>
      <c r="O430" s="17">
        <f t="shared" si="53"/>
        <v>35.283525097747997</v>
      </c>
      <c r="P430" s="18">
        <f t="shared" si="54"/>
        <v>0</v>
      </c>
      <c r="Q430" s="14">
        <f t="shared" si="55"/>
        <v>1244.9271433234128</v>
      </c>
    </row>
    <row r="431" spans="1:17">
      <c r="A431" s="12">
        <v>37498</v>
      </c>
      <c r="B431" s="13">
        <f t="shared" si="48"/>
        <v>8</v>
      </c>
      <c r="C431" s="13">
        <f t="shared" si="49"/>
        <v>30</v>
      </c>
      <c r="D431" s="13">
        <f t="shared" si="50"/>
        <v>6</v>
      </c>
      <c r="E431" s="13">
        <f t="shared" si="51"/>
        <v>35</v>
      </c>
      <c r="F431">
        <v>581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s="16">
        <f t="shared" si="52"/>
        <v>507.21891802010225</v>
      </c>
      <c r="O431" s="17">
        <f t="shared" si="53"/>
        <v>73.781081979897749</v>
      </c>
      <c r="P431" s="18">
        <f t="shared" si="54"/>
        <v>0</v>
      </c>
      <c r="Q431" s="14">
        <f t="shared" si="55"/>
        <v>5443.6480581243923</v>
      </c>
    </row>
    <row r="432" spans="1:17">
      <c r="A432" s="12">
        <v>37499</v>
      </c>
      <c r="B432" s="13">
        <f t="shared" si="48"/>
        <v>8</v>
      </c>
      <c r="C432" s="13">
        <f t="shared" si="49"/>
        <v>31</v>
      </c>
      <c r="D432" s="13">
        <f t="shared" si="50"/>
        <v>7</v>
      </c>
      <c r="E432" s="13">
        <f t="shared" si="51"/>
        <v>35</v>
      </c>
      <c r="F432">
        <v>635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s="16">
        <f t="shared" si="52"/>
        <v>560.9009775335021</v>
      </c>
      <c r="O432" s="17">
        <f t="shared" si="53"/>
        <v>74.0990224664979</v>
      </c>
      <c r="P432" s="18">
        <f t="shared" si="54"/>
        <v>0</v>
      </c>
      <c r="Q432" s="14">
        <f t="shared" si="55"/>
        <v>5490.6651304905608</v>
      </c>
    </row>
    <row r="433" spans="1:17">
      <c r="A433" s="12">
        <v>37500</v>
      </c>
      <c r="B433" s="13">
        <f t="shared" si="48"/>
        <v>9</v>
      </c>
      <c r="C433" s="13">
        <f t="shared" si="49"/>
        <v>1</v>
      </c>
      <c r="D433" s="13">
        <f t="shared" si="50"/>
        <v>1</v>
      </c>
      <c r="E433" s="13">
        <f t="shared" si="51"/>
        <v>36</v>
      </c>
      <c r="F433">
        <v>484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s="16">
        <f t="shared" si="52"/>
        <v>360.18865155334049</v>
      </c>
      <c r="O433" s="17">
        <f t="shared" si="53"/>
        <v>123.81134844665951</v>
      </c>
      <c r="P433" s="18">
        <f t="shared" si="54"/>
        <v>0</v>
      </c>
      <c r="Q433" s="14">
        <f t="shared" si="55"/>
        <v>15329.250004180136</v>
      </c>
    </row>
    <row r="434" spans="1:17">
      <c r="A434" s="12">
        <v>37501</v>
      </c>
      <c r="B434" s="13">
        <f t="shared" si="48"/>
        <v>9</v>
      </c>
      <c r="C434" s="13">
        <f t="shared" si="49"/>
        <v>2</v>
      </c>
      <c r="D434" s="13">
        <f t="shared" si="50"/>
        <v>2</v>
      </c>
      <c r="E434" s="13">
        <f t="shared" si="51"/>
        <v>36</v>
      </c>
      <c r="F434">
        <v>473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s="16">
        <f t="shared" si="52"/>
        <v>250.14202632334761</v>
      </c>
      <c r="O434" s="17">
        <f t="shared" si="53"/>
        <v>222.85797367665239</v>
      </c>
      <c r="P434" s="18">
        <f t="shared" si="54"/>
        <v>1</v>
      </c>
      <c r="Q434" s="14">
        <f t="shared" si="55"/>
        <v>49665.676431263491</v>
      </c>
    </row>
    <row r="435" spans="1:17">
      <c r="A435" s="12">
        <v>37502</v>
      </c>
      <c r="B435" s="13">
        <f t="shared" si="48"/>
        <v>9</v>
      </c>
      <c r="C435" s="13">
        <f t="shared" si="49"/>
        <v>3</v>
      </c>
      <c r="D435" s="13">
        <f t="shared" si="50"/>
        <v>3</v>
      </c>
      <c r="E435" s="13">
        <f t="shared" si="51"/>
        <v>36</v>
      </c>
      <c r="F435">
        <v>187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s="16">
        <f t="shared" si="52"/>
        <v>268.19268172112072</v>
      </c>
      <c r="O435" s="17">
        <f t="shared" si="53"/>
        <v>-81.192681721120721</v>
      </c>
      <c r="P435" s="18">
        <f t="shared" si="54"/>
        <v>0</v>
      </c>
      <c r="Q435" s="14">
        <f t="shared" si="55"/>
        <v>6592.2515650672112</v>
      </c>
    </row>
    <row r="436" spans="1:17">
      <c r="A436" s="12">
        <v>37503</v>
      </c>
      <c r="B436" s="13">
        <f t="shared" si="48"/>
        <v>9</v>
      </c>
      <c r="C436" s="13">
        <f t="shared" si="49"/>
        <v>4</v>
      </c>
      <c r="D436" s="13">
        <f t="shared" si="50"/>
        <v>4</v>
      </c>
      <c r="E436" s="13">
        <f t="shared" si="51"/>
        <v>36</v>
      </c>
      <c r="F436">
        <v>294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16">
        <f t="shared" si="52"/>
        <v>301.89793749627052</v>
      </c>
      <c r="O436" s="17">
        <f t="shared" si="53"/>
        <v>-7.8979374962705151</v>
      </c>
      <c r="P436" s="18">
        <f t="shared" si="54"/>
        <v>1</v>
      </c>
      <c r="Q436" s="14">
        <f t="shared" si="55"/>
        <v>62.377416694995773</v>
      </c>
    </row>
    <row r="437" spans="1:17">
      <c r="A437" s="12">
        <v>37504</v>
      </c>
      <c r="B437" s="13">
        <f t="shared" si="48"/>
        <v>9</v>
      </c>
      <c r="C437" s="13">
        <f t="shared" si="49"/>
        <v>5</v>
      </c>
      <c r="D437" s="13">
        <f t="shared" si="50"/>
        <v>5</v>
      </c>
      <c r="E437" s="13">
        <f t="shared" si="51"/>
        <v>36</v>
      </c>
      <c r="F437">
        <v>404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s="16">
        <f t="shared" si="52"/>
        <v>326.83075915645406</v>
      </c>
      <c r="O437" s="17">
        <f t="shared" si="53"/>
        <v>77.169240843545936</v>
      </c>
      <c r="P437" s="18">
        <f t="shared" si="54"/>
        <v>0</v>
      </c>
      <c r="Q437" s="14">
        <f t="shared" si="55"/>
        <v>5955.0917323691983</v>
      </c>
    </row>
    <row r="438" spans="1:17">
      <c r="A438" s="12">
        <v>37505</v>
      </c>
      <c r="B438" s="13">
        <f t="shared" si="48"/>
        <v>9</v>
      </c>
      <c r="C438" s="13">
        <f t="shared" si="49"/>
        <v>6</v>
      </c>
      <c r="D438" s="13">
        <f t="shared" si="50"/>
        <v>6</v>
      </c>
      <c r="E438" s="13">
        <f t="shared" si="51"/>
        <v>36</v>
      </c>
      <c r="F438">
        <v>659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s="16">
        <f t="shared" si="52"/>
        <v>509.33320227430431</v>
      </c>
      <c r="O438" s="17">
        <f t="shared" si="53"/>
        <v>149.66679772569569</v>
      </c>
      <c r="P438" s="18">
        <f t="shared" si="54"/>
        <v>0</v>
      </c>
      <c r="Q438" s="14">
        <f t="shared" si="55"/>
        <v>22400.150341464308</v>
      </c>
    </row>
    <row r="439" spans="1:17">
      <c r="A439" s="12">
        <v>37506</v>
      </c>
      <c r="B439" s="13">
        <f t="shared" si="48"/>
        <v>9</v>
      </c>
      <c r="C439" s="13">
        <f t="shared" si="49"/>
        <v>7</v>
      </c>
      <c r="D439" s="13">
        <f t="shared" si="50"/>
        <v>7</v>
      </c>
      <c r="E439" s="13">
        <f t="shared" si="51"/>
        <v>36</v>
      </c>
      <c r="F439">
        <v>633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16">
        <f t="shared" si="52"/>
        <v>563.01526178770416</v>
      </c>
      <c r="O439" s="17">
        <f t="shared" si="53"/>
        <v>69.984738212295838</v>
      </c>
      <c r="P439" s="18">
        <f t="shared" si="54"/>
        <v>0</v>
      </c>
      <c r="Q439" s="14">
        <f t="shared" si="55"/>
        <v>4897.8635826435811</v>
      </c>
    </row>
    <row r="440" spans="1:17">
      <c r="A440" s="12">
        <v>37507</v>
      </c>
      <c r="B440" s="13">
        <f t="shared" si="48"/>
        <v>9</v>
      </c>
      <c r="C440" s="13">
        <f t="shared" si="49"/>
        <v>8</v>
      </c>
      <c r="D440" s="13">
        <f t="shared" si="50"/>
        <v>1</v>
      </c>
      <c r="E440" s="13">
        <f t="shared" si="51"/>
        <v>37</v>
      </c>
      <c r="F440">
        <v>396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s="16">
        <f t="shared" si="52"/>
        <v>364.07436488549797</v>
      </c>
      <c r="O440" s="17">
        <f t="shared" si="53"/>
        <v>31.925635114502029</v>
      </c>
      <c r="P440" s="18">
        <f t="shared" si="54"/>
        <v>0</v>
      </c>
      <c r="Q440" s="14">
        <f t="shared" si="55"/>
        <v>1019.246177464325</v>
      </c>
    </row>
    <row r="441" spans="1:17">
      <c r="A441" s="12">
        <v>37508</v>
      </c>
      <c r="B441" s="13">
        <f t="shared" si="48"/>
        <v>9</v>
      </c>
      <c r="C441" s="13">
        <f t="shared" si="49"/>
        <v>9</v>
      </c>
      <c r="D441" s="13">
        <f t="shared" si="50"/>
        <v>2</v>
      </c>
      <c r="E441" s="13">
        <f t="shared" si="51"/>
        <v>37</v>
      </c>
      <c r="F441">
        <v>257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s="16">
        <f t="shared" si="52"/>
        <v>254.02773965550512</v>
      </c>
      <c r="O441" s="17">
        <f t="shared" si="53"/>
        <v>2.9722603444948845</v>
      </c>
      <c r="P441" s="18">
        <f t="shared" si="54"/>
        <v>0</v>
      </c>
      <c r="Q441" s="14">
        <f t="shared" si="55"/>
        <v>8.8343315554568491</v>
      </c>
    </row>
    <row r="442" spans="1:17">
      <c r="A442" s="12">
        <v>37509</v>
      </c>
      <c r="B442" s="13">
        <f t="shared" si="48"/>
        <v>9</v>
      </c>
      <c r="C442" s="13">
        <f t="shared" si="49"/>
        <v>10</v>
      </c>
      <c r="D442" s="13">
        <f t="shared" si="50"/>
        <v>3</v>
      </c>
      <c r="E442" s="13">
        <f t="shared" si="51"/>
        <v>37</v>
      </c>
      <c r="F442">
        <v>324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s="16">
        <f t="shared" si="52"/>
        <v>272.0783950532782</v>
      </c>
      <c r="O442" s="17">
        <f t="shared" si="53"/>
        <v>51.9216049467218</v>
      </c>
      <c r="P442" s="18">
        <f t="shared" si="54"/>
        <v>0</v>
      </c>
      <c r="Q442" s="14">
        <f t="shared" si="55"/>
        <v>2695.8530602434457</v>
      </c>
    </row>
    <row r="443" spans="1:17">
      <c r="A443" s="12">
        <v>37510</v>
      </c>
      <c r="B443" s="13">
        <f t="shared" si="48"/>
        <v>9</v>
      </c>
      <c r="C443" s="13">
        <f t="shared" si="49"/>
        <v>11</v>
      </c>
      <c r="D443" s="13">
        <f t="shared" si="50"/>
        <v>4</v>
      </c>
      <c r="E443" s="13">
        <f t="shared" si="51"/>
        <v>37</v>
      </c>
      <c r="F443">
        <v>320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s="16">
        <f t="shared" si="52"/>
        <v>305.78365082842805</v>
      </c>
      <c r="O443" s="17">
        <f t="shared" si="53"/>
        <v>14.216349171571949</v>
      </c>
      <c r="P443" s="18">
        <f t="shared" si="54"/>
        <v>1</v>
      </c>
      <c r="Q443" s="14">
        <f t="shared" si="55"/>
        <v>202.10458376805443</v>
      </c>
    </row>
    <row r="444" spans="1:17">
      <c r="A444" s="12">
        <v>37511</v>
      </c>
      <c r="B444" s="13">
        <f t="shared" si="48"/>
        <v>9</v>
      </c>
      <c r="C444" s="13">
        <f t="shared" si="49"/>
        <v>12</v>
      </c>
      <c r="D444" s="13">
        <f t="shared" si="50"/>
        <v>5</v>
      </c>
      <c r="E444" s="13">
        <f t="shared" si="51"/>
        <v>37</v>
      </c>
      <c r="F444">
        <v>330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s="16">
        <f t="shared" si="52"/>
        <v>330.7164724886116</v>
      </c>
      <c r="O444" s="17">
        <f t="shared" si="53"/>
        <v>-0.71647248861160051</v>
      </c>
      <c r="P444" s="18">
        <f t="shared" si="54"/>
        <v>1</v>
      </c>
      <c r="Q444" s="14">
        <f t="shared" si="55"/>
        <v>0.51333282693729998</v>
      </c>
    </row>
    <row r="445" spans="1:17">
      <c r="A445" s="12">
        <v>37512</v>
      </c>
      <c r="B445" s="13">
        <f t="shared" si="48"/>
        <v>9</v>
      </c>
      <c r="C445" s="13">
        <f t="shared" si="49"/>
        <v>13</v>
      </c>
      <c r="D445" s="13">
        <f t="shared" si="50"/>
        <v>6</v>
      </c>
      <c r="E445" s="13">
        <f t="shared" si="51"/>
        <v>37</v>
      </c>
      <c r="F445">
        <v>591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16">
        <f t="shared" si="52"/>
        <v>513.21891560646191</v>
      </c>
      <c r="O445" s="17">
        <f t="shared" si="53"/>
        <v>77.781084393538094</v>
      </c>
      <c r="P445" s="18">
        <f t="shared" si="54"/>
        <v>0</v>
      </c>
      <c r="Q445" s="14">
        <f t="shared" si="55"/>
        <v>6049.8970894346958</v>
      </c>
    </row>
    <row r="446" spans="1:17">
      <c r="A446" s="12">
        <v>37513</v>
      </c>
      <c r="B446" s="13">
        <f t="shared" si="48"/>
        <v>9</v>
      </c>
      <c r="C446" s="13">
        <f t="shared" si="49"/>
        <v>14</v>
      </c>
      <c r="D446" s="13">
        <f t="shared" si="50"/>
        <v>7</v>
      </c>
      <c r="E446" s="13">
        <f t="shared" si="51"/>
        <v>37</v>
      </c>
      <c r="F446">
        <v>633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16">
        <f t="shared" si="52"/>
        <v>566.90097511986176</v>
      </c>
      <c r="O446" s="17">
        <f t="shared" si="53"/>
        <v>66.099024880138245</v>
      </c>
      <c r="P446" s="18">
        <f t="shared" si="54"/>
        <v>0</v>
      </c>
      <c r="Q446" s="14">
        <f t="shared" si="55"/>
        <v>4369.0810901051345</v>
      </c>
    </row>
    <row r="447" spans="1:17">
      <c r="A447" s="12">
        <v>37514</v>
      </c>
      <c r="B447" s="13">
        <f t="shared" si="48"/>
        <v>9</v>
      </c>
      <c r="C447" s="13">
        <f t="shared" si="49"/>
        <v>15</v>
      </c>
      <c r="D447" s="13">
        <f t="shared" si="50"/>
        <v>1</v>
      </c>
      <c r="E447" s="13">
        <f t="shared" si="51"/>
        <v>38</v>
      </c>
      <c r="F447">
        <v>404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16">
        <f t="shared" si="52"/>
        <v>357.50293077448549</v>
      </c>
      <c r="O447" s="17">
        <f t="shared" si="53"/>
        <v>46.497069225514508</v>
      </c>
      <c r="P447" s="18">
        <f t="shared" si="54"/>
        <v>0</v>
      </c>
      <c r="Q447" s="14">
        <f t="shared" si="55"/>
        <v>2161.9774465622882</v>
      </c>
    </row>
    <row r="448" spans="1:17">
      <c r="A448" s="12">
        <v>37515</v>
      </c>
      <c r="B448" s="13">
        <f t="shared" si="48"/>
        <v>9</v>
      </c>
      <c r="C448" s="13">
        <f t="shared" si="49"/>
        <v>16</v>
      </c>
      <c r="D448" s="13">
        <f t="shared" si="50"/>
        <v>2</v>
      </c>
      <c r="E448" s="13">
        <f t="shared" si="51"/>
        <v>38</v>
      </c>
      <c r="F448">
        <v>306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s="16">
        <f t="shared" si="52"/>
        <v>247.45630554449264</v>
      </c>
      <c r="O448" s="17">
        <f t="shared" si="53"/>
        <v>58.543694455507364</v>
      </c>
      <c r="P448" s="18">
        <f t="shared" si="54"/>
        <v>0</v>
      </c>
      <c r="Q448" s="14">
        <f t="shared" si="55"/>
        <v>3427.3641604998038</v>
      </c>
    </row>
    <row r="449" spans="1:17">
      <c r="A449" s="12">
        <v>37516</v>
      </c>
      <c r="B449" s="13">
        <f t="shared" si="48"/>
        <v>9</v>
      </c>
      <c r="C449" s="13">
        <f t="shared" si="49"/>
        <v>17</v>
      </c>
      <c r="D449" s="13">
        <f t="shared" si="50"/>
        <v>3</v>
      </c>
      <c r="E449" s="13">
        <f t="shared" si="51"/>
        <v>38</v>
      </c>
      <c r="F449">
        <v>286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16">
        <f t="shared" si="52"/>
        <v>265.50696094226572</v>
      </c>
      <c r="O449" s="17">
        <f t="shared" si="53"/>
        <v>20.493039057734279</v>
      </c>
      <c r="P449" s="18">
        <f t="shared" si="54"/>
        <v>1</v>
      </c>
      <c r="Q449" s="14">
        <f t="shared" si="55"/>
        <v>419.96464982182266</v>
      </c>
    </row>
    <row r="450" spans="1:17">
      <c r="A450" s="12">
        <v>37517</v>
      </c>
      <c r="B450" s="13">
        <f t="shared" si="48"/>
        <v>9</v>
      </c>
      <c r="C450" s="13">
        <f t="shared" si="49"/>
        <v>18</v>
      </c>
      <c r="D450" s="13">
        <f t="shared" si="50"/>
        <v>4</v>
      </c>
      <c r="E450" s="13">
        <f t="shared" si="51"/>
        <v>38</v>
      </c>
      <c r="F450">
        <v>297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s="16">
        <f t="shared" si="52"/>
        <v>299.21221671741557</v>
      </c>
      <c r="O450" s="17">
        <f t="shared" si="53"/>
        <v>-2.212216717415572</v>
      </c>
      <c r="P450" s="18">
        <f t="shared" si="54"/>
        <v>1</v>
      </c>
      <c r="Q450" s="14">
        <f t="shared" si="55"/>
        <v>4.8939028048129289</v>
      </c>
    </row>
    <row r="451" spans="1:17">
      <c r="A451" s="12">
        <v>37518</v>
      </c>
      <c r="B451" s="13">
        <f t="shared" si="48"/>
        <v>9</v>
      </c>
      <c r="C451" s="13">
        <f t="shared" si="49"/>
        <v>19</v>
      </c>
      <c r="D451" s="13">
        <f t="shared" si="50"/>
        <v>5</v>
      </c>
      <c r="E451" s="13">
        <f t="shared" si="51"/>
        <v>38</v>
      </c>
      <c r="F451">
        <v>331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s="16">
        <f t="shared" si="52"/>
        <v>324.14503837759912</v>
      </c>
      <c r="O451" s="17">
        <f t="shared" si="53"/>
        <v>6.8549616224008787</v>
      </c>
      <c r="P451" s="18">
        <f t="shared" si="54"/>
        <v>0</v>
      </c>
      <c r="Q451" s="14">
        <f t="shared" si="55"/>
        <v>46.990498844588885</v>
      </c>
    </row>
    <row r="452" spans="1:17">
      <c r="A452" s="12">
        <v>37519</v>
      </c>
      <c r="B452" s="13">
        <f t="shared" si="48"/>
        <v>9</v>
      </c>
      <c r="C452" s="13">
        <f t="shared" si="49"/>
        <v>20</v>
      </c>
      <c r="D452" s="13">
        <f t="shared" si="50"/>
        <v>6</v>
      </c>
      <c r="E452" s="13">
        <f t="shared" si="51"/>
        <v>38</v>
      </c>
      <c r="F452">
        <v>555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16">
        <f t="shared" si="52"/>
        <v>506.64748149544937</v>
      </c>
      <c r="O452" s="17">
        <f t="shared" si="53"/>
        <v>48.35251850455063</v>
      </c>
      <c r="P452" s="18">
        <f t="shared" si="54"/>
        <v>1</v>
      </c>
      <c r="Q452" s="14">
        <f t="shared" si="55"/>
        <v>2337.966045732911</v>
      </c>
    </row>
    <row r="453" spans="1:17">
      <c r="A453" s="12">
        <v>37520</v>
      </c>
      <c r="B453" s="13">
        <f t="shared" si="48"/>
        <v>9</v>
      </c>
      <c r="C453" s="13">
        <f t="shared" si="49"/>
        <v>21</v>
      </c>
      <c r="D453" s="13">
        <f t="shared" si="50"/>
        <v>7</v>
      </c>
      <c r="E453" s="13">
        <f t="shared" si="51"/>
        <v>38</v>
      </c>
      <c r="F453">
        <v>552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16">
        <f t="shared" si="52"/>
        <v>560.32954100884922</v>
      </c>
      <c r="O453" s="17">
        <f t="shared" si="53"/>
        <v>-8.329541008849219</v>
      </c>
      <c r="P453" s="18">
        <f t="shared" si="54"/>
        <v>0</v>
      </c>
      <c r="Q453" s="14">
        <f t="shared" si="55"/>
        <v>69.381253418100869</v>
      </c>
    </row>
    <row r="454" spans="1:17">
      <c r="A454" s="12">
        <v>37521</v>
      </c>
      <c r="B454" s="13">
        <f t="shared" ref="B454:B517" si="56">MONTH(A454)</f>
        <v>9</v>
      </c>
      <c r="C454" s="13">
        <f t="shared" ref="C454:C517" si="57">DAY(A454)</f>
        <v>22</v>
      </c>
      <c r="D454" s="13">
        <f t="shared" ref="D454:D517" si="58">WEEKDAY(A454)</f>
        <v>1</v>
      </c>
      <c r="E454" s="13">
        <f t="shared" ref="E454:E517" si="59">WEEKNUM(A454)</f>
        <v>39</v>
      </c>
      <c r="F454">
        <v>335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16">
        <f t="shared" si="52"/>
        <v>361.50293478842201</v>
      </c>
      <c r="O454" s="17">
        <f t="shared" si="53"/>
        <v>-26.50293478842201</v>
      </c>
      <c r="P454" s="18">
        <f t="shared" si="54"/>
        <v>1</v>
      </c>
      <c r="Q454" s="14">
        <f t="shared" si="55"/>
        <v>702.40555239934963</v>
      </c>
    </row>
    <row r="455" spans="1:17">
      <c r="A455" s="12">
        <v>37522</v>
      </c>
      <c r="B455" s="13">
        <f t="shared" si="56"/>
        <v>9</v>
      </c>
      <c r="C455" s="13">
        <f t="shared" si="57"/>
        <v>23</v>
      </c>
      <c r="D455" s="13">
        <f t="shared" si="58"/>
        <v>2</v>
      </c>
      <c r="E455" s="13">
        <f t="shared" si="59"/>
        <v>39</v>
      </c>
      <c r="F455">
        <v>319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16">
        <f t="shared" ref="N455:N518" si="60">$T$5+VLOOKUP(D455,$S$8:$T$14,2)+VLOOKUP(E455,$S$17:$T$69,2)+G455*$T$73+H455*$T$74+I455*$T$75+J455*$T$76+M455*$T$79+L455*$T$78+K455*$T$77</f>
        <v>251.45630955842918</v>
      </c>
      <c r="O455" s="17">
        <f t="shared" ref="O455:O518" si="61">F455-N455</f>
        <v>67.543690441570817</v>
      </c>
      <c r="P455" s="18">
        <f t="shared" ref="P455:P518" si="62">IF(O455*O456&lt;0,1,0)</f>
        <v>0</v>
      </c>
      <c r="Q455" s="14">
        <f t="shared" ref="Q455:Q518" si="63">O455^2</f>
        <v>4562.150118466745</v>
      </c>
    </row>
    <row r="456" spans="1:17">
      <c r="A456" s="12">
        <v>37523</v>
      </c>
      <c r="B456" s="13">
        <f t="shared" si="56"/>
        <v>9</v>
      </c>
      <c r="C456" s="13">
        <f t="shared" si="57"/>
        <v>24</v>
      </c>
      <c r="D456" s="13">
        <f t="shared" si="58"/>
        <v>3</v>
      </c>
      <c r="E456" s="13">
        <f t="shared" si="59"/>
        <v>39</v>
      </c>
      <c r="F456">
        <v>292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s="16">
        <f t="shared" si="60"/>
        <v>269.50696495620224</v>
      </c>
      <c r="O456" s="17">
        <f t="shared" si="61"/>
        <v>22.493035043797761</v>
      </c>
      <c r="P456" s="18">
        <f t="shared" si="62"/>
        <v>0</v>
      </c>
      <c r="Q456" s="14">
        <f t="shared" si="63"/>
        <v>505.93662548151411</v>
      </c>
    </row>
    <row r="457" spans="1:17">
      <c r="A457" s="12">
        <v>37524</v>
      </c>
      <c r="B457" s="13">
        <f t="shared" si="56"/>
        <v>9</v>
      </c>
      <c r="C457" s="13">
        <f t="shared" si="57"/>
        <v>25</v>
      </c>
      <c r="D457" s="13">
        <f t="shared" si="58"/>
        <v>4</v>
      </c>
      <c r="E457" s="13">
        <f t="shared" si="59"/>
        <v>39</v>
      </c>
      <c r="F457">
        <v>305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16">
        <f t="shared" si="60"/>
        <v>303.21222073135209</v>
      </c>
      <c r="O457" s="17">
        <f t="shared" si="61"/>
        <v>1.7877792686479097</v>
      </c>
      <c r="P457" s="18">
        <f t="shared" si="62"/>
        <v>0</v>
      </c>
      <c r="Q457" s="14">
        <f t="shared" si="63"/>
        <v>3.196154713407255</v>
      </c>
    </row>
    <row r="458" spans="1:17">
      <c r="A458" s="12">
        <v>37525</v>
      </c>
      <c r="B458" s="13">
        <f t="shared" si="56"/>
        <v>9</v>
      </c>
      <c r="C458" s="13">
        <f t="shared" si="57"/>
        <v>26</v>
      </c>
      <c r="D458" s="13">
        <f t="shared" si="58"/>
        <v>5</v>
      </c>
      <c r="E458" s="13">
        <f t="shared" si="59"/>
        <v>39</v>
      </c>
      <c r="F458">
        <v>349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16">
        <f t="shared" si="60"/>
        <v>328.14504239153564</v>
      </c>
      <c r="O458" s="17">
        <f t="shared" si="61"/>
        <v>20.85495760846436</v>
      </c>
      <c r="P458" s="18">
        <f t="shared" si="62"/>
        <v>0</v>
      </c>
      <c r="Q458" s="14">
        <f t="shared" si="63"/>
        <v>434.92925685084549</v>
      </c>
    </row>
    <row r="459" spans="1:17">
      <c r="A459" s="12">
        <v>37526</v>
      </c>
      <c r="B459" s="13">
        <f t="shared" si="56"/>
        <v>9</v>
      </c>
      <c r="C459" s="13">
        <f t="shared" si="57"/>
        <v>27</v>
      </c>
      <c r="D459" s="13">
        <f t="shared" si="58"/>
        <v>6</v>
      </c>
      <c r="E459" s="13">
        <f t="shared" si="59"/>
        <v>39</v>
      </c>
      <c r="F459">
        <v>581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16">
        <f t="shared" si="60"/>
        <v>510.64748550938589</v>
      </c>
      <c r="O459" s="17">
        <f t="shared" si="61"/>
        <v>70.352514490614112</v>
      </c>
      <c r="P459" s="18">
        <f t="shared" si="62"/>
        <v>0</v>
      </c>
      <c r="Q459" s="14">
        <f t="shared" si="63"/>
        <v>4949.4762951520688</v>
      </c>
    </row>
    <row r="460" spans="1:17">
      <c r="A460" s="12">
        <v>37527</v>
      </c>
      <c r="B460" s="13">
        <f t="shared" si="56"/>
        <v>9</v>
      </c>
      <c r="C460" s="13">
        <f t="shared" si="57"/>
        <v>28</v>
      </c>
      <c r="D460" s="13">
        <f t="shared" si="58"/>
        <v>7</v>
      </c>
      <c r="E460" s="13">
        <f t="shared" si="59"/>
        <v>39</v>
      </c>
      <c r="F460">
        <v>640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16">
        <f t="shared" si="60"/>
        <v>564.32954502278574</v>
      </c>
      <c r="O460" s="17">
        <f t="shared" si="61"/>
        <v>75.670454977214263</v>
      </c>
      <c r="P460" s="18">
        <f t="shared" si="62"/>
        <v>0</v>
      </c>
      <c r="Q460" s="14">
        <f t="shared" si="63"/>
        <v>5726.0177564586111</v>
      </c>
    </row>
    <row r="461" spans="1:17">
      <c r="A461" s="12">
        <v>37528</v>
      </c>
      <c r="B461" s="13">
        <f t="shared" si="56"/>
        <v>9</v>
      </c>
      <c r="C461" s="13">
        <f t="shared" si="57"/>
        <v>29</v>
      </c>
      <c r="D461" s="13">
        <f t="shared" si="58"/>
        <v>1</v>
      </c>
      <c r="E461" s="13">
        <f t="shared" si="59"/>
        <v>40</v>
      </c>
      <c r="F461">
        <v>397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s="16">
        <f t="shared" si="60"/>
        <v>369.90294029369522</v>
      </c>
      <c r="O461" s="17">
        <f t="shared" si="61"/>
        <v>27.097059706304776</v>
      </c>
      <c r="P461" s="18">
        <f t="shared" si="62"/>
        <v>1</v>
      </c>
      <c r="Q461" s="14">
        <f t="shared" si="63"/>
        <v>734.25064472704594</v>
      </c>
    </row>
    <row r="462" spans="1:17">
      <c r="A462" s="12">
        <v>37529</v>
      </c>
      <c r="B462" s="13">
        <f t="shared" si="56"/>
        <v>9</v>
      </c>
      <c r="C462" s="13">
        <f t="shared" si="57"/>
        <v>30</v>
      </c>
      <c r="D462" s="13">
        <f t="shared" si="58"/>
        <v>2</v>
      </c>
      <c r="E462" s="13">
        <f t="shared" si="59"/>
        <v>40</v>
      </c>
      <c r="F462">
        <v>257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16">
        <f t="shared" si="60"/>
        <v>259.85631506370237</v>
      </c>
      <c r="O462" s="17">
        <f t="shared" si="61"/>
        <v>-2.8563150637023682</v>
      </c>
      <c r="P462" s="18">
        <f t="shared" si="62"/>
        <v>1</v>
      </c>
      <c r="Q462" s="14">
        <f t="shared" si="63"/>
        <v>8.1585357431330632</v>
      </c>
    </row>
    <row r="463" spans="1:17">
      <c r="A463" s="12">
        <v>37530</v>
      </c>
      <c r="B463" s="13">
        <f t="shared" si="56"/>
        <v>10</v>
      </c>
      <c r="C463" s="13">
        <f t="shared" si="57"/>
        <v>1</v>
      </c>
      <c r="D463" s="13">
        <f t="shared" si="58"/>
        <v>3</v>
      </c>
      <c r="E463" s="13">
        <f t="shared" si="59"/>
        <v>40</v>
      </c>
      <c r="F463">
        <v>317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16">
        <f t="shared" si="60"/>
        <v>277.90697046147545</v>
      </c>
      <c r="O463" s="17">
        <f t="shared" si="61"/>
        <v>39.093029538524547</v>
      </c>
      <c r="P463" s="18">
        <f t="shared" si="62"/>
        <v>0</v>
      </c>
      <c r="Q463" s="14">
        <f t="shared" si="63"/>
        <v>1528.2649584999529</v>
      </c>
    </row>
    <row r="464" spans="1:17">
      <c r="A464" s="12">
        <v>37531</v>
      </c>
      <c r="B464" s="13">
        <f t="shared" si="56"/>
        <v>10</v>
      </c>
      <c r="C464" s="13">
        <f t="shared" si="57"/>
        <v>2</v>
      </c>
      <c r="D464" s="13">
        <f t="shared" si="58"/>
        <v>4</v>
      </c>
      <c r="E464" s="13">
        <f t="shared" si="59"/>
        <v>40</v>
      </c>
      <c r="F464">
        <v>332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16">
        <f t="shared" si="60"/>
        <v>311.6122262366253</v>
      </c>
      <c r="O464" s="17">
        <f t="shared" si="61"/>
        <v>20.387773763374696</v>
      </c>
      <c r="P464" s="18">
        <f t="shared" si="62"/>
        <v>0</v>
      </c>
      <c r="Q464" s="14">
        <f t="shared" si="63"/>
        <v>415.66131902654962</v>
      </c>
    </row>
    <row r="465" spans="1:17">
      <c r="A465" s="12">
        <v>37532</v>
      </c>
      <c r="B465" s="13">
        <f t="shared" si="56"/>
        <v>10</v>
      </c>
      <c r="C465" s="13">
        <f t="shared" si="57"/>
        <v>3</v>
      </c>
      <c r="D465" s="13">
        <f t="shared" si="58"/>
        <v>5</v>
      </c>
      <c r="E465" s="13">
        <f t="shared" si="59"/>
        <v>40</v>
      </c>
      <c r="F465">
        <v>354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s="16">
        <f t="shared" si="60"/>
        <v>336.54504789680885</v>
      </c>
      <c r="O465" s="17">
        <f t="shared" si="61"/>
        <v>17.454952103191147</v>
      </c>
      <c r="P465" s="18">
        <f t="shared" si="62"/>
        <v>1</v>
      </c>
      <c r="Q465" s="14">
        <f t="shared" si="63"/>
        <v>304.67535292469705</v>
      </c>
    </row>
    <row r="466" spans="1:17">
      <c r="A466" s="12">
        <v>37533</v>
      </c>
      <c r="B466" s="13">
        <f t="shared" si="56"/>
        <v>10</v>
      </c>
      <c r="C466" s="13">
        <f t="shared" si="57"/>
        <v>4</v>
      </c>
      <c r="D466" s="13">
        <f t="shared" si="58"/>
        <v>6</v>
      </c>
      <c r="E466" s="13">
        <f t="shared" si="59"/>
        <v>40</v>
      </c>
      <c r="F466">
        <v>487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s="16">
        <f t="shared" si="60"/>
        <v>519.04749101465904</v>
      </c>
      <c r="O466" s="17">
        <f t="shared" si="61"/>
        <v>-32.047491014659045</v>
      </c>
      <c r="P466" s="18">
        <f t="shared" si="62"/>
        <v>1</v>
      </c>
      <c r="Q466" s="14">
        <f t="shared" si="63"/>
        <v>1027.0416803346523</v>
      </c>
    </row>
    <row r="467" spans="1:17">
      <c r="A467" s="12">
        <v>37534</v>
      </c>
      <c r="B467" s="13">
        <f t="shared" si="56"/>
        <v>10</v>
      </c>
      <c r="C467" s="13">
        <f t="shared" si="57"/>
        <v>5</v>
      </c>
      <c r="D467" s="13">
        <f t="shared" si="58"/>
        <v>7</v>
      </c>
      <c r="E467" s="13">
        <f t="shared" si="59"/>
        <v>40</v>
      </c>
      <c r="F467">
        <v>598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s="16">
        <f t="shared" si="60"/>
        <v>572.72955052805889</v>
      </c>
      <c r="O467" s="17">
        <f t="shared" si="61"/>
        <v>25.270449471941106</v>
      </c>
      <c r="P467" s="18">
        <f t="shared" si="62"/>
        <v>0</v>
      </c>
      <c r="Q467" s="14">
        <f t="shared" si="63"/>
        <v>638.59561651392846</v>
      </c>
    </row>
    <row r="468" spans="1:17">
      <c r="A468" s="12">
        <v>37535</v>
      </c>
      <c r="B468" s="13">
        <f t="shared" si="56"/>
        <v>10</v>
      </c>
      <c r="C468" s="13">
        <f t="shared" si="57"/>
        <v>6</v>
      </c>
      <c r="D468" s="13">
        <f t="shared" si="58"/>
        <v>1</v>
      </c>
      <c r="E468" s="13">
        <f t="shared" si="59"/>
        <v>41</v>
      </c>
      <c r="F468">
        <v>373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16">
        <f t="shared" si="60"/>
        <v>371.27437500511974</v>
      </c>
      <c r="O468" s="17">
        <f t="shared" si="61"/>
        <v>1.7256249948802633</v>
      </c>
      <c r="P468" s="18">
        <f t="shared" si="62"/>
        <v>0</v>
      </c>
      <c r="Q468" s="14">
        <f t="shared" si="63"/>
        <v>2.9777816229555087</v>
      </c>
    </row>
    <row r="469" spans="1:17">
      <c r="A469" s="12">
        <v>37536</v>
      </c>
      <c r="B469" s="13">
        <f t="shared" si="56"/>
        <v>10</v>
      </c>
      <c r="C469" s="13">
        <f t="shared" si="57"/>
        <v>7</v>
      </c>
      <c r="D469" s="13">
        <f t="shared" si="58"/>
        <v>2</v>
      </c>
      <c r="E469" s="13">
        <f t="shared" si="59"/>
        <v>41</v>
      </c>
      <c r="F469">
        <v>284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s="16">
        <f t="shared" si="60"/>
        <v>261.22774977512688</v>
      </c>
      <c r="O469" s="17">
        <f t="shared" si="61"/>
        <v>22.772250224873119</v>
      </c>
      <c r="P469" s="18">
        <f t="shared" si="62"/>
        <v>0</v>
      </c>
      <c r="Q469" s="14">
        <f t="shared" si="63"/>
        <v>518.57538030423382</v>
      </c>
    </row>
    <row r="470" spans="1:17">
      <c r="A470" s="12">
        <v>37537</v>
      </c>
      <c r="B470" s="13">
        <f t="shared" si="56"/>
        <v>10</v>
      </c>
      <c r="C470" s="13">
        <f t="shared" si="57"/>
        <v>8</v>
      </c>
      <c r="D470" s="13">
        <f t="shared" si="58"/>
        <v>3</v>
      </c>
      <c r="E470" s="13">
        <f t="shared" si="59"/>
        <v>41</v>
      </c>
      <c r="F470">
        <v>285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16">
        <f t="shared" si="60"/>
        <v>279.27840517289997</v>
      </c>
      <c r="O470" s="17">
        <f t="shared" si="61"/>
        <v>5.7215948271000343</v>
      </c>
      <c r="P470" s="18">
        <f t="shared" si="62"/>
        <v>0</v>
      </c>
      <c r="Q470" s="14">
        <f t="shared" si="63"/>
        <v>32.736647365497873</v>
      </c>
    </row>
    <row r="471" spans="1:17">
      <c r="A471" s="12">
        <v>37538</v>
      </c>
      <c r="B471" s="13">
        <f t="shared" si="56"/>
        <v>10</v>
      </c>
      <c r="C471" s="13">
        <f t="shared" si="57"/>
        <v>9</v>
      </c>
      <c r="D471" s="13">
        <f t="shared" si="58"/>
        <v>4</v>
      </c>
      <c r="E471" s="13">
        <f t="shared" si="59"/>
        <v>41</v>
      </c>
      <c r="F471">
        <v>328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16">
        <f t="shared" si="60"/>
        <v>312.98366094804987</v>
      </c>
      <c r="O471" s="17">
        <f t="shared" si="61"/>
        <v>15.016339051950126</v>
      </c>
      <c r="P471" s="18">
        <f t="shared" si="62"/>
        <v>0</v>
      </c>
      <c r="Q471" s="14">
        <f t="shared" si="63"/>
        <v>225.49043852312241</v>
      </c>
    </row>
    <row r="472" spans="1:17">
      <c r="A472" s="12">
        <v>37539</v>
      </c>
      <c r="B472" s="13">
        <f t="shared" si="56"/>
        <v>10</v>
      </c>
      <c r="C472" s="13">
        <f t="shared" si="57"/>
        <v>10</v>
      </c>
      <c r="D472" s="13">
        <f t="shared" si="58"/>
        <v>5</v>
      </c>
      <c r="E472" s="13">
        <f t="shared" si="59"/>
        <v>41</v>
      </c>
      <c r="F472">
        <v>392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s="16">
        <f t="shared" si="60"/>
        <v>337.91648260823342</v>
      </c>
      <c r="O472" s="17">
        <f t="shared" si="61"/>
        <v>54.083517391766577</v>
      </c>
      <c r="P472" s="18">
        <f t="shared" si="62"/>
        <v>0</v>
      </c>
      <c r="Q472" s="14">
        <f t="shared" si="63"/>
        <v>2925.0268534655179</v>
      </c>
    </row>
    <row r="473" spans="1:17">
      <c r="A473" s="12">
        <v>37540</v>
      </c>
      <c r="B473" s="13">
        <f t="shared" si="56"/>
        <v>10</v>
      </c>
      <c r="C473" s="13">
        <f t="shared" si="57"/>
        <v>11</v>
      </c>
      <c r="D473" s="13">
        <f t="shared" si="58"/>
        <v>6</v>
      </c>
      <c r="E473" s="13">
        <f t="shared" si="59"/>
        <v>41</v>
      </c>
      <c r="F473">
        <v>526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16">
        <f t="shared" si="60"/>
        <v>520.41892572608367</v>
      </c>
      <c r="O473" s="17">
        <f t="shared" si="61"/>
        <v>5.5810742739163288</v>
      </c>
      <c r="P473" s="18">
        <f t="shared" si="62"/>
        <v>0</v>
      </c>
      <c r="Q473" s="14">
        <f t="shared" si="63"/>
        <v>31.148390050970676</v>
      </c>
    </row>
    <row r="474" spans="1:17">
      <c r="A474" s="12">
        <v>37541</v>
      </c>
      <c r="B474" s="13">
        <f t="shared" si="56"/>
        <v>10</v>
      </c>
      <c r="C474" s="13">
        <f t="shared" si="57"/>
        <v>12</v>
      </c>
      <c r="D474" s="13">
        <f t="shared" si="58"/>
        <v>7</v>
      </c>
      <c r="E474" s="13">
        <f t="shared" si="59"/>
        <v>41</v>
      </c>
      <c r="F474">
        <v>648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 s="16">
        <f t="shared" si="60"/>
        <v>574.10098523948352</v>
      </c>
      <c r="O474" s="17">
        <f t="shared" si="61"/>
        <v>73.899014760516479</v>
      </c>
      <c r="P474" s="18">
        <f t="shared" si="62"/>
        <v>0</v>
      </c>
      <c r="Q474" s="14">
        <f t="shared" si="63"/>
        <v>5461.0643825750321</v>
      </c>
    </row>
    <row r="475" spans="1:17">
      <c r="A475" s="12">
        <v>37542</v>
      </c>
      <c r="B475" s="13">
        <f t="shared" si="56"/>
        <v>10</v>
      </c>
      <c r="C475" s="13">
        <f t="shared" si="57"/>
        <v>13</v>
      </c>
      <c r="D475" s="13">
        <f t="shared" si="58"/>
        <v>1</v>
      </c>
      <c r="E475" s="13">
        <f t="shared" si="59"/>
        <v>42</v>
      </c>
      <c r="F475">
        <v>451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s="16">
        <f t="shared" si="60"/>
        <v>395.06773678636893</v>
      </c>
      <c r="O475" s="17">
        <f t="shared" si="61"/>
        <v>55.932263213631074</v>
      </c>
      <c r="P475" s="18">
        <f t="shared" si="62"/>
        <v>1</v>
      </c>
      <c r="Q475" s="14">
        <f t="shared" si="63"/>
        <v>3128.4180681989078</v>
      </c>
    </row>
    <row r="476" spans="1:17">
      <c r="A476" s="12">
        <v>37543</v>
      </c>
      <c r="B476" s="13">
        <f t="shared" si="56"/>
        <v>10</v>
      </c>
      <c r="C476" s="13">
        <f t="shared" si="57"/>
        <v>14</v>
      </c>
      <c r="D476" s="13">
        <f t="shared" si="58"/>
        <v>2</v>
      </c>
      <c r="E476" s="13">
        <f t="shared" si="59"/>
        <v>42</v>
      </c>
      <c r="F476">
        <v>211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16">
        <f t="shared" si="60"/>
        <v>285.02111155637607</v>
      </c>
      <c r="O476" s="17">
        <f t="shared" si="61"/>
        <v>-74.02111155637607</v>
      </c>
      <c r="P476" s="18">
        <f t="shared" si="62"/>
        <v>1</v>
      </c>
      <c r="Q476" s="14">
        <f t="shared" si="63"/>
        <v>5479.1249560414708</v>
      </c>
    </row>
    <row r="477" spans="1:17">
      <c r="A477" s="12">
        <v>37544</v>
      </c>
      <c r="B477" s="13">
        <f t="shared" si="56"/>
        <v>10</v>
      </c>
      <c r="C477" s="13">
        <f t="shared" si="57"/>
        <v>15</v>
      </c>
      <c r="D477" s="13">
        <f t="shared" si="58"/>
        <v>3</v>
      </c>
      <c r="E477" s="13">
        <f t="shared" si="59"/>
        <v>42</v>
      </c>
      <c r="F477">
        <v>375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s="16">
        <f t="shared" si="60"/>
        <v>303.07176695414915</v>
      </c>
      <c r="O477" s="17">
        <f t="shared" si="61"/>
        <v>71.928233045850845</v>
      </c>
      <c r="P477" s="18">
        <f t="shared" si="62"/>
        <v>0</v>
      </c>
      <c r="Q477" s="14">
        <f t="shared" si="63"/>
        <v>5173.67070909823</v>
      </c>
    </row>
    <row r="478" spans="1:17">
      <c r="A478" s="12">
        <v>37545</v>
      </c>
      <c r="B478" s="13">
        <f t="shared" si="56"/>
        <v>10</v>
      </c>
      <c r="C478" s="13">
        <f t="shared" si="57"/>
        <v>16</v>
      </c>
      <c r="D478" s="13">
        <f t="shared" si="58"/>
        <v>4</v>
      </c>
      <c r="E478" s="13">
        <f t="shared" si="59"/>
        <v>42</v>
      </c>
      <c r="F478">
        <v>363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s="16">
        <f t="shared" si="60"/>
        <v>336.77702272929901</v>
      </c>
      <c r="O478" s="17">
        <f t="shared" si="61"/>
        <v>26.222977270700994</v>
      </c>
      <c r="P478" s="18">
        <f t="shared" si="62"/>
        <v>0</v>
      </c>
      <c r="Q478" s="14">
        <f t="shared" si="63"/>
        <v>687.64453693970097</v>
      </c>
    </row>
    <row r="479" spans="1:17">
      <c r="A479" s="12">
        <v>37546</v>
      </c>
      <c r="B479" s="13">
        <f t="shared" si="56"/>
        <v>10</v>
      </c>
      <c r="C479" s="13">
        <f t="shared" si="57"/>
        <v>17</v>
      </c>
      <c r="D479" s="13">
        <f t="shared" si="58"/>
        <v>5</v>
      </c>
      <c r="E479" s="13">
        <f t="shared" si="59"/>
        <v>42</v>
      </c>
      <c r="F479">
        <v>418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16">
        <f t="shared" si="60"/>
        <v>361.70984438948256</v>
      </c>
      <c r="O479" s="17">
        <f t="shared" si="61"/>
        <v>56.290155610517445</v>
      </c>
      <c r="P479" s="18">
        <f t="shared" si="62"/>
        <v>1</v>
      </c>
      <c r="Q479" s="14">
        <f t="shared" si="63"/>
        <v>3168.5816186562688</v>
      </c>
    </row>
    <row r="480" spans="1:17">
      <c r="A480" s="12">
        <v>37547</v>
      </c>
      <c r="B480" s="13">
        <f t="shared" si="56"/>
        <v>10</v>
      </c>
      <c r="C480" s="13">
        <f t="shared" si="57"/>
        <v>18</v>
      </c>
      <c r="D480" s="13">
        <f t="shared" si="58"/>
        <v>6</v>
      </c>
      <c r="E480" s="13">
        <f t="shared" si="59"/>
        <v>42</v>
      </c>
      <c r="F480">
        <v>532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s="16">
        <f t="shared" si="60"/>
        <v>544.2122875073328</v>
      </c>
      <c r="O480" s="17">
        <f t="shared" si="61"/>
        <v>-12.212287507332803</v>
      </c>
      <c r="P480" s="18">
        <f t="shared" si="62"/>
        <v>1</v>
      </c>
      <c r="Q480" s="14">
        <f t="shared" si="63"/>
        <v>149.13996616175686</v>
      </c>
    </row>
    <row r="481" spans="1:17">
      <c r="A481" s="12">
        <v>37548</v>
      </c>
      <c r="B481" s="13">
        <f t="shared" si="56"/>
        <v>10</v>
      </c>
      <c r="C481" s="13">
        <f t="shared" si="57"/>
        <v>19</v>
      </c>
      <c r="D481" s="13">
        <f t="shared" si="58"/>
        <v>7</v>
      </c>
      <c r="E481" s="13">
        <f t="shared" si="59"/>
        <v>42</v>
      </c>
      <c r="F481">
        <v>634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16">
        <f t="shared" si="60"/>
        <v>597.89434702073265</v>
      </c>
      <c r="O481" s="17">
        <f t="shared" si="61"/>
        <v>36.105652979267347</v>
      </c>
      <c r="P481" s="18">
        <f t="shared" si="62"/>
        <v>0</v>
      </c>
      <c r="Q481" s="14">
        <f t="shared" si="63"/>
        <v>1303.6181770592771</v>
      </c>
    </row>
    <row r="482" spans="1:17">
      <c r="A482" s="12">
        <v>37549</v>
      </c>
      <c r="B482" s="13">
        <f t="shared" si="56"/>
        <v>10</v>
      </c>
      <c r="C482" s="13">
        <f t="shared" si="57"/>
        <v>20</v>
      </c>
      <c r="D482" s="13">
        <f t="shared" si="58"/>
        <v>1</v>
      </c>
      <c r="E482" s="13">
        <f t="shared" si="59"/>
        <v>43</v>
      </c>
      <c r="F482">
        <v>451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16">
        <f t="shared" si="60"/>
        <v>366.85289524082322</v>
      </c>
      <c r="O482" s="17">
        <f t="shared" si="61"/>
        <v>84.147104759176784</v>
      </c>
      <c r="P482" s="18">
        <f t="shared" si="62"/>
        <v>1</v>
      </c>
      <c r="Q482" s="14">
        <f t="shared" si="63"/>
        <v>7080.7352393518722</v>
      </c>
    </row>
    <row r="483" spans="1:17">
      <c r="A483" s="12">
        <v>37550</v>
      </c>
      <c r="B483" s="13">
        <f t="shared" si="56"/>
        <v>10</v>
      </c>
      <c r="C483" s="13">
        <f t="shared" si="57"/>
        <v>21</v>
      </c>
      <c r="D483" s="13">
        <f t="shared" si="58"/>
        <v>2</v>
      </c>
      <c r="E483" s="13">
        <f t="shared" si="59"/>
        <v>43</v>
      </c>
      <c r="F483">
        <v>226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s="16">
        <f t="shared" si="60"/>
        <v>256.80627001083036</v>
      </c>
      <c r="O483" s="17">
        <f t="shared" si="61"/>
        <v>-30.80627001083036</v>
      </c>
      <c r="P483" s="18">
        <f t="shared" si="62"/>
        <v>1</v>
      </c>
      <c r="Q483" s="14">
        <f t="shared" si="63"/>
        <v>949.02627198018604</v>
      </c>
    </row>
    <row r="484" spans="1:17">
      <c r="A484" s="12">
        <v>37551</v>
      </c>
      <c r="B484" s="13">
        <f t="shared" si="56"/>
        <v>10</v>
      </c>
      <c r="C484" s="13">
        <f t="shared" si="57"/>
        <v>22</v>
      </c>
      <c r="D484" s="13">
        <f t="shared" si="58"/>
        <v>3</v>
      </c>
      <c r="E484" s="13">
        <f t="shared" si="59"/>
        <v>43</v>
      </c>
      <c r="F484">
        <v>322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s="16">
        <f t="shared" si="60"/>
        <v>274.85692540860344</v>
      </c>
      <c r="O484" s="17">
        <f t="shared" si="61"/>
        <v>47.143074591396555</v>
      </c>
      <c r="P484" s="18">
        <f t="shared" si="62"/>
        <v>0</v>
      </c>
      <c r="Q484" s="14">
        <f t="shared" si="63"/>
        <v>2222.4694819299793</v>
      </c>
    </row>
    <row r="485" spans="1:17">
      <c r="A485" s="12">
        <v>37552</v>
      </c>
      <c r="B485" s="13">
        <f t="shared" si="56"/>
        <v>10</v>
      </c>
      <c r="C485" s="13">
        <f t="shared" si="57"/>
        <v>23</v>
      </c>
      <c r="D485" s="13">
        <f t="shared" si="58"/>
        <v>4</v>
      </c>
      <c r="E485" s="13">
        <f t="shared" si="59"/>
        <v>43</v>
      </c>
      <c r="F485">
        <v>404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s="16">
        <f t="shared" si="60"/>
        <v>308.5621811837533</v>
      </c>
      <c r="O485" s="17">
        <f t="shared" si="61"/>
        <v>95.437818816246704</v>
      </c>
      <c r="P485" s="18">
        <f t="shared" si="62"/>
        <v>0</v>
      </c>
      <c r="Q485" s="14">
        <f t="shared" si="63"/>
        <v>9108.3772604027326</v>
      </c>
    </row>
    <row r="486" spans="1:17">
      <c r="A486" s="12">
        <v>37553</v>
      </c>
      <c r="B486" s="13">
        <f t="shared" si="56"/>
        <v>10</v>
      </c>
      <c r="C486" s="13">
        <f t="shared" si="57"/>
        <v>24</v>
      </c>
      <c r="D486" s="13">
        <f t="shared" si="58"/>
        <v>5</v>
      </c>
      <c r="E486" s="13">
        <f t="shared" si="59"/>
        <v>43</v>
      </c>
      <c r="F486">
        <v>363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6">
        <f t="shared" si="60"/>
        <v>333.49500284393685</v>
      </c>
      <c r="O486" s="17">
        <f t="shared" si="61"/>
        <v>29.504997156063155</v>
      </c>
      <c r="P486" s="18">
        <f t="shared" si="62"/>
        <v>0</v>
      </c>
      <c r="Q486" s="14">
        <f t="shared" si="63"/>
        <v>870.54485717929481</v>
      </c>
    </row>
    <row r="487" spans="1:17">
      <c r="A487" s="12">
        <v>37554</v>
      </c>
      <c r="B487" s="13">
        <f t="shared" si="56"/>
        <v>10</v>
      </c>
      <c r="C487" s="13">
        <f t="shared" si="57"/>
        <v>25</v>
      </c>
      <c r="D487" s="13">
        <f t="shared" si="58"/>
        <v>6</v>
      </c>
      <c r="E487" s="13">
        <f t="shared" si="59"/>
        <v>43</v>
      </c>
      <c r="F487">
        <v>661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s="16">
        <f t="shared" si="60"/>
        <v>515.99744596178709</v>
      </c>
      <c r="O487" s="17">
        <f t="shared" si="61"/>
        <v>145.00255403821291</v>
      </c>
      <c r="P487" s="18">
        <f t="shared" si="62"/>
        <v>0</v>
      </c>
      <c r="Q487" s="14">
        <f t="shared" si="63"/>
        <v>21025.740677604856</v>
      </c>
    </row>
    <row r="488" spans="1:17">
      <c r="A488" s="12">
        <v>37555</v>
      </c>
      <c r="B488" s="13">
        <f t="shared" si="56"/>
        <v>10</v>
      </c>
      <c r="C488" s="13">
        <f t="shared" si="57"/>
        <v>26</v>
      </c>
      <c r="D488" s="13">
        <f t="shared" si="58"/>
        <v>7</v>
      </c>
      <c r="E488" s="13">
        <f t="shared" si="59"/>
        <v>43</v>
      </c>
      <c r="F488">
        <v>607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s="16">
        <f t="shared" si="60"/>
        <v>569.67950547518694</v>
      </c>
      <c r="O488" s="17">
        <f t="shared" si="61"/>
        <v>37.320494524813057</v>
      </c>
      <c r="P488" s="18">
        <f t="shared" si="62"/>
        <v>0</v>
      </c>
      <c r="Q488" s="14">
        <f t="shared" si="63"/>
        <v>1392.8193115766014</v>
      </c>
    </row>
    <row r="489" spans="1:17">
      <c r="A489" s="12">
        <v>37556</v>
      </c>
      <c r="B489" s="13">
        <f t="shared" si="56"/>
        <v>10</v>
      </c>
      <c r="C489" s="13">
        <f t="shared" si="57"/>
        <v>27</v>
      </c>
      <c r="D489" s="13">
        <f t="shared" si="58"/>
        <v>1</v>
      </c>
      <c r="E489" s="13">
        <f t="shared" si="59"/>
        <v>44</v>
      </c>
      <c r="F489">
        <v>533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s="16">
        <f t="shared" si="60"/>
        <v>364.67432739372549</v>
      </c>
      <c r="O489" s="17">
        <f t="shared" si="61"/>
        <v>168.32567260627451</v>
      </c>
      <c r="P489" s="18">
        <f t="shared" si="62"/>
        <v>1</v>
      </c>
      <c r="Q489" s="14">
        <f t="shared" si="63"/>
        <v>28333.532058354711</v>
      </c>
    </row>
    <row r="490" spans="1:17">
      <c r="A490" s="12">
        <v>37557</v>
      </c>
      <c r="B490" s="13">
        <f t="shared" si="56"/>
        <v>10</v>
      </c>
      <c r="C490" s="13">
        <f t="shared" si="57"/>
        <v>28</v>
      </c>
      <c r="D490" s="13">
        <f t="shared" si="58"/>
        <v>2</v>
      </c>
      <c r="E490" s="13">
        <f t="shared" si="59"/>
        <v>44</v>
      </c>
      <c r="F490">
        <v>221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s="16">
        <f t="shared" si="60"/>
        <v>254.62770216373261</v>
      </c>
      <c r="O490" s="17">
        <f t="shared" si="61"/>
        <v>-33.627702163732607</v>
      </c>
      <c r="P490" s="18">
        <f t="shared" si="62"/>
        <v>0</v>
      </c>
      <c r="Q490" s="14">
        <f t="shared" si="63"/>
        <v>1130.8223528127066</v>
      </c>
    </row>
    <row r="491" spans="1:17">
      <c r="A491" s="12">
        <v>37558</v>
      </c>
      <c r="B491" s="13">
        <f t="shared" si="56"/>
        <v>10</v>
      </c>
      <c r="C491" s="13">
        <f t="shared" si="57"/>
        <v>29</v>
      </c>
      <c r="D491" s="13">
        <f t="shared" si="58"/>
        <v>3</v>
      </c>
      <c r="E491" s="13">
        <f t="shared" si="59"/>
        <v>44</v>
      </c>
      <c r="F491">
        <v>272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 s="16">
        <f t="shared" si="60"/>
        <v>272.67835756150572</v>
      </c>
      <c r="O491" s="17">
        <f t="shared" si="61"/>
        <v>-0.67835756150572024</v>
      </c>
      <c r="P491" s="18">
        <f t="shared" si="62"/>
        <v>0</v>
      </c>
      <c r="Q491" s="14">
        <f t="shared" si="63"/>
        <v>0.46016898125198702</v>
      </c>
    </row>
    <row r="492" spans="1:17">
      <c r="A492" s="12">
        <v>37559</v>
      </c>
      <c r="B492" s="13">
        <f t="shared" si="56"/>
        <v>10</v>
      </c>
      <c r="C492" s="13">
        <f t="shared" si="57"/>
        <v>30</v>
      </c>
      <c r="D492" s="13">
        <f t="shared" si="58"/>
        <v>4</v>
      </c>
      <c r="E492" s="13">
        <f t="shared" si="59"/>
        <v>44</v>
      </c>
      <c r="F492">
        <v>293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16">
        <f t="shared" si="60"/>
        <v>306.38361333665557</v>
      </c>
      <c r="O492" s="17">
        <f t="shared" si="61"/>
        <v>-13.383613336655571</v>
      </c>
      <c r="P492" s="18">
        <f t="shared" si="62"/>
        <v>0</v>
      </c>
      <c r="Q492" s="14">
        <f t="shared" si="63"/>
        <v>179.12110594510489</v>
      </c>
    </row>
    <row r="493" spans="1:17">
      <c r="A493" s="12">
        <v>37560</v>
      </c>
      <c r="B493" s="13">
        <f t="shared" si="56"/>
        <v>10</v>
      </c>
      <c r="C493" s="13">
        <f t="shared" si="57"/>
        <v>31</v>
      </c>
      <c r="D493" s="13">
        <f t="shared" si="58"/>
        <v>5</v>
      </c>
      <c r="E493" s="13">
        <f t="shared" si="59"/>
        <v>44</v>
      </c>
      <c r="F493">
        <v>267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s="16">
        <f t="shared" si="60"/>
        <v>331.31643499683912</v>
      </c>
      <c r="O493" s="17">
        <f t="shared" si="61"/>
        <v>-64.316434996839121</v>
      </c>
      <c r="P493" s="18">
        <f t="shared" si="62"/>
        <v>1</v>
      </c>
      <c r="Q493" s="14">
        <f t="shared" si="63"/>
        <v>4136.6038107026325</v>
      </c>
    </row>
    <row r="494" spans="1:17">
      <c r="A494" s="12">
        <v>37561</v>
      </c>
      <c r="B494" s="13">
        <f t="shared" si="56"/>
        <v>11</v>
      </c>
      <c r="C494" s="13">
        <f t="shared" si="57"/>
        <v>1</v>
      </c>
      <c r="D494" s="13">
        <f t="shared" si="58"/>
        <v>6</v>
      </c>
      <c r="E494" s="13">
        <f t="shared" si="59"/>
        <v>44</v>
      </c>
      <c r="F494">
        <v>606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s="16">
        <f t="shared" si="60"/>
        <v>513.81887811468937</v>
      </c>
      <c r="O494" s="17">
        <f t="shared" si="61"/>
        <v>92.181121885310631</v>
      </c>
      <c r="P494" s="18">
        <f t="shared" si="62"/>
        <v>0</v>
      </c>
      <c r="Q494" s="14">
        <f t="shared" si="63"/>
        <v>8497.3592320344942</v>
      </c>
    </row>
    <row r="495" spans="1:17">
      <c r="A495" s="12">
        <v>37562</v>
      </c>
      <c r="B495" s="13">
        <f t="shared" si="56"/>
        <v>11</v>
      </c>
      <c r="C495" s="13">
        <f t="shared" si="57"/>
        <v>2</v>
      </c>
      <c r="D495" s="13">
        <f t="shared" si="58"/>
        <v>7</v>
      </c>
      <c r="E495" s="13">
        <f t="shared" si="59"/>
        <v>44</v>
      </c>
      <c r="F495">
        <v>628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s="16">
        <f t="shared" si="60"/>
        <v>567.50093762808922</v>
      </c>
      <c r="O495" s="17">
        <f t="shared" si="61"/>
        <v>60.499062371910782</v>
      </c>
      <c r="P495" s="18">
        <f t="shared" si="62"/>
        <v>1</v>
      </c>
      <c r="Q495" s="14">
        <f t="shared" si="63"/>
        <v>3660.1365478803509</v>
      </c>
    </row>
    <row r="496" spans="1:17">
      <c r="A496" s="12">
        <v>37563</v>
      </c>
      <c r="B496" s="13">
        <f t="shared" si="56"/>
        <v>11</v>
      </c>
      <c r="C496" s="13">
        <f t="shared" si="57"/>
        <v>3</v>
      </c>
      <c r="D496" s="13">
        <f t="shared" si="58"/>
        <v>1</v>
      </c>
      <c r="E496" s="13">
        <f t="shared" si="59"/>
        <v>45</v>
      </c>
      <c r="F496">
        <v>369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s="16">
        <f t="shared" si="60"/>
        <v>380.63861908393778</v>
      </c>
      <c r="O496" s="17">
        <f t="shared" si="61"/>
        <v>-11.638619083937783</v>
      </c>
      <c r="P496" s="18">
        <f t="shared" si="62"/>
        <v>0</v>
      </c>
      <c r="Q496" s="14">
        <f t="shared" si="63"/>
        <v>135.45745418100077</v>
      </c>
    </row>
    <row r="497" spans="1:17">
      <c r="A497" s="12">
        <v>37564</v>
      </c>
      <c r="B497" s="13">
        <f t="shared" si="56"/>
        <v>11</v>
      </c>
      <c r="C497" s="13">
        <f t="shared" si="57"/>
        <v>4</v>
      </c>
      <c r="D497" s="13">
        <f t="shared" si="58"/>
        <v>2</v>
      </c>
      <c r="E497" s="13">
        <f t="shared" si="59"/>
        <v>45</v>
      </c>
      <c r="F497">
        <v>205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s="16">
        <f t="shared" si="60"/>
        <v>270.59199385394493</v>
      </c>
      <c r="O497" s="17">
        <f t="shared" si="61"/>
        <v>-65.591993853944928</v>
      </c>
      <c r="P497" s="18">
        <f t="shared" si="62"/>
        <v>0</v>
      </c>
      <c r="Q497" s="14">
        <f t="shared" si="63"/>
        <v>4302.3096577359493</v>
      </c>
    </row>
    <row r="498" spans="1:17">
      <c r="A498" s="12">
        <v>37565</v>
      </c>
      <c r="B498" s="13">
        <f t="shared" si="56"/>
        <v>11</v>
      </c>
      <c r="C498" s="13">
        <f t="shared" si="57"/>
        <v>5</v>
      </c>
      <c r="D498" s="13">
        <f t="shared" si="58"/>
        <v>3</v>
      </c>
      <c r="E498" s="13">
        <f t="shared" si="59"/>
        <v>45</v>
      </c>
      <c r="F498">
        <v>287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s="16">
        <f t="shared" si="60"/>
        <v>288.64264925171801</v>
      </c>
      <c r="O498" s="17">
        <f t="shared" si="61"/>
        <v>-1.6426492517180122</v>
      </c>
      <c r="P498" s="18">
        <f t="shared" si="62"/>
        <v>1</v>
      </c>
      <c r="Q498" s="14">
        <f t="shared" si="63"/>
        <v>2.6982965641697456</v>
      </c>
    </row>
    <row r="499" spans="1:17">
      <c r="A499" s="12">
        <v>37566</v>
      </c>
      <c r="B499" s="13">
        <f t="shared" si="56"/>
        <v>11</v>
      </c>
      <c r="C499" s="13">
        <f t="shared" si="57"/>
        <v>6</v>
      </c>
      <c r="D499" s="13">
        <f t="shared" si="58"/>
        <v>4</v>
      </c>
      <c r="E499" s="13">
        <f t="shared" si="59"/>
        <v>45</v>
      </c>
      <c r="F499">
        <v>354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16">
        <f t="shared" si="60"/>
        <v>322.34790502686786</v>
      </c>
      <c r="O499" s="17">
        <f t="shared" si="61"/>
        <v>31.652094973132137</v>
      </c>
      <c r="P499" s="18">
        <f t="shared" si="62"/>
        <v>0</v>
      </c>
      <c r="Q499" s="14">
        <f t="shared" si="63"/>
        <v>1001.8551161881767</v>
      </c>
    </row>
    <row r="500" spans="1:17">
      <c r="A500" s="12">
        <v>37567</v>
      </c>
      <c r="B500" s="13">
        <f t="shared" si="56"/>
        <v>11</v>
      </c>
      <c r="C500" s="13">
        <f t="shared" si="57"/>
        <v>7</v>
      </c>
      <c r="D500" s="13">
        <f t="shared" si="58"/>
        <v>5</v>
      </c>
      <c r="E500" s="13">
        <f t="shared" si="59"/>
        <v>45</v>
      </c>
      <c r="F500">
        <v>489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s="16">
        <f t="shared" si="60"/>
        <v>347.28072668705141</v>
      </c>
      <c r="O500" s="17">
        <f t="shared" si="61"/>
        <v>141.71927331294859</v>
      </c>
      <c r="P500" s="18">
        <f t="shared" si="62"/>
        <v>0</v>
      </c>
      <c r="Q500" s="14">
        <f t="shared" si="63"/>
        <v>20084.352428350223</v>
      </c>
    </row>
    <row r="501" spans="1:17">
      <c r="A501" s="12">
        <v>37568</v>
      </c>
      <c r="B501" s="13">
        <f t="shared" si="56"/>
        <v>11</v>
      </c>
      <c r="C501" s="13">
        <f t="shared" si="57"/>
        <v>8</v>
      </c>
      <c r="D501" s="13">
        <f t="shared" si="58"/>
        <v>6</v>
      </c>
      <c r="E501" s="13">
        <f t="shared" si="59"/>
        <v>45</v>
      </c>
      <c r="F501">
        <v>539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16">
        <f t="shared" si="60"/>
        <v>529.78316980490172</v>
      </c>
      <c r="O501" s="17">
        <f t="shared" si="61"/>
        <v>9.2168301950982823</v>
      </c>
      <c r="P501" s="18">
        <f t="shared" si="62"/>
        <v>0</v>
      </c>
      <c r="Q501" s="14">
        <f t="shared" si="63"/>
        <v>84.949958845275447</v>
      </c>
    </row>
    <row r="502" spans="1:17">
      <c r="A502" s="12">
        <v>37569</v>
      </c>
      <c r="B502" s="13">
        <f t="shared" si="56"/>
        <v>11</v>
      </c>
      <c r="C502" s="13">
        <f t="shared" si="57"/>
        <v>9</v>
      </c>
      <c r="D502" s="13">
        <f t="shared" si="58"/>
        <v>7</v>
      </c>
      <c r="E502" s="13">
        <f t="shared" si="59"/>
        <v>45</v>
      </c>
      <c r="F502">
        <v>591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s="16">
        <f t="shared" si="60"/>
        <v>583.46522931830157</v>
      </c>
      <c r="O502" s="17">
        <f t="shared" si="61"/>
        <v>7.5347706816984328</v>
      </c>
      <c r="P502" s="18">
        <f t="shared" si="62"/>
        <v>0</v>
      </c>
      <c r="Q502" s="14">
        <f t="shared" si="63"/>
        <v>56.772769225782262</v>
      </c>
    </row>
    <row r="503" spans="1:17">
      <c r="A503" s="12">
        <v>37570</v>
      </c>
      <c r="B503" s="13">
        <f t="shared" si="56"/>
        <v>11</v>
      </c>
      <c r="C503" s="13">
        <f t="shared" si="57"/>
        <v>10</v>
      </c>
      <c r="D503" s="13">
        <f t="shared" si="58"/>
        <v>1</v>
      </c>
      <c r="E503" s="13">
        <f t="shared" si="59"/>
        <v>46</v>
      </c>
      <c r="F503">
        <v>405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s="16">
        <f t="shared" si="60"/>
        <v>381.78147248500767</v>
      </c>
      <c r="O503" s="17">
        <f t="shared" si="61"/>
        <v>23.218527514992331</v>
      </c>
      <c r="P503" s="18">
        <f t="shared" si="62"/>
        <v>0</v>
      </c>
      <c r="Q503" s="14">
        <f t="shared" si="63"/>
        <v>539.10001996445601</v>
      </c>
    </row>
    <row r="504" spans="1:17">
      <c r="A504" s="12">
        <v>37571</v>
      </c>
      <c r="B504" s="13">
        <f t="shared" si="56"/>
        <v>11</v>
      </c>
      <c r="C504" s="13">
        <f t="shared" si="57"/>
        <v>11</v>
      </c>
      <c r="D504" s="13">
        <f t="shared" si="58"/>
        <v>2</v>
      </c>
      <c r="E504" s="13">
        <f t="shared" si="59"/>
        <v>46</v>
      </c>
      <c r="F504">
        <v>274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16">
        <f t="shared" si="60"/>
        <v>271.73484725501481</v>
      </c>
      <c r="O504" s="17">
        <f t="shared" si="61"/>
        <v>2.2651527449851869</v>
      </c>
      <c r="P504" s="18">
        <f t="shared" si="62"/>
        <v>1</v>
      </c>
      <c r="Q504" s="14">
        <f t="shared" si="63"/>
        <v>5.1309169581139269</v>
      </c>
    </row>
    <row r="505" spans="1:17">
      <c r="A505" s="12">
        <v>37572</v>
      </c>
      <c r="B505" s="13">
        <f t="shared" si="56"/>
        <v>11</v>
      </c>
      <c r="C505" s="13">
        <f t="shared" si="57"/>
        <v>12</v>
      </c>
      <c r="D505" s="13">
        <f t="shared" si="58"/>
        <v>3</v>
      </c>
      <c r="E505" s="13">
        <f t="shared" si="59"/>
        <v>46</v>
      </c>
      <c r="F505">
        <v>273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16">
        <f t="shared" si="60"/>
        <v>289.7855026527879</v>
      </c>
      <c r="O505" s="17">
        <f t="shared" si="61"/>
        <v>-16.785502652787898</v>
      </c>
      <c r="P505" s="18">
        <f t="shared" si="62"/>
        <v>1</v>
      </c>
      <c r="Q505" s="14">
        <f t="shared" si="63"/>
        <v>281.75309930674956</v>
      </c>
    </row>
    <row r="506" spans="1:17">
      <c r="A506" s="12">
        <v>37573</v>
      </c>
      <c r="B506" s="13">
        <f t="shared" si="56"/>
        <v>11</v>
      </c>
      <c r="C506" s="13">
        <f t="shared" si="57"/>
        <v>13</v>
      </c>
      <c r="D506" s="13">
        <f t="shared" si="58"/>
        <v>4</v>
      </c>
      <c r="E506" s="13">
        <f t="shared" si="59"/>
        <v>46</v>
      </c>
      <c r="F506">
        <v>346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s="16">
        <f t="shared" si="60"/>
        <v>323.49075842793775</v>
      </c>
      <c r="O506" s="17">
        <f t="shared" si="61"/>
        <v>22.509241572062251</v>
      </c>
      <c r="P506" s="18">
        <f t="shared" si="62"/>
        <v>1</v>
      </c>
      <c r="Q506" s="14">
        <f t="shared" si="63"/>
        <v>506.6659561494555</v>
      </c>
    </row>
    <row r="507" spans="1:17">
      <c r="A507" s="12">
        <v>37574</v>
      </c>
      <c r="B507" s="13">
        <f t="shared" si="56"/>
        <v>11</v>
      </c>
      <c r="C507" s="13">
        <f t="shared" si="57"/>
        <v>14</v>
      </c>
      <c r="D507" s="13">
        <f t="shared" si="58"/>
        <v>5</v>
      </c>
      <c r="E507" s="13">
        <f t="shared" si="59"/>
        <v>46</v>
      </c>
      <c r="F507">
        <v>310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s="16">
        <f t="shared" si="60"/>
        <v>348.4235800881213</v>
      </c>
      <c r="O507" s="17">
        <f t="shared" si="61"/>
        <v>-38.423580088121298</v>
      </c>
      <c r="P507" s="18">
        <f t="shared" si="62"/>
        <v>1</v>
      </c>
      <c r="Q507" s="14">
        <f t="shared" si="63"/>
        <v>1476.3715067882715</v>
      </c>
    </row>
    <row r="508" spans="1:17">
      <c r="A508" s="12">
        <v>37575</v>
      </c>
      <c r="B508" s="13">
        <f t="shared" si="56"/>
        <v>11</v>
      </c>
      <c r="C508" s="13">
        <f t="shared" si="57"/>
        <v>15</v>
      </c>
      <c r="D508" s="13">
        <f t="shared" si="58"/>
        <v>6</v>
      </c>
      <c r="E508" s="13">
        <f t="shared" si="59"/>
        <v>46</v>
      </c>
      <c r="F508">
        <v>572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s="16">
        <f t="shared" si="60"/>
        <v>530.92602320597155</v>
      </c>
      <c r="O508" s="17">
        <f t="shared" si="61"/>
        <v>41.073976794028454</v>
      </c>
      <c r="P508" s="18">
        <f t="shared" si="62"/>
        <v>0</v>
      </c>
      <c r="Q508" s="14">
        <f t="shared" si="63"/>
        <v>1687.071569676388</v>
      </c>
    </row>
    <row r="509" spans="1:17">
      <c r="A509" s="12">
        <v>37576</v>
      </c>
      <c r="B509" s="13">
        <f t="shared" si="56"/>
        <v>11</v>
      </c>
      <c r="C509" s="13">
        <f t="shared" si="57"/>
        <v>16</v>
      </c>
      <c r="D509" s="13">
        <f t="shared" si="58"/>
        <v>7</v>
      </c>
      <c r="E509" s="13">
        <f t="shared" si="59"/>
        <v>46</v>
      </c>
      <c r="F509">
        <v>616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 s="16">
        <f t="shared" si="60"/>
        <v>584.6080827193714</v>
      </c>
      <c r="O509" s="17">
        <f t="shared" si="61"/>
        <v>31.391917280628604</v>
      </c>
      <c r="P509" s="18">
        <f t="shared" si="62"/>
        <v>0</v>
      </c>
      <c r="Q509" s="14">
        <f t="shared" si="63"/>
        <v>985.45247055382879</v>
      </c>
    </row>
    <row r="510" spans="1:17">
      <c r="A510" s="12">
        <v>37577</v>
      </c>
      <c r="B510" s="13">
        <f t="shared" si="56"/>
        <v>11</v>
      </c>
      <c r="C510" s="13">
        <f t="shared" si="57"/>
        <v>17</v>
      </c>
      <c r="D510" s="13">
        <f t="shared" si="58"/>
        <v>1</v>
      </c>
      <c r="E510" s="13">
        <f t="shared" si="59"/>
        <v>47</v>
      </c>
      <c r="F510">
        <v>466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s="16">
        <f t="shared" si="60"/>
        <v>398.05665940204563</v>
      </c>
      <c r="O510" s="17">
        <f t="shared" si="61"/>
        <v>67.943340597954375</v>
      </c>
      <c r="P510" s="18">
        <f t="shared" si="62"/>
        <v>1</v>
      </c>
      <c r="Q510" s="14">
        <f t="shared" si="63"/>
        <v>4616.2975316096354</v>
      </c>
    </row>
    <row r="511" spans="1:17">
      <c r="A511" s="12">
        <v>37578</v>
      </c>
      <c r="B511" s="13">
        <f t="shared" si="56"/>
        <v>11</v>
      </c>
      <c r="C511" s="13">
        <f t="shared" si="57"/>
        <v>18</v>
      </c>
      <c r="D511" s="13">
        <f t="shared" si="58"/>
        <v>2</v>
      </c>
      <c r="E511" s="13">
        <f t="shared" si="59"/>
        <v>47</v>
      </c>
      <c r="F511">
        <v>194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16">
        <f t="shared" si="60"/>
        <v>288.01003417205277</v>
      </c>
      <c r="O511" s="17">
        <f t="shared" si="61"/>
        <v>-94.010034172052769</v>
      </c>
      <c r="P511" s="18">
        <f t="shared" si="62"/>
        <v>1</v>
      </c>
      <c r="Q511" s="14">
        <f t="shared" si="63"/>
        <v>8837.8865250305298</v>
      </c>
    </row>
    <row r="512" spans="1:17">
      <c r="A512" s="12">
        <v>37579</v>
      </c>
      <c r="B512" s="13">
        <f t="shared" si="56"/>
        <v>11</v>
      </c>
      <c r="C512" s="13">
        <f t="shared" si="57"/>
        <v>19</v>
      </c>
      <c r="D512" s="13">
        <f t="shared" si="58"/>
        <v>3</v>
      </c>
      <c r="E512" s="13">
        <f t="shared" si="59"/>
        <v>47</v>
      </c>
      <c r="F512">
        <v>310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16">
        <f t="shared" si="60"/>
        <v>306.06068956982585</v>
      </c>
      <c r="O512" s="17">
        <f t="shared" si="61"/>
        <v>3.9393104301741459</v>
      </c>
      <c r="P512" s="18">
        <f t="shared" si="62"/>
        <v>1</v>
      </c>
      <c r="Q512" s="14">
        <f t="shared" si="63"/>
        <v>15.518166665278814</v>
      </c>
    </row>
    <row r="513" spans="1:17">
      <c r="A513" s="12">
        <v>37580</v>
      </c>
      <c r="B513" s="13">
        <f t="shared" si="56"/>
        <v>11</v>
      </c>
      <c r="C513" s="13">
        <f t="shared" si="57"/>
        <v>20</v>
      </c>
      <c r="D513" s="13">
        <f t="shared" si="58"/>
        <v>4</v>
      </c>
      <c r="E513" s="13">
        <f t="shared" si="59"/>
        <v>47</v>
      </c>
      <c r="F513">
        <v>282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16">
        <f t="shared" si="60"/>
        <v>339.76594534497571</v>
      </c>
      <c r="O513" s="17">
        <f t="shared" si="61"/>
        <v>-57.765945344975705</v>
      </c>
      <c r="P513" s="18">
        <f t="shared" si="62"/>
        <v>0</v>
      </c>
      <c r="Q513" s="14">
        <f t="shared" si="63"/>
        <v>3336.9044415987205</v>
      </c>
    </row>
    <row r="514" spans="1:17">
      <c r="A514" s="12">
        <v>37581</v>
      </c>
      <c r="B514" s="13">
        <f t="shared" si="56"/>
        <v>11</v>
      </c>
      <c r="C514" s="13">
        <f t="shared" si="57"/>
        <v>21</v>
      </c>
      <c r="D514" s="13">
        <f t="shared" si="58"/>
        <v>5</v>
      </c>
      <c r="E514" s="13">
        <f t="shared" si="59"/>
        <v>47</v>
      </c>
      <c r="F514">
        <v>264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16">
        <f t="shared" si="60"/>
        <v>364.69876700515925</v>
      </c>
      <c r="O514" s="17">
        <f t="shared" si="61"/>
        <v>-100.69876700515925</v>
      </c>
      <c r="P514" s="18">
        <f t="shared" si="62"/>
        <v>1</v>
      </c>
      <c r="Q514" s="14">
        <f t="shared" si="63"/>
        <v>10140.24167635935</v>
      </c>
    </row>
    <row r="515" spans="1:17">
      <c r="A515" s="12">
        <v>37582</v>
      </c>
      <c r="B515" s="13">
        <f t="shared" si="56"/>
        <v>11</v>
      </c>
      <c r="C515" s="13">
        <f t="shared" si="57"/>
        <v>22</v>
      </c>
      <c r="D515" s="13">
        <f t="shared" si="58"/>
        <v>6</v>
      </c>
      <c r="E515" s="13">
        <f t="shared" si="59"/>
        <v>47</v>
      </c>
      <c r="F515">
        <v>566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16">
        <f t="shared" si="60"/>
        <v>547.20121012300956</v>
      </c>
      <c r="O515" s="17">
        <f t="shared" si="61"/>
        <v>18.79878987699044</v>
      </c>
      <c r="P515" s="18">
        <f t="shared" si="62"/>
        <v>0</v>
      </c>
      <c r="Q515" s="14">
        <f t="shared" si="63"/>
        <v>353.39450083923828</v>
      </c>
    </row>
    <row r="516" spans="1:17">
      <c r="A516" s="12">
        <v>37583</v>
      </c>
      <c r="B516" s="13">
        <f t="shared" si="56"/>
        <v>11</v>
      </c>
      <c r="C516" s="13">
        <f t="shared" si="57"/>
        <v>23</v>
      </c>
      <c r="D516" s="13">
        <f t="shared" si="58"/>
        <v>7</v>
      </c>
      <c r="E516" s="13">
        <f t="shared" si="59"/>
        <v>47</v>
      </c>
      <c r="F516">
        <v>636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s="16">
        <f t="shared" si="60"/>
        <v>600.88326963640941</v>
      </c>
      <c r="O516" s="17">
        <f t="shared" si="61"/>
        <v>35.116730363590591</v>
      </c>
      <c r="P516" s="18">
        <f t="shared" si="62"/>
        <v>1</v>
      </c>
      <c r="Q516" s="14">
        <f t="shared" si="63"/>
        <v>1233.1847514291253</v>
      </c>
    </row>
    <row r="517" spans="1:17">
      <c r="A517" s="12">
        <v>37584</v>
      </c>
      <c r="B517" s="13">
        <f t="shared" si="56"/>
        <v>11</v>
      </c>
      <c r="C517" s="13">
        <f t="shared" si="57"/>
        <v>24</v>
      </c>
      <c r="D517" s="13">
        <f t="shared" si="58"/>
        <v>1</v>
      </c>
      <c r="E517" s="13">
        <f t="shared" si="59"/>
        <v>48</v>
      </c>
      <c r="F517">
        <v>363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s="16">
        <f t="shared" si="60"/>
        <v>389.35146541651602</v>
      </c>
      <c r="O517" s="17">
        <f t="shared" si="61"/>
        <v>-26.351465416516021</v>
      </c>
      <c r="P517" s="18">
        <f t="shared" si="62"/>
        <v>0</v>
      </c>
      <c r="Q517" s="14">
        <f t="shared" si="63"/>
        <v>694.39972959783984</v>
      </c>
    </row>
    <row r="518" spans="1:17">
      <c r="A518" s="12">
        <v>37585</v>
      </c>
      <c r="B518" s="13">
        <f t="shared" ref="B518:B581" si="64">MONTH(A518)</f>
        <v>11</v>
      </c>
      <c r="C518" s="13">
        <f t="shared" ref="C518:C581" si="65">DAY(A518)</f>
        <v>25</v>
      </c>
      <c r="D518" s="13">
        <f t="shared" ref="D518:D581" si="66">WEEKDAY(A518)</f>
        <v>2</v>
      </c>
      <c r="E518" s="13">
        <f t="shared" ref="E518:E581" si="67">WEEKNUM(A518)</f>
        <v>48</v>
      </c>
      <c r="F518">
        <v>246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 s="16">
        <f t="shared" si="60"/>
        <v>279.30484018652317</v>
      </c>
      <c r="O518" s="17">
        <f t="shared" si="61"/>
        <v>-33.304840186523165</v>
      </c>
      <c r="P518" s="18">
        <f t="shared" si="62"/>
        <v>1</v>
      </c>
      <c r="Q518" s="14">
        <f t="shared" si="63"/>
        <v>1109.2123798498485</v>
      </c>
    </row>
    <row r="519" spans="1:17">
      <c r="A519" s="12">
        <v>37586</v>
      </c>
      <c r="B519" s="13">
        <f t="shared" si="64"/>
        <v>11</v>
      </c>
      <c r="C519" s="13">
        <f t="shared" si="65"/>
        <v>26</v>
      </c>
      <c r="D519" s="13">
        <f t="shared" si="66"/>
        <v>3</v>
      </c>
      <c r="E519" s="13">
        <f t="shared" si="67"/>
        <v>48</v>
      </c>
      <c r="F519">
        <v>393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s="16">
        <f t="shared" ref="N519:N582" si="68">$T$5+VLOOKUP(D519,$S$8:$T$14,2)+VLOOKUP(E519,$S$17:$T$69,2)+G519*$T$73+H519*$T$74+I519*$T$75+J519*$T$76+M519*$T$79+L519*$T$78+K519*$T$77</f>
        <v>297.35549558429625</v>
      </c>
      <c r="O519" s="17">
        <f t="shared" ref="O519:O582" si="69">F519-N519</f>
        <v>95.64450441570375</v>
      </c>
      <c r="P519" s="18">
        <f t="shared" ref="P519:P582" si="70">IF(O519*O520&lt;0,1,0)</f>
        <v>0</v>
      </c>
      <c r="Q519" s="14">
        <f t="shared" ref="Q519:Q582" si="71">O519^2</f>
        <v>9147.871224925575</v>
      </c>
    </row>
    <row r="520" spans="1:17">
      <c r="A520" s="12">
        <v>37587</v>
      </c>
      <c r="B520" s="13">
        <f t="shared" si="64"/>
        <v>11</v>
      </c>
      <c r="C520" s="13">
        <f t="shared" si="65"/>
        <v>27</v>
      </c>
      <c r="D520" s="13">
        <f t="shared" si="66"/>
        <v>4</v>
      </c>
      <c r="E520" s="13">
        <f t="shared" si="67"/>
        <v>48</v>
      </c>
      <c r="F520">
        <v>459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s="16">
        <f t="shared" si="68"/>
        <v>331.0607513594461</v>
      </c>
      <c r="O520" s="17">
        <f t="shared" si="69"/>
        <v>127.9392486405539</v>
      </c>
      <c r="P520" s="18">
        <f t="shared" si="70"/>
        <v>1</v>
      </c>
      <c r="Q520" s="14">
        <f t="shared" si="71"/>
        <v>16368.451342709473</v>
      </c>
    </row>
    <row r="521" spans="1:17">
      <c r="A521" s="12">
        <v>37589</v>
      </c>
      <c r="B521" s="13">
        <f t="shared" si="64"/>
        <v>11</v>
      </c>
      <c r="C521" s="13">
        <f t="shared" si="65"/>
        <v>29</v>
      </c>
      <c r="D521" s="13">
        <f t="shared" si="66"/>
        <v>6</v>
      </c>
      <c r="E521" s="13">
        <f t="shared" si="67"/>
        <v>48</v>
      </c>
      <c r="F521">
        <v>453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 s="16">
        <f t="shared" si="68"/>
        <v>538.49601613747984</v>
      </c>
      <c r="O521" s="17">
        <f t="shared" si="69"/>
        <v>-85.496016137479842</v>
      </c>
      <c r="P521" s="18">
        <f t="shared" si="70"/>
        <v>1</v>
      </c>
      <c r="Q521" s="14">
        <f t="shared" si="71"/>
        <v>7309.5687753802131</v>
      </c>
    </row>
    <row r="522" spans="1:17">
      <c r="A522" s="12">
        <v>37590</v>
      </c>
      <c r="B522" s="13">
        <f t="shared" si="64"/>
        <v>11</v>
      </c>
      <c r="C522" s="13">
        <f t="shared" si="65"/>
        <v>30</v>
      </c>
      <c r="D522" s="13">
        <f t="shared" si="66"/>
        <v>7</v>
      </c>
      <c r="E522" s="13">
        <f t="shared" si="67"/>
        <v>48</v>
      </c>
      <c r="F522">
        <v>620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16">
        <f t="shared" si="68"/>
        <v>592.17807565087969</v>
      </c>
      <c r="O522" s="17">
        <f t="shared" si="69"/>
        <v>27.821924349120309</v>
      </c>
      <c r="P522" s="18">
        <f t="shared" si="70"/>
        <v>1</v>
      </c>
      <c r="Q522" s="14">
        <f t="shared" si="71"/>
        <v>774.05947448817346</v>
      </c>
    </row>
    <row r="523" spans="1:17">
      <c r="A523" s="12">
        <v>37591</v>
      </c>
      <c r="B523" s="13">
        <f t="shared" si="64"/>
        <v>12</v>
      </c>
      <c r="C523" s="13">
        <f t="shared" si="65"/>
        <v>1</v>
      </c>
      <c r="D523" s="13">
        <f t="shared" si="66"/>
        <v>1</v>
      </c>
      <c r="E523" s="13">
        <f t="shared" si="67"/>
        <v>49</v>
      </c>
      <c r="F523">
        <v>393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s="16">
        <f t="shared" si="68"/>
        <v>399.17433443302161</v>
      </c>
      <c r="O523" s="17">
        <f t="shared" si="69"/>
        <v>-6.1743344330216132</v>
      </c>
      <c r="P523" s="18">
        <f t="shared" si="70"/>
        <v>0</v>
      </c>
      <c r="Q523" s="14">
        <f t="shared" si="71"/>
        <v>38.122405690796327</v>
      </c>
    </row>
    <row r="524" spans="1:17">
      <c r="A524" s="12">
        <v>37592</v>
      </c>
      <c r="B524" s="13">
        <f t="shared" si="64"/>
        <v>12</v>
      </c>
      <c r="C524" s="13">
        <f t="shared" si="65"/>
        <v>2</v>
      </c>
      <c r="D524" s="13">
        <f t="shared" si="66"/>
        <v>2</v>
      </c>
      <c r="E524" s="13">
        <f t="shared" si="67"/>
        <v>49</v>
      </c>
      <c r="F524">
        <v>273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16">
        <f t="shared" si="68"/>
        <v>289.12770920302876</v>
      </c>
      <c r="O524" s="17">
        <f t="shared" si="69"/>
        <v>-16.127709203028758</v>
      </c>
      <c r="P524" s="18">
        <f t="shared" si="70"/>
        <v>0</v>
      </c>
      <c r="Q524" s="14">
        <f t="shared" si="71"/>
        <v>260.10300413745847</v>
      </c>
    </row>
    <row r="525" spans="1:17">
      <c r="A525" s="12">
        <v>37593</v>
      </c>
      <c r="B525" s="13">
        <f t="shared" si="64"/>
        <v>12</v>
      </c>
      <c r="C525" s="13">
        <f t="shared" si="65"/>
        <v>3</v>
      </c>
      <c r="D525" s="13">
        <f t="shared" si="66"/>
        <v>3</v>
      </c>
      <c r="E525" s="13">
        <f t="shared" si="67"/>
        <v>49</v>
      </c>
      <c r="F525">
        <v>305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s="16">
        <f t="shared" si="68"/>
        <v>307.17836460080184</v>
      </c>
      <c r="O525" s="17">
        <f t="shared" si="69"/>
        <v>-2.1783646008018422</v>
      </c>
      <c r="P525" s="18">
        <f t="shared" si="70"/>
        <v>0</v>
      </c>
      <c r="Q525" s="14">
        <f t="shared" si="71"/>
        <v>4.7452723340265699</v>
      </c>
    </row>
    <row r="526" spans="1:17">
      <c r="A526" s="12">
        <v>37594</v>
      </c>
      <c r="B526" s="13">
        <f t="shared" si="64"/>
        <v>12</v>
      </c>
      <c r="C526" s="13">
        <f t="shared" si="65"/>
        <v>4</v>
      </c>
      <c r="D526" s="13">
        <f t="shared" si="66"/>
        <v>4</v>
      </c>
      <c r="E526" s="13">
        <f t="shared" si="67"/>
        <v>49</v>
      </c>
      <c r="F526">
        <v>321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 s="16">
        <f t="shared" si="68"/>
        <v>340.88362037595169</v>
      </c>
      <c r="O526" s="17">
        <f t="shared" si="69"/>
        <v>-19.883620375951693</v>
      </c>
      <c r="P526" s="18">
        <f t="shared" si="70"/>
        <v>0</v>
      </c>
      <c r="Q526" s="14">
        <f t="shared" si="71"/>
        <v>395.35835925496139</v>
      </c>
    </row>
    <row r="527" spans="1:17">
      <c r="A527" s="12">
        <v>37595</v>
      </c>
      <c r="B527" s="13">
        <f t="shared" si="64"/>
        <v>12</v>
      </c>
      <c r="C527" s="13">
        <f t="shared" si="65"/>
        <v>5</v>
      </c>
      <c r="D527" s="13">
        <f t="shared" si="66"/>
        <v>5</v>
      </c>
      <c r="E527" s="13">
        <f t="shared" si="67"/>
        <v>49</v>
      </c>
      <c r="F527">
        <v>326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s="16">
        <f t="shared" si="68"/>
        <v>365.81644203613524</v>
      </c>
      <c r="O527" s="17">
        <f t="shared" si="69"/>
        <v>-39.816442036135243</v>
      </c>
      <c r="P527" s="18">
        <f t="shared" si="70"/>
        <v>1</v>
      </c>
      <c r="Q527" s="14">
        <f t="shared" si="71"/>
        <v>1585.3490564169176</v>
      </c>
    </row>
    <row r="528" spans="1:17">
      <c r="A528" s="12">
        <v>37596</v>
      </c>
      <c r="B528" s="13">
        <f t="shared" si="64"/>
        <v>12</v>
      </c>
      <c r="C528" s="13">
        <f t="shared" si="65"/>
        <v>6</v>
      </c>
      <c r="D528" s="13">
        <f t="shared" si="66"/>
        <v>6</v>
      </c>
      <c r="E528" s="13">
        <f t="shared" si="67"/>
        <v>49</v>
      </c>
      <c r="F528">
        <v>621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s="16">
        <f t="shared" si="68"/>
        <v>548.31888515398555</v>
      </c>
      <c r="O528" s="17">
        <f t="shared" si="69"/>
        <v>72.681114846014452</v>
      </c>
      <c r="P528" s="18">
        <f t="shared" si="70"/>
        <v>0</v>
      </c>
      <c r="Q528" s="14">
        <f t="shared" si="71"/>
        <v>5282.5444552595427</v>
      </c>
    </row>
    <row r="529" spans="1:17">
      <c r="A529" s="12">
        <v>37597</v>
      </c>
      <c r="B529" s="13">
        <f t="shared" si="64"/>
        <v>12</v>
      </c>
      <c r="C529" s="13">
        <f t="shared" si="65"/>
        <v>7</v>
      </c>
      <c r="D529" s="13">
        <f t="shared" si="66"/>
        <v>7</v>
      </c>
      <c r="E529" s="13">
        <f t="shared" si="67"/>
        <v>49</v>
      </c>
      <c r="F529">
        <v>664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s="16">
        <f t="shared" si="68"/>
        <v>602.0009446673854</v>
      </c>
      <c r="O529" s="17">
        <f t="shared" si="69"/>
        <v>61.999055332614603</v>
      </c>
      <c r="P529" s="18">
        <f t="shared" si="70"/>
        <v>0</v>
      </c>
      <c r="Q529" s="14">
        <f t="shared" si="71"/>
        <v>3843.8828621366074</v>
      </c>
    </row>
    <row r="530" spans="1:17">
      <c r="A530" s="12">
        <v>37598</v>
      </c>
      <c r="B530" s="13">
        <f t="shared" si="64"/>
        <v>12</v>
      </c>
      <c r="C530" s="13">
        <f t="shared" si="65"/>
        <v>8</v>
      </c>
      <c r="D530" s="13">
        <f t="shared" si="66"/>
        <v>1</v>
      </c>
      <c r="E530" s="13">
        <f t="shared" si="67"/>
        <v>50</v>
      </c>
      <c r="F530">
        <v>522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s="16">
        <f t="shared" si="68"/>
        <v>441.53145958975597</v>
      </c>
      <c r="O530" s="17">
        <f t="shared" si="69"/>
        <v>80.468540410244032</v>
      </c>
      <c r="P530" s="18">
        <f t="shared" si="70"/>
        <v>1</v>
      </c>
      <c r="Q530" s="14">
        <f t="shared" si="71"/>
        <v>6475.1859957550769</v>
      </c>
    </row>
    <row r="531" spans="1:17">
      <c r="A531" s="12">
        <v>37599</v>
      </c>
      <c r="B531" s="13">
        <f t="shared" si="64"/>
        <v>12</v>
      </c>
      <c r="C531" s="13">
        <f t="shared" si="65"/>
        <v>9</v>
      </c>
      <c r="D531" s="13">
        <f t="shared" si="66"/>
        <v>2</v>
      </c>
      <c r="E531" s="13">
        <f t="shared" si="67"/>
        <v>50</v>
      </c>
      <c r="F531">
        <v>243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16">
        <f t="shared" si="68"/>
        <v>331.48483435976311</v>
      </c>
      <c r="O531" s="17">
        <f t="shared" si="69"/>
        <v>-88.484834359763113</v>
      </c>
      <c r="P531" s="18">
        <f t="shared" si="70"/>
        <v>0</v>
      </c>
      <c r="Q531" s="14">
        <f t="shared" si="71"/>
        <v>7829.5659116747147</v>
      </c>
    </row>
    <row r="532" spans="1:17">
      <c r="A532" s="12">
        <v>37600</v>
      </c>
      <c r="B532" s="13">
        <f t="shared" si="64"/>
        <v>12</v>
      </c>
      <c r="C532" s="13">
        <f t="shared" si="65"/>
        <v>10</v>
      </c>
      <c r="D532" s="13">
        <f t="shared" si="66"/>
        <v>3</v>
      </c>
      <c r="E532" s="13">
        <f t="shared" si="67"/>
        <v>50</v>
      </c>
      <c r="F532">
        <v>264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16">
        <f t="shared" si="68"/>
        <v>349.5354897575362</v>
      </c>
      <c r="O532" s="17">
        <f t="shared" si="69"/>
        <v>-85.535489757536197</v>
      </c>
      <c r="P532" s="18">
        <f t="shared" si="70"/>
        <v>0</v>
      </c>
      <c r="Q532" s="14">
        <f t="shared" si="71"/>
        <v>7316.3200080615798</v>
      </c>
    </row>
    <row r="533" spans="1:17">
      <c r="A533" s="12">
        <v>37601</v>
      </c>
      <c r="B533" s="13">
        <f t="shared" si="64"/>
        <v>12</v>
      </c>
      <c r="C533" s="13">
        <f t="shared" si="65"/>
        <v>11</v>
      </c>
      <c r="D533" s="13">
        <f t="shared" si="66"/>
        <v>4</v>
      </c>
      <c r="E533" s="13">
        <f t="shared" si="67"/>
        <v>50</v>
      </c>
      <c r="F533">
        <v>323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s="16">
        <f t="shared" si="68"/>
        <v>383.24074553268605</v>
      </c>
      <c r="O533" s="17">
        <f t="shared" si="69"/>
        <v>-60.240745532686049</v>
      </c>
      <c r="P533" s="18">
        <f t="shared" si="70"/>
        <v>0</v>
      </c>
      <c r="Q533" s="14">
        <f t="shared" si="71"/>
        <v>3628.9474223338343</v>
      </c>
    </row>
    <row r="534" spans="1:17">
      <c r="A534" s="12">
        <v>37602</v>
      </c>
      <c r="B534" s="13">
        <f t="shared" si="64"/>
        <v>12</v>
      </c>
      <c r="C534" s="13">
        <f t="shared" si="65"/>
        <v>12</v>
      </c>
      <c r="D534" s="13">
        <f t="shared" si="66"/>
        <v>5</v>
      </c>
      <c r="E534" s="13">
        <f t="shared" si="67"/>
        <v>50</v>
      </c>
      <c r="F534">
        <v>372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s="16">
        <f t="shared" si="68"/>
        <v>408.1735671928696</v>
      </c>
      <c r="O534" s="17">
        <f t="shared" si="69"/>
        <v>-36.173567192869598</v>
      </c>
      <c r="P534" s="18">
        <f t="shared" si="70"/>
        <v>1</v>
      </c>
      <c r="Q534" s="14">
        <f t="shared" si="71"/>
        <v>1308.5269634570516</v>
      </c>
    </row>
    <row r="535" spans="1:17">
      <c r="A535" s="12">
        <v>37603</v>
      </c>
      <c r="B535" s="13">
        <f t="shared" si="64"/>
        <v>12</v>
      </c>
      <c r="C535" s="13">
        <f t="shared" si="65"/>
        <v>13</v>
      </c>
      <c r="D535" s="13">
        <f t="shared" si="66"/>
        <v>6</v>
      </c>
      <c r="E535" s="13">
        <f t="shared" si="67"/>
        <v>50</v>
      </c>
      <c r="F535">
        <v>593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s="16">
        <f t="shared" si="68"/>
        <v>590.67601031071979</v>
      </c>
      <c r="O535" s="17">
        <f t="shared" si="69"/>
        <v>2.3239896892802108</v>
      </c>
      <c r="P535" s="18">
        <f t="shared" si="70"/>
        <v>0</v>
      </c>
      <c r="Q535" s="14">
        <f t="shared" si="71"/>
        <v>5.4009280758807305</v>
      </c>
    </row>
    <row r="536" spans="1:17">
      <c r="A536" s="12">
        <v>37604</v>
      </c>
      <c r="B536" s="13">
        <f t="shared" si="64"/>
        <v>12</v>
      </c>
      <c r="C536" s="13">
        <f t="shared" si="65"/>
        <v>14</v>
      </c>
      <c r="D536" s="13">
        <f t="shared" si="66"/>
        <v>7</v>
      </c>
      <c r="E536" s="13">
        <f t="shared" si="67"/>
        <v>50</v>
      </c>
      <c r="F536">
        <v>692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s="16">
        <f t="shared" si="68"/>
        <v>644.35806982411964</v>
      </c>
      <c r="O536" s="17">
        <f t="shared" si="69"/>
        <v>47.641930175880361</v>
      </c>
      <c r="P536" s="18">
        <f t="shared" si="70"/>
        <v>0</v>
      </c>
      <c r="Q536" s="14">
        <f t="shared" si="71"/>
        <v>2269.75351088346</v>
      </c>
    </row>
    <row r="537" spans="1:17">
      <c r="A537" s="12">
        <v>37605</v>
      </c>
      <c r="B537" s="13">
        <f t="shared" si="64"/>
        <v>12</v>
      </c>
      <c r="C537" s="13">
        <f t="shared" si="65"/>
        <v>15</v>
      </c>
      <c r="D537" s="13">
        <f t="shared" si="66"/>
        <v>1</v>
      </c>
      <c r="E537" s="13">
        <f t="shared" si="67"/>
        <v>51</v>
      </c>
      <c r="F537">
        <v>498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s="16">
        <f t="shared" si="68"/>
        <v>440.81717387885061</v>
      </c>
      <c r="O537" s="17">
        <f t="shared" si="69"/>
        <v>57.18282612114939</v>
      </c>
      <c r="P537" s="18">
        <f t="shared" si="70"/>
        <v>1</v>
      </c>
      <c r="Q537" s="14">
        <f t="shared" si="71"/>
        <v>3269.8756032016049</v>
      </c>
    </row>
    <row r="538" spans="1:17">
      <c r="A538" s="12">
        <v>37606</v>
      </c>
      <c r="B538" s="13">
        <f t="shared" si="64"/>
        <v>12</v>
      </c>
      <c r="C538" s="13">
        <f t="shared" si="65"/>
        <v>16</v>
      </c>
      <c r="D538" s="13">
        <f t="shared" si="66"/>
        <v>2</v>
      </c>
      <c r="E538" s="13">
        <f t="shared" si="67"/>
        <v>51</v>
      </c>
      <c r="F538">
        <v>298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16">
        <f t="shared" si="68"/>
        <v>330.77054864885775</v>
      </c>
      <c r="O538" s="17">
        <f t="shared" si="69"/>
        <v>-32.770548648857755</v>
      </c>
      <c r="P538" s="18">
        <f t="shared" si="70"/>
        <v>0</v>
      </c>
      <c r="Q538" s="14">
        <f t="shared" si="71"/>
        <v>1073.9088587471529</v>
      </c>
    </row>
    <row r="539" spans="1:17">
      <c r="A539" s="12">
        <v>37607</v>
      </c>
      <c r="B539" s="13">
        <f t="shared" si="64"/>
        <v>12</v>
      </c>
      <c r="C539" s="13">
        <f t="shared" si="65"/>
        <v>17</v>
      </c>
      <c r="D539" s="13">
        <f t="shared" si="66"/>
        <v>3</v>
      </c>
      <c r="E539" s="13">
        <f t="shared" si="67"/>
        <v>51</v>
      </c>
      <c r="F539">
        <v>282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s="16">
        <f t="shared" si="68"/>
        <v>348.82120404663084</v>
      </c>
      <c r="O539" s="17">
        <f t="shared" si="69"/>
        <v>-66.821204046630839</v>
      </c>
      <c r="P539" s="18">
        <f t="shared" si="70"/>
        <v>0</v>
      </c>
      <c r="Q539" s="14">
        <f t="shared" si="71"/>
        <v>4465.0733102414733</v>
      </c>
    </row>
    <row r="540" spans="1:17">
      <c r="A540" s="12">
        <v>37608</v>
      </c>
      <c r="B540" s="13">
        <f t="shared" si="64"/>
        <v>12</v>
      </c>
      <c r="C540" s="13">
        <f t="shared" si="65"/>
        <v>18</v>
      </c>
      <c r="D540" s="13">
        <f t="shared" si="66"/>
        <v>4</v>
      </c>
      <c r="E540" s="13">
        <f t="shared" si="67"/>
        <v>51</v>
      </c>
      <c r="F540">
        <v>379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 s="16">
        <f t="shared" si="68"/>
        <v>382.52645982178069</v>
      </c>
      <c r="O540" s="17">
        <f t="shared" si="69"/>
        <v>-3.5264598217806906</v>
      </c>
      <c r="P540" s="18">
        <f t="shared" si="70"/>
        <v>1</v>
      </c>
      <c r="Q540" s="14">
        <f t="shared" si="71"/>
        <v>12.435918874633501</v>
      </c>
    </row>
    <row r="541" spans="1:17">
      <c r="A541" s="12">
        <v>37609</v>
      </c>
      <c r="B541" s="13">
        <f t="shared" si="64"/>
        <v>12</v>
      </c>
      <c r="C541" s="13">
        <f t="shared" si="65"/>
        <v>19</v>
      </c>
      <c r="D541" s="13">
        <f t="shared" si="66"/>
        <v>5</v>
      </c>
      <c r="E541" s="13">
        <f t="shared" si="67"/>
        <v>51</v>
      </c>
      <c r="F541">
        <v>481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s="16">
        <f t="shared" si="68"/>
        <v>407.45928148196424</v>
      </c>
      <c r="O541" s="17">
        <f t="shared" si="69"/>
        <v>73.54071851803576</v>
      </c>
      <c r="P541" s="18">
        <f t="shared" si="70"/>
        <v>1</v>
      </c>
      <c r="Q541" s="14">
        <f t="shared" si="71"/>
        <v>5408.2372801489673</v>
      </c>
    </row>
    <row r="542" spans="1:17">
      <c r="A542" s="12">
        <v>37610</v>
      </c>
      <c r="B542" s="13">
        <f t="shared" si="64"/>
        <v>12</v>
      </c>
      <c r="C542" s="13">
        <f t="shared" si="65"/>
        <v>20</v>
      </c>
      <c r="D542" s="13">
        <f t="shared" si="66"/>
        <v>6</v>
      </c>
      <c r="E542" s="13">
        <f t="shared" si="67"/>
        <v>51</v>
      </c>
      <c r="F542">
        <v>577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 s="16">
        <f t="shared" si="68"/>
        <v>589.96172459981449</v>
      </c>
      <c r="O542" s="17">
        <f t="shared" si="69"/>
        <v>-12.961724599814488</v>
      </c>
      <c r="P542" s="18">
        <f t="shared" si="70"/>
        <v>0</v>
      </c>
      <c r="Q542" s="14">
        <f t="shared" si="71"/>
        <v>168.00630460143606</v>
      </c>
    </row>
    <row r="543" spans="1:17">
      <c r="A543" s="12">
        <v>37611</v>
      </c>
      <c r="B543" s="13">
        <f t="shared" si="64"/>
        <v>12</v>
      </c>
      <c r="C543" s="13">
        <f t="shared" si="65"/>
        <v>21</v>
      </c>
      <c r="D543" s="13">
        <f t="shared" si="66"/>
        <v>7</v>
      </c>
      <c r="E543" s="13">
        <f t="shared" si="67"/>
        <v>51</v>
      </c>
      <c r="F543">
        <v>613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s="16">
        <f t="shared" si="68"/>
        <v>643.64378411321434</v>
      </c>
      <c r="O543" s="17">
        <f t="shared" si="69"/>
        <v>-30.643784113214338</v>
      </c>
      <c r="P543" s="18">
        <f t="shared" si="70"/>
        <v>0</v>
      </c>
      <c r="Q543" s="14">
        <f t="shared" si="71"/>
        <v>939.0415047772874</v>
      </c>
    </row>
    <row r="544" spans="1:17">
      <c r="A544" s="12">
        <v>37612</v>
      </c>
      <c r="B544" s="13">
        <f t="shared" si="64"/>
        <v>12</v>
      </c>
      <c r="C544" s="13">
        <f t="shared" si="65"/>
        <v>22</v>
      </c>
      <c r="D544" s="13">
        <f t="shared" si="66"/>
        <v>1</v>
      </c>
      <c r="E544" s="13">
        <f t="shared" si="67"/>
        <v>52</v>
      </c>
      <c r="F544">
        <v>436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6">
        <f t="shared" si="68"/>
        <v>472.39247804054111</v>
      </c>
      <c r="O544" s="17">
        <f t="shared" si="69"/>
        <v>-36.392478040541107</v>
      </c>
      <c r="P544" s="18">
        <f t="shared" si="70"/>
        <v>1</v>
      </c>
      <c r="Q544" s="14">
        <f t="shared" si="71"/>
        <v>1324.4124579312668</v>
      </c>
    </row>
    <row r="545" spans="1:17">
      <c r="A545" s="12">
        <v>37613</v>
      </c>
      <c r="B545" s="13">
        <f t="shared" si="64"/>
        <v>12</v>
      </c>
      <c r="C545" s="13">
        <f t="shared" si="65"/>
        <v>23</v>
      </c>
      <c r="D545" s="13">
        <f t="shared" si="66"/>
        <v>2</v>
      </c>
      <c r="E545" s="13">
        <f t="shared" si="67"/>
        <v>52</v>
      </c>
      <c r="F545">
        <v>550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s="16">
        <f t="shared" si="68"/>
        <v>362.34585281054825</v>
      </c>
      <c r="O545" s="17">
        <f t="shared" si="69"/>
        <v>187.65414718945175</v>
      </c>
      <c r="P545" s="18">
        <f t="shared" si="70"/>
        <v>0</v>
      </c>
      <c r="Q545" s="14">
        <f t="shared" si="71"/>
        <v>35214.078957400423</v>
      </c>
    </row>
    <row r="546" spans="1:17">
      <c r="A546" s="12">
        <v>37614</v>
      </c>
      <c r="B546" s="13">
        <f t="shared" si="64"/>
        <v>12</v>
      </c>
      <c r="C546" s="13">
        <f t="shared" si="65"/>
        <v>24</v>
      </c>
      <c r="D546" s="13">
        <f t="shared" si="66"/>
        <v>3</v>
      </c>
      <c r="E546" s="13">
        <f t="shared" si="67"/>
        <v>52</v>
      </c>
      <c r="F546">
        <v>664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s="16">
        <f t="shared" si="68"/>
        <v>571.80076236694742</v>
      </c>
      <c r="O546" s="17">
        <f t="shared" si="69"/>
        <v>92.199237633052576</v>
      </c>
      <c r="P546" s="18">
        <f t="shared" si="70"/>
        <v>0</v>
      </c>
      <c r="Q546" s="14">
        <f t="shared" si="71"/>
        <v>8500.6994201160978</v>
      </c>
    </row>
    <row r="547" spans="1:17">
      <c r="A547" s="12">
        <v>37616</v>
      </c>
      <c r="B547" s="13">
        <f t="shared" si="64"/>
        <v>12</v>
      </c>
      <c r="C547" s="13">
        <f t="shared" si="65"/>
        <v>26</v>
      </c>
      <c r="D547" s="13">
        <f t="shared" si="66"/>
        <v>5</v>
      </c>
      <c r="E547" s="13">
        <f t="shared" si="67"/>
        <v>52</v>
      </c>
      <c r="F547">
        <v>495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16">
        <f t="shared" si="68"/>
        <v>439.03458564365474</v>
      </c>
      <c r="O547" s="17">
        <f t="shared" si="69"/>
        <v>55.965414356345264</v>
      </c>
      <c r="P547" s="18">
        <f t="shared" si="70"/>
        <v>1</v>
      </c>
      <c r="Q547" s="14">
        <f t="shared" si="71"/>
        <v>3132.1276040774164</v>
      </c>
    </row>
    <row r="548" spans="1:17">
      <c r="A548" s="12">
        <v>37617</v>
      </c>
      <c r="B548" s="13">
        <f t="shared" si="64"/>
        <v>12</v>
      </c>
      <c r="C548" s="13">
        <f t="shared" si="65"/>
        <v>27</v>
      </c>
      <c r="D548" s="13">
        <f t="shared" si="66"/>
        <v>6</v>
      </c>
      <c r="E548" s="13">
        <f t="shared" si="67"/>
        <v>52</v>
      </c>
      <c r="F548">
        <v>502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s="16">
        <f t="shared" si="68"/>
        <v>621.53702876150498</v>
      </c>
      <c r="O548" s="17">
        <f t="shared" si="69"/>
        <v>-119.53702876150498</v>
      </c>
      <c r="P548" s="18">
        <f t="shared" si="70"/>
        <v>0</v>
      </c>
      <c r="Q548" s="14">
        <f t="shared" si="71"/>
        <v>14289.10124512887</v>
      </c>
    </row>
    <row r="549" spans="1:17">
      <c r="A549" s="12">
        <v>37618</v>
      </c>
      <c r="B549" s="13">
        <f t="shared" si="64"/>
        <v>12</v>
      </c>
      <c r="C549" s="13">
        <f t="shared" si="65"/>
        <v>28</v>
      </c>
      <c r="D549" s="13">
        <f t="shared" si="66"/>
        <v>7</v>
      </c>
      <c r="E549" s="13">
        <f t="shared" si="67"/>
        <v>52</v>
      </c>
      <c r="F549">
        <v>663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16">
        <f t="shared" si="68"/>
        <v>675.21908827490483</v>
      </c>
      <c r="O549" s="17">
        <f t="shared" si="69"/>
        <v>-12.219088274904834</v>
      </c>
      <c r="P549" s="18">
        <f t="shared" si="70"/>
        <v>0</v>
      </c>
      <c r="Q549" s="14">
        <f t="shared" si="71"/>
        <v>149.30611826991679</v>
      </c>
    </row>
    <row r="550" spans="1:17">
      <c r="A550" s="12">
        <v>37619</v>
      </c>
      <c r="B550" s="13">
        <f t="shared" si="64"/>
        <v>12</v>
      </c>
      <c r="C550" s="13">
        <f t="shared" si="65"/>
        <v>29</v>
      </c>
      <c r="D550" s="13">
        <f t="shared" si="66"/>
        <v>1</v>
      </c>
      <c r="E550" s="13">
        <f t="shared" si="67"/>
        <v>53</v>
      </c>
      <c r="F550">
        <v>443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s="16">
        <f t="shared" si="68"/>
        <v>489.97602598391347</v>
      </c>
      <c r="O550" s="17">
        <f t="shared" si="69"/>
        <v>-46.976025983913473</v>
      </c>
      <c r="P550" s="18">
        <f t="shared" si="70"/>
        <v>0</v>
      </c>
      <c r="Q550" s="14">
        <f t="shared" si="71"/>
        <v>2206.7470172413136</v>
      </c>
    </row>
    <row r="551" spans="1:17">
      <c r="A551" s="12">
        <v>37620</v>
      </c>
      <c r="B551" s="13">
        <f t="shared" si="64"/>
        <v>12</v>
      </c>
      <c r="C551" s="13">
        <f t="shared" si="65"/>
        <v>30</v>
      </c>
      <c r="D551" s="13">
        <f t="shared" si="66"/>
        <v>2</v>
      </c>
      <c r="E551" s="13">
        <f t="shared" si="67"/>
        <v>53</v>
      </c>
      <c r="F551">
        <v>379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16">
        <f t="shared" si="68"/>
        <v>379.92940075392062</v>
      </c>
      <c r="O551" s="17">
        <f t="shared" si="69"/>
        <v>-0.92940075392061772</v>
      </c>
      <c r="P551" s="18">
        <f t="shared" si="70"/>
        <v>1</v>
      </c>
      <c r="Q551" s="14">
        <f t="shared" si="71"/>
        <v>0.86378576138821261</v>
      </c>
    </row>
    <row r="552" spans="1:17">
      <c r="A552" s="12">
        <v>37621</v>
      </c>
      <c r="B552" s="13">
        <f t="shared" si="64"/>
        <v>12</v>
      </c>
      <c r="C552" s="13">
        <f t="shared" si="65"/>
        <v>31</v>
      </c>
      <c r="D552" s="13">
        <f t="shared" si="66"/>
        <v>3</v>
      </c>
      <c r="E552" s="13">
        <f t="shared" si="67"/>
        <v>53</v>
      </c>
      <c r="F552">
        <v>739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16">
        <f t="shared" si="68"/>
        <v>595.56415065224905</v>
      </c>
      <c r="O552" s="17">
        <f t="shared" si="69"/>
        <v>143.43584934775095</v>
      </c>
      <c r="P552" s="18">
        <f t="shared" si="70"/>
        <v>1</v>
      </c>
      <c r="Q552" s="14">
        <f t="shared" si="71"/>
        <v>20573.842878110707</v>
      </c>
    </row>
    <row r="553" spans="1:17">
      <c r="A553" s="12">
        <v>37622</v>
      </c>
      <c r="B553" s="13">
        <f t="shared" si="64"/>
        <v>1</v>
      </c>
      <c r="C553" s="13">
        <f t="shared" si="65"/>
        <v>1</v>
      </c>
      <c r="D553" s="13">
        <f t="shared" si="66"/>
        <v>4</v>
      </c>
      <c r="E553" s="13">
        <f t="shared" si="67"/>
        <v>1</v>
      </c>
      <c r="F553">
        <v>332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16">
        <f t="shared" si="68"/>
        <v>351.62396112466814</v>
      </c>
      <c r="O553" s="17">
        <f t="shared" si="69"/>
        <v>-19.623961124668142</v>
      </c>
      <c r="P553" s="18">
        <f t="shared" si="70"/>
        <v>1</v>
      </c>
      <c r="Q553" s="14">
        <f t="shared" si="71"/>
        <v>385.09985022248651</v>
      </c>
    </row>
    <row r="554" spans="1:17">
      <c r="A554" s="12">
        <v>37623</v>
      </c>
      <c r="B554" s="13">
        <f t="shared" si="64"/>
        <v>1</v>
      </c>
      <c r="C554" s="13">
        <f t="shared" si="65"/>
        <v>2</v>
      </c>
      <c r="D554" s="13">
        <f t="shared" si="66"/>
        <v>5</v>
      </c>
      <c r="E554" s="13">
        <f t="shared" si="67"/>
        <v>1</v>
      </c>
      <c r="F554">
        <v>394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16">
        <f t="shared" si="68"/>
        <v>376.55678278485169</v>
      </c>
      <c r="O554" s="17">
        <f t="shared" si="69"/>
        <v>17.443217215148309</v>
      </c>
      <c r="P554" s="18">
        <f t="shared" si="70"/>
        <v>1</v>
      </c>
      <c r="Q554" s="14">
        <f t="shared" si="71"/>
        <v>304.26582681484632</v>
      </c>
    </row>
    <row r="555" spans="1:17">
      <c r="A555" s="12">
        <v>37624</v>
      </c>
      <c r="B555" s="13">
        <f t="shared" si="64"/>
        <v>1</v>
      </c>
      <c r="C555" s="13">
        <f t="shared" si="65"/>
        <v>3</v>
      </c>
      <c r="D555" s="13">
        <f t="shared" si="66"/>
        <v>6</v>
      </c>
      <c r="E555" s="13">
        <f t="shared" si="67"/>
        <v>1</v>
      </c>
      <c r="F555">
        <v>501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16">
        <f t="shared" si="68"/>
        <v>559.059225902702</v>
      </c>
      <c r="O555" s="17">
        <f t="shared" si="69"/>
        <v>-58.059225902701996</v>
      </c>
      <c r="P555" s="18">
        <f t="shared" si="70"/>
        <v>1</v>
      </c>
      <c r="Q555" s="14">
        <f t="shared" si="71"/>
        <v>3370.8737124209824</v>
      </c>
    </row>
    <row r="556" spans="1:17">
      <c r="A556" s="12">
        <v>37625</v>
      </c>
      <c r="B556" s="13">
        <f t="shared" si="64"/>
        <v>1</v>
      </c>
      <c r="C556" s="13">
        <f t="shared" si="65"/>
        <v>4</v>
      </c>
      <c r="D556" s="13">
        <f t="shared" si="66"/>
        <v>7</v>
      </c>
      <c r="E556" s="13">
        <f t="shared" si="67"/>
        <v>1</v>
      </c>
      <c r="F556">
        <v>631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s="16">
        <f t="shared" si="68"/>
        <v>612.74128541610185</v>
      </c>
      <c r="O556" s="17">
        <f t="shared" si="69"/>
        <v>18.258714583898154</v>
      </c>
      <c r="P556" s="18">
        <f t="shared" si="70"/>
        <v>1</v>
      </c>
      <c r="Q556" s="14">
        <f t="shared" si="71"/>
        <v>333.38065825625512</v>
      </c>
    </row>
    <row r="557" spans="1:17">
      <c r="A557" s="12">
        <v>37626</v>
      </c>
      <c r="B557" s="13">
        <f t="shared" si="64"/>
        <v>1</v>
      </c>
      <c r="C557" s="13">
        <f t="shared" si="65"/>
        <v>5</v>
      </c>
      <c r="D557" s="13">
        <f t="shared" si="66"/>
        <v>1</v>
      </c>
      <c r="E557" s="13">
        <f t="shared" si="67"/>
        <v>2</v>
      </c>
      <c r="F557">
        <v>373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s="16">
        <f t="shared" si="68"/>
        <v>420.06717950938867</v>
      </c>
      <c r="O557" s="17">
        <f t="shared" si="69"/>
        <v>-47.067179509388666</v>
      </c>
      <c r="P557" s="18">
        <f t="shared" si="70"/>
        <v>1</v>
      </c>
      <c r="Q557" s="14">
        <f t="shared" si="71"/>
        <v>2215.3193869690163</v>
      </c>
    </row>
    <row r="558" spans="1:17">
      <c r="A558" s="12">
        <v>37627</v>
      </c>
      <c r="B558" s="13">
        <f t="shared" si="64"/>
        <v>1</v>
      </c>
      <c r="C558" s="13">
        <f t="shared" si="65"/>
        <v>6</v>
      </c>
      <c r="D558" s="13">
        <f t="shared" si="66"/>
        <v>2</v>
      </c>
      <c r="E558" s="13">
        <f t="shared" si="67"/>
        <v>2</v>
      </c>
      <c r="F558">
        <v>313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s="16">
        <f t="shared" si="68"/>
        <v>310.02055427939581</v>
      </c>
      <c r="O558" s="17">
        <f t="shared" si="69"/>
        <v>2.9794457206041898</v>
      </c>
      <c r="P558" s="18">
        <f t="shared" si="70"/>
        <v>1</v>
      </c>
      <c r="Q558" s="14">
        <f t="shared" si="71"/>
        <v>8.8770968020266192</v>
      </c>
    </row>
    <row r="559" spans="1:17">
      <c r="A559" s="12">
        <v>37628</v>
      </c>
      <c r="B559" s="13">
        <f t="shared" si="64"/>
        <v>1</v>
      </c>
      <c r="C559" s="13">
        <f t="shared" si="65"/>
        <v>7</v>
      </c>
      <c r="D559" s="13">
        <f t="shared" si="66"/>
        <v>3</v>
      </c>
      <c r="E559" s="13">
        <f t="shared" si="67"/>
        <v>2</v>
      </c>
      <c r="F559">
        <v>246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16">
        <f t="shared" si="68"/>
        <v>328.07120967716889</v>
      </c>
      <c r="O559" s="17">
        <f t="shared" si="69"/>
        <v>-82.071209677168895</v>
      </c>
      <c r="P559" s="18">
        <f t="shared" si="70"/>
        <v>0</v>
      </c>
      <c r="Q559" s="14">
        <f t="shared" si="71"/>
        <v>6735.6834578738217</v>
      </c>
    </row>
    <row r="560" spans="1:17">
      <c r="A560" s="12">
        <v>37629</v>
      </c>
      <c r="B560" s="13">
        <f t="shared" si="64"/>
        <v>1</v>
      </c>
      <c r="C560" s="13">
        <f t="shared" si="65"/>
        <v>8</v>
      </c>
      <c r="D560" s="13">
        <f t="shared" si="66"/>
        <v>4</v>
      </c>
      <c r="E560" s="13">
        <f t="shared" si="67"/>
        <v>2</v>
      </c>
      <c r="F560">
        <v>331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16">
        <f t="shared" si="68"/>
        <v>361.77646545231875</v>
      </c>
      <c r="O560" s="17">
        <f t="shared" si="69"/>
        <v>-30.776465452318746</v>
      </c>
      <c r="P560" s="18">
        <f t="shared" si="70"/>
        <v>0</v>
      </c>
      <c r="Q560" s="14">
        <f t="shared" si="71"/>
        <v>947.19082573776927</v>
      </c>
    </row>
    <row r="561" spans="1:17">
      <c r="A561" s="12">
        <v>37630</v>
      </c>
      <c r="B561" s="13">
        <f t="shared" si="64"/>
        <v>1</v>
      </c>
      <c r="C561" s="13">
        <f t="shared" si="65"/>
        <v>9</v>
      </c>
      <c r="D561" s="13">
        <f t="shared" si="66"/>
        <v>5</v>
      </c>
      <c r="E561" s="13">
        <f t="shared" si="67"/>
        <v>2</v>
      </c>
      <c r="F561">
        <v>385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s="16">
        <f t="shared" si="68"/>
        <v>386.7092871125023</v>
      </c>
      <c r="O561" s="17">
        <f t="shared" si="69"/>
        <v>-1.7092871125022953</v>
      </c>
      <c r="P561" s="18">
        <f t="shared" si="70"/>
        <v>1</v>
      </c>
      <c r="Q561" s="14">
        <f t="shared" si="71"/>
        <v>2.9216624329664342</v>
      </c>
    </row>
    <row r="562" spans="1:17">
      <c r="A562" s="12">
        <v>37631</v>
      </c>
      <c r="B562" s="13">
        <f t="shared" si="64"/>
        <v>1</v>
      </c>
      <c r="C562" s="13">
        <f t="shared" si="65"/>
        <v>10</v>
      </c>
      <c r="D562" s="13">
        <f t="shared" si="66"/>
        <v>6</v>
      </c>
      <c r="E562" s="13">
        <f t="shared" si="67"/>
        <v>2</v>
      </c>
      <c r="F562">
        <v>613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s="16">
        <f t="shared" si="68"/>
        <v>569.2117302303526</v>
      </c>
      <c r="O562" s="17">
        <f t="shared" si="69"/>
        <v>43.7882697696474</v>
      </c>
      <c r="P562" s="18">
        <f t="shared" si="70"/>
        <v>1</v>
      </c>
      <c r="Q562" s="14">
        <f t="shared" si="71"/>
        <v>1917.4125694194163</v>
      </c>
    </row>
    <row r="563" spans="1:17">
      <c r="A563" s="12">
        <v>37632</v>
      </c>
      <c r="B563" s="13">
        <f t="shared" si="64"/>
        <v>1</v>
      </c>
      <c r="C563" s="13">
        <f t="shared" si="65"/>
        <v>11</v>
      </c>
      <c r="D563" s="13">
        <f t="shared" si="66"/>
        <v>7</v>
      </c>
      <c r="E563" s="13">
        <f t="shared" si="67"/>
        <v>2</v>
      </c>
      <c r="F563">
        <v>614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 s="16">
        <f t="shared" si="68"/>
        <v>622.89378974375245</v>
      </c>
      <c r="O563" s="17">
        <f t="shared" si="69"/>
        <v>-8.8937897437524498</v>
      </c>
      <c r="P563" s="18">
        <f t="shared" si="70"/>
        <v>0</v>
      </c>
      <c r="Q563" s="14">
        <f t="shared" si="71"/>
        <v>79.099496006076265</v>
      </c>
    </row>
    <row r="564" spans="1:17">
      <c r="A564" s="12">
        <v>37633</v>
      </c>
      <c r="B564" s="13">
        <f t="shared" si="64"/>
        <v>1</v>
      </c>
      <c r="C564" s="13">
        <f t="shared" si="65"/>
        <v>12</v>
      </c>
      <c r="D564" s="13">
        <f t="shared" si="66"/>
        <v>1</v>
      </c>
      <c r="E564" s="13">
        <f t="shared" si="67"/>
        <v>3</v>
      </c>
      <c r="F564">
        <v>296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16">
        <f t="shared" si="68"/>
        <v>415.28147288566419</v>
      </c>
      <c r="O564" s="17">
        <f t="shared" si="69"/>
        <v>-119.28147288566419</v>
      </c>
      <c r="P564" s="18">
        <f t="shared" si="70"/>
        <v>0</v>
      </c>
      <c r="Q564" s="14">
        <f t="shared" si="71"/>
        <v>14228.069773773441</v>
      </c>
    </row>
    <row r="565" spans="1:17">
      <c r="A565" s="12">
        <v>37634</v>
      </c>
      <c r="B565" s="13">
        <f t="shared" si="64"/>
        <v>1</v>
      </c>
      <c r="C565" s="13">
        <f t="shared" si="65"/>
        <v>13</v>
      </c>
      <c r="D565" s="13">
        <f t="shared" si="66"/>
        <v>2</v>
      </c>
      <c r="E565" s="13">
        <f t="shared" si="67"/>
        <v>3</v>
      </c>
      <c r="F565">
        <v>260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s="16">
        <f t="shared" si="68"/>
        <v>305.23484765567133</v>
      </c>
      <c r="O565" s="17">
        <f t="shared" si="69"/>
        <v>-45.234847655671331</v>
      </c>
      <c r="P565" s="18">
        <f t="shared" si="70"/>
        <v>1</v>
      </c>
      <c r="Q565" s="14">
        <f t="shared" si="71"/>
        <v>2046.191442431794</v>
      </c>
    </row>
    <row r="566" spans="1:17">
      <c r="A566" s="12">
        <v>37635</v>
      </c>
      <c r="B566" s="13">
        <f t="shared" si="64"/>
        <v>1</v>
      </c>
      <c r="C566" s="13">
        <f t="shared" si="65"/>
        <v>14</v>
      </c>
      <c r="D566" s="13">
        <f t="shared" si="66"/>
        <v>3</v>
      </c>
      <c r="E566" s="13">
        <f t="shared" si="67"/>
        <v>3</v>
      </c>
      <c r="F566">
        <v>335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s="16">
        <f t="shared" si="68"/>
        <v>323.28550305344442</v>
      </c>
      <c r="O566" s="17">
        <f t="shared" si="69"/>
        <v>11.714496946555585</v>
      </c>
      <c r="P566" s="18">
        <f t="shared" si="70"/>
        <v>1</v>
      </c>
      <c r="Q566" s="14">
        <f t="shared" si="71"/>
        <v>137.22943871086011</v>
      </c>
    </row>
    <row r="567" spans="1:17">
      <c r="A567" s="12">
        <v>37636</v>
      </c>
      <c r="B567" s="13">
        <f t="shared" si="64"/>
        <v>1</v>
      </c>
      <c r="C567" s="13">
        <f t="shared" si="65"/>
        <v>15</v>
      </c>
      <c r="D567" s="13">
        <f t="shared" si="66"/>
        <v>4</v>
      </c>
      <c r="E567" s="13">
        <f t="shared" si="67"/>
        <v>3</v>
      </c>
      <c r="F567">
        <v>234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 s="16">
        <f t="shared" si="68"/>
        <v>356.99075882859427</v>
      </c>
      <c r="O567" s="17">
        <f t="shared" si="69"/>
        <v>-122.99075882859427</v>
      </c>
      <c r="P567" s="18">
        <f t="shared" si="70"/>
        <v>0</v>
      </c>
      <c r="Q567" s="14">
        <f t="shared" si="71"/>
        <v>15126.726757233439</v>
      </c>
    </row>
    <row r="568" spans="1:17">
      <c r="A568" s="12">
        <v>37637</v>
      </c>
      <c r="B568" s="13">
        <f t="shared" si="64"/>
        <v>1</v>
      </c>
      <c r="C568" s="13">
        <f t="shared" si="65"/>
        <v>16</v>
      </c>
      <c r="D568" s="13">
        <f t="shared" si="66"/>
        <v>5</v>
      </c>
      <c r="E568" s="13">
        <f t="shared" si="67"/>
        <v>3</v>
      </c>
      <c r="F568">
        <v>375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16">
        <f t="shared" si="68"/>
        <v>381.92358048877782</v>
      </c>
      <c r="O568" s="17">
        <f t="shared" si="69"/>
        <v>-6.9235804887778158</v>
      </c>
      <c r="P568" s="18">
        <f t="shared" si="70"/>
        <v>1</v>
      </c>
      <c r="Q568" s="14">
        <f t="shared" si="71"/>
        <v>47.935966784584856</v>
      </c>
    </row>
    <row r="569" spans="1:17">
      <c r="A569" s="12">
        <v>37638</v>
      </c>
      <c r="B569" s="13">
        <f t="shared" si="64"/>
        <v>1</v>
      </c>
      <c r="C569" s="13">
        <f t="shared" si="65"/>
        <v>17</v>
      </c>
      <c r="D569" s="13">
        <f t="shared" si="66"/>
        <v>6</v>
      </c>
      <c r="E569" s="13">
        <f t="shared" si="67"/>
        <v>3</v>
      </c>
      <c r="F569">
        <v>623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s="16">
        <f t="shared" si="68"/>
        <v>564.42602360662806</v>
      </c>
      <c r="O569" s="17">
        <f t="shared" si="69"/>
        <v>58.573976393371936</v>
      </c>
      <c r="P569" s="18">
        <f t="shared" si="70"/>
        <v>0</v>
      </c>
      <c r="Q569" s="14">
        <f t="shared" si="71"/>
        <v>3430.9107105312928</v>
      </c>
    </row>
    <row r="570" spans="1:17">
      <c r="A570" s="12">
        <v>37639</v>
      </c>
      <c r="B570" s="13">
        <f t="shared" si="64"/>
        <v>1</v>
      </c>
      <c r="C570" s="13">
        <f t="shared" si="65"/>
        <v>18</v>
      </c>
      <c r="D570" s="13">
        <f t="shared" si="66"/>
        <v>7</v>
      </c>
      <c r="E570" s="13">
        <f t="shared" si="67"/>
        <v>3</v>
      </c>
      <c r="F570">
        <v>639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 s="16">
        <f t="shared" si="68"/>
        <v>618.10808312002791</v>
      </c>
      <c r="O570" s="17">
        <f t="shared" si="69"/>
        <v>20.891916879972086</v>
      </c>
      <c r="P570" s="18">
        <f t="shared" si="70"/>
        <v>0</v>
      </c>
      <c r="Q570" s="14">
        <f t="shared" si="71"/>
        <v>436.47219091966258</v>
      </c>
    </row>
    <row r="571" spans="1:17">
      <c r="A571" s="12">
        <v>37640</v>
      </c>
      <c r="B571" s="13">
        <f t="shared" si="64"/>
        <v>1</v>
      </c>
      <c r="C571" s="13">
        <f t="shared" si="65"/>
        <v>19</v>
      </c>
      <c r="D571" s="13">
        <f t="shared" si="66"/>
        <v>1</v>
      </c>
      <c r="E571" s="13">
        <f t="shared" si="67"/>
        <v>4</v>
      </c>
      <c r="F571">
        <v>442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16">
        <f t="shared" si="68"/>
        <v>432.81717593063257</v>
      </c>
      <c r="O571" s="17">
        <f t="shared" si="69"/>
        <v>9.1828240693674275</v>
      </c>
      <c r="P571" s="18">
        <f t="shared" si="70"/>
        <v>0</v>
      </c>
      <c r="Q571" s="14">
        <f t="shared" si="71"/>
        <v>84.324257888953767</v>
      </c>
    </row>
    <row r="572" spans="1:17">
      <c r="A572" s="12">
        <v>37641</v>
      </c>
      <c r="B572" s="13">
        <f t="shared" si="64"/>
        <v>1</v>
      </c>
      <c r="C572" s="13">
        <f t="shared" si="65"/>
        <v>20</v>
      </c>
      <c r="D572" s="13">
        <f t="shared" si="66"/>
        <v>2</v>
      </c>
      <c r="E572" s="13">
        <f t="shared" si="67"/>
        <v>4</v>
      </c>
      <c r="F572">
        <v>360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16">
        <f t="shared" si="68"/>
        <v>322.77055070063972</v>
      </c>
      <c r="O572" s="17">
        <f t="shared" si="69"/>
        <v>37.229449299360283</v>
      </c>
      <c r="P572" s="18">
        <f t="shared" si="70"/>
        <v>1</v>
      </c>
      <c r="Q572" s="14">
        <f t="shared" si="71"/>
        <v>1386.0318951336378</v>
      </c>
    </row>
    <row r="573" spans="1:17">
      <c r="A573" s="12">
        <v>37642</v>
      </c>
      <c r="B573" s="13">
        <f t="shared" si="64"/>
        <v>1</v>
      </c>
      <c r="C573" s="13">
        <f t="shared" si="65"/>
        <v>21</v>
      </c>
      <c r="D573" s="13">
        <f t="shared" si="66"/>
        <v>3</v>
      </c>
      <c r="E573" s="13">
        <f t="shared" si="67"/>
        <v>4</v>
      </c>
      <c r="F573">
        <v>268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s="16">
        <f t="shared" si="68"/>
        <v>340.8212060984128</v>
      </c>
      <c r="O573" s="17">
        <f t="shared" si="69"/>
        <v>-72.821206098412802</v>
      </c>
      <c r="P573" s="18">
        <f t="shared" si="70"/>
        <v>0</v>
      </c>
      <c r="Q573" s="14">
        <f t="shared" si="71"/>
        <v>5302.9280576275141</v>
      </c>
    </row>
    <row r="574" spans="1:17">
      <c r="A574" s="12">
        <v>37643</v>
      </c>
      <c r="B574" s="13">
        <f t="shared" si="64"/>
        <v>1</v>
      </c>
      <c r="C574" s="13">
        <f t="shared" si="65"/>
        <v>22</v>
      </c>
      <c r="D574" s="13">
        <f t="shared" si="66"/>
        <v>4</v>
      </c>
      <c r="E574" s="13">
        <f t="shared" si="67"/>
        <v>4</v>
      </c>
      <c r="F574">
        <v>283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s="16">
        <f t="shared" si="68"/>
        <v>374.52646187356265</v>
      </c>
      <c r="O574" s="17">
        <f t="shared" si="69"/>
        <v>-91.526461873562653</v>
      </c>
      <c r="P574" s="18">
        <f t="shared" si="70"/>
        <v>1</v>
      </c>
      <c r="Q574" s="14">
        <f t="shared" si="71"/>
        <v>8377.0932230927174</v>
      </c>
    </row>
    <row r="575" spans="1:17">
      <c r="A575" s="12">
        <v>37644</v>
      </c>
      <c r="B575" s="13">
        <f t="shared" si="64"/>
        <v>1</v>
      </c>
      <c r="C575" s="13">
        <f t="shared" si="65"/>
        <v>23</v>
      </c>
      <c r="D575" s="13">
        <f t="shared" si="66"/>
        <v>5</v>
      </c>
      <c r="E575" s="13">
        <f t="shared" si="67"/>
        <v>4</v>
      </c>
      <c r="F575">
        <v>421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s="16">
        <f t="shared" si="68"/>
        <v>399.4592835337462</v>
      </c>
      <c r="O575" s="17">
        <f t="shared" si="69"/>
        <v>21.540716466253798</v>
      </c>
      <c r="P575" s="18">
        <f t="shared" si="70"/>
        <v>1</v>
      </c>
      <c r="Q575" s="14">
        <f t="shared" si="71"/>
        <v>464.00246587953751</v>
      </c>
    </row>
    <row r="576" spans="1:17">
      <c r="A576" s="12">
        <v>37645</v>
      </c>
      <c r="B576" s="13">
        <f t="shared" si="64"/>
        <v>1</v>
      </c>
      <c r="C576" s="13">
        <f t="shared" si="65"/>
        <v>24</v>
      </c>
      <c r="D576" s="13">
        <f t="shared" si="66"/>
        <v>6</v>
      </c>
      <c r="E576" s="13">
        <f t="shared" si="67"/>
        <v>4</v>
      </c>
      <c r="F576">
        <v>552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s="16">
        <f t="shared" si="68"/>
        <v>581.96172665159645</v>
      </c>
      <c r="O576" s="17">
        <f t="shared" si="69"/>
        <v>-29.96172665159645</v>
      </c>
      <c r="P576" s="18">
        <f t="shared" si="70"/>
        <v>0</v>
      </c>
      <c r="Q576" s="14">
        <f t="shared" si="71"/>
        <v>897.705063944985</v>
      </c>
    </row>
    <row r="577" spans="1:17">
      <c r="A577" s="12">
        <v>37646</v>
      </c>
      <c r="B577" s="13">
        <f t="shared" si="64"/>
        <v>1</v>
      </c>
      <c r="C577" s="13">
        <f t="shared" si="65"/>
        <v>25</v>
      </c>
      <c r="D577" s="13">
        <f t="shared" si="66"/>
        <v>7</v>
      </c>
      <c r="E577" s="13">
        <f t="shared" si="67"/>
        <v>4</v>
      </c>
      <c r="F577">
        <v>618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16">
        <f t="shared" si="68"/>
        <v>635.6437861649963</v>
      </c>
      <c r="O577" s="17">
        <f t="shared" si="69"/>
        <v>-17.6437861649963</v>
      </c>
      <c r="P577" s="18">
        <f t="shared" si="70"/>
        <v>0</v>
      </c>
      <c r="Q577" s="14">
        <f t="shared" si="71"/>
        <v>311.30319023611486</v>
      </c>
    </row>
    <row r="578" spans="1:17">
      <c r="A578" s="12">
        <v>37647</v>
      </c>
      <c r="B578" s="13">
        <f t="shared" si="64"/>
        <v>1</v>
      </c>
      <c r="C578" s="13">
        <f t="shared" si="65"/>
        <v>26</v>
      </c>
      <c r="D578" s="13">
        <f t="shared" si="66"/>
        <v>1</v>
      </c>
      <c r="E578" s="13">
        <f t="shared" si="67"/>
        <v>5</v>
      </c>
      <c r="F578">
        <v>189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s="16">
        <f t="shared" si="68"/>
        <v>383.88861639351535</v>
      </c>
      <c r="O578" s="17">
        <f t="shared" si="69"/>
        <v>-194.88861639351535</v>
      </c>
      <c r="P578" s="18">
        <f t="shared" si="70"/>
        <v>0</v>
      </c>
      <c r="Q578" s="14">
        <f t="shared" si="71"/>
        <v>37981.572799778776</v>
      </c>
    </row>
    <row r="579" spans="1:17">
      <c r="A579" s="12">
        <v>37648</v>
      </c>
      <c r="B579" s="13">
        <f t="shared" si="64"/>
        <v>1</v>
      </c>
      <c r="C579" s="13">
        <f t="shared" si="65"/>
        <v>27</v>
      </c>
      <c r="D579" s="13">
        <f t="shared" si="66"/>
        <v>2</v>
      </c>
      <c r="E579" s="13">
        <f t="shared" si="67"/>
        <v>5</v>
      </c>
      <c r="F579">
        <v>214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s="16">
        <f t="shared" si="68"/>
        <v>273.84199116352249</v>
      </c>
      <c r="O579" s="17">
        <f t="shared" si="69"/>
        <v>-59.841991163522493</v>
      </c>
      <c r="P579" s="18">
        <f t="shared" si="70"/>
        <v>0</v>
      </c>
      <c r="Q579" s="14">
        <f t="shared" si="71"/>
        <v>3581.0639064151042</v>
      </c>
    </row>
    <row r="580" spans="1:17">
      <c r="A580" s="12">
        <v>37649</v>
      </c>
      <c r="B580" s="13">
        <f t="shared" si="64"/>
        <v>1</v>
      </c>
      <c r="C580" s="13">
        <f t="shared" si="65"/>
        <v>28</v>
      </c>
      <c r="D580" s="13">
        <f t="shared" si="66"/>
        <v>3</v>
      </c>
      <c r="E580" s="13">
        <f t="shared" si="67"/>
        <v>5</v>
      </c>
      <c r="F580">
        <v>185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s="16">
        <f t="shared" si="68"/>
        <v>291.89264656129558</v>
      </c>
      <c r="O580" s="17">
        <f t="shared" si="69"/>
        <v>-106.89264656129558</v>
      </c>
      <c r="P580" s="18">
        <f t="shared" si="70"/>
        <v>0</v>
      </c>
      <c r="Q580" s="14">
        <f t="shared" si="71"/>
        <v>11426.037888878056</v>
      </c>
    </row>
    <row r="581" spans="1:17">
      <c r="A581" s="12">
        <v>37650</v>
      </c>
      <c r="B581" s="13">
        <f t="shared" si="64"/>
        <v>1</v>
      </c>
      <c r="C581" s="13">
        <f t="shared" si="65"/>
        <v>29</v>
      </c>
      <c r="D581" s="13">
        <f t="shared" si="66"/>
        <v>4</v>
      </c>
      <c r="E581" s="13">
        <f t="shared" si="67"/>
        <v>5</v>
      </c>
      <c r="F581">
        <v>321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s="16">
        <f t="shared" si="68"/>
        <v>325.59790233644543</v>
      </c>
      <c r="O581" s="17">
        <f t="shared" si="69"/>
        <v>-4.5979023364454292</v>
      </c>
      <c r="P581" s="18">
        <f t="shared" si="70"/>
        <v>0</v>
      </c>
      <c r="Q581" s="14">
        <f t="shared" si="71"/>
        <v>21.140705895490338</v>
      </c>
    </row>
    <row r="582" spans="1:17">
      <c r="A582" s="12">
        <v>37651</v>
      </c>
      <c r="B582" s="13">
        <f t="shared" ref="B582:B645" si="72">MONTH(A582)</f>
        <v>1</v>
      </c>
      <c r="C582" s="13">
        <f t="shared" ref="C582:C645" si="73">DAY(A582)</f>
        <v>30</v>
      </c>
      <c r="D582" s="13">
        <f t="shared" ref="D582:D645" si="74">WEEKDAY(A582)</f>
        <v>5</v>
      </c>
      <c r="E582" s="13">
        <f t="shared" ref="E582:E645" si="75">WEEKNUM(A582)</f>
        <v>5</v>
      </c>
      <c r="F582">
        <v>299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s="16">
        <f t="shared" si="68"/>
        <v>350.53072399662898</v>
      </c>
      <c r="O582" s="17">
        <f t="shared" si="69"/>
        <v>-51.530723996628979</v>
      </c>
      <c r="P582" s="18">
        <f t="shared" si="70"/>
        <v>1</v>
      </c>
      <c r="Q582" s="14">
        <f t="shared" si="71"/>
        <v>2655.4155156167535</v>
      </c>
    </row>
    <row r="583" spans="1:17">
      <c r="A583" s="12">
        <v>37652</v>
      </c>
      <c r="B583" s="13">
        <f t="shared" si="72"/>
        <v>1</v>
      </c>
      <c r="C583" s="13">
        <f t="shared" si="73"/>
        <v>31</v>
      </c>
      <c r="D583" s="13">
        <f t="shared" si="74"/>
        <v>6</v>
      </c>
      <c r="E583" s="13">
        <f t="shared" si="75"/>
        <v>5</v>
      </c>
      <c r="F583">
        <v>575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s="16">
        <f t="shared" ref="N583:N646" si="76">$T$5+VLOOKUP(D583,$S$8:$T$14,2)+VLOOKUP(E583,$S$17:$T$69,2)+G583*$T$73+H583*$T$74+I583*$T$75+J583*$T$76+M583*$T$79+L583*$T$78+K583*$T$77</f>
        <v>533.03316711447928</v>
      </c>
      <c r="O583" s="17">
        <f t="shared" ref="O583:O646" si="77">F583-N583</f>
        <v>41.966832885520716</v>
      </c>
      <c r="P583" s="18">
        <f t="shared" ref="P583:P646" si="78">IF(O583*O584&lt;0,1,0)</f>
        <v>0</v>
      </c>
      <c r="Q583" s="14">
        <f t="shared" ref="Q583:Q646" si="79">O583^2</f>
        <v>1761.2150624412232</v>
      </c>
    </row>
    <row r="584" spans="1:17">
      <c r="A584" s="12">
        <v>37653</v>
      </c>
      <c r="B584" s="13">
        <f t="shared" si="72"/>
        <v>2</v>
      </c>
      <c r="C584" s="13">
        <f t="shared" si="73"/>
        <v>1</v>
      </c>
      <c r="D584" s="13">
        <f t="shared" si="74"/>
        <v>7</v>
      </c>
      <c r="E584" s="13">
        <f t="shared" si="75"/>
        <v>5</v>
      </c>
      <c r="F584">
        <v>602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s="16">
        <f t="shared" si="76"/>
        <v>586.71522662787913</v>
      </c>
      <c r="O584" s="17">
        <f t="shared" si="77"/>
        <v>15.284773372120867</v>
      </c>
      <c r="P584" s="18">
        <f t="shared" si="78"/>
        <v>0</v>
      </c>
      <c r="Q584" s="14">
        <f t="shared" si="79"/>
        <v>233.62429703709509</v>
      </c>
    </row>
    <row r="585" spans="1:17">
      <c r="A585" s="12">
        <v>37654</v>
      </c>
      <c r="B585" s="13">
        <f t="shared" si="72"/>
        <v>2</v>
      </c>
      <c r="C585" s="13">
        <f t="shared" si="73"/>
        <v>2</v>
      </c>
      <c r="D585" s="13">
        <f t="shared" si="74"/>
        <v>1</v>
      </c>
      <c r="E585" s="13">
        <f t="shared" si="75"/>
        <v>6</v>
      </c>
      <c r="F585">
        <v>485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 s="16">
        <f t="shared" si="76"/>
        <v>380.24575133184169</v>
      </c>
      <c r="O585" s="17">
        <f t="shared" si="77"/>
        <v>104.75424866815831</v>
      </c>
      <c r="P585" s="18">
        <f t="shared" si="78"/>
        <v>1</v>
      </c>
      <c r="Q585" s="14">
        <f t="shared" si="79"/>
        <v>10973.452614030348</v>
      </c>
    </row>
    <row r="586" spans="1:17">
      <c r="A586" s="12">
        <v>37655</v>
      </c>
      <c r="B586" s="13">
        <f t="shared" si="72"/>
        <v>2</v>
      </c>
      <c r="C586" s="13">
        <f t="shared" si="73"/>
        <v>3</v>
      </c>
      <c r="D586" s="13">
        <f t="shared" si="74"/>
        <v>2</v>
      </c>
      <c r="E586" s="13">
        <f t="shared" si="75"/>
        <v>6</v>
      </c>
      <c r="F586">
        <v>235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16">
        <f t="shared" si="76"/>
        <v>270.19912610184883</v>
      </c>
      <c r="O586" s="17">
        <f t="shared" si="77"/>
        <v>-35.199126101848833</v>
      </c>
      <c r="P586" s="18">
        <f t="shared" si="78"/>
        <v>0</v>
      </c>
      <c r="Q586" s="14">
        <f t="shared" si="79"/>
        <v>1238.9784783338557</v>
      </c>
    </row>
    <row r="587" spans="1:17">
      <c r="A587" s="12">
        <v>37656</v>
      </c>
      <c r="B587" s="13">
        <f t="shared" si="72"/>
        <v>2</v>
      </c>
      <c r="C587" s="13">
        <f t="shared" si="73"/>
        <v>4</v>
      </c>
      <c r="D587" s="13">
        <f t="shared" si="74"/>
        <v>3</v>
      </c>
      <c r="E587" s="13">
        <f t="shared" si="75"/>
        <v>6</v>
      </c>
      <c r="F587">
        <v>276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s="16">
        <f t="shared" si="76"/>
        <v>288.24978149962192</v>
      </c>
      <c r="O587" s="17">
        <f t="shared" si="77"/>
        <v>-12.249781499621918</v>
      </c>
      <c r="P587" s="18">
        <f t="shared" si="78"/>
        <v>0</v>
      </c>
      <c r="Q587" s="14">
        <f t="shared" si="79"/>
        <v>150.0571467884794</v>
      </c>
    </row>
    <row r="588" spans="1:17">
      <c r="A588" s="12">
        <v>37657</v>
      </c>
      <c r="B588" s="13">
        <f t="shared" si="72"/>
        <v>2</v>
      </c>
      <c r="C588" s="13">
        <f t="shared" si="73"/>
        <v>5</v>
      </c>
      <c r="D588" s="13">
        <f t="shared" si="74"/>
        <v>4</v>
      </c>
      <c r="E588" s="13">
        <f t="shared" si="75"/>
        <v>6</v>
      </c>
      <c r="F588">
        <v>265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16">
        <f t="shared" si="76"/>
        <v>321.95503727477177</v>
      </c>
      <c r="O588" s="17">
        <f t="shared" si="77"/>
        <v>-56.955037274771769</v>
      </c>
      <c r="P588" s="18">
        <f t="shared" si="78"/>
        <v>0</v>
      </c>
      <c r="Q588" s="14">
        <f t="shared" si="79"/>
        <v>3243.8762709706416</v>
      </c>
    </row>
    <row r="589" spans="1:17">
      <c r="A589" s="12">
        <v>37658</v>
      </c>
      <c r="B589" s="13">
        <f t="shared" si="72"/>
        <v>2</v>
      </c>
      <c r="C589" s="13">
        <f t="shared" si="73"/>
        <v>6</v>
      </c>
      <c r="D589" s="13">
        <f t="shared" si="74"/>
        <v>5</v>
      </c>
      <c r="E589" s="13">
        <f t="shared" si="75"/>
        <v>6</v>
      </c>
      <c r="F589">
        <v>308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s="16">
        <f t="shared" si="76"/>
        <v>346.88785893495532</v>
      </c>
      <c r="O589" s="17">
        <f t="shared" si="77"/>
        <v>-38.887858934955318</v>
      </c>
      <c r="P589" s="18">
        <f t="shared" si="78"/>
        <v>1</v>
      </c>
      <c r="Q589" s="14">
        <f t="shared" si="79"/>
        <v>1512.2655725449843</v>
      </c>
    </row>
    <row r="590" spans="1:17">
      <c r="A590" s="12">
        <v>37659</v>
      </c>
      <c r="B590" s="13">
        <f t="shared" si="72"/>
        <v>2</v>
      </c>
      <c r="C590" s="13">
        <f t="shared" si="73"/>
        <v>7</v>
      </c>
      <c r="D590" s="13">
        <f t="shared" si="74"/>
        <v>6</v>
      </c>
      <c r="E590" s="13">
        <f t="shared" si="75"/>
        <v>6</v>
      </c>
      <c r="F590">
        <v>581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s="16">
        <f t="shared" si="76"/>
        <v>529.39030205280551</v>
      </c>
      <c r="O590" s="17">
        <f t="shared" si="77"/>
        <v>51.609697947194491</v>
      </c>
      <c r="P590" s="18">
        <f t="shared" si="78"/>
        <v>0</v>
      </c>
      <c r="Q590" s="14">
        <f t="shared" si="79"/>
        <v>2663.560922200651</v>
      </c>
    </row>
    <row r="591" spans="1:17">
      <c r="A591" s="12">
        <v>37660</v>
      </c>
      <c r="B591" s="13">
        <f t="shared" si="72"/>
        <v>2</v>
      </c>
      <c r="C591" s="13">
        <f t="shared" si="73"/>
        <v>8</v>
      </c>
      <c r="D591" s="13">
        <f t="shared" si="74"/>
        <v>7</v>
      </c>
      <c r="E591" s="13">
        <f t="shared" si="75"/>
        <v>6</v>
      </c>
      <c r="F591">
        <v>650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16">
        <f t="shared" si="76"/>
        <v>583.07236156620536</v>
      </c>
      <c r="O591" s="17">
        <f t="shared" si="77"/>
        <v>66.927638433794641</v>
      </c>
      <c r="P591" s="18">
        <f t="shared" si="78"/>
        <v>0</v>
      </c>
      <c r="Q591" s="14">
        <f t="shared" si="79"/>
        <v>4479.3087863247456</v>
      </c>
    </row>
    <row r="592" spans="1:17">
      <c r="A592" s="12">
        <v>37661</v>
      </c>
      <c r="B592" s="13">
        <f t="shared" si="72"/>
        <v>2</v>
      </c>
      <c r="C592" s="13">
        <f t="shared" si="73"/>
        <v>9</v>
      </c>
      <c r="D592" s="13">
        <f t="shared" si="74"/>
        <v>1</v>
      </c>
      <c r="E592" s="13">
        <f t="shared" si="75"/>
        <v>7</v>
      </c>
      <c r="F592">
        <v>442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 s="16">
        <f t="shared" si="76"/>
        <v>407.07205379340564</v>
      </c>
      <c r="O592" s="17">
        <f t="shared" si="77"/>
        <v>34.927946206594356</v>
      </c>
      <c r="P592" s="18">
        <f t="shared" si="78"/>
        <v>1</v>
      </c>
      <c r="Q592" s="14">
        <f t="shared" si="79"/>
        <v>1219.9614262107491</v>
      </c>
    </row>
    <row r="593" spans="1:17">
      <c r="A593" s="12">
        <v>37662</v>
      </c>
      <c r="B593" s="13">
        <f t="shared" si="72"/>
        <v>2</v>
      </c>
      <c r="C593" s="13">
        <f t="shared" si="73"/>
        <v>10</v>
      </c>
      <c r="D593" s="13">
        <f t="shared" si="74"/>
        <v>2</v>
      </c>
      <c r="E593" s="13">
        <f t="shared" si="75"/>
        <v>7</v>
      </c>
      <c r="F593">
        <v>243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s="16">
        <f t="shared" si="76"/>
        <v>297.02542856341279</v>
      </c>
      <c r="O593" s="17">
        <f t="shared" si="77"/>
        <v>-54.025428563412788</v>
      </c>
      <c r="P593" s="18">
        <f t="shared" si="78"/>
        <v>0</v>
      </c>
      <c r="Q593" s="14">
        <f t="shared" si="79"/>
        <v>2918.7469314604182</v>
      </c>
    </row>
    <row r="594" spans="1:17">
      <c r="A594" s="12">
        <v>37663</v>
      </c>
      <c r="B594" s="13">
        <f t="shared" si="72"/>
        <v>2</v>
      </c>
      <c r="C594" s="13">
        <f t="shared" si="73"/>
        <v>11</v>
      </c>
      <c r="D594" s="13">
        <f t="shared" si="74"/>
        <v>3</v>
      </c>
      <c r="E594" s="13">
        <f t="shared" si="75"/>
        <v>7</v>
      </c>
      <c r="F594">
        <v>276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s="16">
        <f t="shared" si="76"/>
        <v>315.07608396118587</v>
      </c>
      <c r="O594" s="17">
        <f t="shared" si="77"/>
        <v>-39.076083961185873</v>
      </c>
      <c r="P594" s="18">
        <f t="shared" si="78"/>
        <v>0</v>
      </c>
      <c r="Q594" s="14">
        <f t="shared" si="79"/>
        <v>1526.9403377416479</v>
      </c>
    </row>
    <row r="595" spans="1:17">
      <c r="A595" s="12">
        <v>37664</v>
      </c>
      <c r="B595" s="13">
        <f t="shared" si="72"/>
        <v>2</v>
      </c>
      <c r="C595" s="13">
        <f t="shared" si="73"/>
        <v>12</v>
      </c>
      <c r="D595" s="13">
        <f t="shared" si="74"/>
        <v>4</v>
      </c>
      <c r="E595" s="13">
        <f t="shared" si="75"/>
        <v>7</v>
      </c>
      <c r="F595">
        <v>271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16">
        <f t="shared" si="76"/>
        <v>348.78133973633578</v>
      </c>
      <c r="O595" s="17">
        <f t="shared" si="77"/>
        <v>-77.781339736335781</v>
      </c>
      <c r="P595" s="18">
        <f t="shared" si="78"/>
        <v>0</v>
      </c>
      <c r="Q595" s="14">
        <f t="shared" si="79"/>
        <v>6049.9368111792874</v>
      </c>
    </row>
    <row r="596" spans="1:17">
      <c r="A596" s="12">
        <v>37665</v>
      </c>
      <c r="B596" s="13">
        <f t="shared" si="72"/>
        <v>2</v>
      </c>
      <c r="C596" s="13">
        <f t="shared" si="73"/>
        <v>13</v>
      </c>
      <c r="D596" s="13">
        <f t="shared" si="74"/>
        <v>5</v>
      </c>
      <c r="E596" s="13">
        <f t="shared" si="75"/>
        <v>7</v>
      </c>
      <c r="F596">
        <v>357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16">
        <f t="shared" si="76"/>
        <v>373.71416139651933</v>
      </c>
      <c r="O596" s="17">
        <f t="shared" si="77"/>
        <v>-16.71416139651933</v>
      </c>
      <c r="P596" s="18">
        <f t="shared" si="78"/>
        <v>0</v>
      </c>
      <c r="Q596" s="14">
        <f t="shared" si="79"/>
        <v>279.36319118889702</v>
      </c>
    </row>
    <row r="597" spans="1:17">
      <c r="A597" s="12">
        <v>37666</v>
      </c>
      <c r="B597" s="13">
        <f t="shared" si="72"/>
        <v>2</v>
      </c>
      <c r="C597" s="13">
        <f t="shared" si="73"/>
        <v>14</v>
      </c>
      <c r="D597" s="13">
        <f t="shared" si="74"/>
        <v>6</v>
      </c>
      <c r="E597" s="13">
        <f t="shared" si="75"/>
        <v>7</v>
      </c>
      <c r="F597">
        <v>904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 s="16">
        <f t="shared" si="76"/>
        <v>929.16964553460957</v>
      </c>
      <c r="O597" s="17">
        <f t="shared" si="77"/>
        <v>-25.169645534609572</v>
      </c>
      <c r="P597" s="18">
        <f t="shared" si="78"/>
        <v>1</v>
      </c>
      <c r="Q597" s="14">
        <f t="shared" si="79"/>
        <v>633.51105633789155</v>
      </c>
    </row>
    <row r="598" spans="1:17">
      <c r="A598" s="12">
        <v>37667</v>
      </c>
      <c r="B598" s="13">
        <f t="shared" si="72"/>
        <v>2</v>
      </c>
      <c r="C598" s="13">
        <f t="shared" si="73"/>
        <v>15</v>
      </c>
      <c r="D598" s="13">
        <f t="shared" si="74"/>
        <v>7</v>
      </c>
      <c r="E598" s="13">
        <f t="shared" si="75"/>
        <v>7</v>
      </c>
      <c r="F598">
        <v>736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s="16">
        <f t="shared" si="76"/>
        <v>609.89866402776943</v>
      </c>
      <c r="O598" s="17">
        <f t="shared" si="77"/>
        <v>126.10133597223057</v>
      </c>
      <c r="P598" s="18">
        <f t="shared" si="78"/>
        <v>0</v>
      </c>
      <c r="Q598" s="14">
        <f t="shared" si="79"/>
        <v>15901.546933981372</v>
      </c>
    </row>
    <row r="599" spans="1:17">
      <c r="A599" s="12">
        <v>37668</v>
      </c>
      <c r="B599" s="13">
        <f t="shared" si="72"/>
        <v>2</v>
      </c>
      <c r="C599" s="13">
        <f t="shared" si="73"/>
        <v>16</v>
      </c>
      <c r="D599" s="13">
        <f t="shared" si="74"/>
        <v>1</v>
      </c>
      <c r="E599" s="13">
        <f t="shared" si="75"/>
        <v>8</v>
      </c>
      <c r="F599">
        <v>514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s="16">
        <f t="shared" si="76"/>
        <v>426.39023144689446</v>
      </c>
      <c r="O599" s="17">
        <f t="shared" si="77"/>
        <v>87.609768553105539</v>
      </c>
      <c r="P599" s="18">
        <f t="shared" si="78"/>
        <v>0</v>
      </c>
      <c r="Q599" s="14">
        <f t="shared" si="79"/>
        <v>7675.4715459287199</v>
      </c>
    </row>
    <row r="600" spans="1:17">
      <c r="A600" s="12">
        <v>37669</v>
      </c>
      <c r="B600" s="13">
        <f t="shared" si="72"/>
        <v>2</v>
      </c>
      <c r="C600" s="13">
        <f t="shared" si="73"/>
        <v>17</v>
      </c>
      <c r="D600" s="13">
        <f t="shared" si="74"/>
        <v>2</v>
      </c>
      <c r="E600" s="13">
        <f t="shared" si="75"/>
        <v>8</v>
      </c>
      <c r="F600">
        <v>347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s="16">
        <f t="shared" si="76"/>
        <v>316.34360621690161</v>
      </c>
      <c r="O600" s="17">
        <f t="shared" si="77"/>
        <v>30.656393783098395</v>
      </c>
      <c r="P600" s="18">
        <f t="shared" si="78"/>
        <v>1</v>
      </c>
      <c r="Q600" s="14">
        <f t="shared" si="79"/>
        <v>939.81447978439394</v>
      </c>
    </row>
    <row r="601" spans="1:17">
      <c r="A601" s="12">
        <v>37670</v>
      </c>
      <c r="B601" s="13">
        <f t="shared" si="72"/>
        <v>2</v>
      </c>
      <c r="C601" s="13">
        <f t="shared" si="73"/>
        <v>18</v>
      </c>
      <c r="D601" s="13">
        <f t="shared" si="74"/>
        <v>3</v>
      </c>
      <c r="E601" s="13">
        <f t="shared" si="75"/>
        <v>8</v>
      </c>
      <c r="F601">
        <v>265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s="16">
        <f t="shared" si="76"/>
        <v>334.39426161467469</v>
      </c>
      <c r="O601" s="17">
        <f t="shared" si="77"/>
        <v>-69.39426161467469</v>
      </c>
      <c r="P601" s="18">
        <f t="shared" si="78"/>
        <v>0</v>
      </c>
      <c r="Q601" s="14">
        <f t="shared" si="79"/>
        <v>4815.5635450459131</v>
      </c>
    </row>
    <row r="602" spans="1:17">
      <c r="A602" s="12">
        <v>37671</v>
      </c>
      <c r="B602" s="13">
        <f t="shared" si="72"/>
        <v>2</v>
      </c>
      <c r="C602" s="13">
        <f t="shared" si="73"/>
        <v>19</v>
      </c>
      <c r="D602" s="13">
        <f t="shared" si="74"/>
        <v>4</v>
      </c>
      <c r="E602" s="13">
        <f t="shared" si="75"/>
        <v>8</v>
      </c>
      <c r="F602">
        <v>287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s="16">
        <f t="shared" si="76"/>
        <v>368.09951738982454</v>
      </c>
      <c r="O602" s="17">
        <f t="shared" si="77"/>
        <v>-81.099517389824541</v>
      </c>
      <c r="P602" s="18">
        <f t="shared" si="78"/>
        <v>0</v>
      </c>
      <c r="Q602" s="14">
        <f t="shared" si="79"/>
        <v>6577.1317208624532</v>
      </c>
    </row>
    <row r="603" spans="1:17">
      <c r="A603" s="12">
        <v>37672</v>
      </c>
      <c r="B603" s="13">
        <f t="shared" si="72"/>
        <v>2</v>
      </c>
      <c r="C603" s="13">
        <f t="shared" si="73"/>
        <v>20</v>
      </c>
      <c r="D603" s="13">
        <f t="shared" si="74"/>
        <v>5</v>
      </c>
      <c r="E603" s="13">
        <f t="shared" si="75"/>
        <v>8</v>
      </c>
      <c r="F603">
        <v>364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s="16">
        <f t="shared" si="76"/>
        <v>393.03233905000809</v>
      </c>
      <c r="O603" s="17">
        <f t="shared" si="77"/>
        <v>-29.03233905000809</v>
      </c>
      <c r="P603" s="18">
        <f t="shared" si="78"/>
        <v>1</v>
      </c>
      <c r="Q603" s="14">
        <f t="shared" si="79"/>
        <v>842.87671071462466</v>
      </c>
    </row>
    <row r="604" spans="1:17">
      <c r="A604" s="12">
        <v>37673</v>
      </c>
      <c r="B604" s="13">
        <f t="shared" si="72"/>
        <v>2</v>
      </c>
      <c r="C604" s="13">
        <f t="shared" si="73"/>
        <v>21</v>
      </c>
      <c r="D604" s="13">
        <f t="shared" si="74"/>
        <v>6</v>
      </c>
      <c r="E604" s="13">
        <f t="shared" si="75"/>
        <v>8</v>
      </c>
      <c r="F604">
        <v>620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 s="16">
        <f t="shared" si="76"/>
        <v>575.53478216785834</v>
      </c>
      <c r="O604" s="17">
        <f t="shared" si="77"/>
        <v>44.465217832141661</v>
      </c>
      <c r="P604" s="18">
        <f t="shared" si="78"/>
        <v>0</v>
      </c>
      <c r="Q604" s="14">
        <f t="shared" si="79"/>
        <v>1977.1555968598088</v>
      </c>
    </row>
    <row r="605" spans="1:17">
      <c r="A605" s="12">
        <v>37674</v>
      </c>
      <c r="B605" s="13">
        <f t="shared" si="72"/>
        <v>2</v>
      </c>
      <c r="C605" s="13">
        <f t="shared" si="73"/>
        <v>22</v>
      </c>
      <c r="D605" s="13">
        <f t="shared" si="74"/>
        <v>7</v>
      </c>
      <c r="E605" s="13">
        <f t="shared" si="75"/>
        <v>8</v>
      </c>
      <c r="F605">
        <v>732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s="16">
        <f t="shared" si="76"/>
        <v>629.21684168125819</v>
      </c>
      <c r="O605" s="17">
        <f t="shared" si="77"/>
        <v>102.78315831874181</v>
      </c>
      <c r="P605" s="18">
        <f t="shared" si="78"/>
        <v>0</v>
      </c>
      <c r="Q605" s="14">
        <f t="shared" si="79"/>
        <v>10564.377633975544</v>
      </c>
    </row>
    <row r="606" spans="1:17">
      <c r="A606" s="12">
        <v>37675</v>
      </c>
      <c r="B606" s="13">
        <f t="shared" si="72"/>
        <v>2</v>
      </c>
      <c r="C606" s="13">
        <f t="shared" si="73"/>
        <v>23</v>
      </c>
      <c r="D606" s="13">
        <f t="shared" si="74"/>
        <v>1</v>
      </c>
      <c r="E606" s="13">
        <f t="shared" si="75"/>
        <v>9</v>
      </c>
      <c r="F606">
        <v>455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16">
        <f t="shared" si="76"/>
        <v>393.70997526190604</v>
      </c>
      <c r="O606" s="17">
        <f t="shared" si="77"/>
        <v>61.290024738093962</v>
      </c>
      <c r="P606" s="18">
        <f t="shared" si="78"/>
        <v>1</v>
      </c>
      <c r="Q606" s="14">
        <f t="shared" si="79"/>
        <v>3756.4671323961697</v>
      </c>
    </row>
    <row r="607" spans="1:17">
      <c r="A607" s="12">
        <v>37676</v>
      </c>
      <c r="B607" s="13">
        <f t="shared" si="72"/>
        <v>2</v>
      </c>
      <c r="C607" s="13">
        <f t="shared" si="73"/>
        <v>24</v>
      </c>
      <c r="D607" s="13">
        <f t="shared" si="74"/>
        <v>2</v>
      </c>
      <c r="E607" s="13">
        <f t="shared" si="75"/>
        <v>9</v>
      </c>
      <c r="F607">
        <v>112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s="16">
        <f t="shared" si="76"/>
        <v>283.66335003191318</v>
      </c>
      <c r="O607" s="17">
        <f t="shared" si="77"/>
        <v>-171.66335003191318</v>
      </c>
      <c r="P607" s="18">
        <f t="shared" si="78"/>
        <v>0</v>
      </c>
      <c r="Q607" s="14">
        <f t="shared" si="79"/>
        <v>29468.305744179146</v>
      </c>
    </row>
    <row r="608" spans="1:17">
      <c r="A608" s="12">
        <v>37677</v>
      </c>
      <c r="B608" s="13">
        <f t="shared" si="72"/>
        <v>2</v>
      </c>
      <c r="C608" s="13">
        <f t="shared" si="73"/>
        <v>25</v>
      </c>
      <c r="D608" s="13">
        <f t="shared" si="74"/>
        <v>3</v>
      </c>
      <c r="E608" s="13">
        <f t="shared" si="75"/>
        <v>9</v>
      </c>
      <c r="F608">
        <v>10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16">
        <f t="shared" si="76"/>
        <v>301.71400542968627</v>
      </c>
      <c r="O608" s="17">
        <f t="shared" si="77"/>
        <v>-291.71400542968627</v>
      </c>
      <c r="P608" s="18">
        <f t="shared" si="78"/>
        <v>0</v>
      </c>
      <c r="Q608" s="14">
        <f t="shared" si="79"/>
        <v>85097.060963831027</v>
      </c>
    </row>
    <row r="609" spans="1:17">
      <c r="A609" s="12">
        <v>37678</v>
      </c>
      <c r="B609" s="13">
        <f t="shared" si="72"/>
        <v>2</v>
      </c>
      <c r="C609" s="13">
        <f t="shared" si="73"/>
        <v>26</v>
      </c>
      <c r="D609" s="13">
        <f t="shared" si="74"/>
        <v>4</v>
      </c>
      <c r="E609" s="13">
        <f t="shared" si="75"/>
        <v>9</v>
      </c>
      <c r="F609">
        <v>251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 s="16">
        <f t="shared" si="76"/>
        <v>335.41926120483612</v>
      </c>
      <c r="O609" s="17">
        <f t="shared" si="77"/>
        <v>-84.419261204836118</v>
      </c>
      <c r="P609" s="18">
        <f t="shared" si="78"/>
        <v>1</v>
      </c>
      <c r="Q609" s="14">
        <f t="shared" si="79"/>
        <v>7126.6116623703483</v>
      </c>
    </row>
    <row r="610" spans="1:17">
      <c r="A610" s="12">
        <v>37679</v>
      </c>
      <c r="B610" s="13">
        <f t="shared" si="72"/>
        <v>2</v>
      </c>
      <c r="C610" s="13">
        <f t="shared" si="73"/>
        <v>27</v>
      </c>
      <c r="D610" s="13">
        <f t="shared" si="74"/>
        <v>5</v>
      </c>
      <c r="E610" s="13">
        <f t="shared" si="75"/>
        <v>9</v>
      </c>
      <c r="F610">
        <v>420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 s="16">
        <f t="shared" si="76"/>
        <v>360.35208286501967</v>
      </c>
      <c r="O610" s="17">
        <f t="shared" si="77"/>
        <v>59.647917134980332</v>
      </c>
      <c r="P610" s="18">
        <f t="shared" si="78"/>
        <v>0</v>
      </c>
      <c r="Q610" s="14">
        <f t="shared" si="79"/>
        <v>3557.8740185414804</v>
      </c>
    </row>
    <row r="611" spans="1:17">
      <c r="A611" s="12">
        <v>37680</v>
      </c>
      <c r="B611" s="13">
        <f t="shared" si="72"/>
        <v>2</v>
      </c>
      <c r="C611" s="13">
        <f t="shared" si="73"/>
        <v>28</v>
      </c>
      <c r="D611" s="13">
        <f t="shared" si="74"/>
        <v>6</v>
      </c>
      <c r="E611" s="13">
        <f t="shared" si="75"/>
        <v>9</v>
      </c>
      <c r="F611">
        <v>712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s="16">
        <f t="shared" si="76"/>
        <v>542.85452598286986</v>
      </c>
      <c r="O611" s="17">
        <f t="shared" si="77"/>
        <v>169.14547401713014</v>
      </c>
      <c r="P611" s="18">
        <f t="shared" si="78"/>
        <v>0</v>
      </c>
      <c r="Q611" s="14">
        <f t="shared" si="79"/>
        <v>28610.191380479646</v>
      </c>
    </row>
    <row r="612" spans="1:17">
      <c r="A612" s="12">
        <v>37681</v>
      </c>
      <c r="B612" s="13">
        <f t="shared" si="72"/>
        <v>3</v>
      </c>
      <c r="C612" s="13">
        <f t="shared" si="73"/>
        <v>1</v>
      </c>
      <c r="D612" s="13">
        <f t="shared" si="74"/>
        <v>7</v>
      </c>
      <c r="E612" s="13">
        <f t="shared" si="75"/>
        <v>9</v>
      </c>
      <c r="F612">
        <v>734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16">
        <f t="shared" si="76"/>
        <v>596.53658549626971</v>
      </c>
      <c r="O612" s="17">
        <f t="shared" si="77"/>
        <v>137.46341450373029</v>
      </c>
      <c r="P612" s="18">
        <f t="shared" si="78"/>
        <v>0</v>
      </c>
      <c r="Q612" s="14">
        <f t="shared" si="79"/>
        <v>18896.190327024367</v>
      </c>
    </row>
    <row r="613" spans="1:17">
      <c r="A613" s="12">
        <v>37682</v>
      </c>
      <c r="B613" s="13">
        <f t="shared" si="72"/>
        <v>3</v>
      </c>
      <c r="C613" s="13">
        <f t="shared" si="73"/>
        <v>2</v>
      </c>
      <c r="D613" s="13">
        <f t="shared" si="74"/>
        <v>1</v>
      </c>
      <c r="E613" s="13">
        <f t="shared" si="75"/>
        <v>10</v>
      </c>
      <c r="F613">
        <v>438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s="16">
        <f t="shared" si="76"/>
        <v>425.35289537523323</v>
      </c>
      <c r="O613" s="17">
        <f t="shared" si="77"/>
        <v>12.647104624766769</v>
      </c>
      <c r="P613" s="18">
        <f t="shared" si="78"/>
        <v>1</v>
      </c>
      <c r="Q613" s="14">
        <f t="shared" si="79"/>
        <v>159.949255389797</v>
      </c>
    </row>
    <row r="614" spans="1:17">
      <c r="A614" s="12">
        <v>37683</v>
      </c>
      <c r="B614" s="13">
        <f t="shared" si="72"/>
        <v>3</v>
      </c>
      <c r="C614" s="13">
        <f t="shared" si="73"/>
        <v>3</v>
      </c>
      <c r="D614" s="13">
        <f t="shared" si="74"/>
        <v>2</v>
      </c>
      <c r="E614" s="13">
        <f t="shared" si="75"/>
        <v>10</v>
      </c>
      <c r="F614">
        <v>295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 s="16">
        <f t="shared" si="76"/>
        <v>315.30627014524038</v>
      </c>
      <c r="O614" s="17">
        <f t="shared" si="77"/>
        <v>-20.306270145240376</v>
      </c>
      <c r="P614" s="18">
        <f t="shared" si="78"/>
        <v>0</v>
      </c>
      <c r="Q614" s="14">
        <f t="shared" si="79"/>
        <v>412.34460721148059</v>
      </c>
    </row>
    <row r="615" spans="1:17">
      <c r="A615" s="12">
        <v>37684</v>
      </c>
      <c r="B615" s="13">
        <f t="shared" si="72"/>
        <v>3</v>
      </c>
      <c r="C615" s="13">
        <f t="shared" si="73"/>
        <v>4</v>
      </c>
      <c r="D615" s="13">
        <f t="shared" si="74"/>
        <v>3</v>
      </c>
      <c r="E615" s="13">
        <f t="shared" si="75"/>
        <v>10</v>
      </c>
      <c r="F615">
        <v>323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s="16">
        <f t="shared" si="76"/>
        <v>333.35692554301346</v>
      </c>
      <c r="O615" s="17">
        <f t="shared" si="77"/>
        <v>-10.35692554301346</v>
      </c>
      <c r="P615" s="18">
        <f t="shared" si="78"/>
        <v>0</v>
      </c>
      <c r="Q615" s="14">
        <f t="shared" si="79"/>
        <v>107.26590670352466</v>
      </c>
    </row>
    <row r="616" spans="1:17">
      <c r="A616" s="12">
        <v>37685</v>
      </c>
      <c r="B616" s="13">
        <f t="shared" si="72"/>
        <v>3</v>
      </c>
      <c r="C616" s="13">
        <f t="shared" si="73"/>
        <v>5</v>
      </c>
      <c r="D616" s="13">
        <f t="shared" si="74"/>
        <v>4</v>
      </c>
      <c r="E616" s="13">
        <f t="shared" si="75"/>
        <v>10</v>
      </c>
      <c r="F616">
        <v>354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s="16">
        <f t="shared" si="76"/>
        <v>367.06218131816331</v>
      </c>
      <c r="O616" s="17">
        <f t="shared" si="77"/>
        <v>-13.062181318163312</v>
      </c>
      <c r="P616" s="18">
        <f t="shared" si="78"/>
        <v>0</v>
      </c>
      <c r="Q616" s="14">
        <f t="shared" si="79"/>
        <v>170.62058078857461</v>
      </c>
    </row>
    <row r="617" spans="1:17">
      <c r="A617" s="12">
        <v>37686</v>
      </c>
      <c r="B617" s="13">
        <f t="shared" si="72"/>
        <v>3</v>
      </c>
      <c r="C617" s="13">
        <f t="shared" si="73"/>
        <v>6</v>
      </c>
      <c r="D617" s="13">
        <f t="shared" si="74"/>
        <v>5</v>
      </c>
      <c r="E617" s="13">
        <f t="shared" si="75"/>
        <v>10</v>
      </c>
      <c r="F617">
        <v>361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16">
        <f t="shared" si="76"/>
        <v>391.99500297834686</v>
      </c>
      <c r="O617" s="17">
        <f t="shared" si="77"/>
        <v>-30.995002978346861</v>
      </c>
      <c r="P617" s="18">
        <f t="shared" si="78"/>
        <v>0</v>
      </c>
      <c r="Q617" s="14">
        <f t="shared" si="79"/>
        <v>960.69020962773072</v>
      </c>
    </row>
    <row r="618" spans="1:17">
      <c r="A618" s="12">
        <v>37687</v>
      </c>
      <c r="B618" s="13">
        <f t="shared" si="72"/>
        <v>3</v>
      </c>
      <c r="C618" s="13">
        <f t="shared" si="73"/>
        <v>7</v>
      </c>
      <c r="D618" s="13">
        <f t="shared" si="74"/>
        <v>6</v>
      </c>
      <c r="E618" s="13">
        <f t="shared" si="75"/>
        <v>10</v>
      </c>
      <c r="F618">
        <v>561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s="16">
        <f t="shared" si="76"/>
        <v>574.49744609619711</v>
      </c>
      <c r="O618" s="17">
        <f t="shared" si="77"/>
        <v>-13.497446096197109</v>
      </c>
      <c r="P618" s="18">
        <f t="shared" si="78"/>
        <v>1</v>
      </c>
      <c r="Q618" s="14">
        <f t="shared" si="79"/>
        <v>182.18105111974657</v>
      </c>
    </row>
    <row r="619" spans="1:17">
      <c r="A619" s="12">
        <v>37688</v>
      </c>
      <c r="B619" s="13">
        <f t="shared" si="72"/>
        <v>3</v>
      </c>
      <c r="C619" s="13">
        <f t="shared" si="73"/>
        <v>8</v>
      </c>
      <c r="D619" s="13">
        <f t="shared" si="74"/>
        <v>7</v>
      </c>
      <c r="E619" s="13">
        <f t="shared" si="75"/>
        <v>10</v>
      </c>
      <c r="F619">
        <v>702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16">
        <f t="shared" si="76"/>
        <v>628.17950560959696</v>
      </c>
      <c r="O619" s="17">
        <f t="shared" si="77"/>
        <v>73.820494390403042</v>
      </c>
      <c r="P619" s="18">
        <f t="shared" si="78"/>
        <v>0</v>
      </c>
      <c r="Q619" s="14">
        <f t="shared" si="79"/>
        <v>5449.4653920435267</v>
      </c>
    </row>
    <row r="620" spans="1:17">
      <c r="A620" s="12">
        <v>37689</v>
      </c>
      <c r="B620" s="13">
        <f t="shared" si="72"/>
        <v>3</v>
      </c>
      <c r="C620" s="13">
        <f t="shared" si="73"/>
        <v>9</v>
      </c>
      <c r="D620" s="13">
        <f t="shared" si="74"/>
        <v>1</v>
      </c>
      <c r="E620" s="13">
        <f t="shared" si="75"/>
        <v>11</v>
      </c>
      <c r="F620">
        <v>436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s="16">
        <f t="shared" si="76"/>
        <v>416.53146942575819</v>
      </c>
      <c r="O620" s="17">
        <f t="shared" si="77"/>
        <v>19.468530574241811</v>
      </c>
      <c r="P620" s="18">
        <f t="shared" si="78"/>
        <v>1</v>
      </c>
      <c r="Q620" s="14">
        <f t="shared" si="79"/>
        <v>379.02368272018816</v>
      </c>
    </row>
    <row r="621" spans="1:17">
      <c r="A621" s="12">
        <v>37690</v>
      </c>
      <c r="B621" s="13">
        <f t="shared" si="72"/>
        <v>3</v>
      </c>
      <c r="C621" s="13">
        <f t="shared" si="73"/>
        <v>10</v>
      </c>
      <c r="D621" s="13">
        <f t="shared" si="74"/>
        <v>2</v>
      </c>
      <c r="E621" s="13">
        <f t="shared" si="75"/>
        <v>11</v>
      </c>
      <c r="F621">
        <v>275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 s="16">
        <f t="shared" si="76"/>
        <v>306.48484419576533</v>
      </c>
      <c r="O621" s="17">
        <f t="shared" si="77"/>
        <v>-31.484844195765334</v>
      </c>
      <c r="P621" s="18">
        <f t="shared" si="78"/>
        <v>1</v>
      </c>
      <c r="Q621" s="14">
        <f t="shared" si="79"/>
        <v>991.29541403161807</v>
      </c>
    </row>
    <row r="622" spans="1:17">
      <c r="A622" s="12">
        <v>37691</v>
      </c>
      <c r="B622" s="13">
        <f t="shared" si="72"/>
        <v>3</v>
      </c>
      <c r="C622" s="13">
        <f t="shared" si="73"/>
        <v>11</v>
      </c>
      <c r="D622" s="13">
        <f t="shared" si="74"/>
        <v>3</v>
      </c>
      <c r="E622" s="13">
        <f t="shared" si="75"/>
        <v>11</v>
      </c>
      <c r="F622">
        <v>402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16">
        <f t="shared" si="76"/>
        <v>324.53549959353842</v>
      </c>
      <c r="O622" s="17">
        <f t="shared" si="77"/>
        <v>77.464500406461582</v>
      </c>
      <c r="P622" s="18">
        <f t="shared" si="78"/>
        <v>0</v>
      </c>
      <c r="Q622" s="14">
        <f t="shared" si="79"/>
        <v>6000.748823222687</v>
      </c>
    </row>
    <row r="623" spans="1:17">
      <c r="A623" s="12">
        <v>37692</v>
      </c>
      <c r="B623" s="13">
        <f t="shared" si="72"/>
        <v>3</v>
      </c>
      <c r="C623" s="13">
        <f t="shared" si="73"/>
        <v>12</v>
      </c>
      <c r="D623" s="13">
        <f t="shared" si="74"/>
        <v>4</v>
      </c>
      <c r="E623" s="13">
        <f t="shared" si="75"/>
        <v>11</v>
      </c>
      <c r="F623">
        <v>411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s="16">
        <f t="shared" si="76"/>
        <v>358.24075536868827</v>
      </c>
      <c r="O623" s="17">
        <f t="shared" si="77"/>
        <v>52.759244631311731</v>
      </c>
      <c r="P623" s="18">
        <f t="shared" si="78"/>
        <v>1</v>
      </c>
      <c r="Q623" s="14">
        <f t="shared" si="79"/>
        <v>2783.5378940665955</v>
      </c>
    </row>
    <row r="624" spans="1:17">
      <c r="A624" s="12">
        <v>37693</v>
      </c>
      <c r="B624" s="13">
        <f t="shared" si="72"/>
        <v>3</v>
      </c>
      <c r="C624" s="13">
        <f t="shared" si="73"/>
        <v>13</v>
      </c>
      <c r="D624" s="13">
        <f t="shared" si="74"/>
        <v>5</v>
      </c>
      <c r="E624" s="13">
        <f t="shared" si="75"/>
        <v>11</v>
      </c>
      <c r="F624">
        <v>367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16">
        <f t="shared" si="76"/>
        <v>383.17357702887182</v>
      </c>
      <c r="O624" s="17">
        <f t="shared" si="77"/>
        <v>-16.173577028871819</v>
      </c>
      <c r="P624" s="18">
        <f t="shared" si="78"/>
        <v>1</v>
      </c>
      <c r="Q624" s="14">
        <f t="shared" si="79"/>
        <v>261.58459390885014</v>
      </c>
    </row>
    <row r="625" spans="1:17">
      <c r="A625" s="12">
        <v>37694</v>
      </c>
      <c r="B625" s="13">
        <f t="shared" si="72"/>
        <v>3</v>
      </c>
      <c r="C625" s="13">
        <f t="shared" si="73"/>
        <v>14</v>
      </c>
      <c r="D625" s="13">
        <f t="shared" si="74"/>
        <v>6</v>
      </c>
      <c r="E625" s="13">
        <f t="shared" si="75"/>
        <v>11</v>
      </c>
      <c r="F625">
        <v>578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s="16">
        <f t="shared" si="76"/>
        <v>565.67602014672207</v>
      </c>
      <c r="O625" s="17">
        <f t="shared" si="77"/>
        <v>12.323979853277933</v>
      </c>
      <c r="P625" s="18">
        <f t="shared" si="78"/>
        <v>0</v>
      </c>
      <c r="Q625" s="14">
        <f t="shared" si="79"/>
        <v>151.88047942400038</v>
      </c>
    </row>
    <row r="626" spans="1:17">
      <c r="A626" s="12">
        <v>37695</v>
      </c>
      <c r="B626" s="13">
        <f t="shared" si="72"/>
        <v>3</v>
      </c>
      <c r="C626" s="13">
        <f t="shared" si="73"/>
        <v>15</v>
      </c>
      <c r="D626" s="13">
        <f t="shared" si="74"/>
        <v>7</v>
      </c>
      <c r="E626" s="13">
        <f t="shared" si="75"/>
        <v>11</v>
      </c>
      <c r="F626">
        <v>664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s="16">
        <f t="shared" si="76"/>
        <v>619.35807966012192</v>
      </c>
      <c r="O626" s="17">
        <f t="shared" si="77"/>
        <v>44.641920339878084</v>
      </c>
      <c r="P626" s="18">
        <f t="shared" si="78"/>
        <v>1</v>
      </c>
      <c r="Q626" s="14">
        <f t="shared" si="79"/>
        <v>1992.9010516320207</v>
      </c>
    </row>
    <row r="627" spans="1:17">
      <c r="A627" s="12">
        <v>37696</v>
      </c>
      <c r="B627" s="13">
        <f t="shared" si="72"/>
        <v>3</v>
      </c>
      <c r="C627" s="13">
        <f t="shared" si="73"/>
        <v>16</v>
      </c>
      <c r="D627" s="13">
        <f t="shared" si="74"/>
        <v>1</v>
      </c>
      <c r="E627" s="13">
        <f t="shared" si="75"/>
        <v>12</v>
      </c>
      <c r="F627">
        <v>353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16">
        <f t="shared" si="76"/>
        <v>409.88862228880765</v>
      </c>
      <c r="O627" s="17">
        <f t="shared" si="77"/>
        <v>-56.888622288807653</v>
      </c>
      <c r="P627" s="18">
        <f t="shared" si="78"/>
        <v>0</v>
      </c>
      <c r="Q627" s="14">
        <f t="shared" si="79"/>
        <v>3236.3153459186228</v>
      </c>
    </row>
    <row r="628" spans="1:17">
      <c r="A628" s="12">
        <v>37697</v>
      </c>
      <c r="B628" s="13">
        <f t="shared" si="72"/>
        <v>3</v>
      </c>
      <c r="C628" s="13">
        <f t="shared" si="73"/>
        <v>17</v>
      </c>
      <c r="D628" s="13">
        <f t="shared" si="74"/>
        <v>2</v>
      </c>
      <c r="E628" s="13">
        <f t="shared" si="75"/>
        <v>12</v>
      </c>
      <c r="F628">
        <v>265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s="16">
        <f t="shared" si="76"/>
        <v>299.8419970588148</v>
      </c>
      <c r="O628" s="17">
        <f t="shared" si="77"/>
        <v>-34.841997058814798</v>
      </c>
      <c r="P628" s="18">
        <f t="shared" si="78"/>
        <v>0</v>
      </c>
      <c r="Q628" s="14">
        <f t="shared" si="79"/>
        <v>1213.964759046459</v>
      </c>
    </row>
    <row r="629" spans="1:17">
      <c r="A629" s="12">
        <v>37698</v>
      </c>
      <c r="B629" s="13">
        <f t="shared" si="72"/>
        <v>3</v>
      </c>
      <c r="C629" s="13">
        <f t="shared" si="73"/>
        <v>18</v>
      </c>
      <c r="D629" s="13">
        <f t="shared" si="74"/>
        <v>3</v>
      </c>
      <c r="E629" s="13">
        <f t="shared" si="75"/>
        <v>12</v>
      </c>
      <c r="F629">
        <v>303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16">
        <f t="shared" si="76"/>
        <v>317.89265245658788</v>
      </c>
      <c r="O629" s="17">
        <f t="shared" si="77"/>
        <v>-14.892652456587882</v>
      </c>
      <c r="P629" s="18">
        <f t="shared" si="78"/>
        <v>0</v>
      </c>
      <c r="Q629" s="14">
        <f t="shared" si="79"/>
        <v>221.79109719271307</v>
      </c>
    </row>
    <row r="630" spans="1:17">
      <c r="A630" s="12">
        <v>37699</v>
      </c>
      <c r="B630" s="13">
        <f t="shared" si="72"/>
        <v>3</v>
      </c>
      <c r="C630" s="13">
        <f t="shared" si="73"/>
        <v>19</v>
      </c>
      <c r="D630" s="13">
        <f t="shared" si="74"/>
        <v>4</v>
      </c>
      <c r="E630" s="13">
        <f t="shared" si="75"/>
        <v>12</v>
      </c>
      <c r="F630">
        <v>328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s="16">
        <f t="shared" si="76"/>
        <v>351.59790823173773</v>
      </c>
      <c r="O630" s="17">
        <f t="shared" si="77"/>
        <v>-23.597908231737733</v>
      </c>
      <c r="P630" s="18">
        <f t="shared" si="78"/>
        <v>1</v>
      </c>
      <c r="Q630" s="14">
        <f t="shared" si="79"/>
        <v>556.86127291351545</v>
      </c>
    </row>
    <row r="631" spans="1:17">
      <c r="A631" s="12">
        <v>37700</v>
      </c>
      <c r="B631" s="13">
        <f t="shared" si="72"/>
        <v>3</v>
      </c>
      <c r="C631" s="13">
        <f t="shared" si="73"/>
        <v>20</v>
      </c>
      <c r="D631" s="13">
        <f t="shared" si="74"/>
        <v>5</v>
      </c>
      <c r="E631" s="13">
        <f t="shared" si="75"/>
        <v>12</v>
      </c>
      <c r="F631">
        <v>391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s="16">
        <f t="shared" si="76"/>
        <v>376.53072989192128</v>
      </c>
      <c r="O631" s="17">
        <f t="shared" si="77"/>
        <v>14.469270108078717</v>
      </c>
      <c r="P631" s="18">
        <f t="shared" si="78"/>
        <v>0</v>
      </c>
      <c r="Q631" s="14">
        <f t="shared" si="79"/>
        <v>209.3597774605403</v>
      </c>
    </row>
    <row r="632" spans="1:17">
      <c r="A632" s="12">
        <v>37701</v>
      </c>
      <c r="B632" s="13">
        <f t="shared" si="72"/>
        <v>3</v>
      </c>
      <c r="C632" s="13">
        <f t="shared" si="73"/>
        <v>21</v>
      </c>
      <c r="D632" s="13">
        <f t="shared" si="74"/>
        <v>6</v>
      </c>
      <c r="E632" s="13">
        <f t="shared" si="75"/>
        <v>12</v>
      </c>
      <c r="F632">
        <v>627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16">
        <f t="shared" si="76"/>
        <v>559.03317300977153</v>
      </c>
      <c r="O632" s="17">
        <f t="shared" si="77"/>
        <v>67.966826990228469</v>
      </c>
      <c r="P632" s="18">
        <f t="shared" si="78"/>
        <v>0</v>
      </c>
      <c r="Q632" s="14">
        <f t="shared" si="79"/>
        <v>4619.4895711196496</v>
      </c>
    </row>
    <row r="633" spans="1:17">
      <c r="A633" s="12">
        <v>37702</v>
      </c>
      <c r="B633" s="13">
        <f t="shared" si="72"/>
        <v>3</v>
      </c>
      <c r="C633" s="13">
        <f t="shared" si="73"/>
        <v>22</v>
      </c>
      <c r="D633" s="13">
        <f t="shared" si="74"/>
        <v>7</v>
      </c>
      <c r="E633" s="13">
        <f t="shared" si="75"/>
        <v>12</v>
      </c>
      <c r="F633">
        <v>695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s="16">
        <f t="shared" si="76"/>
        <v>612.71523252317138</v>
      </c>
      <c r="O633" s="17">
        <f t="shared" si="77"/>
        <v>82.28476747682862</v>
      </c>
      <c r="P633" s="18">
        <f t="shared" si="78"/>
        <v>1</v>
      </c>
      <c r="Q633" s="14">
        <f t="shared" si="79"/>
        <v>6770.782958715753</v>
      </c>
    </row>
    <row r="634" spans="1:17">
      <c r="A634" s="12">
        <v>37703</v>
      </c>
      <c r="B634" s="13">
        <f t="shared" si="72"/>
        <v>3</v>
      </c>
      <c r="C634" s="13">
        <f t="shared" si="73"/>
        <v>23</v>
      </c>
      <c r="D634" s="13">
        <f t="shared" si="74"/>
        <v>1</v>
      </c>
      <c r="E634" s="13">
        <f t="shared" si="75"/>
        <v>13</v>
      </c>
      <c r="F634">
        <v>336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s="16">
        <f t="shared" si="76"/>
        <v>418.32667749919625</v>
      </c>
      <c r="O634" s="17">
        <f t="shared" si="77"/>
        <v>-82.326677499196251</v>
      </c>
      <c r="P634" s="18">
        <f t="shared" si="78"/>
        <v>0</v>
      </c>
      <c r="Q634" s="14">
        <f t="shared" si="79"/>
        <v>6777.6818280566658</v>
      </c>
    </row>
    <row r="635" spans="1:17">
      <c r="A635" s="12">
        <v>37704</v>
      </c>
      <c r="B635" s="13">
        <f t="shared" si="72"/>
        <v>3</v>
      </c>
      <c r="C635" s="13">
        <f t="shared" si="73"/>
        <v>24</v>
      </c>
      <c r="D635" s="13">
        <f t="shared" si="74"/>
        <v>2</v>
      </c>
      <c r="E635" s="13">
        <f t="shared" si="75"/>
        <v>13</v>
      </c>
      <c r="F635">
        <v>264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16">
        <f t="shared" si="76"/>
        <v>308.2800522692034</v>
      </c>
      <c r="O635" s="17">
        <f t="shared" si="77"/>
        <v>-44.280052269203395</v>
      </c>
      <c r="P635" s="18">
        <f t="shared" si="78"/>
        <v>1</v>
      </c>
      <c r="Q635" s="14">
        <f t="shared" si="79"/>
        <v>1960.7230289633846</v>
      </c>
    </row>
    <row r="636" spans="1:17">
      <c r="A636" s="12">
        <v>37705</v>
      </c>
      <c r="B636" s="13">
        <f t="shared" si="72"/>
        <v>3</v>
      </c>
      <c r="C636" s="13">
        <f t="shared" si="73"/>
        <v>25</v>
      </c>
      <c r="D636" s="13">
        <f t="shared" si="74"/>
        <v>3</v>
      </c>
      <c r="E636" s="13">
        <f t="shared" si="75"/>
        <v>13</v>
      </c>
      <c r="F636">
        <v>396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s="16">
        <f t="shared" si="76"/>
        <v>326.33070766697648</v>
      </c>
      <c r="O636" s="17">
        <f t="shared" si="77"/>
        <v>69.66929233302352</v>
      </c>
      <c r="P636" s="18">
        <f t="shared" si="78"/>
        <v>0</v>
      </c>
      <c r="Q636" s="14">
        <f t="shared" si="79"/>
        <v>4853.8102941842899</v>
      </c>
    </row>
    <row r="637" spans="1:17">
      <c r="A637" s="12">
        <v>37706</v>
      </c>
      <c r="B637" s="13">
        <f t="shared" si="72"/>
        <v>3</v>
      </c>
      <c r="C637" s="13">
        <f t="shared" si="73"/>
        <v>26</v>
      </c>
      <c r="D637" s="13">
        <f t="shared" si="74"/>
        <v>4</v>
      </c>
      <c r="E637" s="13">
        <f t="shared" si="75"/>
        <v>13</v>
      </c>
      <c r="F637">
        <v>370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s="16">
        <f t="shared" si="76"/>
        <v>360.03596344212633</v>
      </c>
      <c r="O637" s="17">
        <f t="shared" si="77"/>
        <v>9.9640365578736692</v>
      </c>
      <c r="P637" s="18">
        <f t="shared" si="78"/>
        <v>0</v>
      </c>
      <c r="Q637" s="14">
        <f t="shared" si="79"/>
        <v>99.282024526642957</v>
      </c>
    </row>
    <row r="638" spans="1:17">
      <c r="A638" s="12">
        <v>37707</v>
      </c>
      <c r="B638" s="13">
        <f t="shared" si="72"/>
        <v>3</v>
      </c>
      <c r="C638" s="13">
        <f t="shared" si="73"/>
        <v>27</v>
      </c>
      <c r="D638" s="13">
        <f t="shared" si="74"/>
        <v>5</v>
      </c>
      <c r="E638" s="13">
        <f t="shared" si="75"/>
        <v>13</v>
      </c>
      <c r="F638">
        <v>400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s="16">
        <f t="shared" si="76"/>
        <v>384.96878510230988</v>
      </c>
      <c r="O638" s="17">
        <f t="shared" si="77"/>
        <v>15.03121489769012</v>
      </c>
      <c r="P638" s="18">
        <f t="shared" si="78"/>
        <v>0</v>
      </c>
      <c r="Q638" s="14">
        <f t="shared" si="79"/>
        <v>225.93742130054139</v>
      </c>
    </row>
    <row r="639" spans="1:17">
      <c r="A639" s="12">
        <v>37708</v>
      </c>
      <c r="B639" s="13">
        <f t="shared" si="72"/>
        <v>3</v>
      </c>
      <c r="C639" s="13">
        <f t="shared" si="73"/>
        <v>28</v>
      </c>
      <c r="D639" s="13">
        <f t="shared" si="74"/>
        <v>6</v>
      </c>
      <c r="E639" s="13">
        <f t="shared" si="75"/>
        <v>13</v>
      </c>
      <c r="F639">
        <v>630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s="16">
        <f t="shared" si="76"/>
        <v>567.47122822016013</v>
      </c>
      <c r="O639" s="17">
        <f t="shared" si="77"/>
        <v>62.528771779839872</v>
      </c>
      <c r="P639" s="18">
        <f t="shared" si="78"/>
        <v>0</v>
      </c>
      <c r="Q639" s="14">
        <f t="shared" si="79"/>
        <v>3909.8473002952992</v>
      </c>
    </row>
    <row r="640" spans="1:17">
      <c r="A640" s="12">
        <v>37709</v>
      </c>
      <c r="B640" s="13">
        <f t="shared" si="72"/>
        <v>3</v>
      </c>
      <c r="C640" s="13">
        <f t="shared" si="73"/>
        <v>29</v>
      </c>
      <c r="D640" s="13">
        <f t="shared" si="74"/>
        <v>7</v>
      </c>
      <c r="E640" s="13">
        <f t="shared" si="75"/>
        <v>13</v>
      </c>
      <c r="F640">
        <v>716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s="16">
        <f t="shared" si="76"/>
        <v>621.15328773355998</v>
      </c>
      <c r="O640" s="17">
        <f t="shared" si="77"/>
        <v>94.846712266440022</v>
      </c>
      <c r="P640" s="18">
        <f t="shared" si="78"/>
        <v>0</v>
      </c>
      <c r="Q640" s="14">
        <f t="shared" si="79"/>
        <v>8995.8988277528642</v>
      </c>
    </row>
    <row r="641" spans="1:17">
      <c r="A641" s="12">
        <v>37710</v>
      </c>
      <c r="B641" s="13">
        <f t="shared" si="72"/>
        <v>3</v>
      </c>
      <c r="C641" s="13">
        <f t="shared" si="73"/>
        <v>30</v>
      </c>
      <c r="D641" s="13">
        <f t="shared" si="74"/>
        <v>1</v>
      </c>
      <c r="E641" s="13">
        <f t="shared" si="75"/>
        <v>14</v>
      </c>
      <c r="F641">
        <v>469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s="16">
        <f t="shared" si="76"/>
        <v>379.85290262933819</v>
      </c>
      <c r="O641" s="17">
        <f t="shared" si="77"/>
        <v>89.147097370661811</v>
      </c>
      <c r="P641" s="18">
        <f t="shared" si="78"/>
        <v>1</v>
      </c>
      <c r="Q641" s="14">
        <f t="shared" si="79"/>
        <v>7947.2049696142576</v>
      </c>
    </row>
    <row r="642" spans="1:17">
      <c r="A642" s="12">
        <v>37711</v>
      </c>
      <c r="B642" s="13">
        <f t="shared" si="72"/>
        <v>3</v>
      </c>
      <c r="C642" s="13">
        <f t="shared" si="73"/>
        <v>31</v>
      </c>
      <c r="D642" s="13">
        <f t="shared" si="74"/>
        <v>2</v>
      </c>
      <c r="E642" s="13">
        <f t="shared" si="75"/>
        <v>14</v>
      </c>
      <c r="F642">
        <v>236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s="16">
        <f t="shared" si="76"/>
        <v>269.80627739934533</v>
      </c>
      <c r="O642" s="17">
        <f t="shared" si="77"/>
        <v>-33.806277399345333</v>
      </c>
      <c r="P642" s="18">
        <f t="shared" si="78"/>
        <v>1</v>
      </c>
      <c r="Q642" s="14">
        <f t="shared" si="79"/>
        <v>1142.8643916014871</v>
      </c>
    </row>
    <row r="643" spans="1:17">
      <c r="A643" s="12">
        <v>37712</v>
      </c>
      <c r="B643" s="13">
        <f t="shared" si="72"/>
        <v>4</v>
      </c>
      <c r="C643" s="13">
        <f t="shared" si="73"/>
        <v>1</v>
      </c>
      <c r="D643" s="13">
        <f t="shared" si="74"/>
        <v>3</v>
      </c>
      <c r="E643" s="13">
        <f t="shared" si="75"/>
        <v>14</v>
      </c>
      <c r="F643">
        <v>299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s="16">
        <f t="shared" si="76"/>
        <v>287.85693279711842</v>
      </c>
      <c r="O643" s="17">
        <f t="shared" si="77"/>
        <v>11.143067202881582</v>
      </c>
      <c r="P643" s="18">
        <f t="shared" si="78"/>
        <v>1</v>
      </c>
      <c r="Q643" s="14">
        <f t="shared" si="79"/>
        <v>124.16794668793517</v>
      </c>
    </row>
    <row r="644" spans="1:17">
      <c r="A644" s="12">
        <v>37713</v>
      </c>
      <c r="B644" s="13">
        <f t="shared" si="72"/>
        <v>4</v>
      </c>
      <c r="C644" s="13">
        <f t="shared" si="73"/>
        <v>2</v>
      </c>
      <c r="D644" s="13">
        <f t="shared" si="74"/>
        <v>4</v>
      </c>
      <c r="E644" s="13">
        <f t="shared" si="75"/>
        <v>14</v>
      </c>
      <c r="F644">
        <v>319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s="16">
        <f t="shared" si="76"/>
        <v>321.56218857226827</v>
      </c>
      <c r="O644" s="17">
        <f t="shared" si="77"/>
        <v>-2.5621885722682691</v>
      </c>
      <c r="P644" s="18">
        <f t="shared" si="78"/>
        <v>1</v>
      </c>
      <c r="Q644" s="14">
        <f t="shared" si="79"/>
        <v>6.5648102798621117</v>
      </c>
    </row>
    <row r="645" spans="1:17">
      <c r="A645" s="12">
        <v>37714</v>
      </c>
      <c r="B645" s="13">
        <f t="shared" si="72"/>
        <v>4</v>
      </c>
      <c r="C645" s="13">
        <f t="shared" si="73"/>
        <v>3</v>
      </c>
      <c r="D645" s="13">
        <f t="shared" si="74"/>
        <v>5</v>
      </c>
      <c r="E645" s="13">
        <f t="shared" si="75"/>
        <v>14</v>
      </c>
      <c r="F645">
        <v>456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s="16">
        <f t="shared" si="76"/>
        <v>346.49501023245182</v>
      </c>
      <c r="O645" s="17">
        <f t="shared" si="77"/>
        <v>109.50498976754818</v>
      </c>
      <c r="P645" s="18">
        <f t="shared" si="78"/>
        <v>1</v>
      </c>
      <c r="Q645" s="14">
        <f t="shared" si="79"/>
        <v>11991.342783990833</v>
      </c>
    </row>
    <row r="646" spans="1:17">
      <c r="A646" s="12">
        <v>37715</v>
      </c>
      <c r="B646" s="13">
        <f t="shared" ref="B646:B709" si="80">MONTH(A646)</f>
        <v>4</v>
      </c>
      <c r="C646" s="13">
        <f t="shared" ref="C646:C709" si="81">DAY(A646)</f>
        <v>4</v>
      </c>
      <c r="D646" s="13">
        <f t="shared" ref="D646:D709" si="82">WEEKDAY(A646)</f>
        <v>6</v>
      </c>
      <c r="E646" s="13">
        <f t="shared" ref="E646:E709" si="83">WEEKNUM(A646)</f>
        <v>14</v>
      </c>
      <c r="F646">
        <v>510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s="16">
        <f t="shared" si="76"/>
        <v>528.99745335030207</v>
      </c>
      <c r="O646" s="17">
        <f t="shared" si="77"/>
        <v>-18.997453350302067</v>
      </c>
      <c r="P646" s="18">
        <f t="shared" si="78"/>
        <v>0</v>
      </c>
      <c r="Q646" s="14">
        <f t="shared" si="79"/>
        <v>360.90323379690324</v>
      </c>
    </row>
    <row r="647" spans="1:17">
      <c r="A647" s="12">
        <v>37716</v>
      </c>
      <c r="B647" s="13">
        <f t="shared" si="80"/>
        <v>4</v>
      </c>
      <c r="C647" s="13">
        <f t="shared" si="81"/>
        <v>5</v>
      </c>
      <c r="D647" s="13">
        <f t="shared" si="82"/>
        <v>7</v>
      </c>
      <c r="E647" s="13">
        <f t="shared" si="83"/>
        <v>14</v>
      </c>
      <c r="F647">
        <v>519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16">
        <f t="shared" ref="N647:N710" si="84">$T$5+VLOOKUP(D647,$S$8:$T$14,2)+VLOOKUP(E647,$S$17:$T$69,2)+G647*$T$73+H647*$T$74+I647*$T$75+J647*$T$76+M647*$T$79+L647*$T$78+K647*$T$77</f>
        <v>582.67951286370192</v>
      </c>
      <c r="O647" s="17">
        <f t="shared" ref="O647:O710" si="85">F647-N647</f>
        <v>-63.679512863701916</v>
      </c>
      <c r="P647" s="18">
        <f t="shared" ref="P647:P710" si="86">IF(O647*O648&lt;0,1,0)</f>
        <v>0</v>
      </c>
      <c r="Q647" s="14">
        <f t="shared" ref="Q647:Q710" si="87">O647^2</f>
        <v>4055.0803585583776</v>
      </c>
    </row>
    <row r="648" spans="1:17">
      <c r="A648" s="12">
        <v>37717</v>
      </c>
      <c r="B648" s="13">
        <f t="shared" si="80"/>
        <v>4</v>
      </c>
      <c r="C648" s="13">
        <f t="shared" si="81"/>
        <v>6</v>
      </c>
      <c r="D648" s="13">
        <f t="shared" si="82"/>
        <v>1</v>
      </c>
      <c r="E648" s="13">
        <f t="shared" si="83"/>
        <v>15</v>
      </c>
      <c r="F648">
        <v>325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 s="16">
        <f t="shared" si="84"/>
        <v>379.14336350167775</v>
      </c>
      <c r="O648" s="17">
        <f t="shared" si="85"/>
        <v>-54.143363501677754</v>
      </c>
      <c r="P648" s="18">
        <f t="shared" si="86"/>
        <v>0</v>
      </c>
      <c r="Q648" s="14">
        <f t="shared" si="87"/>
        <v>2931.5038112748107</v>
      </c>
    </row>
    <row r="649" spans="1:17">
      <c r="A649" s="12">
        <v>37718</v>
      </c>
      <c r="B649" s="13">
        <f t="shared" si="80"/>
        <v>4</v>
      </c>
      <c r="C649" s="13">
        <f t="shared" si="81"/>
        <v>7</v>
      </c>
      <c r="D649" s="13">
        <f t="shared" si="82"/>
        <v>2</v>
      </c>
      <c r="E649" s="13">
        <f t="shared" si="83"/>
        <v>15</v>
      </c>
      <c r="F649">
        <v>217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16">
        <f t="shared" si="84"/>
        <v>269.0967382716849</v>
      </c>
      <c r="O649" s="17">
        <f t="shared" si="85"/>
        <v>-52.096738271684899</v>
      </c>
      <c r="P649" s="18">
        <f t="shared" si="86"/>
        <v>1</v>
      </c>
      <c r="Q649" s="14">
        <f t="shared" si="87"/>
        <v>2714.0701385484381</v>
      </c>
    </row>
    <row r="650" spans="1:17">
      <c r="A650" s="12">
        <v>37719</v>
      </c>
      <c r="B650" s="13">
        <f t="shared" si="80"/>
        <v>4</v>
      </c>
      <c r="C650" s="13">
        <f t="shared" si="81"/>
        <v>8</v>
      </c>
      <c r="D650" s="13">
        <f t="shared" si="82"/>
        <v>3</v>
      </c>
      <c r="E650" s="13">
        <f t="shared" si="83"/>
        <v>15</v>
      </c>
      <c r="F650">
        <v>326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 s="16">
        <f t="shared" si="84"/>
        <v>287.14739366945798</v>
      </c>
      <c r="O650" s="17">
        <f t="shared" si="85"/>
        <v>38.852606330542017</v>
      </c>
      <c r="P650" s="18">
        <f t="shared" si="86"/>
        <v>1</v>
      </c>
      <c r="Q650" s="14">
        <f t="shared" si="87"/>
        <v>1509.5250186760736</v>
      </c>
    </row>
    <row r="651" spans="1:17">
      <c r="A651" s="12">
        <v>37720</v>
      </c>
      <c r="B651" s="13">
        <f t="shared" si="80"/>
        <v>4</v>
      </c>
      <c r="C651" s="13">
        <f t="shared" si="81"/>
        <v>9</v>
      </c>
      <c r="D651" s="13">
        <f t="shared" si="82"/>
        <v>4</v>
      </c>
      <c r="E651" s="13">
        <f t="shared" si="83"/>
        <v>15</v>
      </c>
      <c r="F651">
        <v>312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16">
        <f t="shared" si="84"/>
        <v>320.85264944460783</v>
      </c>
      <c r="O651" s="17">
        <f t="shared" si="85"/>
        <v>-8.8526494446078345</v>
      </c>
      <c r="P651" s="18">
        <f t="shared" si="86"/>
        <v>0</v>
      </c>
      <c r="Q651" s="14">
        <f t="shared" si="87"/>
        <v>78.369402189115405</v>
      </c>
    </row>
    <row r="652" spans="1:17">
      <c r="A652" s="12">
        <v>37721</v>
      </c>
      <c r="B652" s="13">
        <f t="shared" si="80"/>
        <v>4</v>
      </c>
      <c r="C652" s="13">
        <f t="shared" si="81"/>
        <v>10</v>
      </c>
      <c r="D652" s="13">
        <f t="shared" si="82"/>
        <v>5</v>
      </c>
      <c r="E652" s="13">
        <f t="shared" si="83"/>
        <v>15</v>
      </c>
      <c r="F652">
        <v>324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s="16">
        <f t="shared" si="84"/>
        <v>345.78547110479138</v>
      </c>
      <c r="O652" s="17">
        <f t="shared" si="85"/>
        <v>-21.785471104791384</v>
      </c>
      <c r="P652" s="18">
        <f t="shared" si="86"/>
        <v>1</v>
      </c>
      <c r="Q652" s="14">
        <f t="shared" si="87"/>
        <v>474.6067512577003</v>
      </c>
    </row>
    <row r="653" spans="1:17">
      <c r="A653" s="12">
        <v>37722</v>
      </c>
      <c r="B653" s="13">
        <f t="shared" si="80"/>
        <v>4</v>
      </c>
      <c r="C653" s="13">
        <f t="shared" si="81"/>
        <v>11</v>
      </c>
      <c r="D653" s="13">
        <f t="shared" si="82"/>
        <v>6</v>
      </c>
      <c r="E653" s="13">
        <f t="shared" si="83"/>
        <v>15</v>
      </c>
      <c r="F653">
        <v>560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s="16">
        <f t="shared" si="84"/>
        <v>528.28791422264169</v>
      </c>
      <c r="O653" s="17">
        <f t="shared" si="85"/>
        <v>31.712085777358311</v>
      </c>
      <c r="P653" s="18">
        <f t="shared" si="86"/>
        <v>1</v>
      </c>
      <c r="Q653" s="14">
        <f t="shared" si="87"/>
        <v>1005.6563843505313</v>
      </c>
    </row>
    <row r="654" spans="1:17">
      <c r="A654" s="12">
        <v>37723</v>
      </c>
      <c r="B654" s="13">
        <f t="shared" si="80"/>
        <v>4</v>
      </c>
      <c r="C654" s="13">
        <f t="shared" si="81"/>
        <v>12</v>
      </c>
      <c r="D654" s="13">
        <f t="shared" si="82"/>
        <v>7</v>
      </c>
      <c r="E654" s="13">
        <f t="shared" si="83"/>
        <v>15</v>
      </c>
      <c r="F654">
        <v>473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s="16">
        <f t="shared" si="84"/>
        <v>581.96997373604154</v>
      </c>
      <c r="O654" s="17">
        <f t="shared" si="85"/>
        <v>-108.96997373604154</v>
      </c>
      <c r="P654" s="18">
        <f t="shared" si="86"/>
        <v>0</v>
      </c>
      <c r="Q654" s="14">
        <f t="shared" si="87"/>
        <v>11874.455176033583</v>
      </c>
    </row>
    <row r="655" spans="1:17">
      <c r="A655" s="12">
        <v>37724</v>
      </c>
      <c r="B655" s="13">
        <f t="shared" si="80"/>
        <v>4</v>
      </c>
      <c r="C655" s="13">
        <f t="shared" si="81"/>
        <v>13</v>
      </c>
      <c r="D655" s="13">
        <f t="shared" si="82"/>
        <v>1</v>
      </c>
      <c r="E655" s="13">
        <f t="shared" si="83"/>
        <v>16</v>
      </c>
      <c r="F655">
        <v>290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s="16">
        <f t="shared" si="84"/>
        <v>364.14335666470492</v>
      </c>
      <c r="O655" s="17">
        <f t="shared" si="85"/>
        <v>-74.143356664704925</v>
      </c>
      <c r="P655" s="18">
        <f t="shared" si="86"/>
        <v>0</v>
      </c>
      <c r="Q655" s="14">
        <f t="shared" si="87"/>
        <v>5497.237337509644</v>
      </c>
    </row>
    <row r="656" spans="1:17">
      <c r="A656" s="12">
        <v>37725</v>
      </c>
      <c r="B656" s="13">
        <f t="shared" si="80"/>
        <v>4</v>
      </c>
      <c r="C656" s="13">
        <f t="shared" si="81"/>
        <v>14</v>
      </c>
      <c r="D656" s="13">
        <f t="shared" si="82"/>
        <v>2</v>
      </c>
      <c r="E656" s="13">
        <f t="shared" si="83"/>
        <v>16</v>
      </c>
      <c r="F656">
        <v>243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16">
        <f t="shared" si="84"/>
        <v>254.0967314347121</v>
      </c>
      <c r="O656" s="17">
        <f t="shared" si="85"/>
        <v>-11.096731434712098</v>
      </c>
      <c r="P656" s="18">
        <f t="shared" si="86"/>
        <v>1</v>
      </c>
      <c r="Q656" s="14">
        <f t="shared" si="87"/>
        <v>123.1374485341276</v>
      </c>
    </row>
    <row r="657" spans="1:17">
      <c r="A657" s="12">
        <v>37726</v>
      </c>
      <c r="B657" s="13">
        <f t="shared" si="80"/>
        <v>4</v>
      </c>
      <c r="C657" s="13">
        <f t="shared" si="81"/>
        <v>15</v>
      </c>
      <c r="D657" s="13">
        <f t="shared" si="82"/>
        <v>3</v>
      </c>
      <c r="E657" s="13">
        <f t="shared" si="83"/>
        <v>16</v>
      </c>
      <c r="F657">
        <v>292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16">
        <f t="shared" si="84"/>
        <v>272.14738683248515</v>
      </c>
      <c r="O657" s="17">
        <f t="shared" si="85"/>
        <v>19.852613167514846</v>
      </c>
      <c r="P657" s="18">
        <f t="shared" si="86"/>
        <v>0</v>
      </c>
      <c r="Q657" s="14">
        <f t="shared" si="87"/>
        <v>394.12624957898385</v>
      </c>
    </row>
    <row r="658" spans="1:17">
      <c r="A658" s="12">
        <v>37727</v>
      </c>
      <c r="B658" s="13">
        <f t="shared" si="80"/>
        <v>4</v>
      </c>
      <c r="C658" s="13">
        <f t="shared" si="81"/>
        <v>16</v>
      </c>
      <c r="D658" s="13">
        <f t="shared" si="82"/>
        <v>4</v>
      </c>
      <c r="E658" s="13">
        <f t="shared" si="83"/>
        <v>16</v>
      </c>
      <c r="F658">
        <v>307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16">
        <f t="shared" si="84"/>
        <v>305.852642607635</v>
      </c>
      <c r="O658" s="17">
        <f t="shared" si="85"/>
        <v>1.1473573923649951</v>
      </c>
      <c r="P658" s="18">
        <f t="shared" si="86"/>
        <v>0</v>
      </c>
      <c r="Q658" s="14">
        <f t="shared" si="87"/>
        <v>1.3164289858146014</v>
      </c>
    </row>
    <row r="659" spans="1:17">
      <c r="A659" s="12">
        <v>37728</v>
      </c>
      <c r="B659" s="13">
        <f t="shared" si="80"/>
        <v>4</v>
      </c>
      <c r="C659" s="13">
        <f t="shared" si="81"/>
        <v>17</v>
      </c>
      <c r="D659" s="13">
        <f t="shared" si="82"/>
        <v>5</v>
      </c>
      <c r="E659" s="13">
        <f t="shared" si="83"/>
        <v>16</v>
      </c>
      <c r="F659">
        <v>353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16">
        <f t="shared" si="84"/>
        <v>330.78546426781855</v>
      </c>
      <c r="O659" s="17">
        <f t="shared" si="85"/>
        <v>22.214535732181446</v>
      </c>
      <c r="P659" s="18">
        <f t="shared" si="86"/>
        <v>0</v>
      </c>
      <c r="Q659" s="14">
        <f t="shared" si="87"/>
        <v>493.48559779636622</v>
      </c>
    </row>
    <row r="660" spans="1:17">
      <c r="A660" s="12">
        <v>37729</v>
      </c>
      <c r="B660" s="13">
        <f t="shared" si="80"/>
        <v>4</v>
      </c>
      <c r="C660" s="13">
        <f t="shared" si="81"/>
        <v>18</v>
      </c>
      <c r="D660" s="13">
        <f t="shared" si="82"/>
        <v>6</v>
      </c>
      <c r="E660" s="13">
        <f t="shared" si="83"/>
        <v>16</v>
      </c>
      <c r="F660">
        <v>606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 s="16">
        <f t="shared" si="84"/>
        <v>565.15330053316723</v>
      </c>
      <c r="O660" s="17">
        <f t="shared" si="85"/>
        <v>40.846699466832774</v>
      </c>
      <c r="P660" s="18">
        <f t="shared" si="86"/>
        <v>1</v>
      </c>
      <c r="Q660" s="14">
        <f t="shared" si="87"/>
        <v>1668.4528573337568</v>
      </c>
    </row>
    <row r="661" spans="1:17">
      <c r="A661" s="12">
        <v>37730</v>
      </c>
      <c r="B661" s="13">
        <f t="shared" si="80"/>
        <v>4</v>
      </c>
      <c r="C661" s="13">
        <f t="shared" si="81"/>
        <v>19</v>
      </c>
      <c r="D661" s="13">
        <f t="shared" si="82"/>
        <v>7</v>
      </c>
      <c r="E661" s="13">
        <f t="shared" si="83"/>
        <v>16</v>
      </c>
      <c r="F661">
        <v>544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 s="16">
        <f t="shared" si="84"/>
        <v>566.96996689906871</v>
      </c>
      <c r="O661" s="17">
        <f t="shared" si="85"/>
        <v>-22.969966899068709</v>
      </c>
      <c r="P661" s="18">
        <f t="shared" si="86"/>
        <v>0</v>
      </c>
      <c r="Q661" s="14">
        <f t="shared" si="87"/>
        <v>527.61937934431216</v>
      </c>
    </row>
    <row r="662" spans="1:17">
      <c r="A662" s="12">
        <v>37731</v>
      </c>
      <c r="B662" s="13">
        <f t="shared" si="80"/>
        <v>4</v>
      </c>
      <c r="C662" s="13">
        <f t="shared" si="81"/>
        <v>20</v>
      </c>
      <c r="D662" s="13">
        <f t="shared" si="82"/>
        <v>1</v>
      </c>
      <c r="E662" s="13">
        <f t="shared" si="83"/>
        <v>17</v>
      </c>
      <c r="F662">
        <v>298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s="16">
        <f t="shared" si="84"/>
        <v>360.67432428293904</v>
      </c>
      <c r="O662" s="17">
        <f t="shared" si="85"/>
        <v>-62.67432428293904</v>
      </c>
      <c r="P662" s="18">
        <f t="shared" si="86"/>
        <v>0</v>
      </c>
      <c r="Q662" s="14">
        <f t="shared" si="87"/>
        <v>3928.0709243230021</v>
      </c>
    </row>
    <row r="663" spans="1:17">
      <c r="A663" s="12">
        <v>37732</v>
      </c>
      <c r="B663" s="13">
        <f t="shared" si="80"/>
        <v>4</v>
      </c>
      <c r="C663" s="13">
        <f t="shared" si="81"/>
        <v>21</v>
      </c>
      <c r="D663" s="13">
        <f t="shared" si="82"/>
        <v>2</v>
      </c>
      <c r="E663" s="13">
        <f t="shared" si="83"/>
        <v>17</v>
      </c>
      <c r="F663">
        <v>221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s="16">
        <f t="shared" si="84"/>
        <v>250.62769905294621</v>
      </c>
      <c r="O663" s="17">
        <f t="shared" si="85"/>
        <v>-29.627699052946213</v>
      </c>
      <c r="P663" s="18">
        <f t="shared" si="86"/>
        <v>0</v>
      </c>
      <c r="Q663" s="14">
        <f t="shared" si="87"/>
        <v>877.80055117194991</v>
      </c>
    </row>
    <row r="664" spans="1:17">
      <c r="A664" s="12">
        <v>37733</v>
      </c>
      <c r="B664" s="13">
        <f t="shared" si="80"/>
        <v>4</v>
      </c>
      <c r="C664" s="13">
        <f t="shared" si="81"/>
        <v>22</v>
      </c>
      <c r="D664" s="13">
        <f t="shared" si="82"/>
        <v>3</v>
      </c>
      <c r="E664" s="13">
        <f t="shared" si="83"/>
        <v>17</v>
      </c>
      <c r="F664">
        <v>235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s="16">
        <f t="shared" si="84"/>
        <v>268.67835445071927</v>
      </c>
      <c r="O664" s="17">
        <f t="shared" si="85"/>
        <v>-33.678354450719269</v>
      </c>
      <c r="P664" s="18">
        <f t="shared" si="86"/>
        <v>1</v>
      </c>
      <c r="Q664" s="14">
        <f t="shared" si="87"/>
        <v>1134.2315585082824</v>
      </c>
    </row>
    <row r="665" spans="1:17">
      <c r="A665" s="12">
        <v>37734</v>
      </c>
      <c r="B665" s="13">
        <f t="shared" si="80"/>
        <v>4</v>
      </c>
      <c r="C665" s="13">
        <f t="shared" si="81"/>
        <v>23</v>
      </c>
      <c r="D665" s="13">
        <f t="shared" si="82"/>
        <v>4</v>
      </c>
      <c r="E665" s="13">
        <f t="shared" si="83"/>
        <v>17</v>
      </c>
      <c r="F665">
        <v>349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 s="16">
        <f t="shared" si="84"/>
        <v>302.38361022586912</v>
      </c>
      <c r="O665" s="17">
        <f t="shared" si="85"/>
        <v>46.61638977413088</v>
      </c>
      <c r="P665" s="18">
        <f t="shared" si="86"/>
        <v>0</v>
      </c>
      <c r="Q665" s="14">
        <f t="shared" si="87"/>
        <v>2173.0877955736942</v>
      </c>
    </row>
    <row r="666" spans="1:17">
      <c r="A666" s="12">
        <v>37735</v>
      </c>
      <c r="B666" s="13">
        <f t="shared" si="80"/>
        <v>4</v>
      </c>
      <c r="C666" s="13">
        <f t="shared" si="81"/>
        <v>24</v>
      </c>
      <c r="D666" s="13">
        <f t="shared" si="82"/>
        <v>5</v>
      </c>
      <c r="E666" s="13">
        <f t="shared" si="83"/>
        <v>17</v>
      </c>
      <c r="F666">
        <v>345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16">
        <f t="shared" si="84"/>
        <v>327.31643188605267</v>
      </c>
      <c r="O666" s="17">
        <f t="shared" si="85"/>
        <v>17.683568113947331</v>
      </c>
      <c r="P666" s="18">
        <f t="shared" si="86"/>
        <v>1</v>
      </c>
      <c r="Q666" s="14">
        <f t="shared" si="87"/>
        <v>312.70858124061476</v>
      </c>
    </row>
    <row r="667" spans="1:17">
      <c r="A667" s="12">
        <v>37736</v>
      </c>
      <c r="B667" s="13">
        <f t="shared" si="80"/>
        <v>4</v>
      </c>
      <c r="C667" s="13">
        <f t="shared" si="81"/>
        <v>25</v>
      </c>
      <c r="D667" s="13">
        <f t="shared" si="82"/>
        <v>6</v>
      </c>
      <c r="E667" s="13">
        <f t="shared" si="83"/>
        <v>17</v>
      </c>
      <c r="F667">
        <v>506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s="16">
        <f t="shared" si="84"/>
        <v>509.81887500390292</v>
      </c>
      <c r="O667" s="17">
        <f t="shared" si="85"/>
        <v>-3.8188750039029173</v>
      </c>
      <c r="P667" s="18">
        <f t="shared" si="86"/>
        <v>0</v>
      </c>
      <c r="Q667" s="14">
        <f t="shared" si="87"/>
        <v>14.583806295434506</v>
      </c>
    </row>
    <row r="668" spans="1:17">
      <c r="A668" s="12">
        <v>37737</v>
      </c>
      <c r="B668" s="13">
        <f t="shared" si="80"/>
        <v>4</v>
      </c>
      <c r="C668" s="13">
        <f t="shared" si="81"/>
        <v>26</v>
      </c>
      <c r="D668" s="13">
        <f t="shared" si="82"/>
        <v>7</v>
      </c>
      <c r="E668" s="13">
        <f t="shared" si="83"/>
        <v>17</v>
      </c>
      <c r="F668">
        <v>502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 s="16">
        <f t="shared" si="84"/>
        <v>563.50093451730277</v>
      </c>
      <c r="O668" s="17">
        <f t="shared" si="85"/>
        <v>-61.500934517302767</v>
      </c>
      <c r="P668" s="18">
        <f t="shared" si="86"/>
        <v>1</v>
      </c>
      <c r="Q668" s="14">
        <f t="shared" si="87"/>
        <v>3782.3649465015628</v>
      </c>
    </row>
    <row r="669" spans="1:17">
      <c r="A669" s="12">
        <v>37738</v>
      </c>
      <c r="B669" s="13">
        <f t="shared" si="80"/>
        <v>4</v>
      </c>
      <c r="C669" s="13">
        <f t="shared" si="81"/>
        <v>27</v>
      </c>
      <c r="D669" s="13">
        <f t="shared" si="82"/>
        <v>1</v>
      </c>
      <c r="E669" s="13">
        <f t="shared" si="83"/>
        <v>18</v>
      </c>
      <c r="F669">
        <v>420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16">
        <f t="shared" si="84"/>
        <v>377.56718862933974</v>
      </c>
      <c r="O669" s="17">
        <f t="shared" si="85"/>
        <v>42.432811370660261</v>
      </c>
      <c r="P669" s="18">
        <f t="shared" si="86"/>
        <v>0</v>
      </c>
      <c r="Q669" s="14">
        <f t="shared" si="87"/>
        <v>1800.5434808180348</v>
      </c>
    </row>
    <row r="670" spans="1:17">
      <c r="A670" s="12">
        <v>37739</v>
      </c>
      <c r="B670" s="13">
        <f t="shared" si="80"/>
        <v>4</v>
      </c>
      <c r="C670" s="13">
        <f t="shared" si="81"/>
        <v>28</v>
      </c>
      <c r="D670" s="13">
        <f t="shared" si="82"/>
        <v>2</v>
      </c>
      <c r="E670" s="13">
        <f t="shared" si="83"/>
        <v>18</v>
      </c>
      <c r="F670">
        <v>286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16">
        <f t="shared" si="84"/>
        <v>267.52056339934688</v>
      </c>
      <c r="O670" s="17">
        <f t="shared" si="85"/>
        <v>18.479436600653116</v>
      </c>
      <c r="P670" s="18">
        <f t="shared" si="86"/>
        <v>0</v>
      </c>
      <c r="Q670" s="14">
        <f t="shared" si="87"/>
        <v>341.48957707755801</v>
      </c>
    </row>
    <row r="671" spans="1:17">
      <c r="A671" s="12">
        <v>37740</v>
      </c>
      <c r="B671" s="13">
        <f t="shared" si="80"/>
        <v>4</v>
      </c>
      <c r="C671" s="13">
        <f t="shared" si="81"/>
        <v>29</v>
      </c>
      <c r="D671" s="13">
        <f t="shared" si="82"/>
        <v>3</v>
      </c>
      <c r="E671" s="13">
        <f t="shared" si="83"/>
        <v>18</v>
      </c>
      <c r="F671">
        <v>343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s="16">
        <f t="shared" si="84"/>
        <v>285.57121879711997</v>
      </c>
      <c r="O671" s="17">
        <f t="shared" si="85"/>
        <v>57.428781202880032</v>
      </c>
      <c r="P671" s="18">
        <f t="shared" si="86"/>
        <v>1</v>
      </c>
      <c r="Q671" s="14">
        <f t="shared" si="87"/>
        <v>3298.0649104482668</v>
      </c>
    </row>
    <row r="672" spans="1:17">
      <c r="A672" s="12">
        <v>37741</v>
      </c>
      <c r="B672" s="13">
        <f t="shared" si="80"/>
        <v>4</v>
      </c>
      <c r="C672" s="13">
        <f t="shared" si="81"/>
        <v>30</v>
      </c>
      <c r="D672" s="13">
        <f t="shared" si="82"/>
        <v>4</v>
      </c>
      <c r="E672" s="13">
        <f t="shared" si="83"/>
        <v>18</v>
      </c>
      <c r="F672">
        <v>282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s="16">
        <f t="shared" si="84"/>
        <v>319.27647457226982</v>
      </c>
      <c r="O672" s="17">
        <f t="shared" si="85"/>
        <v>-37.276474572269819</v>
      </c>
      <c r="P672" s="18">
        <f t="shared" si="86"/>
        <v>0</v>
      </c>
      <c r="Q672" s="14">
        <f t="shared" si="87"/>
        <v>1389.5355565370785</v>
      </c>
    </row>
    <row r="673" spans="1:17">
      <c r="A673" s="12">
        <v>37742</v>
      </c>
      <c r="B673" s="13">
        <f t="shared" si="80"/>
        <v>5</v>
      </c>
      <c r="C673" s="13">
        <f t="shared" si="81"/>
        <v>1</v>
      </c>
      <c r="D673" s="13">
        <f t="shared" si="82"/>
        <v>5</v>
      </c>
      <c r="E673" s="13">
        <f t="shared" si="83"/>
        <v>18</v>
      </c>
      <c r="F673">
        <v>333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s="16">
        <f t="shared" si="84"/>
        <v>344.20929623245337</v>
      </c>
      <c r="O673" s="17">
        <f t="shared" si="85"/>
        <v>-11.209296232453369</v>
      </c>
      <c r="P673" s="18">
        <f t="shared" si="86"/>
        <v>0</v>
      </c>
      <c r="Q673" s="14">
        <f t="shared" si="87"/>
        <v>125.64832202689328</v>
      </c>
    </row>
    <row r="674" spans="1:17">
      <c r="A674" s="12">
        <v>37743</v>
      </c>
      <c r="B674" s="13">
        <f t="shared" si="80"/>
        <v>5</v>
      </c>
      <c r="C674" s="13">
        <f t="shared" si="81"/>
        <v>2</v>
      </c>
      <c r="D674" s="13">
        <f t="shared" si="82"/>
        <v>6</v>
      </c>
      <c r="E674" s="13">
        <f t="shared" si="83"/>
        <v>18</v>
      </c>
      <c r="F674">
        <v>498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16">
        <f t="shared" si="84"/>
        <v>526.71173935030356</v>
      </c>
      <c r="O674" s="17">
        <f t="shared" si="85"/>
        <v>-28.71173935030356</v>
      </c>
      <c r="P674" s="18">
        <f t="shared" si="86"/>
        <v>0</v>
      </c>
      <c r="Q674" s="14">
        <f t="shared" si="87"/>
        <v>824.36397651976995</v>
      </c>
    </row>
    <row r="675" spans="1:17">
      <c r="A675" s="12">
        <v>37744</v>
      </c>
      <c r="B675" s="13">
        <f t="shared" si="80"/>
        <v>5</v>
      </c>
      <c r="C675" s="13">
        <f t="shared" si="81"/>
        <v>3</v>
      </c>
      <c r="D675" s="13">
        <f t="shared" si="82"/>
        <v>7</v>
      </c>
      <c r="E675" s="13">
        <f t="shared" si="83"/>
        <v>18</v>
      </c>
      <c r="F675">
        <v>572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s="16">
        <f t="shared" si="84"/>
        <v>580.39379886370341</v>
      </c>
      <c r="O675" s="17">
        <f t="shared" si="85"/>
        <v>-8.3937988637034096</v>
      </c>
      <c r="P675" s="18">
        <f t="shared" si="86"/>
        <v>1</v>
      </c>
      <c r="Q675" s="14">
        <f t="shared" si="87"/>
        <v>70.455859364308651</v>
      </c>
    </row>
    <row r="676" spans="1:17">
      <c r="A676" s="12">
        <v>37745</v>
      </c>
      <c r="B676" s="13">
        <f t="shared" si="80"/>
        <v>5</v>
      </c>
      <c r="C676" s="13">
        <f t="shared" si="81"/>
        <v>4</v>
      </c>
      <c r="D676" s="13">
        <f t="shared" si="82"/>
        <v>1</v>
      </c>
      <c r="E676" s="13">
        <f t="shared" si="83"/>
        <v>19</v>
      </c>
      <c r="F676">
        <v>425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s="16">
        <f t="shared" si="84"/>
        <v>375.31718908007815</v>
      </c>
      <c r="O676" s="17">
        <f t="shared" si="85"/>
        <v>49.682810919921849</v>
      </c>
      <c r="P676" s="18">
        <f t="shared" si="86"/>
        <v>1</v>
      </c>
      <c r="Q676" s="14">
        <f t="shared" si="87"/>
        <v>2468.3817009047057</v>
      </c>
    </row>
    <row r="677" spans="1:17">
      <c r="A677" s="12">
        <v>37746</v>
      </c>
      <c r="B677" s="13">
        <f t="shared" si="80"/>
        <v>5</v>
      </c>
      <c r="C677" s="13">
        <f t="shared" si="81"/>
        <v>5</v>
      </c>
      <c r="D677" s="13">
        <f t="shared" si="82"/>
        <v>2</v>
      </c>
      <c r="E677" s="13">
        <f t="shared" si="83"/>
        <v>19</v>
      </c>
      <c r="F677">
        <v>215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s="16">
        <f t="shared" si="84"/>
        <v>265.2705638500853</v>
      </c>
      <c r="O677" s="17">
        <f t="shared" si="85"/>
        <v>-50.270563850085296</v>
      </c>
      <c r="P677" s="18">
        <f t="shared" si="86"/>
        <v>0</v>
      </c>
      <c r="Q677" s="14">
        <f t="shared" si="87"/>
        <v>2527.1295898055027</v>
      </c>
    </row>
    <row r="678" spans="1:17">
      <c r="A678" s="12">
        <v>37747</v>
      </c>
      <c r="B678" s="13">
        <f t="shared" si="80"/>
        <v>5</v>
      </c>
      <c r="C678" s="13">
        <f t="shared" si="81"/>
        <v>6</v>
      </c>
      <c r="D678" s="13">
        <f t="shared" si="82"/>
        <v>3</v>
      </c>
      <c r="E678" s="13">
        <f t="shared" si="83"/>
        <v>19</v>
      </c>
      <c r="F678">
        <v>275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s="16">
        <f t="shared" si="84"/>
        <v>283.32121924785838</v>
      </c>
      <c r="O678" s="17">
        <f t="shared" si="85"/>
        <v>-8.3212192478583802</v>
      </c>
      <c r="P678" s="18">
        <f t="shared" si="86"/>
        <v>0</v>
      </c>
      <c r="Q678" s="14">
        <f t="shared" si="87"/>
        <v>69.242689770928791</v>
      </c>
    </row>
    <row r="679" spans="1:17">
      <c r="A679" s="12">
        <v>37748</v>
      </c>
      <c r="B679" s="13">
        <f t="shared" si="80"/>
        <v>5</v>
      </c>
      <c r="C679" s="13">
        <f t="shared" si="81"/>
        <v>7</v>
      </c>
      <c r="D679" s="13">
        <f t="shared" si="82"/>
        <v>4</v>
      </c>
      <c r="E679" s="13">
        <f t="shared" si="83"/>
        <v>19</v>
      </c>
      <c r="F679">
        <v>287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s="16">
        <f t="shared" si="84"/>
        <v>317.02647502300823</v>
      </c>
      <c r="O679" s="17">
        <f t="shared" si="85"/>
        <v>-30.026475023008231</v>
      </c>
      <c r="P679" s="18">
        <f t="shared" si="86"/>
        <v>0</v>
      </c>
      <c r="Q679" s="14">
        <f t="shared" si="87"/>
        <v>901.58920230733713</v>
      </c>
    </row>
    <row r="680" spans="1:17">
      <c r="A680" s="12">
        <v>37749</v>
      </c>
      <c r="B680" s="13">
        <f t="shared" si="80"/>
        <v>5</v>
      </c>
      <c r="C680" s="13">
        <f t="shared" si="81"/>
        <v>8</v>
      </c>
      <c r="D680" s="13">
        <f t="shared" si="82"/>
        <v>5</v>
      </c>
      <c r="E680" s="13">
        <f t="shared" si="83"/>
        <v>19</v>
      </c>
      <c r="F680">
        <v>278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16">
        <f t="shared" si="84"/>
        <v>341.95929668319178</v>
      </c>
      <c r="O680" s="17">
        <f t="shared" si="85"/>
        <v>-63.959296683191781</v>
      </c>
      <c r="P680" s="18">
        <f t="shared" si="86"/>
        <v>0</v>
      </c>
      <c r="Q680" s="14">
        <f t="shared" si="87"/>
        <v>4090.7916322085471</v>
      </c>
    </row>
    <row r="681" spans="1:17">
      <c r="A681" s="12">
        <v>37750</v>
      </c>
      <c r="B681" s="13">
        <f t="shared" si="80"/>
        <v>5</v>
      </c>
      <c r="C681" s="13">
        <f t="shared" si="81"/>
        <v>9</v>
      </c>
      <c r="D681" s="13">
        <f t="shared" si="82"/>
        <v>6</v>
      </c>
      <c r="E681" s="13">
        <f t="shared" si="83"/>
        <v>19</v>
      </c>
      <c r="F681">
        <v>446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s="16">
        <f t="shared" si="84"/>
        <v>524.46173980104197</v>
      </c>
      <c r="O681" s="17">
        <f t="shared" si="85"/>
        <v>-78.461739801041972</v>
      </c>
      <c r="P681" s="18">
        <f t="shared" si="86"/>
        <v>1</v>
      </c>
      <c r="Q681" s="14">
        <f t="shared" si="87"/>
        <v>6156.2446126064142</v>
      </c>
    </row>
    <row r="682" spans="1:17">
      <c r="A682" s="12">
        <v>37751</v>
      </c>
      <c r="B682" s="13">
        <f t="shared" si="80"/>
        <v>5</v>
      </c>
      <c r="C682" s="13">
        <f t="shared" si="81"/>
        <v>10</v>
      </c>
      <c r="D682" s="13">
        <f t="shared" si="82"/>
        <v>7</v>
      </c>
      <c r="E682" s="13">
        <f t="shared" si="83"/>
        <v>19</v>
      </c>
      <c r="F682">
        <v>648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s="16">
        <f t="shared" si="84"/>
        <v>578.14379931444182</v>
      </c>
      <c r="O682" s="17">
        <f t="shared" si="85"/>
        <v>69.856200685558179</v>
      </c>
      <c r="P682" s="18">
        <f t="shared" si="86"/>
        <v>1</v>
      </c>
      <c r="Q682" s="14">
        <f t="shared" si="87"/>
        <v>4879.888774220979</v>
      </c>
    </row>
    <row r="683" spans="1:17">
      <c r="A683" s="12">
        <v>37752</v>
      </c>
      <c r="B683" s="13">
        <f t="shared" si="80"/>
        <v>5</v>
      </c>
      <c r="C683" s="13">
        <f t="shared" si="81"/>
        <v>11</v>
      </c>
      <c r="D683" s="13">
        <f t="shared" si="82"/>
        <v>1</v>
      </c>
      <c r="E683" s="13">
        <f t="shared" si="83"/>
        <v>20</v>
      </c>
      <c r="F683">
        <v>665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 s="16">
        <f t="shared" si="84"/>
        <v>725.99918632767537</v>
      </c>
      <c r="O683" s="17">
        <f t="shared" si="85"/>
        <v>-60.999186327675375</v>
      </c>
      <c r="P683" s="18">
        <f t="shared" si="86"/>
        <v>0</v>
      </c>
      <c r="Q683" s="14">
        <f t="shared" si="87"/>
        <v>3720.9007326384585</v>
      </c>
    </row>
    <row r="684" spans="1:17">
      <c r="A684" s="12">
        <v>37753</v>
      </c>
      <c r="B684" s="13">
        <f t="shared" si="80"/>
        <v>5</v>
      </c>
      <c r="C684" s="13">
        <f t="shared" si="81"/>
        <v>12</v>
      </c>
      <c r="D684" s="13">
        <f t="shared" si="82"/>
        <v>2</v>
      </c>
      <c r="E684" s="13">
        <f t="shared" si="83"/>
        <v>20</v>
      </c>
      <c r="F684">
        <v>253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s="16">
        <f t="shared" si="84"/>
        <v>258.53145543307562</v>
      </c>
      <c r="O684" s="17">
        <f t="shared" si="85"/>
        <v>-5.5314554330756209</v>
      </c>
      <c r="P684" s="18">
        <f t="shared" si="86"/>
        <v>1</v>
      </c>
      <c r="Q684" s="14">
        <f t="shared" si="87"/>
        <v>30.596999208101806</v>
      </c>
    </row>
    <row r="685" spans="1:17">
      <c r="A685" s="12">
        <v>37754</v>
      </c>
      <c r="B685" s="13">
        <f t="shared" si="80"/>
        <v>5</v>
      </c>
      <c r="C685" s="13">
        <f t="shared" si="81"/>
        <v>13</v>
      </c>
      <c r="D685" s="13">
        <f t="shared" si="82"/>
        <v>3</v>
      </c>
      <c r="E685" s="13">
        <f t="shared" si="83"/>
        <v>20</v>
      </c>
      <c r="F685">
        <v>282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 s="16">
        <f t="shared" si="84"/>
        <v>276.58211083084871</v>
      </c>
      <c r="O685" s="17">
        <f t="shared" si="85"/>
        <v>5.4178891691512945</v>
      </c>
      <c r="P685" s="18">
        <f t="shared" si="86"/>
        <v>1</v>
      </c>
      <c r="Q685" s="14">
        <f t="shared" si="87"/>
        <v>29.353523049206903</v>
      </c>
    </row>
    <row r="686" spans="1:17">
      <c r="A686" s="12">
        <v>37755</v>
      </c>
      <c r="B686" s="13">
        <f t="shared" si="80"/>
        <v>5</v>
      </c>
      <c r="C686" s="13">
        <f t="shared" si="81"/>
        <v>14</v>
      </c>
      <c r="D686" s="13">
        <f t="shared" si="82"/>
        <v>4</v>
      </c>
      <c r="E686" s="13">
        <f t="shared" si="83"/>
        <v>20</v>
      </c>
      <c r="F686">
        <v>255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16">
        <f t="shared" si="84"/>
        <v>310.28736660599856</v>
      </c>
      <c r="O686" s="17">
        <f t="shared" si="85"/>
        <v>-55.287366605998557</v>
      </c>
      <c r="P686" s="18">
        <f t="shared" si="86"/>
        <v>0</v>
      </c>
      <c r="Q686" s="14">
        <f t="shared" si="87"/>
        <v>3056.6929062260842</v>
      </c>
    </row>
    <row r="687" spans="1:17">
      <c r="A687" s="12">
        <v>37756</v>
      </c>
      <c r="B687" s="13">
        <f t="shared" si="80"/>
        <v>5</v>
      </c>
      <c r="C687" s="13">
        <f t="shared" si="81"/>
        <v>15</v>
      </c>
      <c r="D687" s="13">
        <f t="shared" si="82"/>
        <v>5</v>
      </c>
      <c r="E687" s="13">
        <f t="shared" si="83"/>
        <v>20</v>
      </c>
      <c r="F687">
        <v>307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16">
        <f t="shared" si="84"/>
        <v>335.22018826618211</v>
      </c>
      <c r="O687" s="17">
        <f t="shared" si="85"/>
        <v>-28.220188266182106</v>
      </c>
      <c r="P687" s="18">
        <f t="shared" si="86"/>
        <v>0</v>
      </c>
      <c r="Q687" s="14">
        <f t="shared" si="87"/>
        <v>796.37902577876218</v>
      </c>
    </row>
    <row r="688" spans="1:17">
      <c r="A688" s="12">
        <v>37757</v>
      </c>
      <c r="B688" s="13">
        <f t="shared" si="80"/>
        <v>5</v>
      </c>
      <c r="C688" s="13">
        <f t="shared" si="81"/>
        <v>16</v>
      </c>
      <c r="D688" s="13">
        <f t="shared" si="82"/>
        <v>6</v>
      </c>
      <c r="E688" s="13">
        <f t="shared" si="83"/>
        <v>20</v>
      </c>
      <c r="F688">
        <v>462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16">
        <f t="shared" si="84"/>
        <v>517.7226313840323</v>
      </c>
      <c r="O688" s="17">
        <f t="shared" si="85"/>
        <v>-55.722631384032297</v>
      </c>
      <c r="P688" s="18">
        <f t="shared" si="86"/>
        <v>1</v>
      </c>
      <c r="Q688" s="14">
        <f t="shared" si="87"/>
        <v>3105.0116483607412</v>
      </c>
    </row>
    <row r="689" spans="1:17">
      <c r="A689" s="12">
        <v>37758</v>
      </c>
      <c r="B689" s="13">
        <f t="shared" si="80"/>
        <v>5</v>
      </c>
      <c r="C689" s="13">
        <f t="shared" si="81"/>
        <v>17</v>
      </c>
      <c r="D689" s="13">
        <f t="shared" si="82"/>
        <v>7</v>
      </c>
      <c r="E689" s="13">
        <f t="shared" si="83"/>
        <v>20</v>
      </c>
      <c r="F689">
        <v>641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s="16">
        <f t="shared" si="84"/>
        <v>571.40469089743215</v>
      </c>
      <c r="O689" s="17">
        <f t="shared" si="85"/>
        <v>69.595309102567853</v>
      </c>
      <c r="P689" s="18">
        <f t="shared" si="86"/>
        <v>0</v>
      </c>
      <c r="Q689" s="14">
        <f t="shared" si="87"/>
        <v>4843.5070490819635</v>
      </c>
    </row>
    <row r="690" spans="1:17">
      <c r="A690" s="12">
        <v>37759</v>
      </c>
      <c r="B690" s="13">
        <f t="shared" si="80"/>
        <v>5</v>
      </c>
      <c r="C690" s="13">
        <f t="shared" si="81"/>
        <v>18</v>
      </c>
      <c r="D690" s="13">
        <f t="shared" si="82"/>
        <v>1</v>
      </c>
      <c r="E690" s="13">
        <f t="shared" si="83"/>
        <v>21</v>
      </c>
      <c r="F690">
        <v>461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 s="16">
        <f t="shared" si="84"/>
        <v>401.63861493097636</v>
      </c>
      <c r="O690" s="17">
        <f t="shared" si="85"/>
        <v>59.36138506902364</v>
      </c>
      <c r="P690" s="18">
        <f t="shared" si="86"/>
        <v>1</v>
      </c>
      <c r="Q690" s="14">
        <f t="shared" si="87"/>
        <v>3523.7740373129027</v>
      </c>
    </row>
    <row r="691" spans="1:17">
      <c r="A691" s="12">
        <v>37760</v>
      </c>
      <c r="B691" s="13">
        <f t="shared" si="80"/>
        <v>5</v>
      </c>
      <c r="C691" s="13">
        <f t="shared" si="81"/>
        <v>19</v>
      </c>
      <c r="D691" s="13">
        <f t="shared" si="82"/>
        <v>2</v>
      </c>
      <c r="E691" s="13">
        <f t="shared" si="83"/>
        <v>21</v>
      </c>
      <c r="F691">
        <v>238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s="16">
        <f t="shared" si="84"/>
        <v>291.5919897009835</v>
      </c>
      <c r="O691" s="17">
        <f t="shared" si="85"/>
        <v>-53.591989700983504</v>
      </c>
      <c r="P691" s="18">
        <f t="shared" si="86"/>
        <v>1</v>
      </c>
      <c r="Q691" s="14">
        <f t="shared" si="87"/>
        <v>2872.1013601103218</v>
      </c>
    </row>
    <row r="692" spans="1:17">
      <c r="A692" s="12">
        <v>37761</v>
      </c>
      <c r="B692" s="13">
        <f t="shared" si="80"/>
        <v>5</v>
      </c>
      <c r="C692" s="13">
        <f t="shared" si="81"/>
        <v>20</v>
      </c>
      <c r="D692" s="13">
        <f t="shared" si="82"/>
        <v>3</v>
      </c>
      <c r="E692" s="13">
        <f t="shared" si="83"/>
        <v>21</v>
      </c>
      <c r="F692">
        <v>350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s="16">
        <f t="shared" si="84"/>
        <v>309.64264509875659</v>
      </c>
      <c r="O692" s="17">
        <f t="shared" si="85"/>
        <v>40.357354901243411</v>
      </c>
      <c r="P692" s="18">
        <f t="shared" si="86"/>
        <v>1</v>
      </c>
      <c r="Q692" s="14">
        <f t="shared" si="87"/>
        <v>1628.7160946249155</v>
      </c>
    </row>
    <row r="693" spans="1:17">
      <c r="A693" s="12">
        <v>37762</v>
      </c>
      <c r="B693" s="13">
        <f t="shared" si="80"/>
        <v>5</v>
      </c>
      <c r="C693" s="13">
        <f t="shared" si="81"/>
        <v>21</v>
      </c>
      <c r="D693" s="13">
        <f t="shared" si="82"/>
        <v>4</v>
      </c>
      <c r="E693" s="13">
        <f t="shared" si="83"/>
        <v>21</v>
      </c>
      <c r="F693">
        <v>332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s="16">
        <f t="shared" si="84"/>
        <v>343.34790087390644</v>
      </c>
      <c r="O693" s="17">
        <f t="shared" si="85"/>
        <v>-11.34790087390644</v>
      </c>
      <c r="P693" s="18">
        <f t="shared" si="86"/>
        <v>0</v>
      </c>
      <c r="Q693" s="14">
        <f t="shared" si="87"/>
        <v>128.77485424400655</v>
      </c>
    </row>
    <row r="694" spans="1:17">
      <c r="A694" s="12">
        <v>37763</v>
      </c>
      <c r="B694" s="13">
        <f t="shared" si="80"/>
        <v>5</v>
      </c>
      <c r="C694" s="13">
        <f t="shared" si="81"/>
        <v>22</v>
      </c>
      <c r="D694" s="13">
        <f t="shared" si="82"/>
        <v>5</v>
      </c>
      <c r="E694" s="13">
        <f t="shared" si="83"/>
        <v>21</v>
      </c>
      <c r="F694">
        <v>324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s="16">
        <f t="shared" si="84"/>
        <v>368.28072253408999</v>
      </c>
      <c r="O694" s="17">
        <f t="shared" si="85"/>
        <v>-44.280722534089989</v>
      </c>
      <c r="P694" s="18">
        <f t="shared" si="86"/>
        <v>1</v>
      </c>
      <c r="Q694" s="14">
        <f t="shared" si="87"/>
        <v>1960.782388141065</v>
      </c>
    </row>
    <row r="695" spans="1:17">
      <c r="A695" s="12">
        <v>37764</v>
      </c>
      <c r="B695" s="13">
        <f t="shared" si="80"/>
        <v>5</v>
      </c>
      <c r="C695" s="13">
        <f t="shared" si="81"/>
        <v>23</v>
      </c>
      <c r="D695" s="13">
        <f t="shared" si="82"/>
        <v>6</v>
      </c>
      <c r="E695" s="13">
        <f t="shared" si="83"/>
        <v>21</v>
      </c>
      <c r="F695">
        <v>623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16">
        <f t="shared" si="84"/>
        <v>550.78316565194029</v>
      </c>
      <c r="O695" s="17">
        <f t="shared" si="85"/>
        <v>72.216834348059706</v>
      </c>
      <c r="P695" s="18">
        <f t="shared" si="86"/>
        <v>1</v>
      </c>
      <c r="Q695" s="14">
        <f t="shared" si="87"/>
        <v>5215.2711632550963</v>
      </c>
    </row>
    <row r="696" spans="1:17">
      <c r="A696" s="12">
        <v>37765</v>
      </c>
      <c r="B696" s="13">
        <f t="shared" si="80"/>
        <v>5</v>
      </c>
      <c r="C696" s="13">
        <f t="shared" si="81"/>
        <v>24</v>
      </c>
      <c r="D696" s="13">
        <f t="shared" si="82"/>
        <v>7</v>
      </c>
      <c r="E696" s="13">
        <f t="shared" si="83"/>
        <v>21</v>
      </c>
      <c r="F696">
        <v>593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16">
        <f t="shared" si="84"/>
        <v>604.46522516534014</v>
      </c>
      <c r="O696" s="17">
        <f t="shared" si="85"/>
        <v>-11.465225165340144</v>
      </c>
      <c r="P696" s="18">
        <f t="shared" si="86"/>
        <v>0</v>
      </c>
      <c r="Q696" s="14">
        <f t="shared" si="87"/>
        <v>131.45138809194893</v>
      </c>
    </row>
    <row r="697" spans="1:17">
      <c r="A697" s="12">
        <v>37766</v>
      </c>
      <c r="B697" s="13">
        <f t="shared" si="80"/>
        <v>5</v>
      </c>
      <c r="C697" s="13">
        <f t="shared" si="81"/>
        <v>25</v>
      </c>
      <c r="D697" s="13">
        <f t="shared" si="82"/>
        <v>1</v>
      </c>
      <c r="E697" s="13">
        <f t="shared" si="83"/>
        <v>22</v>
      </c>
      <c r="F697">
        <v>294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16">
        <f t="shared" si="84"/>
        <v>403.81719828834997</v>
      </c>
      <c r="O697" s="17">
        <f t="shared" si="85"/>
        <v>-109.81719828834997</v>
      </c>
      <c r="P697" s="18">
        <f t="shared" si="86"/>
        <v>1</v>
      </c>
      <c r="Q697" s="14">
        <f t="shared" si="87"/>
        <v>12059.817039902775</v>
      </c>
    </row>
    <row r="698" spans="1:17">
      <c r="A698" s="12">
        <v>37767</v>
      </c>
      <c r="B698" s="13">
        <f t="shared" si="80"/>
        <v>5</v>
      </c>
      <c r="C698" s="13">
        <f t="shared" si="81"/>
        <v>26</v>
      </c>
      <c r="D698" s="13">
        <f t="shared" si="82"/>
        <v>2</v>
      </c>
      <c r="E698" s="13">
        <f t="shared" si="83"/>
        <v>22</v>
      </c>
      <c r="F698">
        <v>376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16">
        <f t="shared" si="84"/>
        <v>293.77057305835712</v>
      </c>
      <c r="O698" s="17">
        <f t="shared" si="85"/>
        <v>82.229426941642885</v>
      </c>
      <c r="P698" s="18">
        <f t="shared" si="86"/>
        <v>1</v>
      </c>
      <c r="Q698" s="14">
        <f t="shared" si="87"/>
        <v>6761.6786551509849</v>
      </c>
    </row>
    <row r="699" spans="1:17">
      <c r="A699" s="12">
        <v>37768</v>
      </c>
      <c r="B699" s="13">
        <f t="shared" si="80"/>
        <v>5</v>
      </c>
      <c r="C699" s="13">
        <f t="shared" si="81"/>
        <v>27</v>
      </c>
      <c r="D699" s="13">
        <f t="shared" si="82"/>
        <v>3</v>
      </c>
      <c r="E699" s="13">
        <f t="shared" si="83"/>
        <v>22</v>
      </c>
      <c r="F699">
        <v>290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s="16">
        <f t="shared" si="84"/>
        <v>311.8212284561302</v>
      </c>
      <c r="O699" s="17">
        <f t="shared" si="85"/>
        <v>-21.8212284561302</v>
      </c>
      <c r="P699" s="18">
        <f t="shared" si="86"/>
        <v>1</v>
      </c>
      <c r="Q699" s="14">
        <f t="shared" si="87"/>
        <v>476.16601133462638</v>
      </c>
    </row>
    <row r="700" spans="1:17">
      <c r="A700" s="12">
        <v>37769</v>
      </c>
      <c r="B700" s="13">
        <f t="shared" si="80"/>
        <v>5</v>
      </c>
      <c r="C700" s="13">
        <f t="shared" si="81"/>
        <v>28</v>
      </c>
      <c r="D700" s="13">
        <f t="shared" si="82"/>
        <v>4</v>
      </c>
      <c r="E700" s="13">
        <f t="shared" si="83"/>
        <v>22</v>
      </c>
      <c r="F700">
        <v>390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16">
        <f t="shared" si="84"/>
        <v>345.52648423128005</v>
      </c>
      <c r="O700" s="17">
        <f t="shared" si="85"/>
        <v>44.473515768719949</v>
      </c>
      <c r="P700" s="18">
        <f t="shared" si="86"/>
        <v>1</v>
      </c>
      <c r="Q700" s="14">
        <f t="shared" si="87"/>
        <v>1977.893604830582</v>
      </c>
    </row>
    <row r="701" spans="1:17">
      <c r="A701" s="12">
        <v>37770</v>
      </c>
      <c r="B701" s="13">
        <f t="shared" si="80"/>
        <v>5</v>
      </c>
      <c r="C701" s="13">
        <f t="shared" si="81"/>
        <v>29</v>
      </c>
      <c r="D701" s="13">
        <f t="shared" si="82"/>
        <v>5</v>
      </c>
      <c r="E701" s="13">
        <f t="shared" si="83"/>
        <v>22</v>
      </c>
      <c r="F701">
        <v>308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s="16">
        <f t="shared" si="84"/>
        <v>370.4593058914636</v>
      </c>
      <c r="O701" s="17">
        <f t="shared" si="85"/>
        <v>-62.4593058914636</v>
      </c>
      <c r="P701" s="18">
        <f t="shared" si="86"/>
        <v>0</v>
      </c>
      <c r="Q701" s="14">
        <f t="shared" si="87"/>
        <v>3901.1648924434198</v>
      </c>
    </row>
    <row r="702" spans="1:17">
      <c r="A702" s="12">
        <v>37771</v>
      </c>
      <c r="B702" s="13">
        <f t="shared" si="80"/>
        <v>5</v>
      </c>
      <c r="C702" s="13">
        <f t="shared" si="81"/>
        <v>30</v>
      </c>
      <c r="D702" s="13">
        <f t="shared" si="82"/>
        <v>6</v>
      </c>
      <c r="E702" s="13">
        <f t="shared" si="83"/>
        <v>22</v>
      </c>
      <c r="F702">
        <v>490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16">
        <f t="shared" si="84"/>
        <v>552.96174900931385</v>
      </c>
      <c r="O702" s="17">
        <f t="shared" si="85"/>
        <v>-62.961749009313849</v>
      </c>
      <c r="P702" s="18">
        <f t="shared" si="86"/>
        <v>1</v>
      </c>
      <c r="Q702" s="14">
        <f t="shared" si="87"/>
        <v>3964.1818383118334</v>
      </c>
    </row>
    <row r="703" spans="1:17">
      <c r="A703" s="12">
        <v>37772</v>
      </c>
      <c r="B703" s="13">
        <f t="shared" si="80"/>
        <v>5</v>
      </c>
      <c r="C703" s="13">
        <f t="shared" si="81"/>
        <v>31</v>
      </c>
      <c r="D703" s="13">
        <f t="shared" si="82"/>
        <v>7</v>
      </c>
      <c r="E703" s="13">
        <f t="shared" si="83"/>
        <v>22</v>
      </c>
      <c r="F703">
        <v>637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16">
        <f t="shared" si="84"/>
        <v>606.6438085227137</v>
      </c>
      <c r="O703" s="17">
        <f t="shared" si="85"/>
        <v>30.356191477286302</v>
      </c>
      <c r="P703" s="18">
        <f t="shared" si="86"/>
        <v>1</v>
      </c>
      <c r="Q703" s="14">
        <f t="shared" si="87"/>
        <v>921.49836100566949</v>
      </c>
    </row>
    <row r="704" spans="1:17">
      <c r="A704" s="12">
        <v>37773</v>
      </c>
      <c r="B704" s="13">
        <f t="shared" si="80"/>
        <v>6</v>
      </c>
      <c r="C704" s="13">
        <f t="shared" si="81"/>
        <v>1</v>
      </c>
      <c r="D704" s="13">
        <f t="shared" si="82"/>
        <v>1</v>
      </c>
      <c r="E704" s="13">
        <f t="shared" si="83"/>
        <v>23</v>
      </c>
      <c r="F704">
        <v>364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16">
        <f t="shared" si="84"/>
        <v>368.24575564474577</v>
      </c>
      <c r="O704" s="17">
        <f t="shared" si="85"/>
        <v>-4.2457556447457705</v>
      </c>
      <c r="P704" s="18">
        <f t="shared" si="86"/>
        <v>1</v>
      </c>
      <c r="Q704" s="14">
        <f t="shared" si="87"/>
        <v>18.026440994890574</v>
      </c>
    </row>
    <row r="705" spans="1:17">
      <c r="A705" s="12">
        <v>37774</v>
      </c>
      <c r="B705" s="13">
        <f t="shared" si="80"/>
        <v>6</v>
      </c>
      <c r="C705" s="13">
        <f t="shared" si="81"/>
        <v>2</v>
      </c>
      <c r="D705" s="13">
        <f t="shared" si="82"/>
        <v>2</v>
      </c>
      <c r="E705" s="13">
        <f t="shared" si="83"/>
        <v>23</v>
      </c>
      <c r="F705">
        <v>272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16">
        <f t="shared" si="84"/>
        <v>258.19913041475291</v>
      </c>
      <c r="O705" s="17">
        <f t="shared" si="85"/>
        <v>13.800869585247085</v>
      </c>
      <c r="P705" s="18">
        <f t="shared" si="86"/>
        <v>0</v>
      </c>
      <c r="Q705" s="14">
        <f t="shared" si="87"/>
        <v>190.46400130899804</v>
      </c>
    </row>
    <row r="706" spans="1:17">
      <c r="A706" s="12">
        <v>37775</v>
      </c>
      <c r="B706" s="13">
        <f t="shared" si="80"/>
        <v>6</v>
      </c>
      <c r="C706" s="13">
        <f t="shared" si="81"/>
        <v>3</v>
      </c>
      <c r="D706" s="13">
        <f t="shared" si="82"/>
        <v>3</v>
      </c>
      <c r="E706" s="13">
        <f t="shared" si="83"/>
        <v>23</v>
      </c>
      <c r="F706">
        <v>285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16">
        <f t="shared" si="84"/>
        <v>276.249785812526</v>
      </c>
      <c r="O706" s="17">
        <f t="shared" si="85"/>
        <v>8.7502141874740005</v>
      </c>
      <c r="P706" s="18">
        <f t="shared" si="86"/>
        <v>0</v>
      </c>
      <c r="Q706" s="14">
        <f t="shared" si="87"/>
        <v>76.566248326671285</v>
      </c>
    </row>
    <row r="707" spans="1:17">
      <c r="A707" s="12">
        <v>37776</v>
      </c>
      <c r="B707" s="13">
        <f t="shared" si="80"/>
        <v>6</v>
      </c>
      <c r="C707" s="13">
        <f t="shared" si="81"/>
        <v>4</v>
      </c>
      <c r="D707" s="13">
        <f t="shared" si="82"/>
        <v>4</v>
      </c>
      <c r="E707" s="13">
        <f t="shared" si="83"/>
        <v>23</v>
      </c>
      <c r="F707">
        <v>340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16">
        <f t="shared" si="84"/>
        <v>309.95504158767585</v>
      </c>
      <c r="O707" s="17">
        <f t="shared" si="85"/>
        <v>30.044958412324149</v>
      </c>
      <c r="P707" s="18">
        <f t="shared" si="86"/>
        <v>0</v>
      </c>
      <c r="Q707" s="14">
        <f t="shared" si="87"/>
        <v>902.69952599828764</v>
      </c>
    </row>
    <row r="708" spans="1:17">
      <c r="A708" s="12">
        <v>37777</v>
      </c>
      <c r="B708" s="13">
        <f t="shared" si="80"/>
        <v>6</v>
      </c>
      <c r="C708" s="13">
        <f t="shared" si="81"/>
        <v>5</v>
      </c>
      <c r="D708" s="13">
        <f t="shared" si="82"/>
        <v>5</v>
      </c>
      <c r="E708" s="13">
        <f t="shared" si="83"/>
        <v>23</v>
      </c>
      <c r="F708">
        <v>429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s="16">
        <f t="shared" si="84"/>
        <v>334.8878632478594</v>
      </c>
      <c r="O708" s="17">
        <f t="shared" si="85"/>
        <v>94.1121367521406</v>
      </c>
      <c r="P708" s="18">
        <f t="shared" si="86"/>
        <v>1</v>
      </c>
      <c r="Q708" s="14">
        <f t="shared" si="87"/>
        <v>8857.0942840536136</v>
      </c>
    </row>
    <row r="709" spans="1:17">
      <c r="A709" s="12">
        <v>37778</v>
      </c>
      <c r="B709" s="13">
        <f t="shared" si="80"/>
        <v>6</v>
      </c>
      <c r="C709" s="13">
        <f t="shared" si="81"/>
        <v>6</v>
      </c>
      <c r="D709" s="13">
        <f t="shared" si="82"/>
        <v>6</v>
      </c>
      <c r="E709" s="13">
        <f t="shared" si="83"/>
        <v>23</v>
      </c>
      <c r="F709">
        <v>482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s="16">
        <f t="shared" si="84"/>
        <v>517.39030636570965</v>
      </c>
      <c r="O709" s="17">
        <f t="shared" si="85"/>
        <v>-35.390306365709648</v>
      </c>
      <c r="P709" s="18">
        <f t="shared" si="86"/>
        <v>0</v>
      </c>
      <c r="Q709" s="14">
        <f t="shared" si="87"/>
        <v>1252.4737846587889</v>
      </c>
    </row>
    <row r="710" spans="1:17">
      <c r="A710" s="12">
        <v>37779</v>
      </c>
      <c r="B710" s="13">
        <f t="shared" ref="B710:B773" si="88">MONTH(A710)</f>
        <v>6</v>
      </c>
      <c r="C710" s="13">
        <f t="shared" ref="C710:C773" si="89">DAY(A710)</f>
        <v>7</v>
      </c>
      <c r="D710" s="13">
        <f t="shared" ref="D710:D773" si="90">WEEKDAY(A710)</f>
        <v>7</v>
      </c>
      <c r="E710" s="13">
        <f t="shared" ref="E710:E773" si="91">WEEKNUM(A710)</f>
        <v>23</v>
      </c>
      <c r="F710">
        <v>521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16">
        <f t="shared" si="84"/>
        <v>571.0723658791095</v>
      </c>
      <c r="O710" s="17">
        <f t="shared" si="85"/>
        <v>-50.072365879109498</v>
      </c>
      <c r="P710" s="18">
        <f t="shared" si="86"/>
        <v>1</v>
      </c>
      <c r="Q710" s="14">
        <f t="shared" si="87"/>
        <v>2507.241824731409</v>
      </c>
    </row>
    <row r="711" spans="1:17">
      <c r="A711" s="12">
        <v>37780</v>
      </c>
      <c r="B711" s="13">
        <f t="shared" si="88"/>
        <v>6</v>
      </c>
      <c r="C711" s="13">
        <f t="shared" si="89"/>
        <v>8</v>
      </c>
      <c r="D711" s="13">
        <f t="shared" si="90"/>
        <v>1</v>
      </c>
      <c r="E711" s="13">
        <f t="shared" si="91"/>
        <v>24</v>
      </c>
      <c r="F711">
        <v>406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16">
        <f t="shared" ref="N711:N774" si="92">$T$5+VLOOKUP(D711,$S$8:$T$14,2)+VLOOKUP(E711,$S$17:$T$69,2)+G711*$T$73+H711*$T$74+I711*$T$75+J711*$T$76+M711*$T$79+L711*$T$78+K711*$T$77</f>
        <v>371.24575642099563</v>
      </c>
      <c r="O711" s="17">
        <f t="shared" ref="O711:O774" si="93">F711-N711</f>
        <v>34.754243579004367</v>
      </c>
      <c r="P711" s="18">
        <f t="shared" ref="P711:P774" si="94">IF(O711*O712&lt;0,1,0)</f>
        <v>0</v>
      </c>
      <c r="Q711" s="14">
        <f t="shared" ref="Q711:Q774" si="95">O711^2</f>
        <v>1207.8574467487663</v>
      </c>
    </row>
    <row r="712" spans="1:17">
      <c r="A712" s="12">
        <v>37781</v>
      </c>
      <c r="B712" s="13">
        <f t="shared" si="88"/>
        <v>6</v>
      </c>
      <c r="C712" s="13">
        <f t="shared" si="89"/>
        <v>9</v>
      </c>
      <c r="D712" s="13">
        <f t="shared" si="90"/>
        <v>2</v>
      </c>
      <c r="E712" s="13">
        <f t="shared" si="91"/>
        <v>24</v>
      </c>
      <c r="F712">
        <v>264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16">
        <f t="shared" si="92"/>
        <v>261.19913119100278</v>
      </c>
      <c r="O712" s="17">
        <f t="shared" si="93"/>
        <v>2.8008688089972225</v>
      </c>
      <c r="P712" s="18">
        <f t="shared" si="94"/>
        <v>0</v>
      </c>
      <c r="Q712" s="14">
        <f t="shared" si="95"/>
        <v>7.8448660852135195</v>
      </c>
    </row>
    <row r="713" spans="1:17">
      <c r="A713" s="12">
        <v>37782</v>
      </c>
      <c r="B713" s="13">
        <f t="shared" si="88"/>
        <v>6</v>
      </c>
      <c r="C713" s="13">
        <f t="shared" si="89"/>
        <v>10</v>
      </c>
      <c r="D713" s="13">
        <f t="shared" si="90"/>
        <v>3</v>
      </c>
      <c r="E713" s="13">
        <f t="shared" si="91"/>
        <v>24</v>
      </c>
      <c r="F713">
        <v>336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 s="16">
        <f t="shared" si="92"/>
        <v>279.24978658877586</v>
      </c>
      <c r="O713" s="17">
        <f t="shared" si="93"/>
        <v>56.750213411224138</v>
      </c>
      <c r="P713" s="18">
        <f t="shared" si="94"/>
        <v>0</v>
      </c>
      <c r="Q713" s="14">
        <f t="shared" si="95"/>
        <v>3220.5867222194838</v>
      </c>
    </row>
    <row r="714" spans="1:17">
      <c r="A714" s="12">
        <v>37783</v>
      </c>
      <c r="B714" s="13">
        <f t="shared" si="88"/>
        <v>6</v>
      </c>
      <c r="C714" s="13">
        <f t="shared" si="89"/>
        <v>11</v>
      </c>
      <c r="D714" s="13">
        <f t="shared" si="90"/>
        <v>4</v>
      </c>
      <c r="E714" s="13">
        <f t="shared" si="91"/>
        <v>24</v>
      </c>
      <c r="F714">
        <v>356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 s="16">
        <f t="shared" si="92"/>
        <v>312.95504236392571</v>
      </c>
      <c r="O714" s="17">
        <f t="shared" si="93"/>
        <v>43.044957636074287</v>
      </c>
      <c r="P714" s="18">
        <f t="shared" si="94"/>
        <v>1</v>
      </c>
      <c r="Q714" s="14">
        <f t="shared" si="95"/>
        <v>1852.8683778914301</v>
      </c>
    </row>
    <row r="715" spans="1:17">
      <c r="A715" s="12">
        <v>37784</v>
      </c>
      <c r="B715" s="13">
        <f t="shared" si="88"/>
        <v>6</v>
      </c>
      <c r="C715" s="13">
        <f t="shared" si="89"/>
        <v>12</v>
      </c>
      <c r="D715" s="13">
        <f t="shared" si="90"/>
        <v>5</v>
      </c>
      <c r="E715" s="13">
        <f t="shared" si="91"/>
        <v>24</v>
      </c>
      <c r="F715">
        <v>335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16">
        <f t="shared" si="92"/>
        <v>337.88786402410926</v>
      </c>
      <c r="O715" s="17">
        <f t="shared" si="93"/>
        <v>-2.8878640241092626</v>
      </c>
      <c r="P715" s="18">
        <f t="shared" si="94"/>
        <v>0</v>
      </c>
      <c r="Q715" s="14">
        <f t="shared" si="95"/>
        <v>8.3397586217445436</v>
      </c>
    </row>
    <row r="716" spans="1:17">
      <c r="A716" s="12">
        <v>37785</v>
      </c>
      <c r="B716" s="13">
        <f t="shared" si="88"/>
        <v>6</v>
      </c>
      <c r="C716" s="13">
        <f t="shared" si="89"/>
        <v>13</v>
      </c>
      <c r="D716" s="13">
        <f t="shared" si="90"/>
        <v>6</v>
      </c>
      <c r="E716" s="13">
        <f t="shared" si="91"/>
        <v>24</v>
      </c>
      <c r="F716">
        <v>505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16">
        <f t="shared" si="92"/>
        <v>520.39030714195951</v>
      </c>
      <c r="O716" s="17">
        <f t="shared" si="93"/>
        <v>-15.390307141959511</v>
      </c>
      <c r="P716" s="18">
        <f t="shared" si="94"/>
        <v>0</v>
      </c>
      <c r="Q716" s="14">
        <f t="shared" si="95"/>
        <v>236.86155392384993</v>
      </c>
    </row>
    <row r="717" spans="1:17">
      <c r="A717" s="12">
        <v>37786</v>
      </c>
      <c r="B717" s="13">
        <f t="shared" si="88"/>
        <v>6</v>
      </c>
      <c r="C717" s="13">
        <f t="shared" si="89"/>
        <v>14</v>
      </c>
      <c r="D717" s="13">
        <f t="shared" si="90"/>
        <v>7</v>
      </c>
      <c r="E717" s="13">
        <f t="shared" si="91"/>
        <v>24</v>
      </c>
      <c r="F717">
        <v>567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16">
        <f t="shared" si="92"/>
        <v>574.07236665535936</v>
      </c>
      <c r="O717" s="17">
        <f t="shared" si="93"/>
        <v>-7.0723666553593603</v>
      </c>
      <c r="P717" s="18">
        <f t="shared" si="94"/>
        <v>1</v>
      </c>
      <c r="Q717" s="14">
        <f t="shared" si="95"/>
        <v>50.018370107838948</v>
      </c>
    </row>
    <row r="718" spans="1:17">
      <c r="A718" s="12">
        <v>37787</v>
      </c>
      <c r="B718" s="13">
        <f t="shared" si="88"/>
        <v>6</v>
      </c>
      <c r="C718" s="13">
        <f t="shared" si="89"/>
        <v>15</v>
      </c>
      <c r="D718" s="13">
        <f t="shared" si="90"/>
        <v>1</v>
      </c>
      <c r="E718" s="13">
        <f t="shared" si="91"/>
        <v>25</v>
      </c>
      <c r="F718">
        <v>514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 s="16">
        <f t="shared" si="92"/>
        <v>476.34761185432632</v>
      </c>
      <c r="O718" s="17">
        <f t="shared" si="93"/>
        <v>37.652388145673683</v>
      </c>
      <c r="P718" s="18">
        <f t="shared" si="94"/>
        <v>0</v>
      </c>
      <c r="Q718" s="14">
        <f t="shared" si="95"/>
        <v>1417.702333072468</v>
      </c>
    </row>
    <row r="719" spans="1:17">
      <c r="A719" s="12">
        <v>37788</v>
      </c>
      <c r="B719" s="13">
        <f t="shared" si="88"/>
        <v>6</v>
      </c>
      <c r="C719" s="13">
        <f t="shared" si="89"/>
        <v>16</v>
      </c>
      <c r="D719" s="13">
        <f t="shared" si="90"/>
        <v>2</v>
      </c>
      <c r="E719" s="13">
        <f t="shared" si="91"/>
        <v>25</v>
      </c>
      <c r="F719">
        <v>297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16">
        <f t="shared" si="92"/>
        <v>264.34505419599287</v>
      </c>
      <c r="O719" s="17">
        <f t="shared" si="93"/>
        <v>32.654945804007127</v>
      </c>
      <c r="P719" s="18">
        <f t="shared" si="94"/>
        <v>0</v>
      </c>
      <c r="Q719" s="14">
        <f t="shared" si="95"/>
        <v>1066.3454854626427</v>
      </c>
    </row>
    <row r="720" spans="1:17">
      <c r="A720" s="12">
        <v>37789</v>
      </c>
      <c r="B720" s="13">
        <f t="shared" si="88"/>
        <v>6</v>
      </c>
      <c r="C720" s="13">
        <f t="shared" si="89"/>
        <v>17</v>
      </c>
      <c r="D720" s="13">
        <f t="shared" si="90"/>
        <v>3</v>
      </c>
      <c r="E720" s="13">
        <f t="shared" si="91"/>
        <v>25</v>
      </c>
      <c r="F720">
        <v>324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16">
        <f t="shared" si="92"/>
        <v>282.39570959376596</v>
      </c>
      <c r="O720" s="17">
        <f t="shared" si="93"/>
        <v>41.604290406234043</v>
      </c>
      <c r="P720" s="18">
        <f t="shared" si="94"/>
        <v>0</v>
      </c>
      <c r="Q720" s="14">
        <f t="shared" si="95"/>
        <v>1730.9169802062579</v>
      </c>
    </row>
    <row r="721" spans="1:17">
      <c r="A721" s="12">
        <v>37790</v>
      </c>
      <c r="B721" s="13">
        <f t="shared" si="88"/>
        <v>6</v>
      </c>
      <c r="C721" s="13">
        <f t="shared" si="89"/>
        <v>18</v>
      </c>
      <c r="D721" s="13">
        <f t="shared" si="90"/>
        <v>4</v>
      </c>
      <c r="E721" s="13">
        <f t="shared" si="91"/>
        <v>25</v>
      </c>
      <c r="F721">
        <v>331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16">
        <f t="shared" si="92"/>
        <v>316.10096536891581</v>
      </c>
      <c r="O721" s="17">
        <f t="shared" si="93"/>
        <v>14.899034631084191</v>
      </c>
      <c r="P721" s="18">
        <f t="shared" si="94"/>
        <v>0</v>
      </c>
      <c r="Q721" s="14">
        <f t="shared" si="95"/>
        <v>221.98123293824605</v>
      </c>
    </row>
    <row r="722" spans="1:17">
      <c r="A722" s="12">
        <v>37791</v>
      </c>
      <c r="B722" s="13">
        <f t="shared" si="88"/>
        <v>6</v>
      </c>
      <c r="C722" s="13">
        <f t="shared" si="89"/>
        <v>19</v>
      </c>
      <c r="D722" s="13">
        <f t="shared" si="90"/>
        <v>5</v>
      </c>
      <c r="E722" s="13">
        <f t="shared" si="91"/>
        <v>25</v>
      </c>
      <c r="F722">
        <v>350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16">
        <f t="shared" si="92"/>
        <v>341.03378702909936</v>
      </c>
      <c r="O722" s="17">
        <f t="shared" si="93"/>
        <v>8.9662129709006422</v>
      </c>
      <c r="P722" s="18">
        <f t="shared" si="94"/>
        <v>1</v>
      </c>
      <c r="Q722" s="14">
        <f t="shared" si="95"/>
        <v>80.392975039546926</v>
      </c>
    </row>
    <row r="723" spans="1:17">
      <c r="A723" s="12">
        <v>37792</v>
      </c>
      <c r="B723" s="13">
        <f t="shared" si="88"/>
        <v>6</v>
      </c>
      <c r="C723" s="13">
        <f t="shared" si="89"/>
        <v>20</v>
      </c>
      <c r="D723" s="13">
        <f t="shared" si="90"/>
        <v>6</v>
      </c>
      <c r="E723" s="13">
        <f t="shared" si="91"/>
        <v>25</v>
      </c>
      <c r="F723">
        <v>446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16">
        <f t="shared" si="92"/>
        <v>523.53623014694961</v>
      </c>
      <c r="O723" s="17">
        <f t="shared" si="93"/>
        <v>-77.536230146949606</v>
      </c>
      <c r="P723" s="18">
        <f t="shared" si="94"/>
        <v>0</v>
      </c>
      <c r="Q723" s="14">
        <f t="shared" si="95"/>
        <v>6011.8669854007367</v>
      </c>
    </row>
    <row r="724" spans="1:17">
      <c r="A724" s="12">
        <v>37793</v>
      </c>
      <c r="B724" s="13">
        <f t="shared" si="88"/>
        <v>6</v>
      </c>
      <c r="C724" s="13">
        <f t="shared" si="89"/>
        <v>21</v>
      </c>
      <c r="D724" s="13">
        <f t="shared" si="90"/>
        <v>7</v>
      </c>
      <c r="E724" s="13">
        <f t="shared" si="91"/>
        <v>25</v>
      </c>
      <c r="F724">
        <v>541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16">
        <f t="shared" si="92"/>
        <v>577.21828966034946</v>
      </c>
      <c r="O724" s="17">
        <f t="shared" si="93"/>
        <v>-36.218289660349456</v>
      </c>
      <c r="P724" s="18">
        <f t="shared" si="94"/>
        <v>1</v>
      </c>
      <c r="Q724" s="14">
        <f t="shared" si="95"/>
        <v>1311.7645059209763</v>
      </c>
    </row>
    <row r="725" spans="1:17">
      <c r="A725" s="12">
        <v>37794</v>
      </c>
      <c r="B725" s="13">
        <f t="shared" si="88"/>
        <v>6</v>
      </c>
      <c r="C725" s="13">
        <f t="shared" si="89"/>
        <v>22</v>
      </c>
      <c r="D725" s="13">
        <f t="shared" si="90"/>
        <v>1</v>
      </c>
      <c r="E725" s="13">
        <f t="shared" si="91"/>
        <v>26</v>
      </c>
      <c r="F725">
        <v>400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16">
        <f t="shared" si="92"/>
        <v>392.68882840601418</v>
      </c>
      <c r="O725" s="17">
        <f t="shared" si="93"/>
        <v>7.3111715939858186</v>
      </c>
      <c r="P725" s="18">
        <f t="shared" si="94"/>
        <v>0</v>
      </c>
      <c r="Q725" s="14">
        <f t="shared" si="95"/>
        <v>53.453230076705132</v>
      </c>
    </row>
    <row r="726" spans="1:17">
      <c r="A726" s="12">
        <v>37795</v>
      </c>
      <c r="B726" s="13">
        <f t="shared" si="88"/>
        <v>6</v>
      </c>
      <c r="C726" s="13">
        <f t="shared" si="89"/>
        <v>23</v>
      </c>
      <c r="D726" s="13">
        <f t="shared" si="90"/>
        <v>2</v>
      </c>
      <c r="E726" s="13">
        <f t="shared" si="91"/>
        <v>26</v>
      </c>
      <c r="F726">
        <v>283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16">
        <f t="shared" si="92"/>
        <v>282.64220317602133</v>
      </c>
      <c r="O726" s="17">
        <f t="shared" si="93"/>
        <v>0.35779682397867418</v>
      </c>
      <c r="P726" s="18">
        <f t="shared" si="94"/>
        <v>0</v>
      </c>
      <c r="Q726" s="14">
        <f t="shared" si="95"/>
        <v>0.12801856724922636</v>
      </c>
    </row>
    <row r="727" spans="1:17">
      <c r="A727" s="12">
        <v>37796</v>
      </c>
      <c r="B727" s="13">
        <f t="shared" si="88"/>
        <v>6</v>
      </c>
      <c r="C727" s="13">
        <f t="shared" si="89"/>
        <v>24</v>
      </c>
      <c r="D727" s="13">
        <f t="shared" si="90"/>
        <v>3</v>
      </c>
      <c r="E727" s="13">
        <f t="shared" si="91"/>
        <v>26</v>
      </c>
      <c r="F727">
        <v>380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16">
        <f t="shared" si="92"/>
        <v>300.69285857379441</v>
      </c>
      <c r="O727" s="17">
        <f t="shared" si="93"/>
        <v>79.30714142620559</v>
      </c>
      <c r="P727" s="18">
        <f t="shared" si="94"/>
        <v>0</v>
      </c>
      <c r="Q727" s="14">
        <f t="shared" si="95"/>
        <v>6289.6226811961751</v>
      </c>
    </row>
    <row r="728" spans="1:17">
      <c r="A728" s="12">
        <v>37797</v>
      </c>
      <c r="B728" s="13">
        <f t="shared" si="88"/>
        <v>6</v>
      </c>
      <c r="C728" s="13">
        <f t="shared" si="89"/>
        <v>25</v>
      </c>
      <c r="D728" s="13">
        <f t="shared" si="90"/>
        <v>4</v>
      </c>
      <c r="E728" s="13">
        <f t="shared" si="91"/>
        <v>26</v>
      </c>
      <c r="F728">
        <v>430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16">
        <f t="shared" si="92"/>
        <v>334.39811434894426</v>
      </c>
      <c r="O728" s="17">
        <f t="shared" si="93"/>
        <v>95.601885651055738</v>
      </c>
      <c r="P728" s="18">
        <f t="shared" si="94"/>
        <v>0</v>
      </c>
      <c r="Q728" s="14">
        <f t="shared" si="95"/>
        <v>9139.7205400375369</v>
      </c>
    </row>
    <row r="729" spans="1:17">
      <c r="A729" s="12">
        <v>37798</v>
      </c>
      <c r="B729" s="13">
        <f t="shared" si="88"/>
        <v>6</v>
      </c>
      <c r="C729" s="13">
        <f t="shared" si="89"/>
        <v>26</v>
      </c>
      <c r="D729" s="13">
        <f t="shared" si="90"/>
        <v>5</v>
      </c>
      <c r="E729" s="13">
        <f t="shared" si="91"/>
        <v>26</v>
      </c>
      <c r="F729">
        <v>363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16">
        <f t="shared" si="92"/>
        <v>359.33093600912781</v>
      </c>
      <c r="O729" s="17">
        <f t="shared" si="93"/>
        <v>3.6690639908721892</v>
      </c>
      <c r="P729" s="18">
        <f t="shared" si="94"/>
        <v>0</v>
      </c>
      <c r="Q729" s="14">
        <f t="shared" si="95"/>
        <v>13.462030569114956</v>
      </c>
    </row>
    <row r="730" spans="1:17">
      <c r="A730" s="12">
        <v>37799</v>
      </c>
      <c r="B730" s="13">
        <f t="shared" si="88"/>
        <v>6</v>
      </c>
      <c r="C730" s="13">
        <f t="shared" si="89"/>
        <v>27</v>
      </c>
      <c r="D730" s="13">
        <f t="shared" si="90"/>
        <v>6</v>
      </c>
      <c r="E730" s="13">
        <f t="shared" si="91"/>
        <v>26</v>
      </c>
      <c r="F730">
        <v>549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16">
        <f t="shared" si="92"/>
        <v>541.83337912697812</v>
      </c>
      <c r="O730" s="17">
        <f t="shared" si="93"/>
        <v>7.1666208730218841</v>
      </c>
      <c r="P730" s="18">
        <f t="shared" si="94"/>
        <v>1</v>
      </c>
      <c r="Q730" s="14">
        <f t="shared" si="95"/>
        <v>51.360454737632949</v>
      </c>
    </row>
    <row r="731" spans="1:17">
      <c r="A731" s="12">
        <v>37800</v>
      </c>
      <c r="B731" s="13">
        <f t="shared" si="88"/>
        <v>6</v>
      </c>
      <c r="C731" s="13">
        <f t="shared" si="89"/>
        <v>28</v>
      </c>
      <c r="D731" s="13">
        <f t="shared" si="90"/>
        <v>7</v>
      </c>
      <c r="E731" s="13">
        <f t="shared" si="91"/>
        <v>26</v>
      </c>
      <c r="F731">
        <v>566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s="16">
        <f t="shared" si="92"/>
        <v>595.51543864037797</v>
      </c>
      <c r="O731" s="17">
        <f t="shared" si="93"/>
        <v>-29.515438640377965</v>
      </c>
      <c r="P731" s="18">
        <f t="shared" si="94"/>
        <v>1</v>
      </c>
      <c r="Q731" s="14">
        <f t="shared" si="95"/>
        <v>871.16111813391672</v>
      </c>
    </row>
    <row r="732" spans="1:17">
      <c r="A732" s="12">
        <v>37801</v>
      </c>
      <c r="B732" s="13">
        <f t="shared" si="88"/>
        <v>6</v>
      </c>
      <c r="C732" s="13">
        <f t="shared" si="89"/>
        <v>29</v>
      </c>
      <c r="D732" s="13">
        <f t="shared" si="90"/>
        <v>1</v>
      </c>
      <c r="E732" s="13">
        <f t="shared" si="91"/>
        <v>27</v>
      </c>
      <c r="F732">
        <v>416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s="16">
        <f t="shared" si="92"/>
        <v>390.28619835986132</v>
      </c>
      <c r="O732" s="17">
        <f t="shared" si="93"/>
        <v>25.713801640138684</v>
      </c>
      <c r="P732" s="18">
        <f t="shared" si="94"/>
        <v>0</v>
      </c>
      <c r="Q732" s="14">
        <f t="shared" si="95"/>
        <v>661.19959478839883</v>
      </c>
    </row>
    <row r="733" spans="1:17">
      <c r="A733" s="12">
        <v>37802</v>
      </c>
      <c r="B733" s="13">
        <f t="shared" si="88"/>
        <v>6</v>
      </c>
      <c r="C733" s="13">
        <f t="shared" si="89"/>
        <v>30</v>
      </c>
      <c r="D733" s="13">
        <f t="shared" si="90"/>
        <v>2</v>
      </c>
      <c r="E733" s="13">
        <f t="shared" si="91"/>
        <v>27</v>
      </c>
      <c r="F733">
        <v>282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s="16">
        <f t="shared" si="92"/>
        <v>280.23957312986846</v>
      </c>
      <c r="O733" s="17">
        <f t="shared" si="93"/>
        <v>1.7604268701315391</v>
      </c>
      <c r="P733" s="18">
        <f t="shared" si="94"/>
        <v>1</v>
      </c>
      <c r="Q733" s="14">
        <f t="shared" si="95"/>
        <v>3.0991027650811267</v>
      </c>
    </row>
    <row r="734" spans="1:17">
      <c r="A734" s="12">
        <v>37803</v>
      </c>
      <c r="B734" s="13">
        <f t="shared" si="88"/>
        <v>7</v>
      </c>
      <c r="C734" s="13">
        <f t="shared" si="89"/>
        <v>1</v>
      </c>
      <c r="D734" s="13">
        <f t="shared" si="90"/>
        <v>3</v>
      </c>
      <c r="E734" s="13">
        <f t="shared" si="91"/>
        <v>27</v>
      </c>
      <c r="F734">
        <v>269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16">
        <f t="shared" si="92"/>
        <v>298.29022852764155</v>
      </c>
      <c r="O734" s="17">
        <f t="shared" si="93"/>
        <v>-29.290228527641545</v>
      </c>
      <c r="P734" s="18">
        <f t="shared" si="94"/>
        <v>0</v>
      </c>
      <c r="Q734" s="14">
        <f t="shared" si="95"/>
        <v>857.91748720146666</v>
      </c>
    </row>
    <row r="735" spans="1:17">
      <c r="A735" s="12">
        <v>37804</v>
      </c>
      <c r="B735" s="13">
        <f t="shared" si="88"/>
        <v>7</v>
      </c>
      <c r="C735" s="13">
        <f t="shared" si="89"/>
        <v>2</v>
      </c>
      <c r="D735" s="13">
        <f t="shared" si="90"/>
        <v>4</v>
      </c>
      <c r="E735" s="13">
        <f t="shared" si="91"/>
        <v>27</v>
      </c>
      <c r="F735">
        <v>318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s="16">
        <f t="shared" si="92"/>
        <v>331.9954843027914</v>
      </c>
      <c r="O735" s="17">
        <f t="shared" si="93"/>
        <v>-13.995484302791397</v>
      </c>
      <c r="P735" s="18">
        <f t="shared" si="94"/>
        <v>0</v>
      </c>
      <c r="Q735" s="14">
        <f t="shared" si="95"/>
        <v>195.87358086968038</v>
      </c>
    </row>
    <row r="736" spans="1:17">
      <c r="A736" s="12">
        <v>37805</v>
      </c>
      <c r="B736" s="13">
        <f t="shared" si="88"/>
        <v>7</v>
      </c>
      <c r="C736" s="13">
        <f t="shared" si="89"/>
        <v>3</v>
      </c>
      <c r="D736" s="13">
        <f t="shared" si="90"/>
        <v>5</v>
      </c>
      <c r="E736" s="13">
        <f t="shared" si="91"/>
        <v>27</v>
      </c>
      <c r="F736">
        <v>343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s="16">
        <f t="shared" si="92"/>
        <v>356.92830596297495</v>
      </c>
      <c r="O736" s="17">
        <f t="shared" si="93"/>
        <v>-13.928305962974946</v>
      </c>
      <c r="P736" s="18">
        <f t="shared" si="94"/>
        <v>0</v>
      </c>
      <c r="Q736" s="14">
        <f t="shared" si="95"/>
        <v>193.99770699824344</v>
      </c>
    </row>
    <row r="737" spans="1:17">
      <c r="A737" s="12">
        <v>37806</v>
      </c>
      <c r="B737" s="13">
        <f t="shared" si="88"/>
        <v>7</v>
      </c>
      <c r="C737" s="13">
        <f t="shared" si="89"/>
        <v>4</v>
      </c>
      <c r="D737" s="13">
        <f t="shared" si="90"/>
        <v>6</v>
      </c>
      <c r="E737" s="13">
        <f t="shared" si="91"/>
        <v>27</v>
      </c>
      <c r="F737">
        <v>167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0</v>
      </c>
      <c r="N737" s="16">
        <f t="shared" si="92"/>
        <v>382.27736874063953</v>
      </c>
      <c r="O737" s="17">
        <f t="shared" si="93"/>
        <v>-215.27736874063953</v>
      </c>
      <c r="P737" s="18">
        <f t="shared" si="94"/>
        <v>0</v>
      </c>
      <c r="Q737" s="14">
        <f t="shared" si="95"/>
        <v>46344.345491893284</v>
      </c>
    </row>
    <row r="738" spans="1:17">
      <c r="A738" s="12">
        <v>37807</v>
      </c>
      <c r="B738" s="13">
        <f t="shared" si="88"/>
        <v>7</v>
      </c>
      <c r="C738" s="13">
        <f t="shared" si="89"/>
        <v>5</v>
      </c>
      <c r="D738" s="13">
        <f t="shared" si="90"/>
        <v>7</v>
      </c>
      <c r="E738" s="13">
        <f t="shared" si="91"/>
        <v>27</v>
      </c>
      <c r="F738">
        <v>448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16">
        <f t="shared" si="92"/>
        <v>593.11280859422504</v>
      </c>
      <c r="O738" s="17">
        <f t="shared" si="93"/>
        <v>-145.11280859422504</v>
      </c>
      <c r="P738" s="18">
        <f t="shared" si="94"/>
        <v>1</v>
      </c>
      <c r="Q738" s="14">
        <f t="shared" si="95"/>
        <v>21057.727218104195</v>
      </c>
    </row>
    <row r="739" spans="1:17">
      <c r="A739" s="12">
        <v>37808</v>
      </c>
      <c r="B739" s="13">
        <f t="shared" si="88"/>
        <v>7</v>
      </c>
      <c r="C739" s="13">
        <f t="shared" si="89"/>
        <v>6</v>
      </c>
      <c r="D739" s="13">
        <f t="shared" si="90"/>
        <v>1</v>
      </c>
      <c r="E739" s="13">
        <f t="shared" si="91"/>
        <v>28</v>
      </c>
      <c r="F739">
        <v>436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16">
        <f t="shared" si="92"/>
        <v>378.70793675496662</v>
      </c>
      <c r="O739" s="17">
        <f t="shared" si="93"/>
        <v>57.292063245033376</v>
      </c>
      <c r="P739" s="18">
        <f t="shared" si="94"/>
        <v>0</v>
      </c>
      <c r="Q739" s="14">
        <f t="shared" si="95"/>
        <v>3282.3805108729043</v>
      </c>
    </row>
    <row r="740" spans="1:17">
      <c r="A740" s="12">
        <v>37809</v>
      </c>
      <c r="B740" s="13">
        <f t="shared" si="88"/>
        <v>7</v>
      </c>
      <c r="C740" s="13">
        <f t="shared" si="89"/>
        <v>7</v>
      </c>
      <c r="D740" s="13">
        <f t="shared" si="90"/>
        <v>2</v>
      </c>
      <c r="E740" s="13">
        <f t="shared" si="91"/>
        <v>28</v>
      </c>
      <c r="F740">
        <v>294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16">
        <f t="shared" si="92"/>
        <v>268.66131152497377</v>
      </c>
      <c r="O740" s="17">
        <f t="shared" si="93"/>
        <v>25.338688475026231</v>
      </c>
      <c r="P740" s="18">
        <f t="shared" si="94"/>
        <v>0</v>
      </c>
      <c r="Q740" s="14">
        <f t="shared" si="95"/>
        <v>642.04913363442711</v>
      </c>
    </row>
    <row r="741" spans="1:17">
      <c r="A741" s="12">
        <v>37810</v>
      </c>
      <c r="B741" s="13">
        <f t="shared" si="88"/>
        <v>7</v>
      </c>
      <c r="C741" s="13">
        <f t="shared" si="89"/>
        <v>8</v>
      </c>
      <c r="D741" s="13">
        <f t="shared" si="90"/>
        <v>3</v>
      </c>
      <c r="E741" s="13">
        <f t="shared" si="91"/>
        <v>28</v>
      </c>
      <c r="F741">
        <v>369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16">
        <f t="shared" si="92"/>
        <v>286.71196692274685</v>
      </c>
      <c r="O741" s="17">
        <f t="shared" si="93"/>
        <v>82.288033077253147</v>
      </c>
      <c r="P741" s="18">
        <f t="shared" si="94"/>
        <v>0</v>
      </c>
      <c r="Q741" s="14">
        <f t="shared" si="95"/>
        <v>6771.3203877231081</v>
      </c>
    </row>
    <row r="742" spans="1:17">
      <c r="A742" s="12">
        <v>37811</v>
      </c>
      <c r="B742" s="13">
        <f t="shared" si="88"/>
        <v>7</v>
      </c>
      <c r="C742" s="13">
        <f t="shared" si="89"/>
        <v>9</v>
      </c>
      <c r="D742" s="13">
        <f t="shared" si="90"/>
        <v>4</v>
      </c>
      <c r="E742" s="13">
        <f t="shared" si="91"/>
        <v>28</v>
      </c>
      <c r="F742">
        <v>337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16">
        <f t="shared" si="92"/>
        <v>320.4172226978967</v>
      </c>
      <c r="O742" s="17">
        <f t="shared" si="93"/>
        <v>16.582777302103295</v>
      </c>
      <c r="P742" s="18">
        <f t="shared" si="94"/>
        <v>0</v>
      </c>
      <c r="Q742" s="14">
        <f t="shared" si="95"/>
        <v>274.98850305115224</v>
      </c>
    </row>
    <row r="743" spans="1:17">
      <c r="A743" s="12">
        <v>37812</v>
      </c>
      <c r="B743" s="13">
        <f t="shared" si="88"/>
        <v>7</v>
      </c>
      <c r="C743" s="13">
        <f t="shared" si="89"/>
        <v>10</v>
      </c>
      <c r="D743" s="13">
        <f t="shared" si="90"/>
        <v>5</v>
      </c>
      <c r="E743" s="13">
        <f t="shared" si="91"/>
        <v>28</v>
      </c>
      <c r="F743">
        <v>374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16">
        <f t="shared" si="92"/>
        <v>345.35004435808025</v>
      </c>
      <c r="O743" s="17">
        <f t="shared" si="93"/>
        <v>28.649955641919746</v>
      </c>
      <c r="P743" s="18">
        <f t="shared" si="94"/>
        <v>0</v>
      </c>
      <c r="Q743" s="14">
        <f t="shared" si="95"/>
        <v>820.81995828396907</v>
      </c>
    </row>
    <row r="744" spans="1:17">
      <c r="A744" s="12">
        <v>37813</v>
      </c>
      <c r="B744" s="13">
        <f t="shared" si="88"/>
        <v>7</v>
      </c>
      <c r="C744" s="13">
        <f t="shared" si="89"/>
        <v>11</v>
      </c>
      <c r="D744" s="13">
        <f t="shared" si="90"/>
        <v>6</v>
      </c>
      <c r="E744" s="13">
        <f t="shared" si="91"/>
        <v>28</v>
      </c>
      <c r="F744">
        <v>616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s="16">
        <f t="shared" si="92"/>
        <v>527.8524874759305</v>
      </c>
      <c r="O744" s="17">
        <f t="shared" si="93"/>
        <v>88.147512524069498</v>
      </c>
      <c r="P744" s="18">
        <f t="shared" si="94"/>
        <v>1</v>
      </c>
      <c r="Q744" s="14">
        <f t="shared" si="95"/>
        <v>7769.9839641809886</v>
      </c>
    </row>
    <row r="745" spans="1:17">
      <c r="A745" s="12">
        <v>37814</v>
      </c>
      <c r="B745" s="13">
        <f t="shared" si="88"/>
        <v>7</v>
      </c>
      <c r="C745" s="13">
        <f t="shared" si="89"/>
        <v>12</v>
      </c>
      <c r="D745" s="13">
        <f t="shared" si="90"/>
        <v>7</v>
      </c>
      <c r="E745" s="13">
        <f t="shared" si="91"/>
        <v>28</v>
      </c>
      <c r="F745">
        <v>572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16">
        <f t="shared" si="92"/>
        <v>581.53454698933035</v>
      </c>
      <c r="O745" s="17">
        <f t="shared" si="93"/>
        <v>-9.5345469893303516</v>
      </c>
      <c r="P745" s="18">
        <f t="shared" si="94"/>
        <v>0</v>
      </c>
      <c r="Q745" s="14">
        <f t="shared" si="95"/>
        <v>90.907586291748473</v>
      </c>
    </row>
    <row r="746" spans="1:17">
      <c r="A746" s="12">
        <v>37815</v>
      </c>
      <c r="B746" s="13">
        <f t="shared" si="88"/>
        <v>7</v>
      </c>
      <c r="C746" s="13">
        <f t="shared" si="89"/>
        <v>13</v>
      </c>
      <c r="D746" s="13">
        <f t="shared" si="90"/>
        <v>1</v>
      </c>
      <c r="E746" s="13">
        <f t="shared" si="91"/>
        <v>29</v>
      </c>
      <c r="F746">
        <v>395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16">
        <f t="shared" si="92"/>
        <v>410.10294170083125</v>
      </c>
      <c r="O746" s="17">
        <f t="shared" si="93"/>
        <v>-15.102941700831252</v>
      </c>
      <c r="P746" s="18">
        <f t="shared" si="94"/>
        <v>1</v>
      </c>
      <c r="Q746" s="14">
        <f t="shared" si="95"/>
        <v>228.0988480187076</v>
      </c>
    </row>
    <row r="747" spans="1:17">
      <c r="A747" s="12">
        <v>37816</v>
      </c>
      <c r="B747" s="13">
        <f t="shared" si="88"/>
        <v>7</v>
      </c>
      <c r="C747" s="13">
        <f t="shared" si="89"/>
        <v>14</v>
      </c>
      <c r="D747" s="13">
        <f t="shared" si="90"/>
        <v>2</v>
      </c>
      <c r="E747" s="13">
        <f t="shared" si="91"/>
        <v>29</v>
      </c>
      <c r="F747">
        <v>316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16">
        <f t="shared" si="92"/>
        <v>300.0563164708384</v>
      </c>
      <c r="O747" s="17">
        <f t="shared" si="93"/>
        <v>15.943683529161603</v>
      </c>
      <c r="P747" s="18">
        <f t="shared" si="94"/>
        <v>0</v>
      </c>
      <c r="Q747" s="14">
        <f t="shared" si="95"/>
        <v>254.201044478059</v>
      </c>
    </row>
    <row r="748" spans="1:17">
      <c r="A748" s="12">
        <v>37817</v>
      </c>
      <c r="B748" s="13">
        <f t="shared" si="88"/>
        <v>7</v>
      </c>
      <c r="C748" s="13">
        <f t="shared" si="89"/>
        <v>15</v>
      </c>
      <c r="D748" s="13">
        <f t="shared" si="90"/>
        <v>3</v>
      </c>
      <c r="E748" s="13">
        <f t="shared" si="91"/>
        <v>29</v>
      </c>
      <c r="F748">
        <v>327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16">
        <f t="shared" si="92"/>
        <v>318.10697186861148</v>
      </c>
      <c r="O748" s="17">
        <f t="shared" si="93"/>
        <v>8.8930281313885189</v>
      </c>
      <c r="P748" s="18">
        <f t="shared" si="94"/>
        <v>0</v>
      </c>
      <c r="Q748" s="14">
        <f t="shared" si="95"/>
        <v>79.085949345667572</v>
      </c>
    </row>
    <row r="749" spans="1:17">
      <c r="A749" s="12">
        <v>37818</v>
      </c>
      <c r="B749" s="13">
        <f t="shared" si="88"/>
        <v>7</v>
      </c>
      <c r="C749" s="13">
        <f t="shared" si="89"/>
        <v>16</v>
      </c>
      <c r="D749" s="13">
        <f t="shared" si="90"/>
        <v>4</v>
      </c>
      <c r="E749" s="13">
        <f t="shared" si="91"/>
        <v>29</v>
      </c>
      <c r="F749">
        <v>374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16">
        <f t="shared" si="92"/>
        <v>351.81222764376133</v>
      </c>
      <c r="O749" s="17">
        <f t="shared" si="93"/>
        <v>22.187772356238668</v>
      </c>
      <c r="P749" s="18">
        <f t="shared" si="94"/>
        <v>0</v>
      </c>
      <c r="Q749" s="14">
        <f t="shared" si="95"/>
        <v>492.29724213226882</v>
      </c>
    </row>
    <row r="750" spans="1:17">
      <c r="A750" s="12">
        <v>37819</v>
      </c>
      <c r="B750" s="13">
        <f t="shared" si="88"/>
        <v>7</v>
      </c>
      <c r="C750" s="13">
        <f t="shared" si="89"/>
        <v>17</v>
      </c>
      <c r="D750" s="13">
        <f t="shared" si="90"/>
        <v>5</v>
      </c>
      <c r="E750" s="13">
        <f t="shared" si="91"/>
        <v>29</v>
      </c>
      <c r="F750">
        <v>418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16">
        <f t="shared" si="92"/>
        <v>376.74504930394488</v>
      </c>
      <c r="O750" s="17">
        <f t="shared" si="93"/>
        <v>41.254950696055118</v>
      </c>
      <c r="P750" s="18">
        <f t="shared" si="94"/>
        <v>1</v>
      </c>
      <c r="Q750" s="14">
        <f t="shared" si="95"/>
        <v>1701.9709569339386</v>
      </c>
    </row>
    <row r="751" spans="1:17">
      <c r="A751" s="12">
        <v>37820</v>
      </c>
      <c r="B751" s="13">
        <f t="shared" si="88"/>
        <v>7</v>
      </c>
      <c r="C751" s="13">
        <f t="shared" si="89"/>
        <v>18</v>
      </c>
      <c r="D751" s="13">
        <f t="shared" si="90"/>
        <v>6</v>
      </c>
      <c r="E751" s="13">
        <f t="shared" si="91"/>
        <v>29</v>
      </c>
      <c r="F751">
        <v>551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s="16">
        <f t="shared" si="92"/>
        <v>559.24749242179519</v>
      </c>
      <c r="O751" s="17">
        <f t="shared" si="93"/>
        <v>-8.2474924217951866</v>
      </c>
      <c r="P751" s="18">
        <f t="shared" si="94"/>
        <v>0</v>
      </c>
      <c r="Q751" s="14">
        <f t="shared" si="95"/>
        <v>68.021131247569031</v>
      </c>
    </row>
    <row r="752" spans="1:17">
      <c r="A752" s="12">
        <v>37821</v>
      </c>
      <c r="B752" s="13">
        <f t="shared" si="88"/>
        <v>7</v>
      </c>
      <c r="C752" s="13">
        <f t="shared" si="89"/>
        <v>19</v>
      </c>
      <c r="D752" s="13">
        <f t="shared" si="90"/>
        <v>7</v>
      </c>
      <c r="E752" s="13">
        <f t="shared" si="91"/>
        <v>29</v>
      </c>
      <c r="F752">
        <v>558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s="16">
        <f t="shared" si="92"/>
        <v>612.92955193519492</v>
      </c>
      <c r="O752" s="17">
        <f t="shared" si="93"/>
        <v>-54.929551935194922</v>
      </c>
      <c r="P752" s="18">
        <f t="shared" si="94"/>
        <v>1</v>
      </c>
      <c r="Q752" s="14">
        <f t="shared" si="95"/>
        <v>3017.2556758012761</v>
      </c>
    </row>
    <row r="753" spans="1:17">
      <c r="A753" s="12">
        <v>37822</v>
      </c>
      <c r="B753" s="13">
        <f t="shared" si="88"/>
        <v>7</v>
      </c>
      <c r="C753" s="13">
        <f t="shared" si="89"/>
        <v>20</v>
      </c>
      <c r="D753" s="13">
        <f t="shared" si="90"/>
        <v>1</v>
      </c>
      <c r="E753" s="13">
        <f t="shared" si="91"/>
        <v>30</v>
      </c>
      <c r="F753">
        <v>393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16">
        <f t="shared" si="92"/>
        <v>376.53150742777029</v>
      </c>
      <c r="O753" s="17">
        <f t="shared" si="93"/>
        <v>16.468492572229707</v>
      </c>
      <c r="P753" s="18">
        <f t="shared" si="94"/>
        <v>0</v>
      </c>
      <c r="Q753" s="14">
        <f t="shared" si="95"/>
        <v>271.211247601585</v>
      </c>
    </row>
    <row r="754" spans="1:17">
      <c r="A754" s="12">
        <v>37823</v>
      </c>
      <c r="B754" s="13">
        <f t="shared" si="88"/>
        <v>7</v>
      </c>
      <c r="C754" s="13">
        <f t="shared" si="89"/>
        <v>21</v>
      </c>
      <c r="D754" s="13">
        <f t="shared" si="90"/>
        <v>2</v>
      </c>
      <c r="E754" s="13">
        <f t="shared" si="91"/>
        <v>30</v>
      </c>
      <c r="F754">
        <v>267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16">
        <f t="shared" si="92"/>
        <v>266.48488219777744</v>
      </c>
      <c r="O754" s="17">
        <f t="shared" si="93"/>
        <v>0.5151178022225622</v>
      </c>
      <c r="P754" s="18">
        <f t="shared" si="94"/>
        <v>0</v>
      </c>
      <c r="Q754" s="14">
        <f t="shared" si="95"/>
        <v>0.26534635016660268</v>
      </c>
    </row>
    <row r="755" spans="1:17">
      <c r="A755" s="12">
        <v>37824</v>
      </c>
      <c r="B755" s="13">
        <f t="shared" si="88"/>
        <v>7</v>
      </c>
      <c r="C755" s="13">
        <f t="shared" si="89"/>
        <v>22</v>
      </c>
      <c r="D755" s="13">
        <f t="shared" si="90"/>
        <v>3</v>
      </c>
      <c r="E755" s="13">
        <f t="shared" si="91"/>
        <v>30</v>
      </c>
      <c r="F755">
        <v>390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16">
        <f t="shared" si="92"/>
        <v>284.53553759555052</v>
      </c>
      <c r="O755" s="17">
        <f t="shared" si="93"/>
        <v>105.46446240444948</v>
      </c>
      <c r="P755" s="18">
        <f t="shared" si="94"/>
        <v>0</v>
      </c>
      <c r="Q755" s="14">
        <f t="shared" si="95"/>
        <v>11122.752830259536</v>
      </c>
    </row>
    <row r="756" spans="1:17">
      <c r="A756" s="12">
        <v>37825</v>
      </c>
      <c r="B756" s="13">
        <f t="shared" si="88"/>
        <v>7</v>
      </c>
      <c r="C756" s="13">
        <f t="shared" si="89"/>
        <v>23</v>
      </c>
      <c r="D756" s="13">
        <f t="shared" si="90"/>
        <v>4</v>
      </c>
      <c r="E756" s="13">
        <f t="shared" si="91"/>
        <v>30</v>
      </c>
      <c r="F756">
        <v>375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16">
        <f t="shared" si="92"/>
        <v>318.24079337070037</v>
      </c>
      <c r="O756" s="17">
        <f t="shared" si="93"/>
        <v>56.759206629299626</v>
      </c>
      <c r="P756" s="18">
        <f t="shared" si="94"/>
        <v>1</v>
      </c>
      <c r="Q756" s="14">
        <f t="shared" si="95"/>
        <v>3221.6075371875309</v>
      </c>
    </row>
    <row r="757" spans="1:17">
      <c r="A757" s="12">
        <v>37826</v>
      </c>
      <c r="B757" s="13">
        <f t="shared" si="88"/>
        <v>7</v>
      </c>
      <c r="C757" s="13">
        <f t="shared" si="89"/>
        <v>24</v>
      </c>
      <c r="D757" s="13">
        <f t="shared" si="90"/>
        <v>5</v>
      </c>
      <c r="E757" s="13">
        <f t="shared" si="91"/>
        <v>30</v>
      </c>
      <c r="F757">
        <v>269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16">
        <f t="shared" si="92"/>
        <v>343.17361503088392</v>
      </c>
      <c r="O757" s="17">
        <f t="shared" si="93"/>
        <v>-74.173615030883923</v>
      </c>
      <c r="P757" s="18">
        <f t="shared" si="94"/>
        <v>0</v>
      </c>
      <c r="Q757" s="14">
        <f t="shared" si="95"/>
        <v>5501.7251667497694</v>
      </c>
    </row>
    <row r="758" spans="1:17">
      <c r="A758" s="12">
        <v>37827</v>
      </c>
      <c r="B758" s="13">
        <f t="shared" si="88"/>
        <v>7</v>
      </c>
      <c r="C758" s="13">
        <f t="shared" si="89"/>
        <v>25</v>
      </c>
      <c r="D758" s="13">
        <f t="shared" si="90"/>
        <v>6</v>
      </c>
      <c r="E758" s="13">
        <f t="shared" si="91"/>
        <v>30</v>
      </c>
      <c r="F758">
        <v>475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16">
        <f t="shared" si="92"/>
        <v>525.67605814873411</v>
      </c>
      <c r="O758" s="17">
        <f t="shared" si="93"/>
        <v>-50.676058148734114</v>
      </c>
      <c r="P758" s="18">
        <f t="shared" si="94"/>
        <v>0</v>
      </c>
      <c r="Q758" s="14">
        <f t="shared" si="95"/>
        <v>2568.0628694938814</v>
      </c>
    </row>
    <row r="759" spans="1:17">
      <c r="A759" s="12">
        <v>37828</v>
      </c>
      <c r="B759" s="13">
        <f t="shared" si="88"/>
        <v>7</v>
      </c>
      <c r="C759" s="13">
        <f t="shared" si="89"/>
        <v>26</v>
      </c>
      <c r="D759" s="13">
        <f t="shared" si="90"/>
        <v>7</v>
      </c>
      <c r="E759" s="13">
        <f t="shared" si="91"/>
        <v>30</v>
      </c>
      <c r="F759">
        <v>520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16">
        <f t="shared" si="92"/>
        <v>579.35811766213396</v>
      </c>
      <c r="O759" s="17">
        <f t="shared" si="93"/>
        <v>-59.358117662133964</v>
      </c>
      <c r="P759" s="18">
        <f t="shared" si="94"/>
        <v>0</v>
      </c>
      <c r="Q759" s="14">
        <f t="shared" si="95"/>
        <v>3523.3861323917399</v>
      </c>
    </row>
    <row r="760" spans="1:17">
      <c r="A760" s="12">
        <v>37829</v>
      </c>
      <c r="B760" s="13">
        <f t="shared" si="88"/>
        <v>7</v>
      </c>
      <c r="C760" s="13">
        <f t="shared" si="89"/>
        <v>27</v>
      </c>
      <c r="D760" s="13">
        <f t="shared" si="90"/>
        <v>1</v>
      </c>
      <c r="E760" s="13">
        <f t="shared" si="91"/>
        <v>31</v>
      </c>
      <c r="F760">
        <v>389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16">
        <f t="shared" si="92"/>
        <v>396.18863720774476</v>
      </c>
      <c r="O760" s="17">
        <f t="shared" si="93"/>
        <v>-7.1886372077447618</v>
      </c>
      <c r="P760" s="18">
        <f t="shared" si="94"/>
        <v>1</v>
      </c>
      <c r="Q760" s="14">
        <f t="shared" si="95"/>
        <v>51.676504904572404</v>
      </c>
    </row>
    <row r="761" spans="1:17">
      <c r="A761" s="12">
        <v>37830</v>
      </c>
      <c r="B761" s="13">
        <f t="shared" si="88"/>
        <v>7</v>
      </c>
      <c r="C761" s="13">
        <f t="shared" si="89"/>
        <v>28</v>
      </c>
      <c r="D761" s="13">
        <f t="shared" si="90"/>
        <v>2</v>
      </c>
      <c r="E761" s="13">
        <f t="shared" si="91"/>
        <v>31</v>
      </c>
      <c r="F761">
        <v>337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16">
        <f t="shared" si="92"/>
        <v>286.14201197775191</v>
      </c>
      <c r="O761" s="17">
        <f t="shared" si="93"/>
        <v>50.857988022248094</v>
      </c>
      <c r="P761" s="18">
        <f t="shared" si="94"/>
        <v>0</v>
      </c>
      <c r="Q761" s="14">
        <f t="shared" si="95"/>
        <v>2586.5349456711306</v>
      </c>
    </row>
    <row r="762" spans="1:17">
      <c r="A762" s="12">
        <v>37831</v>
      </c>
      <c r="B762" s="13">
        <f t="shared" si="88"/>
        <v>7</v>
      </c>
      <c r="C762" s="13">
        <f t="shared" si="89"/>
        <v>29</v>
      </c>
      <c r="D762" s="13">
        <f t="shared" si="90"/>
        <v>3</v>
      </c>
      <c r="E762" s="13">
        <f t="shared" si="91"/>
        <v>31</v>
      </c>
      <c r="F762">
        <v>309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16">
        <f t="shared" si="92"/>
        <v>304.19266737552499</v>
      </c>
      <c r="O762" s="17">
        <f t="shared" si="93"/>
        <v>4.8073326244750092</v>
      </c>
      <c r="P762" s="18">
        <f t="shared" si="94"/>
        <v>0</v>
      </c>
      <c r="Q762" s="14">
        <f t="shared" si="95"/>
        <v>23.110446962341779</v>
      </c>
    </row>
    <row r="763" spans="1:17">
      <c r="A763" s="12">
        <v>37832</v>
      </c>
      <c r="B763" s="13">
        <f t="shared" si="88"/>
        <v>7</v>
      </c>
      <c r="C763" s="13">
        <f t="shared" si="89"/>
        <v>30</v>
      </c>
      <c r="D763" s="13">
        <f t="shared" si="90"/>
        <v>4</v>
      </c>
      <c r="E763" s="13">
        <f t="shared" si="91"/>
        <v>31</v>
      </c>
      <c r="F763">
        <v>342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s="16">
        <f t="shared" si="92"/>
        <v>337.89792315067484</v>
      </c>
      <c r="O763" s="17">
        <f t="shared" si="93"/>
        <v>4.102076849325158</v>
      </c>
      <c r="P763" s="18">
        <f t="shared" si="94"/>
        <v>0</v>
      </c>
      <c r="Q763" s="14">
        <f t="shared" si="95"/>
        <v>16.827034477769416</v>
      </c>
    </row>
    <row r="764" spans="1:17">
      <c r="A764" s="12">
        <v>37833</v>
      </c>
      <c r="B764" s="13">
        <f t="shared" si="88"/>
        <v>7</v>
      </c>
      <c r="C764" s="13">
        <f t="shared" si="89"/>
        <v>31</v>
      </c>
      <c r="D764" s="13">
        <f t="shared" si="90"/>
        <v>5</v>
      </c>
      <c r="E764" s="13">
        <f t="shared" si="91"/>
        <v>31</v>
      </c>
      <c r="F764">
        <v>515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s="16">
        <f t="shared" si="92"/>
        <v>362.83074481085839</v>
      </c>
      <c r="O764" s="17">
        <f t="shared" si="93"/>
        <v>152.16925518914161</v>
      </c>
      <c r="P764" s="18">
        <f t="shared" si="94"/>
        <v>0</v>
      </c>
      <c r="Q764" s="14">
        <f t="shared" si="95"/>
        <v>23155.482224818101</v>
      </c>
    </row>
    <row r="765" spans="1:17">
      <c r="A765" s="12">
        <v>37834</v>
      </c>
      <c r="B765" s="13">
        <f t="shared" si="88"/>
        <v>8</v>
      </c>
      <c r="C765" s="13">
        <f t="shared" si="89"/>
        <v>1</v>
      </c>
      <c r="D765" s="13">
        <f t="shared" si="90"/>
        <v>6</v>
      </c>
      <c r="E765" s="13">
        <f t="shared" si="91"/>
        <v>31</v>
      </c>
      <c r="F765">
        <v>601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16">
        <f t="shared" si="92"/>
        <v>545.33318792870864</v>
      </c>
      <c r="O765" s="17">
        <f t="shared" si="93"/>
        <v>55.666812071291361</v>
      </c>
      <c r="P765" s="18">
        <f t="shared" si="94"/>
        <v>0</v>
      </c>
      <c r="Q765" s="14">
        <f t="shared" si="95"/>
        <v>3098.7939661804694</v>
      </c>
    </row>
    <row r="766" spans="1:17">
      <c r="A766" s="12">
        <v>37835</v>
      </c>
      <c r="B766" s="13">
        <f t="shared" si="88"/>
        <v>8</v>
      </c>
      <c r="C766" s="13">
        <f t="shared" si="89"/>
        <v>2</v>
      </c>
      <c r="D766" s="13">
        <f t="shared" si="90"/>
        <v>7</v>
      </c>
      <c r="E766" s="13">
        <f t="shared" si="91"/>
        <v>31</v>
      </c>
      <c r="F766">
        <v>660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16">
        <f t="shared" si="92"/>
        <v>599.01524744210849</v>
      </c>
      <c r="O766" s="17">
        <f t="shared" si="93"/>
        <v>60.984752557891511</v>
      </c>
      <c r="P766" s="18">
        <f t="shared" si="94"/>
        <v>0</v>
      </c>
      <c r="Q766" s="14">
        <f t="shared" si="95"/>
        <v>3719.140044547255</v>
      </c>
    </row>
    <row r="767" spans="1:17">
      <c r="A767" s="12">
        <v>37836</v>
      </c>
      <c r="B767" s="13">
        <f t="shared" si="88"/>
        <v>8</v>
      </c>
      <c r="C767" s="13">
        <f t="shared" si="89"/>
        <v>3</v>
      </c>
      <c r="D767" s="13">
        <f t="shared" si="90"/>
        <v>1</v>
      </c>
      <c r="E767" s="13">
        <f t="shared" si="91"/>
        <v>32</v>
      </c>
      <c r="F767">
        <v>415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s="16">
        <f t="shared" si="92"/>
        <v>379.18865083444757</v>
      </c>
      <c r="O767" s="17">
        <f t="shared" si="93"/>
        <v>35.811349165552429</v>
      </c>
      <c r="P767" s="18">
        <f t="shared" si="94"/>
        <v>0</v>
      </c>
      <c r="Q767" s="14">
        <f t="shared" si="95"/>
        <v>1282.4527290571127</v>
      </c>
    </row>
    <row r="768" spans="1:17">
      <c r="A768" s="12">
        <v>37837</v>
      </c>
      <c r="B768" s="13">
        <f t="shared" si="88"/>
        <v>8</v>
      </c>
      <c r="C768" s="13">
        <f t="shared" si="89"/>
        <v>4</v>
      </c>
      <c r="D768" s="13">
        <f t="shared" si="90"/>
        <v>2</v>
      </c>
      <c r="E768" s="13">
        <f t="shared" si="91"/>
        <v>32</v>
      </c>
      <c r="F768">
        <v>277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s="16">
        <f t="shared" si="92"/>
        <v>269.14202560445472</v>
      </c>
      <c r="O768" s="17">
        <f t="shared" si="93"/>
        <v>7.8579743955452841</v>
      </c>
      <c r="P768" s="18">
        <f t="shared" si="94"/>
        <v>0</v>
      </c>
      <c r="Q768" s="14">
        <f t="shared" si="95"/>
        <v>61.747761601045276</v>
      </c>
    </row>
    <row r="769" spans="1:17">
      <c r="A769" s="12">
        <v>37838</v>
      </c>
      <c r="B769" s="13">
        <f t="shared" si="88"/>
        <v>8</v>
      </c>
      <c r="C769" s="13">
        <f t="shared" si="89"/>
        <v>5</v>
      </c>
      <c r="D769" s="13">
        <f t="shared" si="90"/>
        <v>3</v>
      </c>
      <c r="E769" s="13">
        <f t="shared" si="91"/>
        <v>32</v>
      </c>
      <c r="F769">
        <v>333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16">
        <f t="shared" si="92"/>
        <v>287.1926810022278</v>
      </c>
      <c r="O769" s="17">
        <f t="shared" si="93"/>
        <v>45.8073189977722</v>
      </c>
      <c r="P769" s="18">
        <f t="shared" si="94"/>
        <v>0</v>
      </c>
      <c r="Q769" s="14">
        <f t="shared" si="95"/>
        <v>2098.3104737636618</v>
      </c>
    </row>
    <row r="770" spans="1:17">
      <c r="A770" s="12">
        <v>37839</v>
      </c>
      <c r="B770" s="13">
        <f t="shared" si="88"/>
        <v>8</v>
      </c>
      <c r="C770" s="13">
        <f t="shared" si="89"/>
        <v>6</v>
      </c>
      <c r="D770" s="13">
        <f t="shared" si="90"/>
        <v>4</v>
      </c>
      <c r="E770" s="13">
        <f t="shared" si="91"/>
        <v>32</v>
      </c>
      <c r="F770">
        <v>370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16">
        <f t="shared" si="92"/>
        <v>320.89793677737765</v>
      </c>
      <c r="O770" s="17">
        <f t="shared" si="93"/>
        <v>49.102063222622348</v>
      </c>
      <c r="P770" s="18">
        <f t="shared" si="94"/>
        <v>0</v>
      </c>
      <c r="Q770" s="14">
        <f t="shared" si="95"/>
        <v>2411.0126127184021</v>
      </c>
    </row>
    <row r="771" spans="1:17">
      <c r="A771" s="12">
        <v>37840</v>
      </c>
      <c r="B771" s="13">
        <f t="shared" si="88"/>
        <v>8</v>
      </c>
      <c r="C771" s="13">
        <f t="shared" si="89"/>
        <v>7</v>
      </c>
      <c r="D771" s="13">
        <f t="shared" si="90"/>
        <v>5</v>
      </c>
      <c r="E771" s="13">
        <f t="shared" si="91"/>
        <v>32</v>
      </c>
      <c r="F771">
        <v>351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16">
        <f t="shared" si="92"/>
        <v>345.8307584375612</v>
      </c>
      <c r="O771" s="17">
        <f t="shared" si="93"/>
        <v>5.1692415624387991</v>
      </c>
      <c r="P771" s="18">
        <f t="shared" si="94"/>
        <v>0</v>
      </c>
      <c r="Q771" s="14">
        <f t="shared" si="95"/>
        <v>26.721058330844716</v>
      </c>
    </row>
    <row r="772" spans="1:17">
      <c r="A772" s="12">
        <v>37841</v>
      </c>
      <c r="B772" s="13">
        <f t="shared" si="88"/>
        <v>8</v>
      </c>
      <c r="C772" s="13">
        <f t="shared" si="89"/>
        <v>8</v>
      </c>
      <c r="D772" s="13">
        <f t="shared" si="90"/>
        <v>6</v>
      </c>
      <c r="E772" s="13">
        <f t="shared" si="91"/>
        <v>32</v>
      </c>
      <c r="F772">
        <v>575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s="16">
        <f t="shared" si="92"/>
        <v>528.33320155541139</v>
      </c>
      <c r="O772" s="17">
        <f t="shared" si="93"/>
        <v>46.666798444588608</v>
      </c>
      <c r="P772" s="18">
        <f t="shared" si="94"/>
        <v>0</v>
      </c>
      <c r="Q772" s="14">
        <f t="shared" si="95"/>
        <v>2177.7900770678575</v>
      </c>
    </row>
    <row r="773" spans="1:17">
      <c r="A773" s="12">
        <v>37842</v>
      </c>
      <c r="B773" s="13">
        <f t="shared" si="88"/>
        <v>8</v>
      </c>
      <c r="C773" s="13">
        <f t="shared" si="89"/>
        <v>9</v>
      </c>
      <c r="D773" s="13">
        <f t="shared" si="90"/>
        <v>7</v>
      </c>
      <c r="E773" s="13">
        <f t="shared" si="91"/>
        <v>32</v>
      </c>
      <c r="F773">
        <v>585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 s="16">
        <f t="shared" si="92"/>
        <v>582.01526106881124</v>
      </c>
      <c r="O773" s="17">
        <f t="shared" si="93"/>
        <v>2.9847389311887582</v>
      </c>
      <c r="P773" s="18">
        <f t="shared" si="94"/>
        <v>1</v>
      </c>
      <c r="Q773" s="14">
        <f t="shared" si="95"/>
        <v>8.9086664873538108</v>
      </c>
    </row>
    <row r="774" spans="1:17">
      <c r="A774" s="12">
        <v>37843</v>
      </c>
      <c r="B774" s="13">
        <f t="shared" ref="B774:B837" si="96">MONTH(A774)</f>
        <v>8</v>
      </c>
      <c r="C774" s="13">
        <f t="shared" ref="C774:C837" si="97">DAY(A774)</f>
        <v>10</v>
      </c>
      <c r="D774" s="13">
        <f t="shared" ref="D774:D837" si="98">WEEKDAY(A774)</f>
        <v>1</v>
      </c>
      <c r="E774" s="13">
        <f t="shared" ref="E774:E837" si="99">WEEKNUM(A774)</f>
        <v>33</v>
      </c>
      <c r="F774">
        <v>352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16">
        <f t="shared" si="92"/>
        <v>392.90284363225555</v>
      </c>
      <c r="O774" s="17">
        <f t="shared" si="93"/>
        <v>-40.902843632255554</v>
      </c>
      <c r="P774" s="18">
        <f t="shared" si="94"/>
        <v>1</v>
      </c>
      <c r="Q774" s="14">
        <f t="shared" si="95"/>
        <v>1673.0426172047487</v>
      </c>
    </row>
    <row r="775" spans="1:17">
      <c r="A775" s="12">
        <v>37844</v>
      </c>
      <c r="B775" s="13">
        <f t="shared" si="96"/>
        <v>8</v>
      </c>
      <c r="C775" s="13">
        <f t="shared" si="97"/>
        <v>11</v>
      </c>
      <c r="D775" s="13">
        <f t="shared" si="98"/>
        <v>2</v>
      </c>
      <c r="E775" s="13">
        <f t="shared" si="99"/>
        <v>33</v>
      </c>
      <c r="F775">
        <v>285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16">
        <f t="shared" ref="N775:N838" si="100">$T$5+VLOOKUP(D775,$S$8:$T$14,2)+VLOOKUP(E775,$S$17:$T$69,2)+G775*$T$73+H775*$T$74+I775*$T$75+J775*$T$76+M775*$T$79+L775*$T$78+K775*$T$77</f>
        <v>282.8562184022627</v>
      </c>
      <c r="O775" s="17">
        <f t="shared" ref="O775:O838" si="101">F775-N775</f>
        <v>2.143781597737302</v>
      </c>
      <c r="P775" s="18">
        <f t="shared" ref="P775:P838" si="102">IF(O775*O776&lt;0,1,0)</f>
        <v>1</v>
      </c>
      <c r="Q775" s="14">
        <f t="shared" ref="Q775:Q838" si="103">O775^2</f>
        <v>4.5957995387970998</v>
      </c>
    </row>
    <row r="776" spans="1:17">
      <c r="A776" s="12">
        <v>37845</v>
      </c>
      <c r="B776" s="13">
        <f t="shared" si="96"/>
        <v>8</v>
      </c>
      <c r="C776" s="13">
        <f t="shared" si="97"/>
        <v>12</v>
      </c>
      <c r="D776" s="13">
        <f t="shared" si="98"/>
        <v>3</v>
      </c>
      <c r="E776" s="13">
        <f t="shared" si="99"/>
        <v>33</v>
      </c>
      <c r="F776">
        <v>258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16">
        <f t="shared" si="100"/>
        <v>300.90687380003578</v>
      </c>
      <c r="O776" s="17">
        <f t="shared" si="101"/>
        <v>-42.906873800035783</v>
      </c>
      <c r="P776" s="18">
        <f t="shared" si="102"/>
        <v>0</v>
      </c>
      <c r="Q776" s="14">
        <f t="shared" si="103"/>
        <v>1840.9998192921971</v>
      </c>
    </row>
    <row r="777" spans="1:17">
      <c r="A777" s="12">
        <v>37846</v>
      </c>
      <c r="B777" s="13">
        <f t="shared" si="96"/>
        <v>8</v>
      </c>
      <c r="C777" s="13">
        <f t="shared" si="97"/>
        <v>13</v>
      </c>
      <c r="D777" s="13">
        <f t="shared" si="98"/>
        <v>4</v>
      </c>
      <c r="E777" s="13">
        <f t="shared" si="99"/>
        <v>33</v>
      </c>
      <c r="F777">
        <v>331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16">
        <f t="shared" si="100"/>
        <v>334.61212957518563</v>
      </c>
      <c r="O777" s="17">
        <f t="shared" si="101"/>
        <v>-3.6121295751856337</v>
      </c>
      <c r="P777" s="18">
        <f t="shared" si="102"/>
        <v>1</v>
      </c>
      <c r="Q777" s="14">
        <f t="shared" si="103"/>
        <v>13.047480067930747</v>
      </c>
    </row>
    <row r="778" spans="1:17">
      <c r="A778" s="12">
        <v>37847</v>
      </c>
      <c r="B778" s="13">
        <f t="shared" si="96"/>
        <v>8</v>
      </c>
      <c r="C778" s="13">
        <f t="shared" si="97"/>
        <v>14</v>
      </c>
      <c r="D778" s="13">
        <f t="shared" si="98"/>
        <v>5</v>
      </c>
      <c r="E778" s="13">
        <f t="shared" si="99"/>
        <v>33</v>
      </c>
      <c r="F778">
        <v>405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16">
        <f t="shared" si="100"/>
        <v>359.54495123536918</v>
      </c>
      <c r="O778" s="17">
        <f t="shared" si="101"/>
        <v>45.455048764630817</v>
      </c>
      <c r="P778" s="18">
        <f t="shared" si="102"/>
        <v>1</v>
      </c>
      <c r="Q778" s="14">
        <f t="shared" si="103"/>
        <v>2066.1614581949657</v>
      </c>
    </row>
    <row r="779" spans="1:17">
      <c r="A779" s="12">
        <v>37848</v>
      </c>
      <c r="B779" s="13">
        <f t="shared" si="96"/>
        <v>8</v>
      </c>
      <c r="C779" s="13">
        <f t="shared" si="97"/>
        <v>15</v>
      </c>
      <c r="D779" s="13">
        <f t="shared" si="98"/>
        <v>6</v>
      </c>
      <c r="E779" s="13">
        <f t="shared" si="99"/>
        <v>33</v>
      </c>
      <c r="F779">
        <v>488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 s="16">
        <f t="shared" si="100"/>
        <v>542.04739435321949</v>
      </c>
      <c r="O779" s="17">
        <f t="shared" si="101"/>
        <v>-54.047394353219488</v>
      </c>
      <c r="P779" s="18">
        <f t="shared" si="102"/>
        <v>1</v>
      </c>
      <c r="Q779" s="14">
        <f t="shared" si="103"/>
        <v>2921.1208363724218</v>
      </c>
    </row>
    <row r="780" spans="1:17">
      <c r="A780" s="12">
        <v>37849</v>
      </c>
      <c r="B780" s="13">
        <f t="shared" si="96"/>
        <v>8</v>
      </c>
      <c r="C780" s="13">
        <f t="shared" si="97"/>
        <v>16</v>
      </c>
      <c r="D780" s="13">
        <f t="shared" si="98"/>
        <v>7</v>
      </c>
      <c r="E780" s="13">
        <f t="shared" si="99"/>
        <v>33</v>
      </c>
      <c r="F780">
        <v>625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16">
        <f t="shared" si="100"/>
        <v>595.72945386661934</v>
      </c>
      <c r="O780" s="17">
        <f t="shared" si="101"/>
        <v>29.270546133380662</v>
      </c>
      <c r="P780" s="18">
        <f t="shared" si="102"/>
        <v>1</v>
      </c>
      <c r="Q780" s="14">
        <f t="shared" si="103"/>
        <v>856.7648709463657</v>
      </c>
    </row>
    <row r="781" spans="1:17">
      <c r="A781" s="12">
        <v>37850</v>
      </c>
      <c r="B781" s="13">
        <f t="shared" si="96"/>
        <v>8</v>
      </c>
      <c r="C781" s="13">
        <f t="shared" si="97"/>
        <v>17</v>
      </c>
      <c r="D781" s="13">
        <f t="shared" si="98"/>
        <v>1</v>
      </c>
      <c r="E781" s="13">
        <f t="shared" si="99"/>
        <v>34</v>
      </c>
      <c r="F781">
        <v>362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16">
        <f t="shared" si="100"/>
        <v>378.73151918446132</v>
      </c>
      <c r="O781" s="17">
        <f t="shared" si="101"/>
        <v>-16.73151918446132</v>
      </c>
      <c r="P781" s="18">
        <f t="shared" si="102"/>
        <v>1</v>
      </c>
      <c r="Q781" s="14">
        <f t="shared" si="103"/>
        <v>279.94373421999717</v>
      </c>
    </row>
    <row r="782" spans="1:17">
      <c r="A782" s="12">
        <v>37851</v>
      </c>
      <c r="B782" s="13">
        <f t="shared" si="96"/>
        <v>8</v>
      </c>
      <c r="C782" s="13">
        <f t="shared" si="97"/>
        <v>18</v>
      </c>
      <c r="D782" s="13">
        <f t="shared" si="98"/>
        <v>2</v>
      </c>
      <c r="E782" s="13">
        <f t="shared" si="99"/>
        <v>34</v>
      </c>
      <c r="F782">
        <v>296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16">
        <f t="shared" si="100"/>
        <v>268.68489395446846</v>
      </c>
      <c r="O782" s="17">
        <f t="shared" si="101"/>
        <v>27.315106045531536</v>
      </c>
      <c r="P782" s="18">
        <f t="shared" si="102"/>
        <v>0</v>
      </c>
      <c r="Q782" s="14">
        <f t="shared" si="103"/>
        <v>746.11501827863344</v>
      </c>
    </row>
    <row r="783" spans="1:17">
      <c r="A783" s="12">
        <v>37852</v>
      </c>
      <c r="B783" s="13">
        <f t="shared" si="96"/>
        <v>8</v>
      </c>
      <c r="C783" s="13">
        <f t="shared" si="97"/>
        <v>19</v>
      </c>
      <c r="D783" s="13">
        <f t="shared" si="98"/>
        <v>3</v>
      </c>
      <c r="E783" s="13">
        <f t="shared" si="99"/>
        <v>34</v>
      </c>
      <c r="F783">
        <v>288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16">
        <f t="shared" si="100"/>
        <v>286.73554935224155</v>
      </c>
      <c r="O783" s="17">
        <f t="shared" si="101"/>
        <v>1.2644506477584514</v>
      </c>
      <c r="P783" s="18">
        <f t="shared" si="102"/>
        <v>1</v>
      </c>
      <c r="Q783" s="14">
        <f t="shared" si="103"/>
        <v>1.5988354406167673</v>
      </c>
    </row>
    <row r="784" spans="1:17">
      <c r="A784" s="12">
        <v>37853</v>
      </c>
      <c r="B784" s="13">
        <f t="shared" si="96"/>
        <v>8</v>
      </c>
      <c r="C784" s="13">
        <f t="shared" si="97"/>
        <v>20</v>
      </c>
      <c r="D784" s="13">
        <f t="shared" si="98"/>
        <v>4</v>
      </c>
      <c r="E784" s="13">
        <f t="shared" si="99"/>
        <v>34</v>
      </c>
      <c r="F784">
        <v>315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16">
        <f t="shared" si="100"/>
        <v>320.4408051273914</v>
      </c>
      <c r="O784" s="17">
        <f t="shared" si="101"/>
        <v>-5.4408051273913998</v>
      </c>
      <c r="P784" s="18">
        <f t="shared" si="102"/>
        <v>1</v>
      </c>
      <c r="Q784" s="14">
        <f t="shared" si="103"/>
        <v>29.602360434248546</v>
      </c>
    </row>
    <row r="785" spans="1:17">
      <c r="A785" s="12">
        <v>37854</v>
      </c>
      <c r="B785" s="13">
        <f t="shared" si="96"/>
        <v>8</v>
      </c>
      <c r="C785" s="13">
        <f t="shared" si="97"/>
        <v>21</v>
      </c>
      <c r="D785" s="13">
        <f t="shared" si="98"/>
        <v>5</v>
      </c>
      <c r="E785" s="13">
        <f t="shared" si="99"/>
        <v>34</v>
      </c>
      <c r="F785">
        <v>350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s="16">
        <f t="shared" si="100"/>
        <v>345.37362678757495</v>
      </c>
      <c r="O785" s="17">
        <f t="shared" si="101"/>
        <v>4.626373212425051</v>
      </c>
      <c r="P785" s="18">
        <f t="shared" si="102"/>
        <v>1</v>
      </c>
      <c r="Q785" s="14">
        <f t="shared" si="103"/>
        <v>21.403329100644086</v>
      </c>
    </row>
    <row r="786" spans="1:17">
      <c r="A786" s="12">
        <v>37855</v>
      </c>
      <c r="B786" s="13">
        <f t="shared" si="96"/>
        <v>8</v>
      </c>
      <c r="C786" s="13">
        <f t="shared" si="97"/>
        <v>22</v>
      </c>
      <c r="D786" s="13">
        <f t="shared" si="98"/>
        <v>6</v>
      </c>
      <c r="E786" s="13">
        <f t="shared" si="99"/>
        <v>34</v>
      </c>
      <c r="F786">
        <v>527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 s="16">
        <f t="shared" si="100"/>
        <v>527.8760699054252</v>
      </c>
      <c r="O786" s="17">
        <f t="shared" si="101"/>
        <v>-0.87606990542519725</v>
      </c>
      <c r="P786" s="18">
        <f t="shared" si="102"/>
        <v>1</v>
      </c>
      <c r="Q786" s="14">
        <f t="shared" si="103"/>
        <v>0.7674984791917141</v>
      </c>
    </row>
    <row r="787" spans="1:17">
      <c r="A787" s="12">
        <v>37856</v>
      </c>
      <c r="B787" s="13">
        <f t="shared" si="96"/>
        <v>8</v>
      </c>
      <c r="C787" s="13">
        <f t="shared" si="97"/>
        <v>23</v>
      </c>
      <c r="D787" s="13">
        <f t="shared" si="98"/>
        <v>7</v>
      </c>
      <c r="E787" s="13">
        <f t="shared" si="99"/>
        <v>34</v>
      </c>
      <c r="F787">
        <v>583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16">
        <f t="shared" si="100"/>
        <v>581.55812941882505</v>
      </c>
      <c r="O787" s="17">
        <f t="shared" si="101"/>
        <v>1.4418705811749533</v>
      </c>
      <c r="P787" s="18">
        <f t="shared" si="102"/>
        <v>1</v>
      </c>
      <c r="Q787" s="14">
        <f t="shared" si="103"/>
        <v>2.0789907728577974</v>
      </c>
    </row>
    <row r="788" spans="1:17">
      <c r="A788" s="12">
        <v>37857</v>
      </c>
      <c r="B788" s="13">
        <f t="shared" si="96"/>
        <v>8</v>
      </c>
      <c r="C788" s="13">
        <f t="shared" si="97"/>
        <v>24</v>
      </c>
      <c r="D788" s="13">
        <f t="shared" si="98"/>
        <v>1</v>
      </c>
      <c r="E788" s="13">
        <f t="shared" si="99"/>
        <v>35</v>
      </c>
      <c r="F788">
        <v>355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s="16">
        <f t="shared" si="100"/>
        <v>358.07436729913837</v>
      </c>
      <c r="O788" s="17">
        <f t="shared" si="101"/>
        <v>-3.0743672991383733</v>
      </c>
      <c r="P788" s="18">
        <f t="shared" si="102"/>
        <v>0</v>
      </c>
      <c r="Q788" s="14">
        <f t="shared" si="103"/>
        <v>9.451734290011375</v>
      </c>
    </row>
    <row r="789" spans="1:17">
      <c r="A789" s="12">
        <v>37858</v>
      </c>
      <c r="B789" s="13">
        <f t="shared" si="96"/>
        <v>8</v>
      </c>
      <c r="C789" s="13">
        <f t="shared" si="97"/>
        <v>25</v>
      </c>
      <c r="D789" s="13">
        <f t="shared" si="98"/>
        <v>2</v>
      </c>
      <c r="E789" s="13">
        <f t="shared" si="99"/>
        <v>35</v>
      </c>
      <c r="F789">
        <v>215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16">
        <f t="shared" si="100"/>
        <v>248.02774206914552</v>
      </c>
      <c r="O789" s="17">
        <f t="shared" si="101"/>
        <v>-33.027742069145518</v>
      </c>
      <c r="P789" s="18">
        <f t="shared" si="102"/>
        <v>1</v>
      </c>
      <c r="Q789" s="14">
        <f t="shared" si="103"/>
        <v>1090.8317461860047</v>
      </c>
    </row>
    <row r="790" spans="1:17">
      <c r="A790" s="12">
        <v>37859</v>
      </c>
      <c r="B790" s="13">
        <f t="shared" si="96"/>
        <v>8</v>
      </c>
      <c r="C790" s="13">
        <f t="shared" si="97"/>
        <v>26</v>
      </c>
      <c r="D790" s="13">
        <f t="shared" si="98"/>
        <v>3</v>
      </c>
      <c r="E790" s="13">
        <f t="shared" si="99"/>
        <v>35</v>
      </c>
      <c r="F790">
        <v>291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s="16">
        <f t="shared" si="100"/>
        <v>266.0783974669186</v>
      </c>
      <c r="O790" s="17">
        <f t="shared" si="101"/>
        <v>24.921602533081398</v>
      </c>
      <c r="P790" s="18">
        <f t="shared" si="102"/>
        <v>1</v>
      </c>
      <c r="Q790" s="14">
        <f t="shared" si="103"/>
        <v>621.08627281688916</v>
      </c>
    </row>
    <row r="791" spans="1:17">
      <c r="A791" s="12">
        <v>37860</v>
      </c>
      <c r="B791" s="13">
        <f t="shared" si="96"/>
        <v>8</v>
      </c>
      <c r="C791" s="13">
        <f t="shared" si="97"/>
        <v>27</v>
      </c>
      <c r="D791" s="13">
        <f t="shared" si="98"/>
        <v>4</v>
      </c>
      <c r="E791" s="13">
        <f t="shared" si="99"/>
        <v>35</v>
      </c>
      <c r="F791">
        <v>277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 s="16">
        <f t="shared" si="100"/>
        <v>299.78365324206845</v>
      </c>
      <c r="O791" s="17">
        <f t="shared" si="101"/>
        <v>-22.783653242068453</v>
      </c>
      <c r="P791" s="18">
        <f t="shared" si="102"/>
        <v>0</v>
      </c>
      <c r="Q791" s="14">
        <f t="shared" si="103"/>
        <v>519.09485505481632</v>
      </c>
    </row>
    <row r="792" spans="1:17">
      <c r="A792" s="12">
        <v>37861</v>
      </c>
      <c r="B792" s="13">
        <f t="shared" si="96"/>
        <v>8</v>
      </c>
      <c r="C792" s="13">
        <f t="shared" si="97"/>
        <v>28</v>
      </c>
      <c r="D792" s="13">
        <f t="shared" si="98"/>
        <v>5</v>
      </c>
      <c r="E792" s="13">
        <f t="shared" si="99"/>
        <v>35</v>
      </c>
      <c r="F792">
        <v>284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s="16">
        <f t="shared" si="100"/>
        <v>324.716474902252</v>
      </c>
      <c r="O792" s="17">
        <f t="shared" si="101"/>
        <v>-40.716474902252003</v>
      </c>
      <c r="P792" s="18">
        <f t="shared" si="102"/>
        <v>1</v>
      </c>
      <c r="Q792" s="14">
        <f t="shared" si="103"/>
        <v>1657.8313284657172</v>
      </c>
    </row>
    <row r="793" spans="1:17">
      <c r="A793" s="12">
        <v>37862</v>
      </c>
      <c r="B793" s="13">
        <f t="shared" si="96"/>
        <v>8</v>
      </c>
      <c r="C793" s="13">
        <f t="shared" si="97"/>
        <v>29</v>
      </c>
      <c r="D793" s="13">
        <f t="shared" si="98"/>
        <v>6</v>
      </c>
      <c r="E793" s="13">
        <f t="shared" si="99"/>
        <v>35</v>
      </c>
      <c r="F793">
        <v>538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s="16">
        <f t="shared" si="100"/>
        <v>507.21891802010225</v>
      </c>
      <c r="O793" s="17">
        <f t="shared" si="101"/>
        <v>30.781081979897749</v>
      </c>
      <c r="P793" s="18">
        <f t="shared" si="102"/>
        <v>1</v>
      </c>
      <c r="Q793" s="14">
        <f t="shared" si="103"/>
        <v>947.47500785318596</v>
      </c>
    </row>
    <row r="794" spans="1:17">
      <c r="A794" s="12">
        <v>37863</v>
      </c>
      <c r="B794" s="13">
        <f t="shared" si="96"/>
        <v>8</v>
      </c>
      <c r="C794" s="13">
        <f t="shared" si="97"/>
        <v>30</v>
      </c>
      <c r="D794" s="13">
        <f t="shared" si="98"/>
        <v>7</v>
      </c>
      <c r="E794" s="13">
        <f t="shared" si="99"/>
        <v>35</v>
      </c>
      <c r="F794">
        <v>491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16">
        <f t="shared" si="100"/>
        <v>560.9009775335021</v>
      </c>
      <c r="O794" s="17">
        <f t="shared" si="101"/>
        <v>-69.9009775335021</v>
      </c>
      <c r="P794" s="18">
        <f t="shared" si="102"/>
        <v>1</v>
      </c>
      <c r="Q794" s="14">
        <f t="shared" si="103"/>
        <v>4886.1466601391658</v>
      </c>
    </row>
    <row r="795" spans="1:17">
      <c r="A795" s="12">
        <v>37864</v>
      </c>
      <c r="B795" s="13">
        <f t="shared" si="96"/>
        <v>8</v>
      </c>
      <c r="C795" s="13">
        <f t="shared" si="97"/>
        <v>31</v>
      </c>
      <c r="D795" s="13">
        <f t="shared" si="98"/>
        <v>1</v>
      </c>
      <c r="E795" s="13">
        <f t="shared" si="99"/>
        <v>36</v>
      </c>
      <c r="F795">
        <v>477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16">
        <f t="shared" si="100"/>
        <v>360.18865155334049</v>
      </c>
      <c r="O795" s="17">
        <f t="shared" si="101"/>
        <v>116.81134844665951</v>
      </c>
      <c r="P795" s="18">
        <f t="shared" si="102"/>
        <v>0</v>
      </c>
      <c r="Q795" s="14">
        <f t="shared" si="103"/>
        <v>13644.891125926903</v>
      </c>
    </row>
    <row r="796" spans="1:17">
      <c r="A796" s="12">
        <v>37865</v>
      </c>
      <c r="B796" s="13">
        <f t="shared" si="96"/>
        <v>9</v>
      </c>
      <c r="C796" s="13">
        <f t="shared" si="97"/>
        <v>1</v>
      </c>
      <c r="D796" s="13">
        <f t="shared" si="98"/>
        <v>2</v>
      </c>
      <c r="E796" s="13">
        <f t="shared" si="99"/>
        <v>36</v>
      </c>
      <c r="F796">
        <v>412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16">
        <f t="shared" si="100"/>
        <v>250.14202632334761</v>
      </c>
      <c r="O796" s="17">
        <f t="shared" si="101"/>
        <v>161.85797367665239</v>
      </c>
      <c r="P796" s="18">
        <f t="shared" si="102"/>
        <v>1</v>
      </c>
      <c r="Q796" s="14">
        <f t="shared" si="103"/>
        <v>26198.003642711898</v>
      </c>
    </row>
    <row r="797" spans="1:17">
      <c r="A797" s="12">
        <v>37866</v>
      </c>
      <c r="B797" s="13">
        <f t="shared" si="96"/>
        <v>9</v>
      </c>
      <c r="C797" s="13">
        <f t="shared" si="97"/>
        <v>2</v>
      </c>
      <c r="D797" s="13">
        <f t="shared" si="98"/>
        <v>3</v>
      </c>
      <c r="E797" s="13">
        <f t="shared" si="99"/>
        <v>36</v>
      </c>
      <c r="F797">
        <v>247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16">
        <f t="shared" si="100"/>
        <v>268.19268172112072</v>
      </c>
      <c r="O797" s="17">
        <f t="shared" si="101"/>
        <v>-21.192681721120721</v>
      </c>
      <c r="P797" s="18">
        <f t="shared" si="102"/>
        <v>0</v>
      </c>
      <c r="Q797" s="14">
        <f t="shared" si="103"/>
        <v>449.12975853272434</v>
      </c>
    </row>
    <row r="798" spans="1:17">
      <c r="A798" s="12">
        <v>37867</v>
      </c>
      <c r="B798" s="13">
        <f t="shared" si="96"/>
        <v>9</v>
      </c>
      <c r="C798" s="13">
        <f t="shared" si="97"/>
        <v>3</v>
      </c>
      <c r="D798" s="13">
        <f t="shared" si="98"/>
        <v>4</v>
      </c>
      <c r="E798" s="13">
        <f t="shared" si="99"/>
        <v>36</v>
      </c>
      <c r="F798">
        <v>214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16">
        <f t="shared" si="100"/>
        <v>301.89793749627052</v>
      </c>
      <c r="O798" s="17">
        <f t="shared" si="101"/>
        <v>-87.897937496270515</v>
      </c>
      <c r="P798" s="18">
        <f t="shared" si="102"/>
        <v>0</v>
      </c>
      <c r="Q798" s="14">
        <f t="shared" si="103"/>
        <v>7726.0474160982785</v>
      </c>
    </row>
    <row r="799" spans="1:17">
      <c r="A799" s="12">
        <v>37868</v>
      </c>
      <c r="B799" s="13">
        <f t="shared" si="96"/>
        <v>9</v>
      </c>
      <c r="C799" s="13">
        <f t="shared" si="97"/>
        <v>4</v>
      </c>
      <c r="D799" s="13">
        <f t="shared" si="98"/>
        <v>5</v>
      </c>
      <c r="E799" s="13">
        <f t="shared" si="99"/>
        <v>36</v>
      </c>
      <c r="F799">
        <v>292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16">
        <f t="shared" si="100"/>
        <v>326.83075915645406</v>
      </c>
      <c r="O799" s="17">
        <f t="shared" si="101"/>
        <v>-34.830759156454064</v>
      </c>
      <c r="P799" s="18">
        <f t="shared" si="102"/>
        <v>0</v>
      </c>
      <c r="Q799" s="14">
        <f t="shared" si="103"/>
        <v>1213.1817834149088</v>
      </c>
    </row>
    <row r="800" spans="1:17">
      <c r="A800" s="12">
        <v>37869</v>
      </c>
      <c r="B800" s="13">
        <f t="shared" si="96"/>
        <v>9</v>
      </c>
      <c r="C800" s="13">
        <f t="shared" si="97"/>
        <v>5</v>
      </c>
      <c r="D800" s="13">
        <f t="shared" si="98"/>
        <v>6</v>
      </c>
      <c r="E800" s="13">
        <f t="shared" si="99"/>
        <v>36</v>
      </c>
      <c r="F800">
        <v>487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16">
        <f t="shared" si="100"/>
        <v>509.33320227430431</v>
      </c>
      <c r="O800" s="17">
        <f t="shared" si="101"/>
        <v>-22.333202274304313</v>
      </c>
      <c r="P800" s="18">
        <f t="shared" si="102"/>
        <v>0</v>
      </c>
      <c r="Q800" s="14">
        <f t="shared" si="103"/>
        <v>498.77192382499135</v>
      </c>
    </row>
    <row r="801" spans="1:17">
      <c r="A801" s="12">
        <v>37870</v>
      </c>
      <c r="B801" s="13">
        <f t="shared" si="96"/>
        <v>9</v>
      </c>
      <c r="C801" s="13">
        <f t="shared" si="97"/>
        <v>6</v>
      </c>
      <c r="D801" s="13">
        <f t="shared" si="98"/>
        <v>7</v>
      </c>
      <c r="E801" s="13">
        <f t="shared" si="99"/>
        <v>36</v>
      </c>
      <c r="F801">
        <v>532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s="16">
        <f t="shared" si="100"/>
        <v>563.01526178770416</v>
      </c>
      <c r="O801" s="17">
        <f t="shared" si="101"/>
        <v>-31.015261787704162</v>
      </c>
      <c r="P801" s="18">
        <f t="shared" si="102"/>
        <v>1</v>
      </c>
      <c r="Q801" s="14">
        <f t="shared" si="103"/>
        <v>961.946463759822</v>
      </c>
    </row>
    <row r="802" spans="1:17">
      <c r="A802" s="12">
        <v>37871</v>
      </c>
      <c r="B802" s="13">
        <f t="shared" si="96"/>
        <v>9</v>
      </c>
      <c r="C802" s="13">
        <f t="shared" si="97"/>
        <v>7</v>
      </c>
      <c r="D802" s="13">
        <f t="shared" si="98"/>
        <v>1</v>
      </c>
      <c r="E802" s="13">
        <f t="shared" si="99"/>
        <v>37</v>
      </c>
      <c r="F802">
        <v>377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16">
        <f t="shared" si="100"/>
        <v>364.07436488549797</v>
      </c>
      <c r="O802" s="17">
        <f t="shared" si="101"/>
        <v>12.925635114502029</v>
      </c>
      <c r="P802" s="18">
        <f t="shared" si="102"/>
        <v>0</v>
      </c>
      <c r="Q802" s="14">
        <f t="shared" si="103"/>
        <v>167.07204311324787</v>
      </c>
    </row>
    <row r="803" spans="1:17">
      <c r="A803" s="12">
        <v>37872</v>
      </c>
      <c r="B803" s="13">
        <f t="shared" si="96"/>
        <v>9</v>
      </c>
      <c r="C803" s="13">
        <f t="shared" si="97"/>
        <v>8</v>
      </c>
      <c r="D803" s="13">
        <f t="shared" si="98"/>
        <v>2</v>
      </c>
      <c r="E803" s="13">
        <f t="shared" si="99"/>
        <v>37</v>
      </c>
      <c r="F803">
        <v>260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16">
        <f t="shared" si="100"/>
        <v>254.02773965550512</v>
      </c>
      <c r="O803" s="17">
        <f t="shared" si="101"/>
        <v>5.9722603444948845</v>
      </c>
      <c r="P803" s="18">
        <f t="shared" si="102"/>
        <v>1</v>
      </c>
      <c r="Q803" s="14">
        <f t="shared" si="103"/>
        <v>35.667893622426156</v>
      </c>
    </row>
    <row r="804" spans="1:17">
      <c r="A804" s="12">
        <v>37873</v>
      </c>
      <c r="B804" s="13">
        <f t="shared" si="96"/>
        <v>9</v>
      </c>
      <c r="C804" s="13">
        <f t="shared" si="97"/>
        <v>9</v>
      </c>
      <c r="D804" s="13">
        <f t="shared" si="98"/>
        <v>3</v>
      </c>
      <c r="E804" s="13">
        <f t="shared" si="99"/>
        <v>37</v>
      </c>
      <c r="F804">
        <v>271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s="16">
        <f t="shared" si="100"/>
        <v>272.0783950532782</v>
      </c>
      <c r="O804" s="17">
        <f t="shared" si="101"/>
        <v>-1.0783950532782001</v>
      </c>
      <c r="P804" s="18">
        <f t="shared" si="102"/>
        <v>0</v>
      </c>
      <c r="Q804" s="14">
        <f t="shared" si="103"/>
        <v>1.1629358909348919</v>
      </c>
    </row>
    <row r="805" spans="1:17">
      <c r="A805" s="12">
        <v>37874</v>
      </c>
      <c r="B805" s="13">
        <f t="shared" si="96"/>
        <v>9</v>
      </c>
      <c r="C805" s="13">
        <f t="shared" si="97"/>
        <v>10</v>
      </c>
      <c r="D805" s="13">
        <f t="shared" si="98"/>
        <v>4</v>
      </c>
      <c r="E805" s="13">
        <f t="shared" si="99"/>
        <v>37</v>
      </c>
      <c r="F805">
        <v>283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s="16">
        <f t="shared" si="100"/>
        <v>305.78365082842805</v>
      </c>
      <c r="O805" s="17">
        <f t="shared" si="101"/>
        <v>-22.783650828428051</v>
      </c>
      <c r="P805" s="18">
        <f t="shared" si="102"/>
        <v>0</v>
      </c>
      <c r="Q805" s="14">
        <f t="shared" si="103"/>
        <v>519.09474507173024</v>
      </c>
    </row>
    <row r="806" spans="1:17">
      <c r="A806" s="12">
        <v>37875</v>
      </c>
      <c r="B806" s="13">
        <f t="shared" si="96"/>
        <v>9</v>
      </c>
      <c r="C806" s="13">
        <f t="shared" si="97"/>
        <v>11</v>
      </c>
      <c r="D806" s="13">
        <f t="shared" si="98"/>
        <v>5</v>
      </c>
      <c r="E806" s="13">
        <f t="shared" si="99"/>
        <v>37</v>
      </c>
      <c r="F806">
        <v>306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16">
        <f t="shared" si="100"/>
        <v>330.7164724886116</v>
      </c>
      <c r="O806" s="17">
        <f t="shared" si="101"/>
        <v>-24.716472488611601</v>
      </c>
      <c r="P806" s="18">
        <f t="shared" si="102"/>
        <v>1</v>
      </c>
      <c r="Q806" s="14">
        <f t="shared" si="103"/>
        <v>610.90401228029407</v>
      </c>
    </row>
    <row r="807" spans="1:17">
      <c r="A807" s="12">
        <v>37876</v>
      </c>
      <c r="B807" s="13">
        <f t="shared" si="96"/>
        <v>9</v>
      </c>
      <c r="C807" s="13">
        <f t="shared" si="97"/>
        <v>12</v>
      </c>
      <c r="D807" s="13">
        <f t="shared" si="98"/>
        <v>6</v>
      </c>
      <c r="E807" s="13">
        <f t="shared" si="99"/>
        <v>37</v>
      </c>
      <c r="F807">
        <v>633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16">
        <f t="shared" si="100"/>
        <v>513.21891560646191</v>
      </c>
      <c r="O807" s="17">
        <f t="shared" si="101"/>
        <v>119.78108439353809</v>
      </c>
      <c r="P807" s="18">
        <f t="shared" si="102"/>
        <v>1</v>
      </c>
      <c r="Q807" s="14">
        <f t="shared" si="103"/>
        <v>14347.508178491895</v>
      </c>
    </row>
    <row r="808" spans="1:17">
      <c r="A808" s="12">
        <v>37877</v>
      </c>
      <c r="B808" s="13">
        <f t="shared" si="96"/>
        <v>9</v>
      </c>
      <c r="C808" s="13">
        <f t="shared" si="97"/>
        <v>13</v>
      </c>
      <c r="D808" s="13">
        <f t="shared" si="98"/>
        <v>7</v>
      </c>
      <c r="E808" s="13">
        <f t="shared" si="99"/>
        <v>37</v>
      </c>
      <c r="F808">
        <v>530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16">
        <f t="shared" si="100"/>
        <v>566.90097511986176</v>
      </c>
      <c r="O808" s="17">
        <f t="shared" si="101"/>
        <v>-36.900975119861755</v>
      </c>
      <c r="P808" s="18">
        <f t="shared" si="102"/>
        <v>1</v>
      </c>
      <c r="Q808" s="14">
        <f t="shared" si="103"/>
        <v>1361.6819647966563</v>
      </c>
    </row>
    <row r="809" spans="1:17">
      <c r="A809" s="12">
        <v>37878</v>
      </c>
      <c r="B809" s="13">
        <f t="shared" si="96"/>
        <v>9</v>
      </c>
      <c r="C809" s="13">
        <f t="shared" si="97"/>
        <v>14</v>
      </c>
      <c r="D809" s="13">
        <f t="shared" si="98"/>
        <v>1</v>
      </c>
      <c r="E809" s="13">
        <f t="shared" si="99"/>
        <v>38</v>
      </c>
      <c r="F809">
        <v>379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16">
        <f t="shared" si="100"/>
        <v>357.50293077448549</v>
      </c>
      <c r="O809" s="17">
        <f t="shared" si="101"/>
        <v>21.497069225514508</v>
      </c>
      <c r="P809" s="18">
        <f t="shared" si="102"/>
        <v>1</v>
      </c>
      <c r="Q809" s="14">
        <f t="shared" si="103"/>
        <v>462.12398528656291</v>
      </c>
    </row>
    <row r="810" spans="1:17">
      <c r="A810" s="12">
        <v>37879</v>
      </c>
      <c r="B810" s="13">
        <f t="shared" si="96"/>
        <v>9</v>
      </c>
      <c r="C810" s="13">
        <f t="shared" si="97"/>
        <v>15</v>
      </c>
      <c r="D810" s="13">
        <f t="shared" si="98"/>
        <v>2</v>
      </c>
      <c r="E810" s="13">
        <f t="shared" si="99"/>
        <v>38</v>
      </c>
      <c r="F810">
        <v>200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16">
        <f t="shared" si="100"/>
        <v>247.45630554449264</v>
      </c>
      <c r="O810" s="17">
        <f t="shared" si="101"/>
        <v>-47.456305544492636</v>
      </c>
      <c r="P810" s="18">
        <f t="shared" si="102"/>
        <v>0</v>
      </c>
      <c r="Q810" s="14">
        <f t="shared" si="103"/>
        <v>2252.1009359322425</v>
      </c>
    </row>
    <row r="811" spans="1:17">
      <c r="A811" s="12">
        <v>37880</v>
      </c>
      <c r="B811" s="13">
        <f t="shared" si="96"/>
        <v>9</v>
      </c>
      <c r="C811" s="13">
        <f t="shared" si="97"/>
        <v>16</v>
      </c>
      <c r="D811" s="13">
        <f t="shared" si="98"/>
        <v>3</v>
      </c>
      <c r="E811" s="13">
        <f t="shared" si="99"/>
        <v>38</v>
      </c>
      <c r="F811">
        <v>247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16">
        <f t="shared" si="100"/>
        <v>265.50696094226572</v>
      </c>
      <c r="O811" s="17">
        <f t="shared" si="101"/>
        <v>-18.506960942265721</v>
      </c>
      <c r="P811" s="18">
        <f t="shared" si="102"/>
        <v>0</v>
      </c>
      <c r="Q811" s="14">
        <f t="shared" si="103"/>
        <v>342.50760331854889</v>
      </c>
    </row>
    <row r="812" spans="1:17">
      <c r="A812" s="12">
        <v>37881</v>
      </c>
      <c r="B812" s="13">
        <f t="shared" si="96"/>
        <v>9</v>
      </c>
      <c r="C812" s="13">
        <f t="shared" si="97"/>
        <v>17</v>
      </c>
      <c r="D812" s="13">
        <f t="shared" si="98"/>
        <v>4</v>
      </c>
      <c r="E812" s="13">
        <f t="shared" si="99"/>
        <v>38</v>
      </c>
      <c r="F812">
        <v>291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16">
        <f t="shared" si="100"/>
        <v>299.21221671741557</v>
      </c>
      <c r="O812" s="17">
        <f t="shared" si="101"/>
        <v>-8.212216717415572</v>
      </c>
      <c r="P812" s="18">
        <f t="shared" si="102"/>
        <v>1</v>
      </c>
      <c r="Q812" s="14">
        <f t="shared" si="103"/>
        <v>67.440503413799789</v>
      </c>
    </row>
    <row r="813" spans="1:17">
      <c r="A813" s="12">
        <v>37882</v>
      </c>
      <c r="B813" s="13">
        <f t="shared" si="96"/>
        <v>9</v>
      </c>
      <c r="C813" s="13">
        <f t="shared" si="97"/>
        <v>18</v>
      </c>
      <c r="D813" s="13">
        <f t="shared" si="98"/>
        <v>5</v>
      </c>
      <c r="E813" s="13">
        <f t="shared" si="99"/>
        <v>38</v>
      </c>
      <c r="F813">
        <v>329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16">
        <f t="shared" si="100"/>
        <v>324.14503837759912</v>
      </c>
      <c r="O813" s="17">
        <f t="shared" si="101"/>
        <v>4.8549616224008787</v>
      </c>
      <c r="P813" s="18">
        <f t="shared" si="102"/>
        <v>1</v>
      </c>
      <c r="Q813" s="14">
        <f t="shared" si="103"/>
        <v>23.570652354985373</v>
      </c>
    </row>
    <row r="814" spans="1:17">
      <c r="A814" s="12">
        <v>37883</v>
      </c>
      <c r="B814" s="13">
        <f t="shared" si="96"/>
        <v>9</v>
      </c>
      <c r="C814" s="13">
        <f t="shared" si="97"/>
        <v>19</v>
      </c>
      <c r="D814" s="13">
        <f t="shared" si="98"/>
        <v>6</v>
      </c>
      <c r="E814" s="13">
        <f t="shared" si="99"/>
        <v>38</v>
      </c>
      <c r="F814">
        <v>485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16">
        <f t="shared" si="100"/>
        <v>506.64748149544937</v>
      </c>
      <c r="O814" s="17">
        <f t="shared" si="101"/>
        <v>-21.64748149544937</v>
      </c>
      <c r="P814" s="18">
        <f t="shared" si="102"/>
        <v>0</v>
      </c>
      <c r="Q814" s="14">
        <f t="shared" si="103"/>
        <v>468.61345509582287</v>
      </c>
    </row>
    <row r="815" spans="1:17">
      <c r="A815" s="12">
        <v>37884</v>
      </c>
      <c r="B815" s="13">
        <f t="shared" si="96"/>
        <v>9</v>
      </c>
      <c r="C815" s="13">
        <f t="shared" si="97"/>
        <v>20</v>
      </c>
      <c r="D815" s="13">
        <f t="shared" si="98"/>
        <v>7</v>
      </c>
      <c r="E815" s="13">
        <f t="shared" si="99"/>
        <v>38</v>
      </c>
      <c r="F815">
        <v>526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s="16">
        <f t="shared" si="100"/>
        <v>560.32954100884922</v>
      </c>
      <c r="O815" s="17">
        <f t="shared" si="101"/>
        <v>-34.329541008849219</v>
      </c>
      <c r="P815" s="18">
        <f t="shared" si="102"/>
        <v>1</v>
      </c>
      <c r="Q815" s="14">
        <f t="shared" si="103"/>
        <v>1178.5173858782603</v>
      </c>
    </row>
    <row r="816" spans="1:17">
      <c r="A816" s="12">
        <v>37885</v>
      </c>
      <c r="B816" s="13">
        <f t="shared" si="96"/>
        <v>9</v>
      </c>
      <c r="C816" s="13">
        <f t="shared" si="97"/>
        <v>21</v>
      </c>
      <c r="D816" s="13">
        <f t="shared" si="98"/>
        <v>1</v>
      </c>
      <c r="E816" s="13">
        <f t="shared" si="99"/>
        <v>39</v>
      </c>
      <c r="F816">
        <v>396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16">
        <f t="shared" si="100"/>
        <v>361.50293478842201</v>
      </c>
      <c r="O816" s="17">
        <f t="shared" si="101"/>
        <v>34.49706521157799</v>
      </c>
      <c r="P816" s="18">
        <f t="shared" si="102"/>
        <v>1</v>
      </c>
      <c r="Q816" s="14">
        <f t="shared" si="103"/>
        <v>1190.0475082118644</v>
      </c>
    </row>
    <row r="817" spans="1:17">
      <c r="A817" s="12">
        <v>37886</v>
      </c>
      <c r="B817" s="13">
        <f t="shared" si="96"/>
        <v>9</v>
      </c>
      <c r="C817" s="13">
        <f t="shared" si="97"/>
        <v>22</v>
      </c>
      <c r="D817" s="13">
        <f t="shared" si="98"/>
        <v>2</v>
      </c>
      <c r="E817" s="13">
        <f t="shared" si="99"/>
        <v>39</v>
      </c>
      <c r="F817">
        <v>236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16">
        <f t="shared" si="100"/>
        <v>251.45630955842918</v>
      </c>
      <c r="O817" s="17">
        <f t="shared" si="101"/>
        <v>-15.456309558429183</v>
      </c>
      <c r="P817" s="18">
        <f t="shared" si="102"/>
        <v>1</v>
      </c>
      <c r="Q817" s="14">
        <f t="shared" si="103"/>
        <v>238.89750516598932</v>
      </c>
    </row>
    <row r="818" spans="1:17">
      <c r="A818" s="12">
        <v>37887</v>
      </c>
      <c r="B818" s="13">
        <f t="shared" si="96"/>
        <v>9</v>
      </c>
      <c r="C818" s="13">
        <f t="shared" si="97"/>
        <v>23</v>
      </c>
      <c r="D818" s="13">
        <f t="shared" si="98"/>
        <v>3</v>
      </c>
      <c r="E818" s="13">
        <f t="shared" si="99"/>
        <v>39</v>
      </c>
      <c r="F818">
        <v>284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16">
        <f t="shared" si="100"/>
        <v>269.50696495620224</v>
      </c>
      <c r="O818" s="17">
        <f t="shared" si="101"/>
        <v>14.493035043797761</v>
      </c>
      <c r="P818" s="18">
        <f t="shared" si="102"/>
        <v>1</v>
      </c>
      <c r="Q818" s="14">
        <f t="shared" si="103"/>
        <v>210.04806478074997</v>
      </c>
    </row>
    <row r="819" spans="1:17">
      <c r="A819" s="12">
        <v>37888</v>
      </c>
      <c r="B819" s="13">
        <f t="shared" si="96"/>
        <v>9</v>
      </c>
      <c r="C819" s="13">
        <f t="shared" si="97"/>
        <v>24</v>
      </c>
      <c r="D819" s="13">
        <f t="shared" si="98"/>
        <v>4</v>
      </c>
      <c r="E819" s="13">
        <f t="shared" si="99"/>
        <v>39</v>
      </c>
      <c r="F819">
        <v>300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16">
        <f t="shared" si="100"/>
        <v>303.21222073135209</v>
      </c>
      <c r="O819" s="17">
        <f t="shared" si="101"/>
        <v>-3.2122207313520903</v>
      </c>
      <c r="P819" s="18">
        <f t="shared" si="102"/>
        <v>1</v>
      </c>
      <c r="Q819" s="14">
        <f t="shared" si="103"/>
        <v>10.318362026928158</v>
      </c>
    </row>
    <row r="820" spans="1:17">
      <c r="A820" s="12">
        <v>37889</v>
      </c>
      <c r="B820" s="13">
        <f t="shared" si="96"/>
        <v>9</v>
      </c>
      <c r="C820" s="13">
        <f t="shared" si="97"/>
        <v>25</v>
      </c>
      <c r="D820" s="13">
        <f t="shared" si="98"/>
        <v>5</v>
      </c>
      <c r="E820" s="13">
        <f t="shared" si="99"/>
        <v>39</v>
      </c>
      <c r="F820">
        <v>332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16">
        <f t="shared" si="100"/>
        <v>328.14504239153564</v>
      </c>
      <c r="O820" s="17">
        <f t="shared" si="101"/>
        <v>3.8549576084643604</v>
      </c>
      <c r="P820" s="18">
        <f t="shared" si="102"/>
        <v>0</v>
      </c>
      <c r="Q820" s="14">
        <f t="shared" si="103"/>
        <v>14.860698163057261</v>
      </c>
    </row>
    <row r="821" spans="1:17">
      <c r="A821" s="12">
        <v>37890</v>
      </c>
      <c r="B821" s="13">
        <f t="shared" si="96"/>
        <v>9</v>
      </c>
      <c r="C821" s="13">
        <f t="shared" si="97"/>
        <v>26</v>
      </c>
      <c r="D821" s="13">
        <f t="shared" si="98"/>
        <v>6</v>
      </c>
      <c r="E821" s="13">
        <f t="shared" si="99"/>
        <v>39</v>
      </c>
      <c r="F821">
        <v>581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s="16">
        <f t="shared" si="100"/>
        <v>510.64748550938589</v>
      </c>
      <c r="O821" s="17">
        <f t="shared" si="101"/>
        <v>70.352514490614112</v>
      </c>
      <c r="P821" s="18">
        <f t="shared" si="102"/>
        <v>1</v>
      </c>
      <c r="Q821" s="14">
        <f t="shared" si="103"/>
        <v>4949.4762951520688</v>
      </c>
    </row>
    <row r="822" spans="1:17">
      <c r="A822" s="12">
        <v>37891</v>
      </c>
      <c r="B822" s="13">
        <f t="shared" si="96"/>
        <v>9</v>
      </c>
      <c r="C822" s="13">
        <f t="shared" si="97"/>
        <v>27</v>
      </c>
      <c r="D822" s="13">
        <f t="shared" si="98"/>
        <v>7</v>
      </c>
      <c r="E822" s="13">
        <f t="shared" si="99"/>
        <v>39</v>
      </c>
      <c r="F822">
        <v>440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16">
        <f t="shared" si="100"/>
        <v>564.32954502278574</v>
      </c>
      <c r="O822" s="17">
        <f t="shared" si="101"/>
        <v>-124.32954502278574</v>
      </c>
      <c r="P822" s="18">
        <f t="shared" si="102"/>
        <v>0</v>
      </c>
      <c r="Q822" s="14">
        <f t="shared" si="103"/>
        <v>15457.835765572905</v>
      </c>
    </row>
    <row r="823" spans="1:17">
      <c r="A823" s="12">
        <v>37892</v>
      </c>
      <c r="B823" s="13">
        <f t="shared" si="96"/>
        <v>9</v>
      </c>
      <c r="C823" s="13">
        <f t="shared" si="97"/>
        <v>28</v>
      </c>
      <c r="D823" s="13">
        <f t="shared" si="98"/>
        <v>1</v>
      </c>
      <c r="E823" s="13">
        <f t="shared" si="99"/>
        <v>40</v>
      </c>
      <c r="F823">
        <v>246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s="16">
        <f t="shared" si="100"/>
        <v>369.90294029369522</v>
      </c>
      <c r="O823" s="17">
        <f t="shared" si="101"/>
        <v>-123.90294029369522</v>
      </c>
      <c r="P823" s="18">
        <f t="shared" si="102"/>
        <v>1</v>
      </c>
      <c r="Q823" s="14">
        <f t="shared" si="103"/>
        <v>15351.938613423003</v>
      </c>
    </row>
    <row r="824" spans="1:17">
      <c r="A824" s="12">
        <v>37893</v>
      </c>
      <c r="B824" s="13">
        <f t="shared" si="96"/>
        <v>9</v>
      </c>
      <c r="C824" s="13">
        <f t="shared" si="97"/>
        <v>29</v>
      </c>
      <c r="D824" s="13">
        <f t="shared" si="98"/>
        <v>2</v>
      </c>
      <c r="E824" s="13">
        <f t="shared" si="99"/>
        <v>40</v>
      </c>
      <c r="F824">
        <v>273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16">
        <f t="shared" si="100"/>
        <v>259.85631506370237</v>
      </c>
      <c r="O824" s="17">
        <f t="shared" si="101"/>
        <v>13.143684936297632</v>
      </c>
      <c r="P824" s="18">
        <f t="shared" si="102"/>
        <v>0</v>
      </c>
      <c r="Q824" s="14">
        <f t="shared" si="103"/>
        <v>172.75645370465728</v>
      </c>
    </row>
    <row r="825" spans="1:17">
      <c r="A825" s="12">
        <v>37894</v>
      </c>
      <c r="B825" s="13">
        <f t="shared" si="96"/>
        <v>9</v>
      </c>
      <c r="C825" s="13">
        <f t="shared" si="97"/>
        <v>30</v>
      </c>
      <c r="D825" s="13">
        <f t="shared" si="98"/>
        <v>3</v>
      </c>
      <c r="E825" s="13">
        <f t="shared" si="99"/>
        <v>40</v>
      </c>
      <c r="F825">
        <v>285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s="16">
        <f t="shared" si="100"/>
        <v>277.90697046147545</v>
      </c>
      <c r="O825" s="17">
        <f t="shared" si="101"/>
        <v>7.0930295385245472</v>
      </c>
      <c r="P825" s="18">
        <f t="shared" si="102"/>
        <v>1</v>
      </c>
      <c r="Q825" s="14">
        <f t="shared" si="103"/>
        <v>50.311068034381748</v>
      </c>
    </row>
    <row r="826" spans="1:17">
      <c r="A826" s="12">
        <v>37895</v>
      </c>
      <c r="B826" s="13">
        <f t="shared" si="96"/>
        <v>10</v>
      </c>
      <c r="C826" s="13">
        <f t="shared" si="97"/>
        <v>1</v>
      </c>
      <c r="D826" s="13">
        <f t="shared" si="98"/>
        <v>4</v>
      </c>
      <c r="E826" s="13">
        <f t="shared" si="99"/>
        <v>40</v>
      </c>
      <c r="F826">
        <v>310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16">
        <f t="shared" si="100"/>
        <v>311.6122262366253</v>
      </c>
      <c r="O826" s="17">
        <f t="shared" si="101"/>
        <v>-1.612226236625304</v>
      </c>
      <c r="P826" s="18">
        <f t="shared" si="102"/>
        <v>1</v>
      </c>
      <c r="Q826" s="14">
        <f t="shared" si="103"/>
        <v>2.5992734380629905</v>
      </c>
    </row>
    <row r="827" spans="1:17">
      <c r="A827" s="12">
        <v>37896</v>
      </c>
      <c r="B827" s="13">
        <f t="shared" si="96"/>
        <v>10</v>
      </c>
      <c r="C827" s="13">
        <f t="shared" si="97"/>
        <v>2</v>
      </c>
      <c r="D827" s="13">
        <f t="shared" si="98"/>
        <v>5</v>
      </c>
      <c r="E827" s="13">
        <f t="shared" si="99"/>
        <v>40</v>
      </c>
      <c r="F827">
        <v>343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16">
        <f t="shared" si="100"/>
        <v>336.54504789680885</v>
      </c>
      <c r="O827" s="17">
        <f t="shared" si="101"/>
        <v>6.4549521031911468</v>
      </c>
      <c r="P827" s="18">
        <f t="shared" si="102"/>
        <v>0</v>
      </c>
      <c r="Q827" s="14">
        <f t="shared" si="103"/>
        <v>41.666406654491809</v>
      </c>
    </row>
    <row r="828" spans="1:17">
      <c r="A828" s="12">
        <v>37897</v>
      </c>
      <c r="B828" s="13">
        <f t="shared" si="96"/>
        <v>10</v>
      </c>
      <c r="C828" s="13">
        <f t="shared" si="97"/>
        <v>3</v>
      </c>
      <c r="D828" s="13">
        <f t="shared" si="98"/>
        <v>6</v>
      </c>
      <c r="E828" s="13">
        <f t="shared" si="99"/>
        <v>40</v>
      </c>
      <c r="F828">
        <v>574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16">
        <f t="shared" si="100"/>
        <v>519.04749101465904</v>
      </c>
      <c r="O828" s="17">
        <f t="shared" si="101"/>
        <v>54.952508985340955</v>
      </c>
      <c r="P828" s="18">
        <f t="shared" si="102"/>
        <v>1</v>
      </c>
      <c r="Q828" s="14">
        <f t="shared" si="103"/>
        <v>3019.7782437839783</v>
      </c>
    </row>
    <row r="829" spans="1:17">
      <c r="A829" s="12">
        <v>37898</v>
      </c>
      <c r="B829" s="13">
        <f t="shared" si="96"/>
        <v>10</v>
      </c>
      <c r="C829" s="13">
        <f t="shared" si="97"/>
        <v>4</v>
      </c>
      <c r="D829" s="13">
        <f t="shared" si="98"/>
        <v>7</v>
      </c>
      <c r="E829" s="13">
        <f t="shared" si="99"/>
        <v>40</v>
      </c>
      <c r="F829">
        <v>466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16">
        <f t="shared" si="100"/>
        <v>572.72955052805889</v>
      </c>
      <c r="O829" s="17">
        <f t="shared" si="101"/>
        <v>-106.72955052805889</v>
      </c>
      <c r="P829" s="18">
        <f t="shared" si="102"/>
        <v>1</v>
      </c>
      <c r="Q829" s="14">
        <f t="shared" si="103"/>
        <v>11391.196955921476</v>
      </c>
    </row>
    <row r="830" spans="1:17">
      <c r="A830" s="12">
        <v>37899</v>
      </c>
      <c r="B830" s="13">
        <f t="shared" si="96"/>
        <v>10</v>
      </c>
      <c r="C830" s="13">
        <f t="shared" si="97"/>
        <v>5</v>
      </c>
      <c r="D830" s="13">
        <f t="shared" si="98"/>
        <v>1</v>
      </c>
      <c r="E830" s="13">
        <f t="shared" si="99"/>
        <v>41</v>
      </c>
      <c r="F830">
        <v>438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16">
        <f t="shared" si="100"/>
        <v>371.27437500511974</v>
      </c>
      <c r="O830" s="17">
        <f t="shared" si="101"/>
        <v>66.725624994880263</v>
      </c>
      <c r="P830" s="18">
        <f t="shared" si="102"/>
        <v>1</v>
      </c>
      <c r="Q830" s="14">
        <f t="shared" si="103"/>
        <v>4452.30903095739</v>
      </c>
    </row>
    <row r="831" spans="1:17">
      <c r="A831" s="12">
        <v>37900</v>
      </c>
      <c r="B831" s="13">
        <f t="shared" si="96"/>
        <v>10</v>
      </c>
      <c r="C831" s="13">
        <f t="shared" si="97"/>
        <v>6</v>
      </c>
      <c r="D831" s="13">
        <f t="shared" si="98"/>
        <v>2</v>
      </c>
      <c r="E831" s="13">
        <f t="shared" si="99"/>
        <v>41</v>
      </c>
      <c r="F831">
        <v>215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16">
        <f t="shared" si="100"/>
        <v>261.22774977512688</v>
      </c>
      <c r="O831" s="17">
        <f t="shared" si="101"/>
        <v>-46.227749775126881</v>
      </c>
      <c r="P831" s="18">
        <f t="shared" si="102"/>
        <v>0</v>
      </c>
      <c r="Q831" s="14">
        <f t="shared" si="103"/>
        <v>2137.0048492717433</v>
      </c>
    </row>
    <row r="832" spans="1:17">
      <c r="A832" s="12">
        <v>37901</v>
      </c>
      <c r="B832" s="13">
        <f t="shared" si="96"/>
        <v>10</v>
      </c>
      <c r="C832" s="13">
        <f t="shared" si="97"/>
        <v>7</v>
      </c>
      <c r="D832" s="13">
        <f t="shared" si="98"/>
        <v>3</v>
      </c>
      <c r="E832" s="13">
        <f t="shared" si="99"/>
        <v>41</v>
      </c>
      <c r="F832">
        <v>221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16">
        <f t="shared" si="100"/>
        <v>279.27840517289997</v>
      </c>
      <c r="O832" s="17">
        <f t="shared" si="101"/>
        <v>-58.278405172899966</v>
      </c>
      <c r="P832" s="18">
        <f t="shared" si="102"/>
        <v>0</v>
      </c>
      <c r="Q832" s="14">
        <f t="shared" si="103"/>
        <v>3396.3725094966935</v>
      </c>
    </row>
    <row r="833" spans="1:17">
      <c r="A833" s="12">
        <v>37902</v>
      </c>
      <c r="B833" s="13">
        <f t="shared" si="96"/>
        <v>10</v>
      </c>
      <c r="C833" s="13">
        <f t="shared" si="97"/>
        <v>8</v>
      </c>
      <c r="D833" s="13">
        <f t="shared" si="98"/>
        <v>4</v>
      </c>
      <c r="E833" s="13">
        <f t="shared" si="99"/>
        <v>41</v>
      </c>
      <c r="F833">
        <v>262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16">
        <f t="shared" si="100"/>
        <v>312.98366094804987</v>
      </c>
      <c r="O833" s="17">
        <f t="shared" si="101"/>
        <v>-50.983660948049874</v>
      </c>
      <c r="P833" s="18">
        <f t="shared" si="102"/>
        <v>0</v>
      </c>
      <c r="Q833" s="14">
        <f t="shared" si="103"/>
        <v>2599.3336836657058</v>
      </c>
    </row>
    <row r="834" spans="1:17">
      <c r="A834" s="12">
        <v>37903</v>
      </c>
      <c r="B834" s="13">
        <f t="shared" si="96"/>
        <v>10</v>
      </c>
      <c r="C834" s="13">
        <f t="shared" si="97"/>
        <v>9</v>
      </c>
      <c r="D834" s="13">
        <f t="shared" si="98"/>
        <v>5</v>
      </c>
      <c r="E834" s="13">
        <f t="shared" si="99"/>
        <v>41</v>
      </c>
      <c r="F834">
        <v>327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16">
        <f t="shared" si="100"/>
        <v>337.91648260823342</v>
      </c>
      <c r="O834" s="17">
        <f t="shared" si="101"/>
        <v>-10.916482608233423</v>
      </c>
      <c r="P834" s="18">
        <f t="shared" si="102"/>
        <v>1</v>
      </c>
      <c r="Q834" s="14">
        <f t="shared" si="103"/>
        <v>119.1695925358628</v>
      </c>
    </row>
    <row r="835" spans="1:17">
      <c r="A835" s="12">
        <v>37904</v>
      </c>
      <c r="B835" s="13">
        <f t="shared" si="96"/>
        <v>10</v>
      </c>
      <c r="C835" s="13">
        <f t="shared" si="97"/>
        <v>10</v>
      </c>
      <c r="D835" s="13">
        <f t="shared" si="98"/>
        <v>6</v>
      </c>
      <c r="E835" s="13">
        <f t="shared" si="99"/>
        <v>41</v>
      </c>
      <c r="F835">
        <v>521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s="16">
        <f t="shared" si="100"/>
        <v>520.41892572608367</v>
      </c>
      <c r="O835" s="17">
        <f t="shared" si="101"/>
        <v>0.58107427391632882</v>
      </c>
      <c r="P835" s="18">
        <f t="shared" si="102"/>
        <v>1</v>
      </c>
      <c r="Q835" s="14">
        <f t="shared" si="103"/>
        <v>0.33764731180738872</v>
      </c>
    </row>
    <row r="836" spans="1:17">
      <c r="A836" s="12">
        <v>37905</v>
      </c>
      <c r="B836" s="13">
        <f t="shared" si="96"/>
        <v>10</v>
      </c>
      <c r="C836" s="13">
        <f t="shared" si="97"/>
        <v>11</v>
      </c>
      <c r="D836" s="13">
        <f t="shared" si="98"/>
        <v>7</v>
      </c>
      <c r="E836" s="13">
        <f t="shared" si="99"/>
        <v>41</v>
      </c>
      <c r="F836">
        <v>561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16">
        <f t="shared" si="100"/>
        <v>574.10098523948352</v>
      </c>
      <c r="O836" s="17">
        <f t="shared" si="101"/>
        <v>-13.100985239483521</v>
      </c>
      <c r="P836" s="18">
        <f t="shared" si="102"/>
        <v>1</v>
      </c>
      <c r="Q836" s="14">
        <f t="shared" si="103"/>
        <v>171.63581424516508</v>
      </c>
    </row>
    <row r="837" spans="1:17">
      <c r="A837" s="12">
        <v>37906</v>
      </c>
      <c r="B837" s="13">
        <f t="shared" si="96"/>
        <v>10</v>
      </c>
      <c r="C837" s="13">
        <f t="shared" si="97"/>
        <v>12</v>
      </c>
      <c r="D837" s="13">
        <f t="shared" si="98"/>
        <v>1</v>
      </c>
      <c r="E837" s="13">
        <f t="shared" si="99"/>
        <v>42</v>
      </c>
      <c r="F837">
        <v>408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16">
        <f t="shared" si="100"/>
        <v>395.06773678636893</v>
      </c>
      <c r="O837" s="17">
        <f t="shared" si="101"/>
        <v>12.932263213631074</v>
      </c>
      <c r="P837" s="18">
        <f t="shared" si="102"/>
        <v>0</v>
      </c>
      <c r="Q837" s="14">
        <f t="shared" si="103"/>
        <v>167.24343182663551</v>
      </c>
    </row>
    <row r="838" spans="1:17">
      <c r="A838" s="12">
        <v>37907</v>
      </c>
      <c r="B838" s="13">
        <f t="shared" ref="B838:B901" si="104">MONTH(A838)</f>
        <v>10</v>
      </c>
      <c r="C838" s="13">
        <f t="shared" ref="C838:C901" si="105">DAY(A838)</f>
        <v>13</v>
      </c>
      <c r="D838" s="13">
        <f t="shared" ref="D838:D901" si="106">WEEKDAY(A838)</f>
        <v>2</v>
      </c>
      <c r="E838" s="13">
        <f t="shared" ref="E838:E901" si="107">WEEKNUM(A838)</f>
        <v>42</v>
      </c>
      <c r="F838">
        <v>286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16">
        <f t="shared" si="100"/>
        <v>285.02111155637607</v>
      </c>
      <c r="O838" s="17">
        <f t="shared" si="101"/>
        <v>0.97888844362393002</v>
      </c>
      <c r="P838" s="18">
        <f t="shared" si="102"/>
        <v>1</v>
      </c>
      <c r="Q838" s="14">
        <f t="shared" si="103"/>
        <v>0.95822258506047997</v>
      </c>
    </row>
    <row r="839" spans="1:17">
      <c r="A839" s="12">
        <v>37908</v>
      </c>
      <c r="B839" s="13">
        <f t="shared" si="104"/>
        <v>10</v>
      </c>
      <c r="C839" s="13">
        <f t="shared" si="105"/>
        <v>14</v>
      </c>
      <c r="D839" s="13">
        <f t="shared" si="106"/>
        <v>3</v>
      </c>
      <c r="E839" s="13">
        <f t="shared" si="107"/>
        <v>42</v>
      </c>
      <c r="F839">
        <v>265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s="16">
        <f t="shared" ref="N839:N902" si="108">$T$5+VLOOKUP(D839,$S$8:$T$14,2)+VLOOKUP(E839,$S$17:$T$69,2)+G839*$T$73+H839*$T$74+I839*$T$75+J839*$T$76+M839*$T$79+L839*$T$78+K839*$T$77</f>
        <v>303.07176695414915</v>
      </c>
      <c r="O839" s="17">
        <f t="shared" ref="O839:O902" si="109">F839-N839</f>
        <v>-38.071766954149155</v>
      </c>
      <c r="P839" s="18">
        <f t="shared" ref="P839:P902" si="110">IF(O839*O840&lt;0,1,0)</f>
        <v>0</v>
      </c>
      <c r="Q839" s="14">
        <f t="shared" ref="Q839:Q902" si="111">O839^2</f>
        <v>1449.4594390110435</v>
      </c>
    </row>
    <row r="840" spans="1:17">
      <c r="A840" s="12">
        <v>37909</v>
      </c>
      <c r="B840" s="13">
        <f t="shared" si="104"/>
        <v>10</v>
      </c>
      <c r="C840" s="13">
        <f t="shared" si="105"/>
        <v>15</v>
      </c>
      <c r="D840" s="13">
        <f t="shared" si="106"/>
        <v>4</v>
      </c>
      <c r="E840" s="13">
        <f t="shared" si="107"/>
        <v>42</v>
      </c>
      <c r="F840">
        <v>265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16">
        <f t="shared" si="108"/>
        <v>336.77702272929901</v>
      </c>
      <c r="O840" s="17">
        <f t="shared" si="109"/>
        <v>-71.777022729299006</v>
      </c>
      <c r="P840" s="18">
        <f t="shared" si="110"/>
        <v>0</v>
      </c>
      <c r="Q840" s="14">
        <f t="shared" si="111"/>
        <v>5151.9409918823058</v>
      </c>
    </row>
    <row r="841" spans="1:17">
      <c r="A841" s="12">
        <v>37910</v>
      </c>
      <c r="B841" s="13">
        <f t="shared" si="104"/>
        <v>10</v>
      </c>
      <c r="C841" s="13">
        <f t="shared" si="105"/>
        <v>16</v>
      </c>
      <c r="D841" s="13">
        <f t="shared" si="106"/>
        <v>5</v>
      </c>
      <c r="E841" s="13">
        <f t="shared" si="107"/>
        <v>42</v>
      </c>
      <c r="F841">
        <v>227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16">
        <f t="shared" si="108"/>
        <v>361.70984438948256</v>
      </c>
      <c r="O841" s="17">
        <f t="shared" si="109"/>
        <v>-134.70984438948256</v>
      </c>
      <c r="P841" s="18">
        <f t="shared" si="110"/>
        <v>1</v>
      </c>
      <c r="Q841" s="14">
        <f t="shared" si="111"/>
        <v>18146.742175438605</v>
      </c>
    </row>
    <row r="842" spans="1:17">
      <c r="A842" s="12">
        <v>37911</v>
      </c>
      <c r="B842" s="13">
        <f t="shared" si="104"/>
        <v>10</v>
      </c>
      <c r="C842" s="13">
        <f t="shared" si="105"/>
        <v>17</v>
      </c>
      <c r="D842" s="13">
        <f t="shared" si="106"/>
        <v>6</v>
      </c>
      <c r="E842" s="13">
        <f t="shared" si="107"/>
        <v>42</v>
      </c>
      <c r="F842">
        <v>556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16">
        <f t="shared" si="108"/>
        <v>544.2122875073328</v>
      </c>
      <c r="O842" s="17">
        <f t="shared" si="109"/>
        <v>11.787712492667197</v>
      </c>
      <c r="P842" s="18">
        <f t="shared" si="110"/>
        <v>1</v>
      </c>
      <c r="Q842" s="14">
        <f t="shared" si="111"/>
        <v>138.95016580978231</v>
      </c>
    </row>
    <row r="843" spans="1:17">
      <c r="A843" s="12">
        <v>37912</v>
      </c>
      <c r="B843" s="13">
        <f t="shared" si="104"/>
        <v>10</v>
      </c>
      <c r="C843" s="13">
        <f t="shared" si="105"/>
        <v>18</v>
      </c>
      <c r="D843" s="13">
        <f t="shared" si="106"/>
        <v>7</v>
      </c>
      <c r="E843" s="13">
        <f t="shared" si="107"/>
        <v>42</v>
      </c>
      <c r="F843">
        <v>594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16">
        <f t="shared" si="108"/>
        <v>597.89434702073265</v>
      </c>
      <c r="O843" s="17">
        <f t="shared" si="109"/>
        <v>-3.8943470207326527</v>
      </c>
      <c r="P843" s="18">
        <f t="shared" si="110"/>
        <v>0</v>
      </c>
      <c r="Q843" s="14">
        <f t="shared" si="111"/>
        <v>15.165938717889288</v>
      </c>
    </row>
    <row r="844" spans="1:17">
      <c r="A844" s="12">
        <v>37913</v>
      </c>
      <c r="B844" s="13">
        <f t="shared" si="104"/>
        <v>10</v>
      </c>
      <c r="C844" s="13">
        <f t="shared" si="105"/>
        <v>19</v>
      </c>
      <c r="D844" s="13">
        <f t="shared" si="106"/>
        <v>1</v>
      </c>
      <c r="E844" s="13">
        <f t="shared" si="107"/>
        <v>43</v>
      </c>
      <c r="F844">
        <v>363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s="16">
        <f t="shared" si="108"/>
        <v>366.85289524082322</v>
      </c>
      <c r="O844" s="17">
        <f t="shared" si="109"/>
        <v>-3.8528952408232158</v>
      </c>
      <c r="P844" s="18">
        <f t="shared" si="110"/>
        <v>0</v>
      </c>
      <c r="Q844" s="14">
        <f t="shared" si="111"/>
        <v>14.844801736758185</v>
      </c>
    </row>
    <row r="845" spans="1:17">
      <c r="A845" s="12">
        <v>37914</v>
      </c>
      <c r="B845" s="13">
        <f t="shared" si="104"/>
        <v>10</v>
      </c>
      <c r="C845" s="13">
        <f t="shared" si="105"/>
        <v>20</v>
      </c>
      <c r="D845" s="13">
        <f t="shared" si="106"/>
        <v>2</v>
      </c>
      <c r="E845" s="13">
        <f t="shared" si="107"/>
        <v>43</v>
      </c>
      <c r="F845">
        <v>250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16">
        <f t="shared" si="108"/>
        <v>256.80627001083036</v>
      </c>
      <c r="O845" s="17">
        <f t="shared" si="109"/>
        <v>-6.8062700108303602</v>
      </c>
      <c r="P845" s="18">
        <f t="shared" si="110"/>
        <v>0</v>
      </c>
      <c r="Q845" s="14">
        <f t="shared" si="111"/>
        <v>46.325311460328713</v>
      </c>
    </row>
    <row r="846" spans="1:17">
      <c r="A846" s="12">
        <v>37915</v>
      </c>
      <c r="B846" s="13">
        <f t="shared" si="104"/>
        <v>10</v>
      </c>
      <c r="C846" s="13">
        <f t="shared" si="105"/>
        <v>21</v>
      </c>
      <c r="D846" s="13">
        <f t="shared" si="106"/>
        <v>3</v>
      </c>
      <c r="E846" s="13">
        <f t="shared" si="107"/>
        <v>43</v>
      </c>
      <c r="F846">
        <v>181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16">
        <f t="shared" si="108"/>
        <v>274.85692540860344</v>
      </c>
      <c r="O846" s="17">
        <f t="shared" si="109"/>
        <v>-93.856925408603445</v>
      </c>
      <c r="P846" s="18">
        <f t="shared" si="110"/>
        <v>1</v>
      </c>
      <c r="Q846" s="14">
        <f t="shared" si="111"/>
        <v>8809.1224471561509</v>
      </c>
    </row>
    <row r="847" spans="1:17">
      <c r="A847" s="12">
        <v>37916</v>
      </c>
      <c r="B847" s="13">
        <f t="shared" si="104"/>
        <v>10</v>
      </c>
      <c r="C847" s="13">
        <f t="shared" si="105"/>
        <v>22</v>
      </c>
      <c r="D847" s="13">
        <f t="shared" si="106"/>
        <v>4</v>
      </c>
      <c r="E847" s="13">
        <f t="shared" si="107"/>
        <v>43</v>
      </c>
      <c r="F847">
        <v>309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16">
        <f t="shared" si="108"/>
        <v>308.5621811837533</v>
      </c>
      <c r="O847" s="17">
        <f t="shared" si="109"/>
        <v>0.43781881624670405</v>
      </c>
      <c r="P847" s="18">
        <f t="shared" si="110"/>
        <v>1</v>
      </c>
      <c r="Q847" s="14">
        <f t="shared" si="111"/>
        <v>0.1916853158596652</v>
      </c>
    </row>
    <row r="848" spans="1:17">
      <c r="A848" s="12">
        <v>37917</v>
      </c>
      <c r="B848" s="13">
        <f t="shared" si="104"/>
        <v>10</v>
      </c>
      <c r="C848" s="13">
        <f t="shared" si="105"/>
        <v>23</v>
      </c>
      <c r="D848" s="13">
        <f t="shared" si="106"/>
        <v>5</v>
      </c>
      <c r="E848" s="13">
        <f t="shared" si="107"/>
        <v>43</v>
      </c>
      <c r="F848">
        <v>246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16">
        <f t="shared" si="108"/>
        <v>333.49500284393685</v>
      </c>
      <c r="O848" s="17">
        <f t="shared" si="109"/>
        <v>-87.495002843936845</v>
      </c>
      <c r="P848" s="18">
        <f t="shared" si="110"/>
        <v>1</v>
      </c>
      <c r="Q848" s="14">
        <f t="shared" si="111"/>
        <v>7655.3755226605163</v>
      </c>
    </row>
    <row r="849" spans="1:17">
      <c r="A849" s="12">
        <v>37918</v>
      </c>
      <c r="B849" s="13">
        <f t="shared" si="104"/>
        <v>10</v>
      </c>
      <c r="C849" s="13">
        <f t="shared" si="105"/>
        <v>24</v>
      </c>
      <c r="D849" s="13">
        <f t="shared" si="106"/>
        <v>6</v>
      </c>
      <c r="E849" s="13">
        <f t="shared" si="107"/>
        <v>43</v>
      </c>
      <c r="F849">
        <v>592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16">
        <f t="shared" si="108"/>
        <v>515.99744596178709</v>
      </c>
      <c r="O849" s="17">
        <f t="shared" si="109"/>
        <v>76.002554038212907</v>
      </c>
      <c r="P849" s="18">
        <f t="shared" si="110"/>
        <v>0</v>
      </c>
      <c r="Q849" s="14">
        <f t="shared" si="111"/>
        <v>5776.3882203314733</v>
      </c>
    </row>
    <row r="850" spans="1:17">
      <c r="A850" s="12">
        <v>37919</v>
      </c>
      <c r="B850" s="13">
        <f t="shared" si="104"/>
        <v>10</v>
      </c>
      <c r="C850" s="13">
        <f t="shared" si="105"/>
        <v>25</v>
      </c>
      <c r="D850" s="13">
        <f t="shared" si="106"/>
        <v>7</v>
      </c>
      <c r="E850" s="13">
        <f t="shared" si="107"/>
        <v>43</v>
      </c>
      <c r="F850">
        <v>577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s="16">
        <f t="shared" si="108"/>
        <v>569.67950547518694</v>
      </c>
      <c r="O850" s="17">
        <f t="shared" si="109"/>
        <v>7.3204945248130571</v>
      </c>
      <c r="P850" s="18">
        <f t="shared" si="110"/>
        <v>0</v>
      </c>
      <c r="Q850" s="14">
        <f t="shared" si="111"/>
        <v>53.589640087817948</v>
      </c>
    </row>
    <row r="851" spans="1:17">
      <c r="A851" s="12">
        <v>37920</v>
      </c>
      <c r="B851" s="13">
        <f t="shared" si="104"/>
        <v>10</v>
      </c>
      <c r="C851" s="13">
        <f t="shared" si="105"/>
        <v>26</v>
      </c>
      <c r="D851" s="13">
        <f t="shared" si="106"/>
        <v>1</v>
      </c>
      <c r="E851" s="13">
        <f t="shared" si="107"/>
        <v>44</v>
      </c>
      <c r="F851">
        <v>456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16">
        <f t="shared" si="108"/>
        <v>364.67432739372549</v>
      </c>
      <c r="O851" s="17">
        <f t="shared" si="109"/>
        <v>91.325672606274509</v>
      </c>
      <c r="P851" s="18">
        <f t="shared" si="110"/>
        <v>0</v>
      </c>
      <c r="Q851" s="14">
        <f t="shared" si="111"/>
        <v>8340.3784769884387</v>
      </c>
    </row>
    <row r="852" spans="1:17">
      <c r="A852" s="12">
        <v>37921</v>
      </c>
      <c r="B852" s="13">
        <f t="shared" si="104"/>
        <v>10</v>
      </c>
      <c r="C852" s="13">
        <f t="shared" si="105"/>
        <v>27</v>
      </c>
      <c r="D852" s="13">
        <f t="shared" si="106"/>
        <v>2</v>
      </c>
      <c r="E852" s="13">
        <f t="shared" si="107"/>
        <v>44</v>
      </c>
      <c r="F852">
        <v>286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16">
        <f t="shared" si="108"/>
        <v>254.62770216373261</v>
      </c>
      <c r="O852" s="17">
        <f t="shared" si="109"/>
        <v>31.372297836267393</v>
      </c>
      <c r="P852" s="18">
        <f t="shared" si="110"/>
        <v>0</v>
      </c>
      <c r="Q852" s="14">
        <f t="shared" si="111"/>
        <v>984.22107152746776</v>
      </c>
    </row>
    <row r="853" spans="1:17">
      <c r="A853" s="12">
        <v>37922</v>
      </c>
      <c r="B853" s="13">
        <f t="shared" si="104"/>
        <v>10</v>
      </c>
      <c r="C853" s="13">
        <f t="shared" si="105"/>
        <v>28</v>
      </c>
      <c r="D853" s="13">
        <f t="shared" si="106"/>
        <v>3</v>
      </c>
      <c r="E853" s="13">
        <f t="shared" si="107"/>
        <v>44</v>
      </c>
      <c r="F853">
        <v>292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16">
        <f t="shared" si="108"/>
        <v>272.67835756150572</v>
      </c>
      <c r="O853" s="17">
        <f t="shared" si="109"/>
        <v>19.32164243849428</v>
      </c>
      <c r="P853" s="18">
        <f t="shared" si="110"/>
        <v>1</v>
      </c>
      <c r="Q853" s="14">
        <f t="shared" si="111"/>
        <v>373.32586652102316</v>
      </c>
    </row>
    <row r="854" spans="1:17">
      <c r="A854" s="12">
        <v>37923</v>
      </c>
      <c r="B854" s="13">
        <f t="shared" si="104"/>
        <v>10</v>
      </c>
      <c r="C854" s="13">
        <f t="shared" si="105"/>
        <v>29</v>
      </c>
      <c r="D854" s="13">
        <f t="shared" si="106"/>
        <v>4</v>
      </c>
      <c r="E854" s="13">
        <f t="shared" si="107"/>
        <v>44</v>
      </c>
      <c r="F854">
        <v>297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s="16">
        <f t="shared" si="108"/>
        <v>306.38361333665557</v>
      </c>
      <c r="O854" s="17">
        <f t="shared" si="109"/>
        <v>-9.3836133366555714</v>
      </c>
      <c r="P854" s="18">
        <f t="shared" si="110"/>
        <v>0</v>
      </c>
      <c r="Q854" s="14">
        <f t="shared" si="111"/>
        <v>88.052199251860301</v>
      </c>
    </row>
    <row r="855" spans="1:17">
      <c r="A855" s="12">
        <v>37924</v>
      </c>
      <c r="B855" s="13">
        <f t="shared" si="104"/>
        <v>10</v>
      </c>
      <c r="C855" s="13">
        <f t="shared" si="105"/>
        <v>30</v>
      </c>
      <c r="D855" s="13">
        <f t="shared" si="106"/>
        <v>5</v>
      </c>
      <c r="E855" s="13">
        <f t="shared" si="107"/>
        <v>44</v>
      </c>
      <c r="F855">
        <v>304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s="16">
        <f t="shared" si="108"/>
        <v>331.31643499683912</v>
      </c>
      <c r="O855" s="17">
        <f t="shared" si="109"/>
        <v>-27.316434996839121</v>
      </c>
      <c r="P855" s="18">
        <f t="shared" si="110"/>
        <v>0</v>
      </c>
      <c r="Q855" s="14">
        <f t="shared" si="111"/>
        <v>746.18762093653709</v>
      </c>
    </row>
    <row r="856" spans="1:17">
      <c r="A856" s="12">
        <v>37925</v>
      </c>
      <c r="B856" s="13">
        <f t="shared" si="104"/>
        <v>10</v>
      </c>
      <c r="C856" s="13">
        <f t="shared" si="105"/>
        <v>31</v>
      </c>
      <c r="D856" s="13">
        <f t="shared" si="106"/>
        <v>6</v>
      </c>
      <c r="E856" s="13">
        <f t="shared" si="107"/>
        <v>44</v>
      </c>
      <c r="F856">
        <v>344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16">
        <f t="shared" si="108"/>
        <v>513.81887811468937</v>
      </c>
      <c r="O856" s="17">
        <f t="shared" si="109"/>
        <v>-169.81887811468937</v>
      </c>
      <c r="P856" s="18">
        <f t="shared" si="110"/>
        <v>1</v>
      </c>
      <c r="Q856" s="14">
        <f t="shared" si="111"/>
        <v>28838.451364131724</v>
      </c>
    </row>
    <row r="857" spans="1:17">
      <c r="A857" s="12">
        <v>37926</v>
      </c>
      <c r="B857" s="13">
        <f t="shared" si="104"/>
        <v>11</v>
      </c>
      <c r="C857" s="13">
        <f t="shared" si="105"/>
        <v>1</v>
      </c>
      <c r="D857" s="13">
        <f t="shared" si="106"/>
        <v>7</v>
      </c>
      <c r="E857" s="13">
        <f t="shared" si="107"/>
        <v>44</v>
      </c>
      <c r="F857">
        <v>568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16">
        <f t="shared" si="108"/>
        <v>567.50093762808922</v>
      </c>
      <c r="O857" s="17">
        <f t="shared" si="109"/>
        <v>0.49906237191078162</v>
      </c>
      <c r="P857" s="18">
        <f t="shared" si="110"/>
        <v>0</v>
      </c>
      <c r="Q857" s="14">
        <f t="shared" si="111"/>
        <v>0.2490632510572153</v>
      </c>
    </row>
    <row r="858" spans="1:17">
      <c r="A858" s="12">
        <v>37927</v>
      </c>
      <c r="B858" s="13">
        <f t="shared" si="104"/>
        <v>11</v>
      </c>
      <c r="C858" s="13">
        <f t="shared" si="105"/>
        <v>2</v>
      </c>
      <c r="D858" s="13">
        <f t="shared" si="106"/>
        <v>1</v>
      </c>
      <c r="E858" s="13">
        <f t="shared" si="107"/>
        <v>45</v>
      </c>
      <c r="F858">
        <v>412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s="16">
        <f t="shared" si="108"/>
        <v>380.63861908393778</v>
      </c>
      <c r="O858" s="17">
        <f t="shared" si="109"/>
        <v>31.361380916062217</v>
      </c>
      <c r="P858" s="18">
        <f t="shared" si="110"/>
        <v>1</v>
      </c>
      <c r="Q858" s="14">
        <f t="shared" si="111"/>
        <v>983.53621296235144</v>
      </c>
    </row>
    <row r="859" spans="1:17">
      <c r="A859" s="12">
        <v>37928</v>
      </c>
      <c r="B859" s="13">
        <f t="shared" si="104"/>
        <v>11</v>
      </c>
      <c r="C859" s="13">
        <f t="shared" si="105"/>
        <v>3</v>
      </c>
      <c r="D859" s="13">
        <f t="shared" si="106"/>
        <v>2</v>
      </c>
      <c r="E859" s="13">
        <f t="shared" si="107"/>
        <v>45</v>
      </c>
      <c r="F859">
        <v>233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s="16">
        <f t="shared" si="108"/>
        <v>270.59199385394493</v>
      </c>
      <c r="O859" s="17">
        <f t="shared" si="109"/>
        <v>-37.591993853944928</v>
      </c>
      <c r="P859" s="18">
        <f t="shared" si="110"/>
        <v>0</v>
      </c>
      <c r="Q859" s="14">
        <f t="shared" si="111"/>
        <v>1413.1580019150333</v>
      </c>
    </row>
    <row r="860" spans="1:17">
      <c r="A860" s="12">
        <v>37929</v>
      </c>
      <c r="B860" s="13">
        <f t="shared" si="104"/>
        <v>11</v>
      </c>
      <c r="C860" s="13">
        <f t="shared" si="105"/>
        <v>4</v>
      </c>
      <c r="D860" s="13">
        <f t="shared" si="106"/>
        <v>3</v>
      </c>
      <c r="E860" s="13">
        <f t="shared" si="107"/>
        <v>45</v>
      </c>
      <c r="F860">
        <v>255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s="16">
        <f t="shared" si="108"/>
        <v>288.64264925171801</v>
      </c>
      <c r="O860" s="17">
        <f t="shared" si="109"/>
        <v>-33.642649251718012</v>
      </c>
      <c r="P860" s="18">
        <f t="shared" si="110"/>
        <v>0</v>
      </c>
      <c r="Q860" s="14">
        <f t="shared" si="111"/>
        <v>1131.8278486741226</v>
      </c>
    </row>
    <row r="861" spans="1:17">
      <c r="A861" s="12">
        <v>37930</v>
      </c>
      <c r="B861" s="13">
        <f t="shared" si="104"/>
        <v>11</v>
      </c>
      <c r="C861" s="13">
        <f t="shared" si="105"/>
        <v>5</v>
      </c>
      <c r="D861" s="13">
        <f t="shared" si="106"/>
        <v>4</v>
      </c>
      <c r="E861" s="13">
        <f t="shared" si="107"/>
        <v>45</v>
      </c>
      <c r="F861">
        <v>273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s="16">
        <f t="shared" si="108"/>
        <v>322.34790502686786</v>
      </c>
      <c r="O861" s="17">
        <f t="shared" si="109"/>
        <v>-49.347905026867863</v>
      </c>
      <c r="P861" s="18">
        <f t="shared" si="110"/>
        <v>1</v>
      </c>
      <c r="Q861" s="14">
        <f t="shared" si="111"/>
        <v>2435.2157305407704</v>
      </c>
    </row>
    <row r="862" spans="1:17">
      <c r="A862" s="12">
        <v>37931</v>
      </c>
      <c r="B862" s="13">
        <f t="shared" si="104"/>
        <v>11</v>
      </c>
      <c r="C862" s="13">
        <f t="shared" si="105"/>
        <v>6</v>
      </c>
      <c r="D862" s="13">
        <f t="shared" si="106"/>
        <v>5</v>
      </c>
      <c r="E862" s="13">
        <f t="shared" si="107"/>
        <v>45</v>
      </c>
      <c r="F862">
        <v>362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s="16">
        <f t="shared" si="108"/>
        <v>347.28072668705141</v>
      </c>
      <c r="O862" s="17">
        <f t="shared" si="109"/>
        <v>14.719273312948587</v>
      </c>
      <c r="P862" s="18">
        <f t="shared" si="110"/>
        <v>1</v>
      </c>
      <c r="Q862" s="14">
        <f t="shared" si="111"/>
        <v>216.65700686128048</v>
      </c>
    </row>
    <row r="863" spans="1:17">
      <c r="A863" s="12">
        <v>37932</v>
      </c>
      <c r="B863" s="13">
        <f t="shared" si="104"/>
        <v>11</v>
      </c>
      <c r="C863" s="13">
        <f t="shared" si="105"/>
        <v>7</v>
      </c>
      <c r="D863" s="13">
        <f t="shared" si="106"/>
        <v>6</v>
      </c>
      <c r="E863" s="13">
        <f t="shared" si="107"/>
        <v>45</v>
      </c>
      <c r="F863">
        <v>503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 s="16">
        <f t="shared" si="108"/>
        <v>529.78316980490172</v>
      </c>
      <c r="O863" s="17">
        <f t="shared" si="109"/>
        <v>-26.783169804901718</v>
      </c>
      <c r="P863" s="18">
        <f t="shared" si="110"/>
        <v>1</v>
      </c>
      <c r="Q863" s="14">
        <f t="shared" si="111"/>
        <v>717.33818479819911</v>
      </c>
    </row>
    <row r="864" spans="1:17">
      <c r="A864" s="12">
        <v>37933</v>
      </c>
      <c r="B864" s="13">
        <f t="shared" si="104"/>
        <v>11</v>
      </c>
      <c r="C864" s="13">
        <f t="shared" si="105"/>
        <v>8</v>
      </c>
      <c r="D864" s="13">
        <f t="shared" si="106"/>
        <v>7</v>
      </c>
      <c r="E864" s="13">
        <f t="shared" si="107"/>
        <v>45</v>
      </c>
      <c r="F864">
        <v>636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s="16">
        <f t="shared" si="108"/>
        <v>583.46522931830157</v>
      </c>
      <c r="O864" s="17">
        <f t="shared" si="109"/>
        <v>52.534770681698433</v>
      </c>
      <c r="P864" s="18">
        <f t="shared" si="110"/>
        <v>0</v>
      </c>
      <c r="Q864" s="14">
        <f t="shared" si="111"/>
        <v>2759.9021305786414</v>
      </c>
    </row>
    <row r="865" spans="1:17">
      <c r="A865" s="12">
        <v>37934</v>
      </c>
      <c r="B865" s="13">
        <f t="shared" si="104"/>
        <v>11</v>
      </c>
      <c r="C865" s="13">
        <f t="shared" si="105"/>
        <v>9</v>
      </c>
      <c r="D865" s="13">
        <f t="shared" si="106"/>
        <v>1</v>
      </c>
      <c r="E865" s="13">
        <f t="shared" si="107"/>
        <v>46</v>
      </c>
      <c r="F865">
        <v>390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s="16">
        <f t="shared" si="108"/>
        <v>381.78147248500767</v>
      </c>
      <c r="O865" s="17">
        <f t="shared" si="109"/>
        <v>8.2185275149923314</v>
      </c>
      <c r="P865" s="18">
        <f t="shared" si="110"/>
        <v>1</v>
      </c>
      <c r="Q865" s="14">
        <f t="shared" si="111"/>
        <v>67.544194514686026</v>
      </c>
    </row>
    <row r="866" spans="1:17">
      <c r="A866" s="12">
        <v>37935</v>
      </c>
      <c r="B866" s="13">
        <f t="shared" si="104"/>
        <v>11</v>
      </c>
      <c r="C866" s="13">
        <f t="shared" si="105"/>
        <v>10</v>
      </c>
      <c r="D866" s="13">
        <f t="shared" si="106"/>
        <v>2</v>
      </c>
      <c r="E866" s="13">
        <f t="shared" si="107"/>
        <v>46</v>
      </c>
      <c r="F866">
        <v>227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16">
        <f t="shared" si="108"/>
        <v>271.73484725501481</v>
      </c>
      <c r="O866" s="17">
        <f t="shared" si="109"/>
        <v>-44.734847255014813</v>
      </c>
      <c r="P866" s="18">
        <f t="shared" si="110"/>
        <v>0</v>
      </c>
      <c r="Q866" s="14">
        <f t="shared" si="111"/>
        <v>2001.2065589295064</v>
      </c>
    </row>
    <row r="867" spans="1:17">
      <c r="A867" s="12">
        <v>37936</v>
      </c>
      <c r="B867" s="13">
        <f t="shared" si="104"/>
        <v>11</v>
      </c>
      <c r="C867" s="13">
        <f t="shared" si="105"/>
        <v>11</v>
      </c>
      <c r="D867" s="13">
        <f t="shared" si="106"/>
        <v>3</v>
      </c>
      <c r="E867" s="13">
        <f t="shared" si="107"/>
        <v>46</v>
      </c>
      <c r="F867">
        <v>259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s="16">
        <f t="shared" si="108"/>
        <v>289.7855026527879</v>
      </c>
      <c r="O867" s="17">
        <f t="shared" si="109"/>
        <v>-30.785502652787898</v>
      </c>
      <c r="P867" s="18">
        <f t="shared" si="110"/>
        <v>0</v>
      </c>
      <c r="Q867" s="14">
        <f t="shared" si="111"/>
        <v>947.74717358481064</v>
      </c>
    </row>
    <row r="868" spans="1:17">
      <c r="A868" s="12">
        <v>37937</v>
      </c>
      <c r="B868" s="13">
        <f t="shared" si="104"/>
        <v>11</v>
      </c>
      <c r="C868" s="13">
        <f t="shared" si="105"/>
        <v>12</v>
      </c>
      <c r="D868" s="13">
        <f t="shared" si="106"/>
        <v>4</v>
      </c>
      <c r="E868" s="13">
        <f t="shared" si="107"/>
        <v>46</v>
      </c>
      <c r="F868">
        <v>293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16">
        <f t="shared" si="108"/>
        <v>323.49075842793775</v>
      </c>
      <c r="O868" s="17">
        <f t="shared" si="109"/>
        <v>-30.490758427937749</v>
      </c>
      <c r="P868" s="18">
        <f t="shared" si="110"/>
        <v>1</v>
      </c>
      <c r="Q868" s="14">
        <f t="shared" si="111"/>
        <v>929.68634951085687</v>
      </c>
    </row>
    <row r="869" spans="1:17">
      <c r="A869" s="12">
        <v>37938</v>
      </c>
      <c r="B869" s="13">
        <f t="shared" si="104"/>
        <v>11</v>
      </c>
      <c r="C869" s="13">
        <f t="shared" si="105"/>
        <v>13</v>
      </c>
      <c r="D869" s="13">
        <f t="shared" si="106"/>
        <v>5</v>
      </c>
      <c r="E869" s="13">
        <f t="shared" si="107"/>
        <v>46</v>
      </c>
      <c r="F869">
        <v>391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s="16">
        <f t="shared" si="108"/>
        <v>348.4235800881213</v>
      </c>
      <c r="O869" s="17">
        <f t="shared" si="109"/>
        <v>42.576419911878702</v>
      </c>
      <c r="P869" s="18">
        <f t="shared" si="110"/>
        <v>0</v>
      </c>
      <c r="Q869" s="14">
        <f t="shared" si="111"/>
        <v>1812.7515325126212</v>
      </c>
    </row>
    <row r="870" spans="1:17">
      <c r="A870" s="12">
        <v>37939</v>
      </c>
      <c r="B870" s="13">
        <f t="shared" si="104"/>
        <v>11</v>
      </c>
      <c r="C870" s="13">
        <f t="shared" si="105"/>
        <v>14</v>
      </c>
      <c r="D870" s="13">
        <f t="shared" si="106"/>
        <v>6</v>
      </c>
      <c r="E870" s="13">
        <f t="shared" si="107"/>
        <v>46</v>
      </c>
      <c r="F870">
        <v>587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s="16">
        <f t="shared" si="108"/>
        <v>530.92602320597155</v>
      </c>
      <c r="O870" s="17">
        <f t="shared" si="109"/>
        <v>56.073976794028454</v>
      </c>
      <c r="P870" s="18">
        <f t="shared" si="110"/>
        <v>0</v>
      </c>
      <c r="Q870" s="14">
        <f t="shared" si="111"/>
        <v>3144.2908734972416</v>
      </c>
    </row>
    <row r="871" spans="1:17">
      <c r="A871" s="12">
        <v>37940</v>
      </c>
      <c r="B871" s="13">
        <f t="shared" si="104"/>
        <v>11</v>
      </c>
      <c r="C871" s="13">
        <f t="shared" si="105"/>
        <v>15</v>
      </c>
      <c r="D871" s="13">
        <f t="shared" si="106"/>
        <v>7</v>
      </c>
      <c r="E871" s="13">
        <f t="shared" si="107"/>
        <v>46</v>
      </c>
      <c r="F871">
        <v>592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16">
        <f t="shared" si="108"/>
        <v>584.6080827193714</v>
      </c>
      <c r="O871" s="17">
        <f t="shared" si="109"/>
        <v>7.3919172806286042</v>
      </c>
      <c r="P871" s="18">
        <f t="shared" si="110"/>
        <v>1</v>
      </c>
      <c r="Q871" s="14">
        <f t="shared" si="111"/>
        <v>54.64044108365578</v>
      </c>
    </row>
    <row r="872" spans="1:17">
      <c r="A872" s="12">
        <v>37941</v>
      </c>
      <c r="B872" s="13">
        <f t="shared" si="104"/>
        <v>11</v>
      </c>
      <c r="C872" s="13">
        <f t="shared" si="105"/>
        <v>16</v>
      </c>
      <c r="D872" s="13">
        <f t="shared" si="106"/>
        <v>1</v>
      </c>
      <c r="E872" s="13">
        <f t="shared" si="107"/>
        <v>47</v>
      </c>
      <c r="F872">
        <v>363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16">
        <f t="shared" si="108"/>
        <v>398.05665940204563</v>
      </c>
      <c r="O872" s="17">
        <f t="shared" si="109"/>
        <v>-35.056659402045625</v>
      </c>
      <c r="P872" s="18">
        <f t="shared" si="110"/>
        <v>0</v>
      </c>
      <c r="Q872" s="14">
        <f t="shared" si="111"/>
        <v>1228.9693684310339</v>
      </c>
    </row>
    <row r="873" spans="1:17">
      <c r="A873" s="12">
        <v>37942</v>
      </c>
      <c r="B873" s="13">
        <f t="shared" si="104"/>
        <v>11</v>
      </c>
      <c r="C873" s="13">
        <f t="shared" si="105"/>
        <v>17</v>
      </c>
      <c r="D873" s="13">
        <f t="shared" si="106"/>
        <v>2</v>
      </c>
      <c r="E873" s="13">
        <f t="shared" si="107"/>
        <v>47</v>
      </c>
      <c r="F873">
        <v>269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16">
        <f t="shared" si="108"/>
        <v>288.01003417205277</v>
      </c>
      <c r="O873" s="17">
        <f t="shared" si="109"/>
        <v>-19.010034172052769</v>
      </c>
      <c r="P873" s="18">
        <f t="shared" si="110"/>
        <v>1</v>
      </c>
      <c r="Q873" s="14">
        <f t="shared" si="111"/>
        <v>361.38139922261405</v>
      </c>
    </row>
    <row r="874" spans="1:17">
      <c r="A874" s="12">
        <v>37943</v>
      </c>
      <c r="B874" s="13">
        <f t="shared" si="104"/>
        <v>11</v>
      </c>
      <c r="C874" s="13">
        <f t="shared" si="105"/>
        <v>18</v>
      </c>
      <c r="D874" s="13">
        <f t="shared" si="106"/>
        <v>3</v>
      </c>
      <c r="E874" s="13">
        <f t="shared" si="107"/>
        <v>47</v>
      </c>
      <c r="F874">
        <v>309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16">
        <f t="shared" si="108"/>
        <v>306.06068956982585</v>
      </c>
      <c r="O874" s="17">
        <f t="shared" si="109"/>
        <v>2.9393104301741459</v>
      </c>
      <c r="P874" s="18">
        <f t="shared" si="110"/>
        <v>0</v>
      </c>
      <c r="Q874" s="14">
        <f t="shared" si="111"/>
        <v>8.6395458049305223</v>
      </c>
    </row>
    <row r="875" spans="1:17">
      <c r="A875" s="12">
        <v>37944</v>
      </c>
      <c r="B875" s="13">
        <f t="shared" si="104"/>
        <v>11</v>
      </c>
      <c r="C875" s="13">
        <f t="shared" si="105"/>
        <v>19</v>
      </c>
      <c r="D875" s="13">
        <f t="shared" si="106"/>
        <v>4</v>
      </c>
      <c r="E875" s="13">
        <f t="shared" si="107"/>
        <v>47</v>
      </c>
      <c r="F875">
        <v>370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s="16">
        <f t="shared" si="108"/>
        <v>339.76594534497571</v>
      </c>
      <c r="O875" s="17">
        <f t="shared" si="109"/>
        <v>30.234054655024295</v>
      </c>
      <c r="P875" s="18">
        <f t="shared" si="110"/>
        <v>1</v>
      </c>
      <c r="Q875" s="14">
        <f t="shared" si="111"/>
        <v>914.09806088299626</v>
      </c>
    </row>
    <row r="876" spans="1:17">
      <c r="A876" s="12">
        <v>37945</v>
      </c>
      <c r="B876" s="13">
        <f t="shared" si="104"/>
        <v>11</v>
      </c>
      <c r="C876" s="13">
        <f t="shared" si="105"/>
        <v>20</v>
      </c>
      <c r="D876" s="13">
        <f t="shared" si="106"/>
        <v>5</v>
      </c>
      <c r="E876" s="13">
        <f t="shared" si="107"/>
        <v>47</v>
      </c>
      <c r="F876">
        <v>318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16">
        <f t="shared" si="108"/>
        <v>364.69876700515925</v>
      </c>
      <c r="O876" s="17">
        <f t="shared" si="109"/>
        <v>-46.698767005159254</v>
      </c>
      <c r="P876" s="18">
        <f t="shared" si="110"/>
        <v>1</v>
      </c>
      <c r="Q876" s="14">
        <f t="shared" si="111"/>
        <v>2180.7748398021508</v>
      </c>
    </row>
    <row r="877" spans="1:17">
      <c r="A877" s="12">
        <v>37946</v>
      </c>
      <c r="B877" s="13">
        <f t="shared" si="104"/>
        <v>11</v>
      </c>
      <c r="C877" s="13">
        <f t="shared" si="105"/>
        <v>21</v>
      </c>
      <c r="D877" s="13">
        <f t="shared" si="106"/>
        <v>6</v>
      </c>
      <c r="E877" s="13">
        <f t="shared" si="107"/>
        <v>47</v>
      </c>
      <c r="F877">
        <v>604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16">
        <f t="shared" si="108"/>
        <v>547.20121012300956</v>
      </c>
      <c r="O877" s="17">
        <f t="shared" si="109"/>
        <v>56.79878987699044</v>
      </c>
      <c r="P877" s="18">
        <f t="shared" si="110"/>
        <v>0</v>
      </c>
      <c r="Q877" s="14">
        <f t="shared" si="111"/>
        <v>3226.1025314905119</v>
      </c>
    </row>
    <row r="878" spans="1:17">
      <c r="A878" s="12">
        <v>37947</v>
      </c>
      <c r="B878" s="13">
        <f t="shared" si="104"/>
        <v>11</v>
      </c>
      <c r="C878" s="13">
        <f t="shared" si="105"/>
        <v>22</v>
      </c>
      <c r="D878" s="13">
        <f t="shared" si="106"/>
        <v>7</v>
      </c>
      <c r="E878" s="13">
        <f t="shared" si="107"/>
        <v>47</v>
      </c>
      <c r="F878">
        <v>657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 s="16">
        <f t="shared" si="108"/>
        <v>600.88326963640941</v>
      </c>
      <c r="O878" s="17">
        <f t="shared" si="109"/>
        <v>56.116730363590591</v>
      </c>
      <c r="P878" s="18">
        <f t="shared" si="110"/>
        <v>0</v>
      </c>
      <c r="Q878" s="14">
        <f t="shared" si="111"/>
        <v>3149.0874266999303</v>
      </c>
    </row>
    <row r="879" spans="1:17">
      <c r="A879" s="12">
        <v>37948</v>
      </c>
      <c r="B879" s="13">
        <f t="shared" si="104"/>
        <v>11</v>
      </c>
      <c r="C879" s="13">
        <f t="shared" si="105"/>
        <v>23</v>
      </c>
      <c r="D879" s="13">
        <f t="shared" si="106"/>
        <v>1</v>
      </c>
      <c r="E879" s="13">
        <f t="shared" si="107"/>
        <v>48</v>
      </c>
      <c r="F879">
        <v>414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s="16">
        <f t="shared" si="108"/>
        <v>389.35146541651602</v>
      </c>
      <c r="O879" s="17">
        <f t="shared" si="109"/>
        <v>24.648534583483979</v>
      </c>
      <c r="P879" s="18">
        <f t="shared" si="110"/>
        <v>0</v>
      </c>
      <c r="Q879" s="14">
        <f t="shared" si="111"/>
        <v>607.5502571132057</v>
      </c>
    </row>
    <row r="880" spans="1:17">
      <c r="A880" s="12">
        <v>37949</v>
      </c>
      <c r="B880" s="13">
        <f t="shared" si="104"/>
        <v>11</v>
      </c>
      <c r="C880" s="13">
        <f t="shared" si="105"/>
        <v>24</v>
      </c>
      <c r="D880" s="13">
        <f t="shared" si="106"/>
        <v>2</v>
      </c>
      <c r="E880" s="13">
        <f t="shared" si="107"/>
        <v>48</v>
      </c>
      <c r="F880">
        <v>329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 s="16">
        <f t="shared" si="108"/>
        <v>279.30484018652317</v>
      </c>
      <c r="O880" s="17">
        <f t="shared" si="109"/>
        <v>49.695159813476835</v>
      </c>
      <c r="P880" s="18">
        <f t="shared" si="110"/>
        <v>0</v>
      </c>
      <c r="Q880" s="14">
        <f t="shared" si="111"/>
        <v>2469.6089088870031</v>
      </c>
    </row>
    <row r="881" spans="1:17">
      <c r="A881" s="12">
        <v>37950</v>
      </c>
      <c r="B881" s="13">
        <f t="shared" si="104"/>
        <v>11</v>
      </c>
      <c r="C881" s="13">
        <f t="shared" si="105"/>
        <v>25</v>
      </c>
      <c r="D881" s="13">
        <f t="shared" si="106"/>
        <v>3</v>
      </c>
      <c r="E881" s="13">
        <f t="shared" si="107"/>
        <v>48</v>
      </c>
      <c r="F881">
        <v>442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s="16">
        <f t="shared" si="108"/>
        <v>297.35549558429625</v>
      </c>
      <c r="O881" s="17">
        <f t="shared" si="109"/>
        <v>144.64450441570375</v>
      </c>
      <c r="P881" s="18">
        <f t="shared" si="110"/>
        <v>0</v>
      </c>
      <c r="Q881" s="14">
        <f t="shared" si="111"/>
        <v>20922.032657664542</v>
      </c>
    </row>
    <row r="882" spans="1:17">
      <c r="A882" s="12">
        <v>37951</v>
      </c>
      <c r="B882" s="13">
        <f t="shared" si="104"/>
        <v>11</v>
      </c>
      <c r="C882" s="13">
        <f t="shared" si="105"/>
        <v>26</v>
      </c>
      <c r="D882" s="13">
        <f t="shared" si="106"/>
        <v>4</v>
      </c>
      <c r="E882" s="13">
        <f t="shared" si="107"/>
        <v>48</v>
      </c>
      <c r="F882">
        <v>470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16">
        <f t="shared" si="108"/>
        <v>331.0607513594461</v>
      </c>
      <c r="O882" s="17">
        <f t="shared" si="109"/>
        <v>138.9392486405539</v>
      </c>
      <c r="P882" s="18">
        <f t="shared" si="110"/>
        <v>1</v>
      </c>
      <c r="Q882" s="14">
        <f t="shared" si="111"/>
        <v>19304.114812801658</v>
      </c>
    </row>
    <row r="883" spans="1:17">
      <c r="A883" s="12">
        <v>37953</v>
      </c>
      <c r="B883" s="13">
        <f t="shared" si="104"/>
        <v>11</v>
      </c>
      <c r="C883" s="13">
        <f t="shared" si="105"/>
        <v>28</v>
      </c>
      <c r="D883" s="13">
        <f t="shared" si="106"/>
        <v>6</v>
      </c>
      <c r="E883" s="13">
        <f t="shared" si="107"/>
        <v>48</v>
      </c>
      <c r="F883">
        <v>438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s="16">
        <f t="shared" si="108"/>
        <v>538.49601613747984</v>
      </c>
      <c r="O883" s="17">
        <f t="shared" si="109"/>
        <v>-100.49601613747984</v>
      </c>
      <c r="P883" s="18">
        <f t="shared" si="110"/>
        <v>0</v>
      </c>
      <c r="Q883" s="14">
        <f t="shared" si="111"/>
        <v>10099.449259504609</v>
      </c>
    </row>
    <row r="884" spans="1:17">
      <c r="A884" s="12">
        <v>37954</v>
      </c>
      <c r="B884" s="13">
        <f t="shared" si="104"/>
        <v>11</v>
      </c>
      <c r="C884" s="13">
        <f t="shared" si="105"/>
        <v>29</v>
      </c>
      <c r="D884" s="13">
        <f t="shared" si="106"/>
        <v>7</v>
      </c>
      <c r="E884" s="13">
        <f t="shared" si="107"/>
        <v>48</v>
      </c>
      <c r="F884">
        <v>575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s="16">
        <f t="shared" si="108"/>
        <v>592.17807565087969</v>
      </c>
      <c r="O884" s="17">
        <f t="shared" si="109"/>
        <v>-17.178075650879691</v>
      </c>
      <c r="P884" s="18">
        <f t="shared" si="110"/>
        <v>0</v>
      </c>
      <c r="Q884" s="14">
        <f t="shared" si="111"/>
        <v>295.08628306734573</v>
      </c>
    </row>
    <row r="885" spans="1:17">
      <c r="A885" s="12">
        <v>37955</v>
      </c>
      <c r="B885" s="13">
        <f t="shared" si="104"/>
        <v>11</v>
      </c>
      <c r="C885" s="13">
        <f t="shared" si="105"/>
        <v>30</v>
      </c>
      <c r="D885" s="13">
        <f t="shared" si="106"/>
        <v>1</v>
      </c>
      <c r="E885" s="13">
        <f t="shared" si="107"/>
        <v>49</v>
      </c>
      <c r="F885">
        <v>298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s="16">
        <f t="shared" si="108"/>
        <v>399.17433443302161</v>
      </c>
      <c r="O885" s="17">
        <f t="shared" si="109"/>
        <v>-101.17433443302161</v>
      </c>
      <c r="P885" s="18">
        <f t="shared" si="110"/>
        <v>0</v>
      </c>
      <c r="Q885" s="14">
        <f t="shared" si="111"/>
        <v>10236.245947964902</v>
      </c>
    </row>
    <row r="886" spans="1:17">
      <c r="A886" s="12">
        <v>37956</v>
      </c>
      <c r="B886" s="13">
        <f t="shared" si="104"/>
        <v>12</v>
      </c>
      <c r="C886" s="13">
        <f t="shared" si="105"/>
        <v>1</v>
      </c>
      <c r="D886" s="13">
        <f t="shared" si="106"/>
        <v>2</v>
      </c>
      <c r="E886" s="13">
        <f t="shared" si="107"/>
        <v>49</v>
      </c>
      <c r="F886">
        <v>241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s="16">
        <f t="shared" si="108"/>
        <v>289.12770920302876</v>
      </c>
      <c r="O886" s="17">
        <f t="shared" si="109"/>
        <v>-48.127709203028758</v>
      </c>
      <c r="P886" s="18">
        <f t="shared" si="110"/>
        <v>1</v>
      </c>
      <c r="Q886" s="14">
        <f t="shared" si="111"/>
        <v>2316.2763931312988</v>
      </c>
    </row>
    <row r="887" spans="1:17">
      <c r="A887" s="12">
        <v>37957</v>
      </c>
      <c r="B887" s="13">
        <f t="shared" si="104"/>
        <v>12</v>
      </c>
      <c r="C887" s="13">
        <f t="shared" si="105"/>
        <v>2</v>
      </c>
      <c r="D887" s="13">
        <f t="shared" si="106"/>
        <v>3</v>
      </c>
      <c r="E887" s="13">
        <f t="shared" si="107"/>
        <v>49</v>
      </c>
      <c r="F887">
        <v>315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s="16">
        <f t="shared" si="108"/>
        <v>307.17836460080184</v>
      </c>
      <c r="O887" s="17">
        <f t="shared" si="109"/>
        <v>7.8216353991981578</v>
      </c>
      <c r="P887" s="18">
        <f t="shared" si="110"/>
        <v>0</v>
      </c>
      <c r="Q887" s="14">
        <f t="shared" si="111"/>
        <v>61.177980317989721</v>
      </c>
    </row>
    <row r="888" spans="1:17">
      <c r="A888" s="12">
        <v>37958</v>
      </c>
      <c r="B888" s="13">
        <f t="shared" si="104"/>
        <v>12</v>
      </c>
      <c r="C888" s="13">
        <f t="shared" si="105"/>
        <v>3</v>
      </c>
      <c r="D888" s="13">
        <f t="shared" si="106"/>
        <v>4</v>
      </c>
      <c r="E888" s="13">
        <f t="shared" si="107"/>
        <v>49</v>
      </c>
      <c r="F888">
        <v>369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s="16">
        <f t="shared" si="108"/>
        <v>340.88362037595169</v>
      </c>
      <c r="O888" s="17">
        <f t="shared" si="109"/>
        <v>28.116379624048307</v>
      </c>
      <c r="P888" s="18">
        <f t="shared" si="110"/>
        <v>1</v>
      </c>
      <c r="Q888" s="14">
        <f t="shared" si="111"/>
        <v>790.53080316359876</v>
      </c>
    </row>
    <row r="889" spans="1:17">
      <c r="A889" s="12">
        <v>37959</v>
      </c>
      <c r="B889" s="13">
        <f t="shared" si="104"/>
        <v>12</v>
      </c>
      <c r="C889" s="13">
        <f t="shared" si="105"/>
        <v>4</v>
      </c>
      <c r="D889" s="13">
        <f t="shared" si="106"/>
        <v>5</v>
      </c>
      <c r="E889" s="13">
        <f t="shared" si="107"/>
        <v>49</v>
      </c>
      <c r="F889">
        <v>353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s="16">
        <f t="shared" si="108"/>
        <v>365.81644203613524</v>
      </c>
      <c r="O889" s="17">
        <f t="shared" si="109"/>
        <v>-12.816442036135243</v>
      </c>
      <c r="P889" s="18">
        <f t="shared" si="110"/>
        <v>1</v>
      </c>
      <c r="Q889" s="14">
        <f t="shared" si="111"/>
        <v>164.26118646561449</v>
      </c>
    </row>
    <row r="890" spans="1:17">
      <c r="A890" s="12">
        <v>37960</v>
      </c>
      <c r="B890" s="13">
        <f t="shared" si="104"/>
        <v>12</v>
      </c>
      <c r="C890" s="13">
        <f t="shared" si="105"/>
        <v>5</v>
      </c>
      <c r="D890" s="13">
        <f t="shared" si="106"/>
        <v>6</v>
      </c>
      <c r="E890" s="13">
        <f t="shared" si="107"/>
        <v>49</v>
      </c>
      <c r="F890">
        <v>621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16">
        <f t="shared" si="108"/>
        <v>548.31888515398555</v>
      </c>
      <c r="O890" s="17">
        <f t="shared" si="109"/>
        <v>72.681114846014452</v>
      </c>
      <c r="P890" s="18">
        <f t="shared" si="110"/>
        <v>1</v>
      </c>
      <c r="Q890" s="14">
        <f t="shared" si="111"/>
        <v>5282.5444552595427</v>
      </c>
    </row>
    <row r="891" spans="1:17">
      <c r="A891" s="12">
        <v>37961</v>
      </c>
      <c r="B891" s="13">
        <f t="shared" si="104"/>
        <v>12</v>
      </c>
      <c r="C891" s="13">
        <f t="shared" si="105"/>
        <v>6</v>
      </c>
      <c r="D891" s="13">
        <f t="shared" si="106"/>
        <v>7</v>
      </c>
      <c r="E891" s="13">
        <f t="shared" si="107"/>
        <v>49</v>
      </c>
      <c r="F891">
        <v>597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16">
        <f t="shared" si="108"/>
        <v>602.0009446673854</v>
      </c>
      <c r="O891" s="17">
        <f t="shared" si="109"/>
        <v>-5.0009446673853972</v>
      </c>
      <c r="P891" s="18">
        <f t="shared" si="110"/>
        <v>1</v>
      </c>
      <c r="Q891" s="14">
        <f t="shared" si="111"/>
        <v>25.00944756625044</v>
      </c>
    </row>
    <row r="892" spans="1:17">
      <c r="A892" s="12">
        <v>37962</v>
      </c>
      <c r="B892" s="13">
        <f t="shared" si="104"/>
        <v>12</v>
      </c>
      <c r="C892" s="13">
        <f t="shared" si="105"/>
        <v>7</v>
      </c>
      <c r="D892" s="13">
        <f t="shared" si="106"/>
        <v>1</v>
      </c>
      <c r="E892" s="13">
        <f t="shared" si="107"/>
        <v>50</v>
      </c>
      <c r="F892">
        <v>471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s="16">
        <f t="shared" si="108"/>
        <v>441.53145958975597</v>
      </c>
      <c r="O892" s="17">
        <f t="shared" si="109"/>
        <v>29.468540410244032</v>
      </c>
      <c r="P892" s="18">
        <f t="shared" si="110"/>
        <v>1</v>
      </c>
      <c r="Q892" s="14">
        <f t="shared" si="111"/>
        <v>868.39487391018542</v>
      </c>
    </row>
    <row r="893" spans="1:17">
      <c r="A893" s="12">
        <v>37963</v>
      </c>
      <c r="B893" s="13">
        <f t="shared" si="104"/>
        <v>12</v>
      </c>
      <c r="C893" s="13">
        <f t="shared" si="105"/>
        <v>8</v>
      </c>
      <c r="D893" s="13">
        <f t="shared" si="106"/>
        <v>2</v>
      </c>
      <c r="E893" s="13">
        <f t="shared" si="107"/>
        <v>50</v>
      </c>
      <c r="F893">
        <v>299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16">
        <f t="shared" si="108"/>
        <v>331.48483435976311</v>
      </c>
      <c r="O893" s="17">
        <f t="shared" si="109"/>
        <v>-32.484834359763113</v>
      </c>
      <c r="P893" s="18">
        <f t="shared" si="110"/>
        <v>0</v>
      </c>
      <c r="Q893" s="14">
        <f t="shared" si="111"/>
        <v>1055.2644633812461</v>
      </c>
    </row>
    <row r="894" spans="1:17">
      <c r="A894" s="12">
        <v>37964</v>
      </c>
      <c r="B894" s="13">
        <f t="shared" si="104"/>
        <v>12</v>
      </c>
      <c r="C894" s="13">
        <f t="shared" si="105"/>
        <v>9</v>
      </c>
      <c r="D894" s="13">
        <f t="shared" si="106"/>
        <v>3</v>
      </c>
      <c r="E894" s="13">
        <f t="shared" si="107"/>
        <v>50</v>
      </c>
      <c r="F894">
        <v>308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16">
        <f t="shared" si="108"/>
        <v>349.5354897575362</v>
      </c>
      <c r="O894" s="17">
        <f t="shared" si="109"/>
        <v>-41.535489757536197</v>
      </c>
      <c r="P894" s="18">
        <f t="shared" si="110"/>
        <v>0</v>
      </c>
      <c r="Q894" s="14">
        <f t="shared" si="111"/>
        <v>1725.1969093983944</v>
      </c>
    </row>
    <row r="895" spans="1:17">
      <c r="A895" s="12">
        <v>37965</v>
      </c>
      <c r="B895" s="13">
        <f t="shared" si="104"/>
        <v>12</v>
      </c>
      <c r="C895" s="13">
        <f t="shared" si="105"/>
        <v>10</v>
      </c>
      <c r="D895" s="13">
        <f t="shared" si="106"/>
        <v>4</v>
      </c>
      <c r="E895" s="13">
        <f t="shared" si="107"/>
        <v>50</v>
      </c>
      <c r="F895">
        <v>328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s="16">
        <f t="shared" si="108"/>
        <v>383.24074553268605</v>
      </c>
      <c r="O895" s="17">
        <f t="shared" si="109"/>
        <v>-55.240745532686049</v>
      </c>
      <c r="P895" s="18">
        <f t="shared" si="110"/>
        <v>0</v>
      </c>
      <c r="Q895" s="14">
        <f t="shared" si="111"/>
        <v>3051.5399670069737</v>
      </c>
    </row>
    <row r="896" spans="1:17">
      <c r="A896" s="12">
        <v>37966</v>
      </c>
      <c r="B896" s="13">
        <f t="shared" si="104"/>
        <v>12</v>
      </c>
      <c r="C896" s="13">
        <f t="shared" si="105"/>
        <v>11</v>
      </c>
      <c r="D896" s="13">
        <f t="shared" si="106"/>
        <v>5</v>
      </c>
      <c r="E896" s="13">
        <f t="shared" si="107"/>
        <v>50</v>
      </c>
      <c r="F896">
        <v>400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s="16">
        <f t="shared" si="108"/>
        <v>408.1735671928696</v>
      </c>
      <c r="O896" s="17">
        <f t="shared" si="109"/>
        <v>-8.1735671928695979</v>
      </c>
      <c r="P896" s="18">
        <f t="shared" si="110"/>
        <v>0</v>
      </c>
      <c r="Q896" s="14">
        <f t="shared" si="111"/>
        <v>66.807200656354198</v>
      </c>
    </row>
    <row r="897" spans="1:17">
      <c r="A897" s="12">
        <v>37967</v>
      </c>
      <c r="B897" s="13">
        <f t="shared" si="104"/>
        <v>12</v>
      </c>
      <c r="C897" s="13">
        <f t="shared" si="105"/>
        <v>12</v>
      </c>
      <c r="D897" s="13">
        <f t="shared" si="106"/>
        <v>6</v>
      </c>
      <c r="E897" s="13">
        <f t="shared" si="107"/>
        <v>50</v>
      </c>
      <c r="F897">
        <v>538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s="16">
        <f t="shared" si="108"/>
        <v>590.67601031071979</v>
      </c>
      <c r="O897" s="17">
        <f t="shared" si="109"/>
        <v>-52.676010310719789</v>
      </c>
      <c r="P897" s="18">
        <f t="shared" si="110"/>
        <v>1</v>
      </c>
      <c r="Q897" s="14">
        <f t="shared" si="111"/>
        <v>2774.7620622550576</v>
      </c>
    </row>
    <row r="898" spans="1:17">
      <c r="A898" s="12">
        <v>37968</v>
      </c>
      <c r="B898" s="13">
        <f t="shared" si="104"/>
        <v>12</v>
      </c>
      <c r="C898" s="13">
        <f t="shared" si="105"/>
        <v>13</v>
      </c>
      <c r="D898" s="13">
        <f t="shared" si="106"/>
        <v>7</v>
      </c>
      <c r="E898" s="13">
        <f t="shared" si="107"/>
        <v>50</v>
      </c>
      <c r="F898">
        <v>735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s="16">
        <f t="shared" si="108"/>
        <v>644.35806982411964</v>
      </c>
      <c r="O898" s="17">
        <f t="shared" si="109"/>
        <v>90.641930175880361</v>
      </c>
      <c r="P898" s="18">
        <f t="shared" si="110"/>
        <v>1</v>
      </c>
      <c r="Q898" s="14">
        <f t="shared" si="111"/>
        <v>8215.9595060091706</v>
      </c>
    </row>
    <row r="899" spans="1:17">
      <c r="A899" s="12">
        <v>37969</v>
      </c>
      <c r="B899" s="13">
        <f t="shared" si="104"/>
        <v>12</v>
      </c>
      <c r="C899" s="13">
        <f t="shared" si="105"/>
        <v>14</v>
      </c>
      <c r="D899" s="13">
        <f t="shared" si="106"/>
        <v>1</v>
      </c>
      <c r="E899" s="13">
        <f t="shared" si="107"/>
        <v>51</v>
      </c>
      <c r="F899">
        <v>384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16">
        <f t="shared" si="108"/>
        <v>440.81717387885061</v>
      </c>
      <c r="O899" s="17">
        <f t="shared" si="109"/>
        <v>-56.81717387885061</v>
      </c>
      <c r="P899" s="18">
        <f t="shared" si="110"/>
        <v>0</v>
      </c>
      <c r="Q899" s="14">
        <f t="shared" si="111"/>
        <v>3228.1912475795443</v>
      </c>
    </row>
    <row r="900" spans="1:17">
      <c r="A900" s="12">
        <v>37970</v>
      </c>
      <c r="B900" s="13">
        <f t="shared" si="104"/>
        <v>12</v>
      </c>
      <c r="C900" s="13">
        <f t="shared" si="105"/>
        <v>15</v>
      </c>
      <c r="D900" s="13">
        <f t="shared" si="106"/>
        <v>2</v>
      </c>
      <c r="E900" s="13">
        <f t="shared" si="107"/>
        <v>51</v>
      </c>
      <c r="F900">
        <v>313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16">
        <f t="shared" si="108"/>
        <v>330.77054864885775</v>
      </c>
      <c r="O900" s="17">
        <f t="shared" si="109"/>
        <v>-17.770548648857755</v>
      </c>
      <c r="P900" s="18">
        <f t="shared" si="110"/>
        <v>0</v>
      </c>
      <c r="Q900" s="14">
        <f t="shared" si="111"/>
        <v>315.79239928142016</v>
      </c>
    </row>
    <row r="901" spans="1:17">
      <c r="A901" s="12">
        <v>37971</v>
      </c>
      <c r="B901" s="13">
        <f t="shared" si="104"/>
        <v>12</v>
      </c>
      <c r="C901" s="13">
        <f t="shared" si="105"/>
        <v>16</v>
      </c>
      <c r="D901" s="13">
        <f t="shared" si="106"/>
        <v>3</v>
      </c>
      <c r="E901" s="13">
        <f t="shared" si="107"/>
        <v>51</v>
      </c>
      <c r="F901">
        <v>308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16">
        <f t="shared" si="108"/>
        <v>348.82120404663084</v>
      </c>
      <c r="O901" s="17">
        <f t="shared" si="109"/>
        <v>-40.821204046630839</v>
      </c>
      <c r="P901" s="18">
        <f t="shared" si="110"/>
        <v>1</v>
      </c>
      <c r="Q901" s="14">
        <f t="shared" si="111"/>
        <v>1666.3706998166699</v>
      </c>
    </row>
    <row r="902" spans="1:17">
      <c r="A902" s="12">
        <v>37972</v>
      </c>
      <c r="B902" s="13">
        <f t="shared" ref="B902:B965" si="112">MONTH(A902)</f>
        <v>12</v>
      </c>
      <c r="C902" s="13">
        <f t="shared" ref="C902:C965" si="113">DAY(A902)</f>
        <v>17</v>
      </c>
      <c r="D902" s="13">
        <f t="shared" ref="D902:D965" si="114">WEEKDAY(A902)</f>
        <v>4</v>
      </c>
      <c r="E902" s="13">
        <f t="shared" ref="E902:E965" si="115">WEEKNUM(A902)</f>
        <v>51</v>
      </c>
      <c r="F902">
        <v>392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16">
        <f t="shared" si="108"/>
        <v>382.52645982178069</v>
      </c>
      <c r="O902" s="17">
        <f t="shared" si="109"/>
        <v>9.4735401782193094</v>
      </c>
      <c r="P902" s="18">
        <f t="shared" si="110"/>
        <v>0</v>
      </c>
      <c r="Q902" s="14">
        <f t="shared" si="111"/>
        <v>89.747963508335545</v>
      </c>
    </row>
    <row r="903" spans="1:17">
      <c r="A903" s="12">
        <v>37973</v>
      </c>
      <c r="B903" s="13">
        <f t="shared" si="112"/>
        <v>12</v>
      </c>
      <c r="C903" s="13">
        <f t="shared" si="113"/>
        <v>18</v>
      </c>
      <c r="D903" s="13">
        <f t="shared" si="114"/>
        <v>5</v>
      </c>
      <c r="E903" s="13">
        <f t="shared" si="115"/>
        <v>51</v>
      </c>
      <c r="F903">
        <v>448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s="16">
        <f t="shared" ref="N903:N966" si="116">$T$5+VLOOKUP(D903,$S$8:$T$14,2)+VLOOKUP(E903,$S$17:$T$69,2)+G903*$T$73+H903*$T$74+I903*$T$75+J903*$T$76+M903*$T$79+L903*$T$78+K903*$T$77</f>
        <v>407.45928148196424</v>
      </c>
      <c r="O903" s="17">
        <f t="shared" ref="O903:O966" si="117">F903-N903</f>
        <v>40.54071851803576</v>
      </c>
      <c r="P903" s="18">
        <f t="shared" ref="P903:P966" si="118">IF(O903*O904&lt;0,1,0)</f>
        <v>1</v>
      </c>
      <c r="Q903" s="14">
        <f t="shared" ref="Q903:Q966" si="119">O903^2</f>
        <v>1643.5498579586076</v>
      </c>
    </row>
    <row r="904" spans="1:17">
      <c r="A904" s="12">
        <v>37974</v>
      </c>
      <c r="B904" s="13">
        <f t="shared" si="112"/>
        <v>12</v>
      </c>
      <c r="C904" s="13">
        <f t="shared" si="113"/>
        <v>19</v>
      </c>
      <c r="D904" s="13">
        <f t="shared" si="114"/>
        <v>6</v>
      </c>
      <c r="E904" s="13">
        <f t="shared" si="115"/>
        <v>51</v>
      </c>
      <c r="F904">
        <v>560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16">
        <f t="shared" si="116"/>
        <v>589.96172459981449</v>
      </c>
      <c r="O904" s="17">
        <f t="shared" si="117"/>
        <v>-29.961724599814488</v>
      </c>
      <c r="P904" s="18">
        <f t="shared" si="118"/>
        <v>1</v>
      </c>
      <c r="Q904" s="14">
        <f t="shared" si="119"/>
        <v>897.7049409951286</v>
      </c>
    </row>
    <row r="905" spans="1:17">
      <c r="A905" s="12">
        <v>37975</v>
      </c>
      <c r="B905" s="13">
        <f t="shared" si="112"/>
        <v>12</v>
      </c>
      <c r="C905" s="13">
        <f t="shared" si="113"/>
        <v>20</v>
      </c>
      <c r="D905" s="13">
        <f t="shared" si="114"/>
        <v>7</v>
      </c>
      <c r="E905" s="13">
        <f t="shared" si="115"/>
        <v>51</v>
      </c>
      <c r="F905">
        <v>665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16">
        <f t="shared" si="116"/>
        <v>643.64378411321434</v>
      </c>
      <c r="O905" s="17">
        <f t="shared" si="117"/>
        <v>21.356215886785662</v>
      </c>
      <c r="P905" s="18">
        <f t="shared" si="118"/>
        <v>0</v>
      </c>
      <c r="Q905" s="14">
        <f t="shared" si="119"/>
        <v>456.08795700299629</v>
      </c>
    </row>
    <row r="906" spans="1:17">
      <c r="A906" s="12">
        <v>37976</v>
      </c>
      <c r="B906" s="13">
        <f t="shared" si="112"/>
        <v>12</v>
      </c>
      <c r="C906" s="13">
        <f t="shared" si="113"/>
        <v>21</v>
      </c>
      <c r="D906" s="13">
        <f t="shared" si="114"/>
        <v>1</v>
      </c>
      <c r="E906" s="13">
        <f t="shared" si="115"/>
        <v>52</v>
      </c>
      <c r="F906">
        <v>575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16">
        <f t="shared" si="116"/>
        <v>472.39247804054111</v>
      </c>
      <c r="O906" s="17">
        <f t="shared" si="117"/>
        <v>102.60752195945889</v>
      </c>
      <c r="P906" s="18">
        <f t="shared" si="118"/>
        <v>0</v>
      </c>
      <c r="Q906" s="14">
        <f t="shared" si="119"/>
        <v>10528.30356266084</v>
      </c>
    </row>
    <row r="907" spans="1:17">
      <c r="A907" s="12">
        <v>37977</v>
      </c>
      <c r="B907" s="13">
        <f t="shared" si="112"/>
        <v>12</v>
      </c>
      <c r="C907" s="13">
        <f t="shared" si="113"/>
        <v>22</v>
      </c>
      <c r="D907" s="13">
        <f t="shared" si="114"/>
        <v>2</v>
      </c>
      <c r="E907" s="13">
        <f t="shared" si="115"/>
        <v>52</v>
      </c>
      <c r="F907">
        <v>398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 s="16">
        <f t="shared" si="116"/>
        <v>362.34585281054825</v>
      </c>
      <c r="O907" s="17">
        <f t="shared" si="117"/>
        <v>35.654147189451749</v>
      </c>
      <c r="P907" s="18">
        <f t="shared" si="118"/>
        <v>0</v>
      </c>
      <c r="Q907" s="14">
        <f t="shared" si="119"/>
        <v>1271.21821180709</v>
      </c>
    </row>
    <row r="908" spans="1:17">
      <c r="A908" s="12">
        <v>37978</v>
      </c>
      <c r="B908" s="13">
        <f t="shared" si="112"/>
        <v>12</v>
      </c>
      <c r="C908" s="13">
        <f t="shared" si="113"/>
        <v>23</v>
      </c>
      <c r="D908" s="13">
        <f t="shared" si="114"/>
        <v>3</v>
      </c>
      <c r="E908" s="13">
        <f t="shared" si="115"/>
        <v>52</v>
      </c>
      <c r="F908">
        <v>410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s="16">
        <f t="shared" si="116"/>
        <v>380.39650820832134</v>
      </c>
      <c r="O908" s="17">
        <f t="shared" si="117"/>
        <v>29.603491791678664</v>
      </c>
      <c r="P908" s="18">
        <f t="shared" si="118"/>
        <v>0</v>
      </c>
      <c r="Q908" s="14">
        <f t="shared" si="119"/>
        <v>876.36672625998608</v>
      </c>
    </row>
    <row r="909" spans="1:17">
      <c r="A909" s="12">
        <v>37979</v>
      </c>
      <c r="B909" s="13">
        <f t="shared" si="112"/>
        <v>12</v>
      </c>
      <c r="C909" s="13">
        <f t="shared" si="113"/>
        <v>24</v>
      </c>
      <c r="D909" s="13">
        <f t="shared" si="114"/>
        <v>4</v>
      </c>
      <c r="E909" s="13">
        <f t="shared" si="115"/>
        <v>52</v>
      </c>
      <c r="F909">
        <v>648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 s="16">
        <f t="shared" si="116"/>
        <v>605.50601814209733</v>
      </c>
      <c r="O909" s="17">
        <f t="shared" si="117"/>
        <v>42.493981857902668</v>
      </c>
      <c r="P909" s="18">
        <f t="shared" si="118"/>
        <v>1</v>
      </c>
      <c r="Q909" s="14">
        <f t="shared" si="119"/>
        <v>1805.7384941397611</v>
      </c>
    </row>
    <row r="910" spans="1:17">
      <c r="A910" s="12">
        <v>37981</v>
      </c>
      <c r="B910" s="13">
        <f t="shared" si="112"/>
        <v>12</v>
      </c>
      <c r="C910" s="13">
        <f t="shared" si="113"/>
        <v>26</v>
      </c>
      <c r="D910" s="13">
        <f t="shared" si="114"/>
        <v>6</v>
      </c>
      <c r="E910" s="13">
        <f t="shared" si="115"/>
        <v>52</v>
      </c>
      <c r="F910">
        <v>414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16">
        <f t="shared" si="116"/>
        <v>621.53702876150498</v>
      </c>
      <c r="O910" s="17">
        <f t="shared" si="117"/>
        <v>-207.53702876150498</v>
      </c>
      <c r="P910" s="18">
        <f t="shared" si="118"/>
        <v>0</v>
      </c>
      <c r="Q910" s="14">
        <f t="shared" si="119"/>
        <v>43071.618307153745</v>
      </c>
    </row>
    <row r="911" spans="1:17">
      <c r="A911" s="12">
        <v>37982</v>
      </c>
      <c r="B911" s="13">
        <f t="shared" si="112"/>
        <v>12</v>
      </c>
      <c r="C911" s="13">
        <f t="shared" si="113"/>
        <v>27</v>
      </c>
      <c r="D911" s="13">
        <f t="shared" si="114"/>
        <v>7</v>
      </c>
      <c r="E911" s="13">
        <f t="shared" si="115"/>
        <v>52</v>
      </c>
      <c r="F911">
        <v>567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s="16">
        <f t="shared" si="116"/>
        <v>675.21908827490483</v>
      </c>
      <c r="O911" s="17">
        <f t="shared" si="117"/>
        <v>-108.21908827490483</v>
      </c>
      <c r="P911" s="18">
        <f t="shared" si="118"/>
        <v>0</v>
      </c>
      <c r="Q911" s="14">
        <f t="shared" si="119"/>
        <v>11711.371067051645</v>
      </c>
    </row>
    <row r="912" spans="1:17">
      <c r="A912" s="12">
        <v>37983</v>
      </c>
      <c r="B912" s="13">
        <f t="shared" si="112"/>
        <v>12</v>
      </c>
      <c r="C912" s="13">
        <f t="shared" si="113"/>
        <v>28</v>
      </c>
      <c r="D912" s="13">
        <f t="shared" si="114"/>
        <v>1</v>
      </c>
      <c r="E912" s="13">
        <f t="shared" si="115"/>
        <v>53</v>
      </c>
      <c r="F912">
        <v>443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s="16">
        <f t="shared" si="116"/>
        <v>489.97602598391347</v>
      </c>
      <c r="O912" s="17">
        <f t="shared" si="117"/>
        <v>-46.976025983913473</v>
      </c>
      <c r="P912" s="18">
        <f t="shared" si="118"/>
        <v>1</v>
      </c>
      <c r="Q912" s="14">
        <f t="shared" si="119"/>
        <v>2206.7470172413136</v>
      </c>
    </row>
    <row r="913" spans="1:17">
      <c r="A913" s="12">
        <v>37984</v>
      </c>
      <c r="B913" s="13">
        <f t="shared" si="112"/>
        <v>12</v>
      </c>
      <c r="C913" s="13">
        <f t="shared" si="113"/>
        <v>29</v>
      </c>
      <c r="D913" s="13">
        <f t="shared" si="114"/>
        <v>2</v>
      </c>
      <c r="E913" s="13">
        <f t="shared" si="115"/>
        <v>53</v>
      </c>
      <c r="F913">
        <v>439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16">
        <f t="shared" si="116"/>
        <v>379.92940075392062</v>
      </c>
      <c r="O913" s="17">
        <f t="shared" si="117"/>
        <v>59.070599246079382</v>
      </c>
      <c r="P913" s="18">
        <f t="shared" si="118"/>
        <v>0</v>
      </c>
      <c r="Q913" s="14">
        <f t="shared" si="119"/>
        <v>3489.3356952909139</v>
      </c>
    </row>
    <row r="914" spans="1:17">
      <c r="A914" s="12">
        <v>37985</v>
      </c>
      <c r="B914" s="13">
        <f t="shared" si="112"/>
        <v>12</v>
      </c>
      <c r="C914" s="13">
        <f t="shared" si="113"/>
        <v>30</v>
      </c>
      <c r="D914" s="13">
        <f t="shared" si="114"/>
        <v>3</v>
      </c>
      <c r="E914" s="13">
        <f t="shared" si="115"/>
        <v>53</v>
      </c>
      <c r="F914">
        <v>428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s="16">
        <f t="shared" si="116"/>
        <v>397.9800561516937</v>
      </c>
      <c r="O914" s="17">
        <f t="shared" si="117"/>
        <v>30.019943848306298</v>
      </c>
      <c r="P914" s="18">
        <f t="shared" si="118"/>
        <v>1</v>
      </c>
      <c r="Q914" s="14">
        <f t="shared" si="119"/>
        <v>901.1970286554631</v>
      </c>
    </row>
    <row r="915" spans="1:17">
      <c r="A915" s="12">
        <v>37986</v>
      </c>
      <c r="B915" s="13">
        <f t="shared" si="112"/>
        <v>12</v>
      </c>
      <c r="C915" s="13">
        <f t="shared" si="113"/>
        <v>31</v>
      </c>
      <c r="D915" s="13">
        <f t="shared" si="114"/>
        <v>4</v>
      </c>
      <c r="E915" s="13">
        <f t="shared" si="115"/>
        <v>53</v>
      </c>
      <c r="F915">
        <v>601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16">
        <f t="shared" si="116"/>
        <v>629.26940642739896</v>
      </c>
      <c r="O915" s="17">
        <f t="shared" si="117"/>
        <v>-28.269406427398962</v>
      </c>
      <c r="P915" s="18">
        <f t="shared" si="118"/>
        <v>1</v>
      </c>
      <c r="Q915" s="14">
        <f t="shared" si="119"/>
        <v>799.15933975746577</v>
      </c>
    </row>
    <row r="916" spans="1:17">
      <c r="A916" s="12">
        <v>37987</v>
      </c>
      <c r="B916" s="13">
        <f t="shared" si="112"/>
        <v>1</v>
      </c>
      <c r="C916" s="13">
        <f t="shared" si="113"/>
        <v>1</v>
      </c>
      <c r="D916" s="13">
        <f t="shared" si="114"/>
        <v>5</v>
      </c>
      <c r="E916" s="13">
        <f t="shared" si="115"/>
        <v>1</v>
      </c>
      <c r="F916">
        <v>417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s="16">
        <f t="shared" si="116"/>
        <v>376.55678278485169</v>
      </c>
      <c r="O916" s="17">
        <f t="shared" si="117"/>
        <v>40.443217215148309</v>
      </c>
      <c r="P916" s="18">
        <f t="shared" si="118"/>
        <v>0</v>
      </c>
      <c r="Q916" s="14">
        <f t="shared" si="119"/>
        <v>1635.6538187116685</v>
      </c>
    </row>
    <row r="917" spans="1:17">
      <c r="A917" s="12">
        <v>37988</v>
      </c>
      <c r="B917" s="13">
        <f t="shared" si="112"/>
        <v>1</v>
      </c>
      <c r="C917" s="13">
        <f t="shared" si="113"/>
        <v>2</v>
      </c>
      <c r="D917" s="13">
        <f t="shared" si="114"/>
        <v>6</v>
      </c>
      <c r="E917" s="13">
        <f t="shared" si="115"/>
        <v>1</v>
      </c>
      <c r="F917">
        <v>615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16">
        <f t="shared" si="116"/>
        <v>559.059225902702</v>
      </c>
      <c r="O917" s="17">
        <f t="shared" si="117"/>
        <v>55.940774097298004</v>
      </c>
      <c r="P917" s="18">
        <f t="shared" si="118"/>
        <v>1</v>
      </c>
      <c r="Q917" s="14">
        <f t="shared" si="119"/>
        <v>3129.3702066049273</v>
      </c>
    </row>
    <row r="918" spans="1:17">
      <c r="A918" s="12">
        <v>37989</v>
      </c>
      <c r="B918" s="13">
        <f t="shared" si="112"/>
        <v>1</v>
      </c>
      <c r="C918" s="13">
        <f t="shared" si="113"/>
        <v>3</v>
      </c>
      <c r="D918" s="13">
        <f t="shared" si="114"/>
        <v>7</v>
      </c>
      <c r="E918" s="13">
        <f t="shared" si="115"/>
        <v>1</v>
      </c>
      <c r="F918">
        <v>549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16">
        <f t="shared" si="116"/>
        <v>612.74128541610185</v>
      </c>
      <c r="O918" s="17">
        <f t="shared" si="117"/>
        <v>-63.741285416101846</v>
      </c>
      <c r="P918" s="18">
        <f t="shared" si="118"/>
        <v>0</v>
      </c>
      <c r="Q918" s="14">
        <f t="shared" si="119"/>
        <v>4062.9514664969579</v>
      </c>
    </row>
    <row r="919" spans="1:17">
      <c r="A919" s="12">
        <v>37990</v>
      </c>
      <c r="B919" s="13">
        <f t="shared" si="112"/>
        <v>1</v>
      </c>
      <c r="C919" s="13">
        <f t="shared" si="113"/>
        <v>4</v>
      </c>
      <c r="D919" s="13">
        <f t="shared" si="114"/>
        <v>1</v>
      </c>
      <c r="E919" s="13">
        <f t="shared" si="115"/>
        <v>2</v>
      </c>
      <c r="F919">
        <v>400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s="16">
        <f t="shared" si="116"/>
        <v>420.06717950938867</v>
      </c>
      <c r="O919" s="17">
        <f t="shared" si="117"/>
        <v>-20.067179509388666</v>
      </c>
      <c r="P919" s="18">
        <f t="shared" si="118"/>
        <v>1</v>
      </c>
      <c r="Q919" s="14">
        <f t="shared" si="119"/>
        <v>402.69169346202835</v>
      </c>
    </row>
    <row r="920" spans="1:17">
      <c r="A920" s="12">
        <v>37991</v>
      </c>
      <c r="B920" s="13">
        <f t="shared" si="112"/>
        <v>1</v>
      </c>
      <c r="C920" s="13">
        <f t="shared" si="113"/>
        <v>5</v>
      </c>
      <c r="D920" s="13">
        <f t="shared" si="114"/>
        <v>2</v>
      </c>
      <c r="E920" s="13">
        <f t="shared" si="115"/>
        <v>2</v>
      </c>
      <c r="F920">
        <v>345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s="16">
        <f t="shared" si="116"/>
        <v>310.02055427939581</v>
      </c>
      <c r="O920" s="17">
        <f t="shared" si="117"/>
        <v>34.97944572060419</v>
      </c>
      <c r="P920" s="18">
        <f t="shared" si="118"/>
        <v>1</v>
      </c>
      <c r="Q920" s="14">
        <f t="shared" si="119"/>
        <v>1223.5616229206948</v>
      </c>
    </row>
    <row r="921" spans="1:17">
      <c r="A921" s="12">
        <v>37992</v>
      </c>
      <c r="B921" s="13">
        <f t="shared" si="112"/>
        <v>1</v>
      </c>
      <c r="C921" s="13">
        <f t="shared" si="113"/>
        <v>6</v>
      </c>
      <c r="D921" s="13">
        <f t="shared" si="114"/>
        <v>3</v>
      </c>
      <c r="E921" s="13">
        <f t="shared" si="115"/>
        <v>2</v>
      </c>
      <c r="F921">
        <v>328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16">
        <f t="shared" si="116"/>
        <v>328.07120967716889</v>
      </c>
      <c r="O921" s="17">
        <f t="shared" si="117"/>
        <v>-7.1209677168894814E-2</v>
      </c>
      <c r="P921" s="18">
        <f t="shared" si="118"/>
        <v>0</v>
      </c>
      <c r="Q921" s="14">
        <f t="shared" si="119"/>
        <v>5.0708181224982194E-3</v>
      </c>
    </row>
    <row r="922" spans="1:17">
      <c r="A922" s="12">
        <v>37993</v>
      </c>
      <c r="B922" s="13">
        <f t="shared" si="112"/>
        <v>1</v>
      </c>
      <c r="C922" s="13">
        <f t="shared" si="113"/>
        <v>7</v>
      </c>
      <c r="D922" s="13">
        <f t="shared" si="114"/>
        <v>4</v>
      </c>
      <c r="E922" s="13">
        <f t="shared" si="115"/>
        <v>2</v>
      </c>
      <c r="F922">
        <v>270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16">
        <f t="shared" si="116"/>
        <v>361.77646545231875</v>
      </c>
      <c r="O922" s="17">
        <f t="shared" si="117"/>
        <v>-91.776465452318746</v>
      </c>
      <c r="P922" s="18">
        <f t="shared" si="118"/>
        <v>1</v>
      </c>
      <c r="Q922" s="14">
        <f t="shared" si="119"/>
        <v>8422.9196109206569</v>
      </c>
    </row>
    <row r="923" spans="1:17">
      <c r="A923" s="12">
        <v>37994</v>
      </c>
      <c r="B923" s="13">
        <f t="shared" si="112"/>
        <v>1</v>
      </c>
      <c r="C923" s="13">
        <f t="shared" si="113"/>
        <v>8</v>
      </c>
      <c r="D923" s="13">
        <f t="shared" si="114"/>
        <v>5</v>
      </c>
      <c r="E923" s="13">
        <f t="shared" si="115"/>
        <v>2</v>
      </c>
      <c r="F923">
        <v>498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s="16">
        <f t="shared" si="116"/>
        <v>386.7092871125023</v>
      </c>
      <c r="O923" s="17">
        <f t="shared" si="117"/>
        <v>111.2907128874977</v>
      </c>
      <c r="P923" s="18">
        <f t="shared" si="118"/>
        <v>0</v>
      </c>
      <c r="Q923" s="14">
        <f t="shared" si="119"/>
        <v>12385.622775007449</v>
      </c>
    </row>
    <row r="924" spans="1:17">
      <c r="A924" s="12">
        <v>37995</v>
      </c>
      <c r="B924" s="13">
        <f t="shared" si="112"/>
        <v>1</v>
      </c>
      <c r="C924" s="13">
        <f t="shared" si="113"/>
        <v>9</v>
      </c>
      <c r="D924" s="13">
        <f t="shared" si="114"/>
        <v>6</v>
      </c>
      <c r="E924" s="13">
        <f t="shared" si="115"/>
        <v>2</v>
      </c>
      <c r="F924">
        <v>627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 s="16">
        <f t="shared" si="116"/>
        <v>569.2117302303526</v>
      </c>
      <c r="O924" s="17">
        <f t="shared" si="117"/>
        <v>57.7882697696474</v>
      </c>
      <c r="P924" s="18">
        <f t="shared" si="118"/>
        <v>0</v>
      </c>
      <c r="Q924" s="14">
        <f t="shared" si="119"/>
        <v>3339.4841229695435</v>
      </c>
    </row>
    <row r="925" spans="1:17">
      <c r="A925" s="12">
        <v>37996</v>
      </c>
      <c r="B925" s="13">
        <f t="shared" si="112"/>
        <v>1</v>
      </c>
      <c r="C925" s="13">
        <f t="shared" si="113"/>
        <v>10</v>
      </c>
      <c r="D925" s="13">
        <f t="shared" si="114"/>
        <v>7</v>
      </c>
      <c r="E925" s="13">
        <f t="shared" si="115"/>
        <v>2</v>
      </c>
      <c r="F925">
        <v>650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16">
        <f t="shared" si="116"/>
        <v>622.89378974375245</v>
      </c>
      <c r="O925" s="17">
        <f t="shared" si="117"/>
        <v>27.10621025624755</v>
      </c>
      <c r="P925" s="18">
        <f t="shared" si="118"/>
        <v>1</v>
      </c>
      <c r="Q925" s="14">
        <f t="shared" si="119"/>
        <v>734.74663445589988</v>
      </c>
    </row>
    <row r="926" spans="1:17">
      <c r="A926" s="12">
        <v>37997</v>
      </c>
      <c r="B926" s="13">
        <f t="shared" si="112"/>
        <v>1</v>
      </c>
      <c r="C926" s="13">
        <f t="shared" si="113"/>
        <v>11</v>
      </c>
      <c r="D926" s="13">
        <f t="shared" si="114"/>
        <v>1</v>
      </c>
      <c r="E926" s="13">
        <f t="shared" si="115"/>
        <v>3</v>
      </c>
      <c r="F926">
        <v>362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 s="16">
        <f t="shared" si="116"/>
        <v>415.28147288566419</v>
      </c>
      <c r="O926" s="17">
        <f t="shared" si="117"/>
        <v>-53.281472885664186</v>
      </c>
      <c r="P926" s="18">
        <f t="shared" si="118"/>
        <v>0</v>
      </c>
      <c r="Q926" s="14">
        <f t="shared" si="119"/>
        <v>2838.915352865768</v>
      </c>
    </row>
    <row r="927" spans="1:17">
      <c r="A927" s="12">
        <v>37998</v>
      </c>
      <c r="B927" s="13">
        <f t="shared" si="112"/>
        <v>1</v>
      </c>
      <c r="C927" s="13">
        <f t="shared" si="113"/>
        <v>12</v>
      </c>
      <c r="D927" s="13">
        <f t="shared" si="114"/>
        <v>2</v>
      </c>
      <c r="E927" s="13">
        <f t="shared" si="115"/>
        <v>3</v>
      </c>
      <c r="F927">
        <v>258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 s="16">
        <f t="shared" si="116"/>
        <v>305.23484765567133</v>
      </c>
      <c r="O927" s="17">
        <f t="shared" si="117"/>
        <v>-47.234847655671331</v>
      </c>
      <c r="P927" s="18">
        <f t="shared" si="118"/>
        <v>0</v>
      </c>
      <c r="Q927" s="14">
        <f t="shared" si="119"/>
        <v>2231.1308330544794</v>
      </c>
    </row>
    <row r="928" spans="1:17">
      <c r="A928" s="12">
        <v>37999</v>
      </c>
      <c r="B928" s="13">
        <f t="shared" si="112"/>
        <v>1</v>
      </c>
      <c r="C928" s="13">
        <f t="shared" si="113"/>
        <v>13</v>
      </c>
      <c r="D928" s="13">
        <f t="shared" si="114"/>
        <v>3</v>
      </c>
      <c r="E928" s="13">
        <f t="shared" si="115"/>
        <v>3</v>
      </c>
      <c r="F928">
        <v>303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16">
        <f t="shared" si="116"/>
        <v>323.28550305344442</v>
      </c>
      <c r="O928" s="17">
        <f t="shared" si="117"/>
        <v>-20.285503053444415</v>
      </c>
      <c r="P928" s="18">
        <f t="shared" si="118"/>
        <v>1</v>
      </c>
      <c r="Q928" s="14">
        <f t="shared" si="119"/>
        <v>411.50163413130269</v>
      </c>
    </row>
    <row r="929" spans="1:17">
      <c r="A929" s="12">
        <v>38000</v>
      </c>
      <c r="B929" s="13">
        <f t="shared" si="112"/>
        <v>1</v>
      </c>
      <c r="C929" s="13">
        <f t="shared" si="113"/>
        <v>14</v>
      </c>
      <c r="D929" s="13">
        <f t="shared" si="114"/>
        <v>4</v>
      </c>
      <c r="E929" s="13">
        <f t="shared" si="115"/>
        <v>3</v>
      </c>
      <c r="F929">
        <v>380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16">
        <f t="shared" si="116"/>
        <v>356.99075882859427</v>
      </c>
      <c r="O929" s="17">
        <f t="shared" si="117"/>
        <v>23.009241171405733</v>
      </c>
      <c r="P929" s="18">
        <f t="shared" si="118"/>
        <v>1</v>
      </c>
      <c r="Q929" s="14">
        <f t="shared" si="119"/>
        <v>529.42517928391271</v>
      </c>
    </row>
    <row r="930" spans="1:17">
      <c r="A930" s="12">
        <v>38001</v>
      </c>
      <c r="B930" s="13">
        <f t="shared" si="112"/>
        <v>1</v>
      </c>
      <c r="C930" s="13">
        <f t="shared" si="113"/>
        <v>15</v>
      </c>
      <c r="D930" s="13">
        <f t="shared" si="114"/>
        <v>5</v>
      </c>
      <c r="E930" s="13">
        <f t="shared" si="115"/>
        <v>3</v>
      </c>
      <c r="F930">
        <v>367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16">
        <f t="shared" si="116"/>
        <v>381.92358048877782</v>
      </c>
      <c r="O930" s="17">
        <f t="shared" si="117"/>
        <v>-14.923580488777816</v>
      </c>
      <c r="P930" s="18">
        <f t="shared" si="118"/>
        <v>1</v>
      </c>
      <c r="Q930" s="14">
        <f t="shared" si="119"/>
        <v>222.7132546050299</v>
      </c>
    </row>
    <row r="931" spans="1:17">
      <c r="A931" s="12">
        <v>38002</v>
      </c>
      <c r="B931" s="13">
        <f t="shared" si="112"/>
        <v>1</v>
      </c>
      <c r="C931" s="13">
        <f t="shared" si="113"/>
        <v>16</v>
      </c>
      <c r="D931" s="13">
        <f t="shared" si="114"/>
        <v>6</v>
      </c>
      <c r="E931" s="13">
        <f t="shared" si="115"/>
        <v>3</v>
      </c>
      <c r="F931">
        <v>593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16">
        <f t="shared" si="116"/>
        <v>564.42602360662806</v>
      </c>
      <c r="O931" s="17">
        <f t="shared" si="117"/>
        <v>28.573976393371936</v>
      </c>
      <c r="P931" s="18">
        <f t="shared" si="118"/>
        <v>0</v>
      </c>
      <c r="Q931" s="14">
        <f t="shared" si="119"/>
        <v>816.47212692897665</v>
      </c>
    </row>
    <row r="932" spans="1:17">
      <c r="A932" s="12">
        <v>38003</v>
      </c>
      <c r="B932" s="13">
        <f t="shared" si="112"/>
        <v>1</v>
      </c>
      <c r="C932" s="13">
        <f t="shared" si="113"/>
        <v>17</v>
      </c>
      <c r="D932" s="13">
        <f t="shared" si="114"/>
        <v>7</v>
      </c>
      <c r="E932" s="13">
        <f t="shared" si="115"/>
        <v>3</v>
      </c>
      <c r="F932">
        <v>725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s="16">
        <f t="shared" si="116"/>
        <v>618.10808312002791</v>
      </c>
      <c r="O932" s="17">
        <f t="shared" si="117"/>
        <v>106.89191687997209</v>
      </c>
      <c r="P932" s="18">
        <f t="shared" si="118"/>
        <v>0</v>
      </c>
      <c r="Q932" s="14">
        <f t="shared" si="119"/>
        <v>11425.881894274862</v>
      </c>
    </row>
    <row r="933" spans="1:17">
      <c r="A933" s="12">
        <v>38004</v>
      </c>
      <c r="B933" s="13">
        <f t="shared" si="112"/>
        <v>1</v>
      </c>
      <c r="C933" s="13">
        <f t="shared" si="113"/>
        <v>18</v>
      </c>
      <c r="D933" s="13">
        <f t="shared" si="114"/>
        <v>1</v>
      </c>
      <c r="E933" s="13">
        <f t="shared" si="115"/>
        <v>4</v>
      </c>
      <c r="F933">
        <v>458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 s="16">
        <f t="shared" si="116"/>
        <v>432.81717593063257</v>
      </c>
      <c r="O933" s="17">
        <f t="shared" si="117"/>
        <v>25.182824069367427</v>
      </c>
      <c r="P933" s="18">
        <f t="shared" si="118"/>
        <v>0</v>
      </c>
      <c r="Q933" s="14">
        <f t="shared" si="119"/>
        <v>634.17462810871143</v>
      </c>
    </row>
    <row r="934" spans="1:17">
      <c r="A934" s="12">
        <v>38005</v>
      </c>
      <c r="B934" s="13">
        <f t="shared" si="112"/>
        <v>1</v>
      </c>
      <c r="C934" s="13">
        <f t="shared" si="113"/>
        <v>19</v>
      </c>
      <c r="D934" s="13">
        <f t="shared" si="114"/>
        <v>2</v>
      </c>
      <c r="E934" s="13">
        <f t="shared" si="115"/>
        <v>4</v>
      </c>
      <c r="F934">
        <v>393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16">
        <f t="shared" si="116"/>
        <v>322.77055070063972</v>
      </c>
      <c r="O934" s="17">
        <f t="shared" si="117"/>
        <v>70.229449299360283</v>
      </c>
      <c r="P934" s="18">
        <f t="shared" si="118"/>
        <v>1</v>
      </c>
      <c r="Q934" s="14">
        <f t="shared" si="119"/>
        <v>4932.1755488914168</v>
      </c>
    </row>
    <row r="935" spans="1:17">
      <c r="A935" s="12">
        <v>38006</v>
      </c>
      <c r="B935" s="13">
        <f t="shared" si="112"/>
        <v>1</v>
      </c>
      <c r="C935" s="13">
        <f t="shared" si="113"/>
        <v>20</v>
      </c>
      <c r="D935" s="13">
        <f t="shared" si="114"/>
        <v>3</v>
      </c>
      <c r="E935" s="13">
        <f t="shared" si="115"/>
        <v>4</v>
      </c>
      <c r="F935">
        <v>320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s="16">
        <f t="shared" si="116"/>
        <v>340.8212060984128</v>
      </c>
      <c r="O935" s="17">
        <f t="shared" si="117"/>
        <v>-20.821206098412802</v>
      </c>
      <c r="P935" s="18">
        <f t="shared" si="118"/>
        <v>0</v>
      </c>
      <c r="Q935" s="14">
        <f t="shared" si="119"/>
        <v>433.52262339258243</v>
      </c>
    </row>
    <row r="936" spans="1:17">
      <c r="A936" s="12">
        <v>38007</v>
      </c>
      <c r="B936" s="13">
        <f t="shared" si="112"/>
        <v>1</v>
      </c>
      <c r="C936" s="13">
        <f t="shared" si="113"/>
        <v>21</v>
      </c>
      <c r="D936" s="13">
        <f t="shared" si="114"/>
        <v>4</v>
      </c>
      <c r="E936" s="13">
        <f t="shared" si="115"/>
        <v>4</v>
      </c>
      <c r="F936">
        <v>290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 s="16">
        <f t="shared" si="116"/>
        <v>374.52646187356265</v>
      </c>
      <c r="O936" s="17">
        <f t="shared" si="117"/>
        <v>-84.526461873562653</v>
      </c>
      <c r="P936" s="18">
        <f t="shared" si="118"/>
        <v>0</v>
      </c>
      <c r="Q936" s="14">
        <f t="shared" si="119"/>
        <v>7144.7227568628405</v>
      </c>
    </row>
    <row r="937" spans="1:17">
      <c r="A937" s="12">
        <v>38008</v>
      </c>
      <c r="B937" s="13">
        <f t="shared" si="112"/>
        <v>1</v>
      </c>
      <c r="C937" s="13">
        <f t="shared" si="113"/>
        <v>22</v>
      </c>
      <c r="D937" s="13">
        <f t="shared" si="114"/>
        <v>5</v>
      </c>
      <c r="E937" s="13">
        <f t="shared" si="115"/>
        <v>4</v>
      </c>
      <c r="F937">
        <v>331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s="16">
        <f t="shared" si="116"/>
        <v>399.4592835337462</v>
      </c>
      <c r="O937" s="17">
        <f t="shared" si="117"/>
        <v>-68.459283533746202</v>
      </c>
      <c r="P937" s="18">
        <f t="shared" si="118"/>
        <v>1</v>
      </c>
      <c r="Q937" s="14">
        <f t="shared" si="119"/>
        <v>4686.6735019538537</v>
      </c>
    </row>
    <row r="938" spans="1:17">
      <c r="A938" s="12">
        <v>38009</v>
      </c>
      <c r="B938" s="13">
        <f t="shared" si="112"/>
        <v>1</v>
      </c>
      <c r="C938" s="13">
        <f t="shared" si="113"/>
        <v>23</v>
      </c>
      <c r="D938" s="13">
        <f t="shared" si="114"/>
        <v>6</v>
      </c>
      <c r="E938" s="13">
        <f t="shared" si="115"/>
        <v>4</v>
      </c>
      <c r="F938">
        <v>591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s="16">
        <f t="shared" si="116"/>
        <v>581.96172665159645</v>
      </c>
      <c r="O938" s="17">
        <f t="shared" si="117"/>
        <v>9.0382733484035498</v>
      </c>
      <c r="P938" s="18">
        <f t="shared" si="118"/>
        <v>0</v>
      </c>
      <c r="Q938" s="14">
        <f t="shared" si="119"/>
        <v>81.690385120461912</v>
      </c>
    </row>
    <row r="939" spans="1:17">
      <c r="A939" s="12">
        <v>38010</v>
      </c>
      <c r="B939" s="13">
        <f t="shared" si="112"/>
        <v>1</v>
      </c>
      <c r="C939" s="13">
        <f t="shared" si="113"/>
        <v>24</v>
      </c>
      <c r="D939" s="13">
        <f t="shared" si="114"/>
        <v>7</v>
      </c>
      <c r="E939" s="13">
        <f t="shared" si="115"/>
        <v>4</v>
      </c>
      <c r="F939">
        <v>660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16">
        <f t="shared" si="116"/>
        <v>635.6437861649963</v>
      </c>
      <c r="O939" s="17">
        <f t="shared" si="117"/>
        <v>24.3562138350037</v>
      </c>
      <c r="P939" s="18">
        <f t="shared" si="118"/>
        <v>0</v>
      </c>
      <c r="Q939" s="14">
        <f t="shared" si="119"/>
        <v>593.22515237642563</v>
      </c>
    </row>
    <row r="940" spans="1:17">
      <c r="A940" s="12">
        <v>38011</v>
      </c>
      <c r="B940" s="13">
        <f t="shared" si="112"/>
        <v>1</v>
      </c>
      <c r="C940" s="13">
        <f t="shared" si="113"/>
        <v>25</v>
      </c>
      <c r="D940" s="13">
        <f t="shared" si="114"/>
        <v>1</v>
      </c>
      <c r="E940" s="13">
        <f t="shared" si="115"/>
        <v>5</v>
      </c>
      <c r="F940">
        <v>447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s="16">
        <f t="shared" si="116"/>
        <v>383.88861639351535</v>
      </c>
      <c r="O940" s="17">
        <f t="shared" si="117"/>
        <v>63.111383606484651</v>
      </c>
      <c r="P940" s="18">
        <f t="shared" si="118"/>
        <v>0</v>
      </c>
      <c r="Q940" s="14">
        <f t="shared" si="119"/>
        <v>3983.0467407248598</v>
      </c>
    </row>
    <row r="941" spans="1:17">
      <c r="A941" s="12">
        <v>38012</v>
      </c>
      <c r="B941" s="13">
        <f t="shared" si="112"/>
        <v>1</v>
      </c>
      <c r="C941" s="13">
        <f t="shared" si="113"/>
        <v>26</v>
      </c>
      <c r="D941" s="13">
        <f t="shared" si="114"/>
        <v>2</v>
      </c>
      <c r="E941" s="13">
        <f t="shared" si="115"/>
        <v>5</v>
      </c>
      <c r="F941">
        <v>292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16">
        <f t="shared" si="116"/>
        <v>273.84199116352249</v>
      </c>
      <c r="O941" s="17">
        <f t="shared" si="117"/>
        <v>18.158008836477507</v>
      </c>
      <c r="P941" s="18">
        <f t="shared" si="118"/>
        <v>0</v>
      </c>
      <c r="Q941" s="14">
        <f t="shared" si="119"/>
        <v>329.71328490559523</v>
      </c>
    </row>
    <row r="942" spans="1:17">
      <c r="A942" s="12">
        <v>38013</v>
      </c>
      <c r="B942" s="13">
        <f t="shared" si="112"/>
        <v>1</v>
      </c>
      <c r="C942" s="13">
        <f t="shared" si="113"/>
        <v>27</v>
      </c>
      <c r="D942" s="13">
        <f t="shared" si="114"/>
        <v>3</v>
      </c>
      <c r="E942" s="13">
        <f t="shared" si="115"/>
        <v>5</v>
      </c>
      <c r="F942">
        <v>350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16">
        <f t="shared" si="116"/>
        <v>291.89264656129558</v>
      </c>
      <c r="O942" s="17">
        <f t="shared" si="117"/>
        <v>58.107353438704422</v>
      </c>
      <c r="P942" s="18">
        <f t="shared" si="118"/>
        <v>0</v>
      </c>
      <c r="Q942" s="14">
        <f t="shared" si="119"/>
        <v>3376.4645236505148</v>
      </c>
    </row>
    <row r="943" spans="1:17">
      <c r="A943" s="12">
        <v>38014</v>
      </c>
      <c r="B943" s="13">
        <f t="shared" si="112"/>
        <v>1</v>
      </c>
      <c r="C943" s="13">
        <f t="shared" si="113"/>
        <v>28</v>
      </c>
      <c r="D943" s="13">
        <f t="shared" si="114"/>
        <v>4</v>
      </c>
      <c r="E943" s="13">
        <f t="shared" si="115"/>
        <v>5</v>
      </c>
      <c r="F943">
        <v>410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s="16">
        <f t="shared" si="116"/>
        <v>325.59790233644543</v>
      </c>
      <c r="O943" s="17">
        <f t="shared" si="117"/>
        <v>84.402097663554571</v>
      </c>
      <c r="P943" s="18">
        <f t="shared" si="118"/>
        <v>1</v>
      </c>
      <c r="Q943" s="14">
        <f t="shared" si="119"/>
        <v>7123.714090008204</v>
      </c>
    </row>
    <row r="944" spans="1:17">
      <c r="A944" s="12">
        <v>38015</v>
      </c>
      <c r="B944" s="13">
        <f t="shared" si="112"/>
        <v>1</v>
      </c>
      <c r="C944" s="13">
        <f t="shared" si="113"/>
        <v>29</v>
      </c>
      <c r="D944" s="13">
        <f t="shared" si="114"/>
        <v>5</v>
      </c>
      <c r="E944" s="13">
        <f t="shared" si="115"/>
        <v>5</v>
      </c>
      <c r="F944">
        <v>307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s="16">
        <f t="shared" si="116"/>
        <v>350.53072399662898</v>
      </c>
      <c r="O944" s="17">
        <f t="shared" si="117"/>
        <v>-43.530723996628979</v>
      </c>
      <c r="P944" s="18">
        <f t="shared" si="118"/>
        <v>1</v>
      </c>
      <c r="Q944" s="14">
        <f t="shared" si="119"/>
        <v>1894.9239316706901</v>
      </c>
    </row>
    <row r="945" spans="1:17">
      <c r="A945" s="12">
        <v>38016</v>
      </c>
      <c r="B945" s="13">
        <f t="shared" si="112"/>
        <v>1</v>
      </c>
      <c r="C945" s="13">
        <f t="shared" si="113"/>
        <v>30</v>
      </c>
      <c r="D945" s="13">
        <f t="shared" si="114"/>
        <v>6</v>
      </c>
      <c r="E945" s="13">
        <f t="shared" si="115"/>
        <v>5</v>
      </c>
      <c r="F945">
        <v>645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16">
        <f t="shared" si="116"/>
        <v>533.03316711447928</v>
      </c>
      <c r="O945" s="17">
        <f t="shared" si="117"/>
        <v>111.96683288552072</v>
      </c>
      <c r="P945" s="18">
        <f t="shared" si="118"/>
        <v>0</v>
      </c>
      <c r="Q945" s="14">
        <f t="shared" si="119"/>
        <v>12536.571666414124</v>
      </c>
    </row>
    <row r="946" spans="1:17">
      <c r="A946" s="12">
        <v>38017</v>
      </c>
      <c r="B946" s="13">
        <f t="shared" si="112"/>
        <v>1</v>
      </c>
      <c r="C946" s="13">
        <f t="shared" si="113"/>
        <v>31</v>
      </c>
      <c r="D946" s="13">
        <f t="shared" si="114"/>
        <v>7</v>
      </c>
      <c r="E946" s="13">
        <f t="shared" si="115"/>
        <v>5</v>
      </c>
      <c r="F946">
        <v>646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16">
        <f t="shared" si="116"/>
        <v>586.71522662787913</v>
      </c>
      <c r="O946" s="17">
        <f t="shared" si="117"/>
        <v>59.284773372120867</v>
      </c>
      <c r="P946" s="18">
        <f t="shared" si="118"/>
        <v>1</v>
      </c>
      <c r="Q946" s="14">
        <f t="shared" si="119"/>
        <v>3514.6843537837312</v>
      </c>
    </row>
    <row r="947" spans="1:17">
      <c r="A947" s="12">
        <v>38018</v>
      </c>
      <c r="B947" s="13">
        <f t="shared" si="112"/>
        <v>2</v>
      </c>
      <c r="C947" s="13">
        <f t="shared" si="113"/>
        <v>1</v>
      </c>
      <c r="D947" s="13">
        <f t="shared" si="114"/>
        <v>1</v>
      </c>
      <c r="E947" s="13">
        <f t="shared" si="115"/>
        <v>6</v>
      </c>
      <c r="F947">
        <v>185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16">
        <f t="shared" si="116"/>
        <v>380.24575133184169</v>
      </c>
      <c r="O947" s="17">
        <f t="shared" si="117"/>
        <v>-195.24575133184169</v>
      </c>
      <c r="P947" s="18">
        <f t="shared" si="118"/>
        <v>0</v>
      </c>
      <c r="Q947" s="14">
        <f t="shared" si="119"/>
        <v>38120.903413135362</v>
      </c>
    </row>
    <row r="948" spans="1:17">
      <c r="A948" s="12">
        <v>38019</v>
      </c>
      <c r="B948" s="13">
        <f t="shared" si="112"/>
        <v>2</v>
      </c>
      <c r="C948" s="13">
        <f t="shared" si="113"/>
        <v>2</v>
      </c>
      <c r="D948" s="13">
        <f t="shared" si="114"/>
        <v>2</v>
      </c>
      <c r="E948" s="13">
        <f t="shared" si="115"/>
        <v>6</v>
      </c>
      <c r="F948">
        <v>259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s="16">
        <f t="shared" si="116"/>
        <v>270.19912610184883</v>
      </c>
      <c r="O948" s="17">
        <f t="shared" si="117"/>
        <v>-11.199126101848833</v>
      </c>
      <c r="P948" s="18">
        <f t="shared" si="118"/>
        <v>1</v>
      </c>
      <c r="Q948" s="14">
        <f t="shared" si="119"/>
        <v>125.42042544511185</v>
      </c>
    </row>
    <row r="949" spans="1:17">
      <c r="A949" s="12">
        <v>38020</v>
      </c>
      <c r="B949" s="13">
        <f t="shared" si="112"/>
        <v>2</v>
      </c>
      <c r="C949" s="13">
        <f t="shared" si="113"/>
        <v>3</v>
      </c>
      <c r="D949" s="13">
        <f t="shared" si="114"/>
        <v>3</v>
      </c>
      <c r="E949" s="13">
        <f t="shared" si="115"/>
        <v>6</v>
      </c>
      <c r="F949">
        <v>317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16">
        <f t="shared" si="116"/>
        <v>288.24978149962192</v>
      </c>
      <c r="O949" s="17">
        <f t="shared" si="117"/>
        <v>28.750218500378082</v>
      </c>
      <c r="P949" s="18">
        <f t="shared" si="118"/>
        <v>1</v>
      </c>
      <c r="Q949" s="14">
        <f t="shared" si="119"/>
        <v>826.57506381948212</v>
      </c>
    </row>
    <row r="950" spans="1:17">
      <c r="A950" s="12">
        <v>38021</v>
      </c>
      <c r="B950" s="13">
        <f t="shared" si="112"/>
        <v>2</v>
      </c>
      <c r="C950" s="13">
        <f t="shared" si="113"/>
        <v>4</v>
      </c>
      <c r="D950" s="13">
        <f t="shared" si="114"/>
        <v>4</v>
      </c>
      <c r="E950" s="13">
        <f t="shared" si="115"/>
        <v>6</v>
      </c>
      <c r="F950">
        <v>253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16">
        <f t="shared" si="116"/>
        <v>321.95503727477177</v>
      </c>
      <c r="O950" s="17">
        <f t="shared" si="117"/>
        <v>-68.955037274771769</v>
      </c>
      <c r="P950" s="18">
        <f t="shared" si="118"/>
        <v>0</v>
      </c>
      <c r="Q950" s="14">
        <f t="shared" si="119"/>
        <v>4754.7971655651636</v>
      </c>
    </row>
    <row r="951" spans="1:17">
      <c r="A951" s="12">
        <v>38022</v>
      </c>
      <c r="B951" s="13">
        <f t="shared" si="112"/>
        <v>2</v>
      </c>
      <c r="C951" s="13">
        <f t="shared" si="113"/>
        <v>5</v>
      </c>
      <c r="D951" s="13">
        <f t="shared" si="114"/>
        <v>5</v>
      </c>
      <c r="E951" s="13">
        <f t="shared" si="115"/>
        <v>6</v>
      </c>
      <c r="F951">
        <v>345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s="16">
        <f t="shared" si="116"/>
        <v>346.88785893495532</v>
      </c>
      <c r="O951" s="17">
        <f t="shared" si="117"/>
        <v>-1.8878589349553181</v>
      </c>
      <c r="P951" s="18">
        <f t="shared" si="118"/>
        <v>1</v>
      </c>
      <c r="Q951" s="14">
        <f t="shared" si="119"/>
        <v>3.5640113582906281</v>
      </c>
    </row>
    <row r="952" spans="1:17">
      <c r="A952" s="12">
        <v>38023</v>
      </c>
      <c r="B952" s="13">
        <f t="shared" si="112"/>
        <v>2</v>
      </c>
      <c r="C952" s="13">
        <f t="shared" si="113"/>
        <v>6</v>
      </c>
      <c r="D952" s="13">
        <f t="shared" si="114"/>
        <v>6</v>
      </c>
      <c r="E952" s="13">
        <f t="shared" si="115"/>
        <v>6</v>
      </c>
      <c r="F952">
        <v>659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16">
        <f t="shared" si="116"/>
        <v>529.39030205280551</v>
      </c>
      <c r="O952" s="17">
        <f t="shared" si="117"/>
        <v>129.60969794719449</v>
      </c>
      <c r="P952" s="18">
        <f t="shared" si="118"/>
        <v>0</v>
      </c>
      <c r="Q952" s="14">
        <f t="shared" si="119"/>
        <v>16798.673801962992</v>
      </c>
    </row>
    <row r="953" spans="1:17">
      <c r="A953" s="12">
        <v>38024</v>
      </c>
      <c r="B953" s="13">
        <f t="shared" si="112"/>
        <v>2</v>
      </c>
      <c r="C953" s="13">
        <f t="shared" si="113"/>
        <v>7</v>
      </c>
      <c r="D953" s="13">
        <f t="shared" si="114"/>
        <v>7</v>
      </c>
      <c r="E953" s="13">
        <f t="shared" si="115"/>
        <v>6</v>
      </c>
      <c r="F953">
        <v>652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16">
        <f t="shared" si="116"/>
        <v>583.07236156620536</v>
      </c>
      <c r="O953" s="17">
        <f t="shared" si="117"/>
        <v>68.927638433794641</v>
      </c>
      <c r="P953" s="18">
        <f t="shared" si="118"/>
        <v>1</v>
      </c>
      <c r="Q953" s="14">
        <f t="shared" si="119"/>
        <v>4751.0193400599237</v>
      </c>
    </row>
    <row r="954" spans="1:17">
      <c r="A954" s="12">
        <v>38025</v>
      </c>
      <c r="B954" s="13">
        <f t="shared" si="112"/>
        <v>2</v>
      </c>
      <c r="C954" s="13">
        <f t="shared" si="113"/>
        <v>8</v>
      </c>
      <c r="D954" s="13">
        <f t="shared" si="114"/>
        <v>1</v>
      </c>
      <c r="E954" s="13">
        <f t="shared" si="115"/>
        <v>7</v>
      </c>
      <c r="F954">
        <v>363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16">
        <f t="shared" si="116"/>
        <v>407.07205379340564</v>
      </c>
      <c r="O954" s="17">
        <f t="shared" si="117"/>
        <v>-44.072053793405644</v>
      </c>
      <c r="P954" s="18">
        <f t="shared" si="118"/>
        <v>0</v>
      </c>
      <c r="Q954" s="14">
        <f t="shared" si="119"/>
        <v>1942.3459255688408</v>
      </c>
    </row>
    <row r="955" spans="1:17">
      <c r="A955" s="12">
        <v>38026</v>
      </c>
      <c r="B955" s="13">
        <f t="shared" si="112"/>
        <v>2</v>
      </c>
      <c r="C955" s="13">
        <f t="shared" si="113"/>
        <v>9</v>
      </c>
      <c r="D955" s="13">
        <f t="shared" si="114"/>
        <v>2</v>
      </c>
      <c r="E955" s="13">
        <f t="shared" si="115"/>
        <v>7</v>
      </c>
      <c r="F955">
        <v>260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16">
        <f t="shared" si="116"/>
        <v>297.02542856341279</v>
      </c>
      <c r="O955" s="17">
        <f t="shared" si="117"/>
        <v>-37.025428563412788</v>
      </c>
      <c r="P955" s="18">
        <f t="shared" si="118"/>
        <v>0</v>
      </c>
      <c r="Q955" s="14">
        <f t="shared" si="119"/>
        <v>1370.8823603043836</v>
      </c>
    </row>
    <row r="956" spans="1:17">
      <c r="A956" s="12">
        <v>38027</v>
      </c>
      <c r="B956" s="13">
        <f t="shared" si="112"/>
        <v>2</v>
      </c>
      <c r="C956" s="13">
        <f t="shared" si="113"/>
        <v>10</v>
      </c>
      <c r="D956" s="13">
        <f t="shared" si="114"/>
        <v>3</v>
      </c>
      <c r="E956" s="13">
        <f t="shared" si="115"/>
        <v>7</v>
      </c>
      <c r="F956">
        <v>310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16">
        <f t="shared" si="116"/>
        <v>315.07608396118587</v>
      </c>
      <c r="O956" s="17">
        <f t="shared" si="117"/>
        <v>-5.0760839611858728</v>
      </c>
      <c r="P956" s="18">
        <f t="shared" si="118"/>
        <v>0</v>
      </c>
      <c r="Q956" s="14">
        <f t="shared" si="119"/>
        <v>25.766628381008463</v>
      </c>
    </row>
    <row r="957" spans="1:17">
      <c r="A957" s="12">
        <v>38028</v>
      </c>
      <c r="B957" s="13">
        <f t="shared" si="112"/>
        <v>2</v>
      </c>
      <c r="C957" s="13">
        <f t="shared" si="113"/>
        <v>11</v>
      </c>
      <c r="D957" s="13">
        <f t="shared" si="114"/>
        <v>4</v>
      </c>
      <c r="E957" s="13">
        <f t="shared" si="115"/>
        <v>7</v>
      </c>
      <c r="F957">
        <v>317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16">
        <f t="shared" si="116"/>
        <v>348.78133973633578</v>
      </c>
      <c r="O957" s="17">
        <f t="shared" si="117"/>
        <v>-31.781339736335781</v>
      </c>
      <c r="P957" s="18">
        <f t="shared" si="118"/>
        <v>0</v>
      </c>
      <c r="Q957" s="14">
        <f t="shared" si="119"/>
        <v>1010.0535554363956</v>
      </c>
    </row>
    <row r="958" spans="1:17">
      <c r="A958" s="12">
        <v>38029</v>
      </c>
      <c r="B958" s="13">
        <f t="shared" si="112"/>
        <v>2</v>
      </c>
      <c r="C958" s="13">
        <f t="shared" si="113"/>
        <v>12</v>
      </c>
      <c r="D958" s="13">
        <f t="shared" si="114"/>
        <v>5</v>
      </c>
      <c r="E958" s="13">
        <f t="shared" si="115"/>
        <v>7</v>
      </c>
      <c r="F958">
        <v>370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16">
        <f t="shared" si="116"/>
        <v>373.71416139651933</v>
      </c>
      <c r="O958" s="17">
        <f t="shared" si="117"/>
        <v>-3.7141613965193301</v>
      </c>
      <c r="P958" s="18">
        <f t="shared" si="118"/>
        <v>1</v>
      </c>
      <c r="Q958" s="14">
        <f t="shared" si="119"/>
        <v>13.794994879394419</v>
      </c>
    </row>
    <row r="959" spans="1:17">
      <c r="A959" s="12">
        <v>38030</v>
      </c>
      <c r="B959" s="13">
        <f t="shared" si="112"/>
        <v>2</v>
      </c>
      <c r="C959" s="13">
        <f t="shared" si="113"/>
        <v>13</v>
      </c>
      <c r="D959" s="13">
        <f t="shared" si="114"/>
        <v>6</v>
      </c>
      <c r="E959" s="13">
        <f t="shared" si="115"/>
        <v>7</v>
      </c>
      <c r="F959">
        <v>644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16">
        <f t="shared" si="116"/>
        <v>556.21660451436958</v>
      </c>
      <c r="O959" s="17">
        <f t="shared" si="117"/>
        <v>87.783395485630422</v>
      </c>
      <c r="P959" s="18">
        <f t="shared" si="118"/>
        <v>1</v>
      </c>
      <c r="Q959" s="14">
        <f t="shared" si="119"/>
        <v>7705.9245229865992</v>
      </c>
    </row>
    <row r="960" spans="1:17">
      <c r="A960" s="12">
        <v>38031</v>
      </c>
      <c r="B960" s="13">
        <f t="shared" si="112"/>
        <v>2</v>
      </c>
      <c r="C960" s="13">
        <f t="shared" si="113"/>
        <v>14</v>
      </c>
      <c r="D960" s="13">
        <f t="shared" si="114"/>
        <v>7</v>
      </c>
      <c r="E960" s="13">
        <f t="shared" si="115"/>
        <v>7</v>
      </c>
      <c r="F960">
        <v>930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 s="16">
        <f t="shared" si="116"/>
        <v>982.85170504800931</v>
      </c>
      <c r="O960" s="17">
        <f t="shared" si="117"/>
        <v>-52.851705048009308</v>
      </c>
      <c r="P960" s="18">
        <f t="shared" si="118"/>
        <v>1</v>
      </c>
      <c r="Q960" s="14">
        <f t="shared" si="119"/>
        <v>2793.3027264817724</v>
      </c>
    </row>
    <row r="961" spans="1:17">
      <c r="A961" s="12">
        <v>38032</v>
      </c>
      <c r="B961" s="13">
        <f t="shared" si="112"/>
        <v>2</v>
      </c>
      <c r="C961" s="13">
        <f t="shared" si="113"/>
        <v>15</v>
      </c>
      <c r="D961" s="13">
        <f t="shared" si="114"/>
        <v>1</v>
      </c>
      <c r="E961" s="13">
        <f t="shared" si="115"/>
        <v>8</v>
      </c>
      <c r="F961">
        <v>460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16">
        <f t="shared" si="116"/>
        <v>426.39023144689446</v>
      </c>
      <c r="O961" s="17">
        <f t="shared" si="117"/>
        <v>33.609768553105539</v>
      </c>
      <c r="P961" s="18">
        <f t="shared" si="118"/>
        <v>1</v>
      </c>
      <c r="Q961" s="14">
        <f t="shared" si="119"/>
        <v>1129.6165421933219</v>
      </c>
    </row>
    <row r="962" spans="1:17">
      <c r="A962" s="12">
        <v>38033</v>
      </c>
      <c r="B962" s="13">
        <f t="shared" si="112"/>
        <v>2</v>
      </c>
      <c r="C962" s="13">
        <f t="shared" si="113"/>
        <v>16</v>
      </c>
      <c r="D962" s="13">
        <f t="shared" si="114"/>
        <v>2</v>
      </c>
      <c r="E962" s="13">
        <f t="shared" si="115"/>
        <v>8</v>
      </c>
      <c r="F962">
        <v>292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16">
        <f t="shared" si="116"/>
        <v>316.34360621690161</v>
      </c>
      <c r="O962" s="17">
        <f t="shared" si="117"/>
        <v>-24.343606216901605</v>
      </c>
      <c r="P962" s="18">
        <f t="shared" si="118"/>
        <v>0</v>
      </c>
      <c r="Q962" s="14">
        <f t="shared" si="119"/>
        <v>592.61116364357053</v>
      </c>
    </row>
    <row r="963" spans="1:17">
      <c r="A963" s="12">
        <v>38034</v>
      </c>
      <c r="B963" s="13">
        <f t="shared" si="112"/>
        <v>2</v>
      </c>
      <c r="C963" s="13">
        <f t="shared" si="113"/>
        <v>17</v>
      </c>
      <c r="D963" s="13">
        <f t="shared" si="114"/>
        <v>3</v>
      </c>
      <c r="E963" s="13">
        <f t="shared" si="115"/>
        <v>8</v>
      </c>
      <c r="F963">
        <v>318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16">
        <f t="shared" si="116"/>
        <v>334.39426161467469</v>
      </c>
      <c r="O963" s="17">
        <f t="shared" si="117"/>
        <v>-16.39426161467469</v>
      </c>
      <c r="P963" s="18">
        <f t="shared" si="118"/>
        <v>0</v>
      </c>
      <c r="Q963" s="14">
        <f t="shared" si="119"/>
        <v>268.77181389039595</v>
      </c>
    </row>
    <row r="964" spans="1:17">
      <c r="A964" s="12">
        <v>38035</v>
      </c>
      <c r="B964" s="13">
        <f t="shared" si="112"/>
        <v>2</v>
      </c>
      <c r="C964" s="13">
        <f t="shared" si="113"/>
        <v>18</v>
      </c>
      <c r="D964" s="13">
        <f t="shared" si="114"/>
        <v>4</v>
      </c>
      <c r="E964" s="13">
        <f t="shared" si="115"/>
        <v>8</v>
      </c>
      <c r="F964">
        <v>338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s="16">
        <f t="shared" si="116"/>
        <v>368.09951738982454</v>
      </c>
      <c r="O964" s="17">
        <f t="shared" si="117"/>
        <v>-30.099517389824541</v>
      </c>
      <c r="P964" s="18">
        <f t="shared" si="118"/>
        <v>1</v>
      </c>
      <c r="Q964" s="14">
        <f t="shared" si="119"/>
        <v>905.98094710034991</v>
      </c>
    </row>
    <row r="965" spans="1:17">
      <c r="A965" s="12">
        <v>38036</v>
      </c>
      <c r="B965" s="13">
        <f t="shared" si="112"/>
        <v>2</v>
      </c>
      <c r="C965" s="13">
        <f t="shared" si="113"/>
        <v>19</v>
      </c>
      <c r="D965" s="13">
        <f t="shared" si="114"/>
        <v>5</v>
      </c>
      <c r="E965" s="13">
        <f t="shared" si="115"/>
        <v>8</v>
      </c>
      <c r="F965">
        <v>444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16">
        <f t="shared" si="116"/>
        <v>393.03233905000809</v>
      </c>
      <c r="O965" s="17">
        <f t="shared" si="117"/>
        <v>50.96766094999191</v>
      </c>
      <c r="P965" s="18">
        <f t="shared" si="118"/>
        <v>0</v>
      </c>
      <c r="Q965" s="14">
        <f t="shared" si="119"/>
        <v>2597.7024627133301</v>
      </c>
    </row>
    <row r="966" spans="1:17">
      <c r="A966" s="12">
        <v>38037</v>
      </c>
      <c r="B966" s="13">
        <f t="shared" ref="B966:B1029" si="120">MONTH(A966)</f>
        <v>2</v>
      </c>
      <c r="C966" s="13">
        <f t="shared" ref="C966:C1029" si="121">DAY(A966)</f>
        <v>20</v>
      </c>
      <c r="D966" s="13">
        <f t="shared" ref="D966:D1029" si="122">WEEKDAY(A966)</f>
        <v>6</v>
      </c>
      <c r="E966" s="13">
        <f t="shared" ref="E966:E1029" si="123">WEEKNUM(A966)</f>
        <v>8</v>
      </c>
      <c r="F966">
        <v>589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16">
        <f t="shared" si="116"/>
        <v>575.53478216785834</v>
      </c>
      <c r="O966" s="17">
        <f t="shared" si="117"/>
        <v>13.465217832141661</v>
      </c>
      <c r="P966" s="18">
        <f t="shared" si="118"/>
        <v>0</v>
      </c>
      <c r="Q966" s="14">
        <f t="shared" si="119"/>
        <v>181.31209126702578</v>
      </c>
    </row>
    <row r="967" spans="1:17">
      <c r="A967" s="12">
        <v>38038</v>
      </c>
      <c r="B967" s="13">
        <f t="shared" si="120"/>
        <v>2</v>
      </c>
      <c r="C967" s="13">
        <f t="shared" si="121"/>
        <v>21</v>
      </c>
      <c r="D967" s="13">
        <f t="shared" si="122"/>
        <v>7</v>
      </c>
      <c r="E967" s="13">
        <f t="shared" si="123"/>
        <v>8</v>
      </c>
      <c r="F967">
        <v>655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16">
        <f t="shared" ref="N967:N1030" si="124">$T$5+VLOOKUP(D967,$S$8:$T$14,2)+VLOOKUP(E967,$S$17:$T$69,2)+G967*$T$73+H967*$T$74+I967*$T$75+J967*$T$76+M967*$T$79+L967*$T$78+K967*$T$77</f>
        <v>629.21684168125819</v>
      </c>
      <c r="O967" s="17">
        <f t="shared" ref="O967:O1030" si="125">F967-N967</f>
        <v>25.783158318741812</v>
      </c>
      <c r="P967" s="18">
        <f t="shared" ref="P967:P1030" si="126">IF(O967*O968&lt;0,1,0)</f>
        <v>1</v>
      </c>
      <c r="Q967" s="14">
        <f t="shared" ref="Q967:Q1030" si="127">O967^2</f>
        <v>664.77125288930506</v>
      </c>
    </row>
    <row r="968" spans="1:17">
      <c r="A968" s="12">
        <v>38039</v>
      </c>
      <c r="B968" s="13">
        <f t="shared" si="120"/>
        <v>2</v>
      </c>
      <c r="C968" s="13">
        <f t="shared" si="121"/>
        <v>22</v>
      </c>
      <c r="D968" s="13">
        <f t="shared" si="122"/>
        <v>1</v>
      </c>
      <c r="E968" s="13">
        <f t="shared" si="123"/>
        <v>9</v>
      </c>
      <c r="F968">
        <v>376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16">
        <f t="shared" si="124"/>
        <v>393.70997526190604</v>
      </c>
      <c r="O968" s="17">
        <f t="shared" si="125"/>
        <v>-17.709975261906038</v>
      </c>
      <c r="P968" s="18">
        <f t="shared" si="126"/>
        <v>0</v>
      </c>
      <c r="Q968" s="14">
        <f t="shared" si="127"/>
        <v>313.64322377732384</v>
      </c>
    </row>
    <row r="969" spans="1:17">
      <c r="A969" s="12">
        <v>38040</v>
      </c>
      <c r="B969" s="13">
        <f t="shared" si="120"/>
        <v>2</v>
      </c>
      <c r="C969" s="13">
        <f t="shared" si="121"/>
        <v>23</v>
      </c>
      <c r="D969" s="13">
        <f t="shared" si="122"/>
        <v>2</v>
      </c>
      <c r="E969" s="13">
        <f t="shared" si="123"/>
        <v>9</v>
      </c>
      <c r="F969">
        <v>235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16">
        <f t="shared" si="124"/>
        <v>283.66335003191318</v>
      </c>
      <c r="O969" s="17">
        <f t="shared" si="125"/>
        <v>-48.663350031913183</v>
      </c>
      <c r="P969" s="18">
        <f t="shared" si="126"/>
        <v>1</v>
      </c>
      <c r="Q969" s="14">
        <f t="shared" si="127"/>
        <v>2368.1216363285048</v>
      </c>
    </row>
    <row r="970" spans="1:17">
      <c r="A970" s="12">
        <v>38041</v>
      </c>
      <c r="B970" s="13">
        <f t="shared" si="120"/>
        <v>2</v>
      </c>
      <c r="C970" s="13">
        <f t="shared" si="121"/>
        <v>24</v>
      </c>
      <c r="D970" s="13">
        <f t="shared" si="122"/>
        <v>3</v>
      </c>
      <c r="E970" s="13">
        <f t="shared" si="123"/>
        <v>9</v>
      </c>
      <c r="F970">
        <v>322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16">
        <f t="shared" si="124"/>
        <v>301.71400542968627</v>
      </c>
      <c r="O970" s="17">
        <f t="shared" si="125"/>
        <v>20.285994570313733</v>
      </c>
      <c r="P970" s="18">
        <f t="shared" si="126"/>
        <v>0</v>
      </c>
      <c r="Q970" s="14">
        <f t="shared" si="127"/>
        <v>411.52157570679827</v>
      </c>
    </row>
    <row r="971" spans="1:17">
      <c r="A971" s="12">
        <v>38042</v>
      </c>
      <c r="B971" s="13">
        <f t="shared" si="120"/>
        <v>2</v>
      </c>
      <c r="C971" s="13">
        <f t="shared" si="121"/>
        <v>25</v>
      </c>
      <c r="D971" s="13">
        <f t="shared" si="122"/>
        <v>4</v>
      </c>
      <c r="E971" s="13">
        <f t="shared" si="123"/>
        <v>9</v>
      </c>
      <c r="F971">
        <v>372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16">
        <f t="shared" si="124"/>
        <v>335.41926120483612</v>
      </c>
      <c r="O971" s="17">
        <f t="shared" si="125"/>
        <v>36.580738795163882</v>
      </c>
      <c r="P971" s="18">
        <f t="shared" si="126"/>
        <v>1</v>
      </c>
      <c r="Q971" s="14">
        <f t="shared" si="127"/>
        <v>1338.1504508000078</v>
      </c>
    </row>
    <row r="972" spans="1:17">
      <c r="A972" s="12">
        <v>38043</v>
      </c>
      <c r="B972" s="13">
        <f t="shared" si="120"/>
        <v>2</v>
      </c>
      <c r="C972" s="13">
        <f t="shared" si="121"/>
        <v>26</v>
      </c>
      <c r="D972" s="13">
        <f t="shared" si="122"/>
        <v>5</v>
      </c>
      <c r="E972" s="13">
        <f t="shared" si="123"/>
        <v>9</v>
      </c>
      <c r="F972">
        <v>360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s="16">
        <f t="shared" si="124"/>
        <v>360.35208286501967</v>
      </c>
      <c r="O972" s="17">
        <f t="shared" si="125"/>
        <v>-0.35208286501966768</v>
      </c>
      <c r="P972" s="18">
        <f t="shared" si="126"/>
        <v>1</v>
      </c>
      <c r="Q972" s="14">
        <f t="shared" si="127"/>
        <v>0.12396234384045753</v>
      </c>
    </row>
    <row r="973" spans="1:17">
      <c r="A973" s="12">
        <v>38044</v>
      </c>
      <c r="B973" s="13">
        <f t="shared" si="120"/>
        <v>2</v>
      </c>
      <c r="C973" s="13">
        <f t="shared" si="121"/>
        <v>27</v>
      </c>
      <c r="D973" s="13">
        <f t="shared" si="122"/>
        <v>6</v>
      </c>
      <c r="E973" s="13">
        <f t="shared" si="123"/>
        <v>9</v>
      </c>
      <c r="F973">
        <v>622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16">
        <f t="shared" si="124"/>
        <v>542.85452598286986</v>
      </c>
      <c r="O973" s="17">
        <f t="shared" si="125"/>
        <v>79.145474017130141</v>
      </c>
      <c r="P973" s="18">
        <f t="shared" si="126"/>
        <v>0</v>
      </c>
      <c r="Q973" s="14">
        <f t="shared" si="127"/>
        <v>6264.0060573962219</v>
      </c>
    </row>
    <row r="974" spans="1:17">
      <c r="A974" s="12">
        <v>38045</v>
      </c>
      <c r="B974" s="13">
        <f t="shared" si="120"/>
        <v>2</v>
      </c>
      <c r="C974" s="13">
        <f t="shared" si="121"/>
        <v>28</v>
      </c>
      <c r="D974" s="13">
        <f t="shared" si="122"/>
        <v>7</v>
      </c>
      <c r="E974" s="13">
        <f t="shared" si="123"/>
        <v>9</v>
      </c>
      <c r="F974">
        <v>609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16">
        <f t="shared" si="124"/>
        <v>596.53658549626971</v>
      </c>
      <c r="O974" s="17">
        <f t="shared" si="125"/>
        <v>12.463414503730291</v>
      </c>
      <c r="P974" s="18">
        <f t="shared" si="126"/>
        <v>0</v>
      </c>
      <c r="Q974" s="14">
        <f t="shared" si="127"/>
        <v>155.33670109179459</v>
      </c>
    </row>
    <row r="975" spans="1:17">
      <c r="A975" s="12">
        <v>38046</v>
      </c>
      <c r="B975" s="13">
        <f t="shared" si="120"/>
        <v>2</v>
      </c>
      <c r="C975" s="13">
        <f t="shared" si="121"/>
        <v>29</v>
      </c>
      <c r="D975" s="13">
        <f t="shared" si="122"/>
        <v>1</v>
      </c>
      <c r="E975" s="13">
        <f t="shared" si="123"/>
        <v>10</v>
      </c>
      <c r="F975">
        <v>442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16">
        <f t="shared" si="124"/>
        <v>425.35289537523323</v>
      </c>
      <c r="O975" s="17">
        <f t="shared" si="125"/>
        <v>16.647104624766769</v>
      </c>
      <c r="P975" s="18">
        <f t="shared" si="126"/>
        <v>1</v>
      </c>
      <c r="Q975" s="14">
        <f t="shared" si="127"/>
        <v>277.12609238793112</v>
      </c>
    </row>
    <row r="976" spans="1:17">
      <c r="A976" s="12">
        <v>38047</v>
      </c>
      <c r="B976" s="13">
        <f t="shared" si="120"/>
        <v>3</v>
      </c>
      <c r="C976" s="13">
        <f t="shared" si="121"/>
        <v>1</v>
      </c>
      <c r="D976" s="13">
        <f t="shared" si="122"/>
        <v>2</v>
      </c>
      <c r="E976" s="13">
        <f t="shared" si="123"/>
        <v>10</v>
      </c>
      <c r="F976">
        <v>274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s="16">
        <f t="shared" si="124"/>
        <v>315.30627014524038</v>
      </c>
      <c r="O976" s="17">
        <f t="shared" si="125"/>
        <v>-41.306270145240376</v>
      </c>
      <c r="P976" s="18">
        <f t="shared" si="126"/>
        <v>1</v>
      </c>
      <c r="Q976" s="14">
        <f t="shared" si="127"/>
        <v>1706.2079533115764</v>
      </c>
    </row>
    <row r="977" spans="1:17">
      <c r="A977" s="12">
        <v>38048</v>
      </c>
      <c r="B977" s="13">
        <f t="shared" si="120"/>
        <v>3</v>
      </c>
      <c r="C977" s="13">
        <f t="shared" si="121"/>
        <v>2</v>
      </c>
      <c r="D977" s="13">
        <f t="shared" si="122"/>
        <v>3</v>
      </c>
      <c r="E977" s="13">
        <f t="shared" si="123"/>
        <v>10</v>
      </c>
      <c r="F977">
        <v>414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16">
        <f t="shared" si="124"/>
        <v>333.35692554301346</v>
      </c>
      <c r="O977" s="17">
        <f t="shared" si="125"/>
        <v>80.64307445698654</v>
      </c>
      <c r="P977" s="18">
        <f t="shared" si="126"/>
        <v>1</v>
      </c>
      <c r="Q977" s="14">
        <f t="shared" si="127"/>
        <v>6503.3054578750753</v>
      </c>
    </row>
    <row r="978" spans="1:17">
      <c r="A978" s="12">
        <v>38049</v>
      </c>
      <c r="B978" s="13">
        <f t="shared" si="120"/>
        <v>3</v>
      </c>
      <c r="C978" s="13">
        <f t="shared" si="121"/>
        <v>3</v>
      </c>
      <c r="D978" s="13">
        <f t="shared" si="122"/>
        <v>4</v>
      </c>
      <c r="E978" s="13">
        <f t="shared" si="123"/>
        <v>10</v>
      </c>
      <c r="F978">
        <v>298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16">
        <f t="shared" si="124"/>
        <v>367.06218131816331</v>
      </c>
      <c r="O978" s="17">
        <f t="shared" si="125"/>
        <v>-69.062181318163312</v>
      </c>
      <c r="P978" s="18">
        <f t="shared" si="126"/>
        <v>0</v>
      </c>
      <c r="Q978" s="14">
        <f t="shared" si="127"/>
        <v>4769.5848884228653</v>
      </c>
    </row>
    <row r="979" spans="1:17">
      <c r="A979" s="12">
        <v>38050</v>
      </c>
      <c r="B979" s="13">
        <f t="shared" si="120"/>
        <v>3</v>
      </c>
      <c r="C979" s="13">
        <f t="shared" si="121"/>
        <v>4</v>
      </c>
      <c r="D979" s="13">
        <f t="shared" si="122"/>
        <v>5</v>
      </c>
      <c r="E979" s="13">
        <f t="shared" si="123"/>
        <v>10</v>
      </c>
      <c r="F979">
        <v>365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16">
        <f t="shared" si="124"/>
        <v>391.99500297834686</v>
      </c>
      <c r="O979" s="17">
        <f t="shared" si="125"/>
        <v>-26.995002978346861</v>
      </c>
      <c r="P979" s="18">
        <f t="shared" si="126"/>
        <v>1</v>
      </c>
      <c r="Q979" s="14">
        <f t="shared" si="127"/>
        <v>728.73018580095584</v>
      </c>
    </row>
    <row r="980" spans="1:17">
      <c r="A980" s="12">
        <v>38051</v>
      </c>
      <c r="B980" s="13">
        <f t="shared" si="120"/>
        <v>3</v>
      </c>
      <c r="C980" s="13">
        <f t="shared" si="121"/>
        <v>5</v>
      </c>
      <c r="D980" s="13">
        <f t="shared" si="122"/>
        <v>6</v>
      </c>
      <c r="E980" s="13">
        <f t="shared" si="123"/>
        <v>10</v>
      </c>
      <c r="F980">
        <v>581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s="16">
        <f t="shared" si="124"/>
        <v>574.49744609619711</v>
      </c>
      <c r="O980" s="17">
        <f t="shared" si="125"/>
        <v>6.502553903802891</v>
      </c>
      <c r="P980" s="18">
        <f t="shared" si="126"/>
        <v>1</v>
      </c>
      <c r="Q980" s="14">
        <f t="shared" si="127"/>
        <v>42.283207271862217</v>
      </c>
    </row>
    <row r="981" spans="1:17">
      <c r="A981" s="12">
        <v>38052</v>
      </c>
      <c r="B981" s="13">
        <f t="shared" si="120"/>
        <v>3</v>
      </c>
      <c r="C981" s="13">
        <f t="shared" si="121"/>
        <v>6</v>
      </c>
      <c r="D981" s="13">
        <f t="shared" si="122"/>
        <v>7</v>
      </c>
      <c r="E981" s="13">
        <f t="shared" si="123"/>
        <v>10</v>
      </c>
      <c r="F981">
        <v>582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16">
        <f t="shared" si="124"/>
        <v>628.17950560959696</v>
      </c>
      <c r="O981" s="17">
        <f t="shared" si="125"/>
        <v>-46.179505609596958</v>
      </c>
      <c r="P981" s="18">
        <f t="shared" si="126"/>
        <v>0</v>
      </c>
      <c r="Q981" s="14">
        <f t="shared" si="127"/>
        <v>2132.5467383467972</v>
      </c>
    </row>
    <row r="982" spans="1:17">
      <c r="A982" s="12">
        <v>38053</v>
      </c>
      <c r="B982" s="13">
        <f t="shared" si="120"/>
        <v>3</v>
      </c>
      <c r="C982" s="13">
        <f t="shared" si="121"/>
        <v>7</v>
      </c>
      <c r="D982" s="13">
        <f t="shared" si="122"/>
        <v>1</v>
      </c>
      <c r="E982" s="13">
        <f t="shared" si="123"/>
        <v>11</v>
      </c>
      <c r="F982">
        <v>402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16">
        <f t="shared" si="124"/>
        <v>416.53146942575819</v>
      </c>
      <c r="O982" s="17">
        <f t="shared" si="125"/>
        <v>-14.531469425758189</v>
      </c>
      <c r="P982" s="18">
        <f t="shared" si="126"/>
        <v>0</v>
      </c>
      <c r="Q982" s="14">
        <f t="shared" si="127"/>
        <v>211.16360367174502</v>
      </c>
    </row>
    <row r="983" spans="1:17">
      <c r="A983" s="12">
        <v>38054</v>
      </c>
      <c r="B983" s="13">
        <f t="shared" si="120"/>
        <v>3</v>
      </c>
      <c r="C983" s="13">
        <f t="shared" si="121"/>
        <v>8</v>
      </c>
      <c r="D983" s="13">
        <f t="shared" si="122"/>
        <v>2</v>
      </c>
      <c r="E983" s="13">
        <f t="shared" si="123"/>
        <v>11</v>
      </c>
      <c r="F983">
        <v>254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16">
        <f t="shared" si="124"/>
        <v>306.48484419576533</v>
      </c>
      <c r="O983" s="17">
        <f t="shared" si="125"/>
        <v>-52.484844195765334</v>
      </c>
      <c r="P983" s="18">
        <f t="shared" si="126"/>
        <v>0</v>
      </c>
      <c r="Q983" s="14">
        <f t="shared" si="127"/>
        <v>2754.658870253762</v>
      </c>
    </row>
    <row r="984" spans="1:17">
      <c r="A984" s="12">
        <v>38055</v>
      </c>
      <c r="B984" s="13">
        <f t="shared" si="120"/>
        <v>3</v>
      </c>
      <c r="C984" s="13">
        <f t="shared" si="121"/>
        <v>9</v>
      </c>
      <c r="D984" s="13">
        <f t="shared" si="122"/>
        <v>3</v>
      </c>
      <c r="E984" s="13">
        <f t="shared" si="123"/>
        <v>11</v>
      </c>
      <c r="F984">
        <v>271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s="16">
        <f t="shared" si="124"/>
        <v>324.53549959353842</v>
      </c>
      <c r="O984" s="17">
        <f t="shared" si="125"/>
        <v>-53.535499593538418</v>
      </c>
      <c r="P984" s="18">
        <f t="shared" si="126"/>
        <v>1</v>
      </c>
      <c r="Q984" s="14">
        <f t="shared" si="127"/>
        <v>2866.0497167297522</v>
      </c>
    </row>
    <row r="985" spans="1:17">
      <c r="A985" s="12">
        <v>38056</v>
      </c>
      <c r="B985" s="13">
        <f t="shared" si="120"/>
        <v>3</v>
      </c>
      <c r="C985" s="13">
        <f t="shared" si="121"/>
        <v>10</v>
      </c>
      <c r="D985" s="13">
        <f t="shared" si="122"/>
        <v>4</v>
      </c>
      <c r="E985" s="13">
        <f t="shared" si="123"/>
        <v>11</v>
      </c>
      <c r="F985">
        <v>365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16">
        <f t="shared" si="124"/>
        <v>358.24075536868827</v>
      </c>
      <c r="O985" s="17">
        <f t="shared" si="125"/>
        <v>6.7592446313117307</v>
      </c>
      <c r="P985" s="18">
        <f t="shared" si="126"/>
        <v>0</v>
      </c>
      <c r="Q985" s="14">
        <f t="shared" si="127"/>
        <v>45.687387985916452</v>
      </c>
    </row>
    <row r="986" spans="1:17">
      <c r="A986" s="12">
        <v>38057</v>
      </c>
      <c r="B986" s="13">
        <f t="shared" si="120"/>
        <v>3</v>
      </c>
      <c r="C986" s="13">
        <f t="shared" si="121"/>
        <v>11</v>
      </c>
      <c r="D986" s="13">
        <f t="shared" si="122"/>
        <v>5</v>
      </c>
      <c r="E986" s="13">
        <f t="shared" si="123"/>
        <v>11</v>
      </c>
      <c r="F986">
        <v>437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16">
        <f t="shared" si="124"/>
        <v>383.17357702887182</v>
      </c>
      <c r="O986" s="17">
        <f t="shared" si="125"/>
        <v>53.826422971128181</v>
      </c>
      <c r="P986" s="18">
        <f t="shared" si="126"/>
        <v>0</v>
      </c>
      <c r="Q986" s="14">
        <f t="shared" si="127"/>
        <v>2897.2838098667958</v>
      </c>
    </row>
    <row r="987" spans="1:17">
      <c r="A987" s="12">
        <v>38058</v>
      </c>
      <c r="B987" s="13">
        <f t="shared" si="120"/>
        <v>3</v>
      </c>
      <c r="C987" s="13">
        <f t="shared" si="121"/>
        <v>12</v>
      </c>
      <c r="D987" s="13">
        <f t="shared" si="122"/>
        <v>6</v>
      </c>
      <c r="E987" s="13">
        <f t="shared" si="123"/>
        <v>11</v>
      </c>
      <c r="F987">
        <v>571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16">
        <f t="shared" si="124"/>
        <v>565.67602014672207</v>
      </c>
      <c r="O987" s="17">
        <f t="shared" si="125"/>
        <v>5.3239798532779332</v>
      </c>
      <c r="P987" s="18">
        <f t="shared" si="126"/>
        <v>0</v>
      </c>
      <c r="Q987" s="14">
        <f t="shared" si="127"/>
        <v>28.344761478109323</v>
      </c>
    </row>
    <row r="988" spans="1:17">
      <c r="A988" s="12">
        <v>38059</v>
      </c>
      <c r="B988" s="13">
        <f t="shared" si="120"/>
        <v>3</v>
      </c>
      <c r="C988" s="13">
        <f t="shared" si="121"/>
        <v>13</v>
      </c>
      <c r="D988" s="13">
        <f t="shared" si="122"/>
        <v>7</v>
      </c>
      <c r="E988" s="13">
        <f t="shared" si="123"/>
        <v>11</v>
      </c>
      <c r="F988">
        <v>643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 s="16">
        <f t="shared" si="124"/>
        <v>619.35807966012192</v>
      </c>
      <c r="O988" s="17">
        <f t="shared" si="125"/>
        <v>23.641920339878084</v>
      </c>
      <c r="P988" s="18">
        <f t="shared" si="126"/>
        <v>1</v>
      </c>
      <c r="Q988" s="14">
        <f t="shared" si="127"/>
        <v>558.94039735714102</v>
      </c>
    </row>
    <row r="989" spans="1:17">
      <c r="A989" s="12">
        <v>38060</v>
      </c>
      <c r="B989" s="13">
        <f t="shared" si="120"/>
        <v>3</v>
      </c>
      <c r="C989" s="13">
        <f t="shared" si="121"/>
        <v>14</v>
      </c>
      <c r="D989" s="13">
        <f t="shared" si="122"/>
        <v>1</v>
      </c>
      <c r="E989" s="13">
        <f t="shared" si="123"/>
        <v>12</v>
      </c>
      <c r="F989">
        <v>386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16">
        <f t="shared" si="124"/>
        <v>409.88862228880765</v>
      </c>
      <c r="O989" s="17">
        <f t="shared" si="125"/>
        <v>-23.888622288807653</v>
      </c>
      <c r="P989" s="18">
        <f t="shared" si="126"/>
        <v>0</v>
      </c>
      <c r="Q989" s="14">
        <f t="shared" si="127"/>
        <v>570.66627485731783</v>
      </c>
    </row>
    <row r="990" spans="1:17">
      <c r="A990" s="12">
        <v>38061</v>
      </c>
      <c r="B990" s="13">
        <f t="shared" si="120"/>
        <v>3</v>
      </c>
      <c r="C990" s="13">
        <f t="shared" si="121"/>
        <v>15</v>
      </c>
      <c r="D990" s="13">
        <f t="shared" si="122"/>
        <v>2</v>
      </c>
      <c r="E990" s="13">
        <f t="shared" si="123"/>
        <v>12</v>
      </c>
      <c r="F990">
        <v>288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16">
        <f t="shared" si="124"/>
        <v>299.8419970588148</v>
      </c>
      <c r="O990" s="17">
        <f t="shared" si="125"/>
        <v>-11.841997058814798</v>
      </c>
      <c r="P990" s="18">
        <f t="shared" si="126"/>
        <v>1</v>
      </c>
      <c r="Q990" s="14">
        <f t="shared" si="127"/>
        <v>140.23289434097831</v>
      </c>
    </row>
    <row r="991" spans="1:17">
      <c r="A991" s="12">
        <v>38062</v>
      </c>
      <c r="B991" s="13">
        <f t="shared" si="120"/>
        <v>3</v>
      </c>
      <c r="C991" s="13">
        <f t="shared" si="121"/>
        <v>16</v>
      </c>
      <c r="D991" s="13">
        <f t="shared" si="122"/>
        <v>3</v>
      </c>
      <c r="E991" s="13">
        <f t="shared" si="123"/>
        <v>12</v>
      </c>
      <c r="F991">
        <v>340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16">
        <f t="shared" si="124"/>
        <v>317.89265245658788</v>
      </c>
      <c r="O991" s="17">
        <f t="shared" si="125"/>
        <v>22.107347543412118</v>
      </c>
      <c r="P991" s="18">
        <f t="shared" si="126"/>
        <v>1</v>
      </c>
      <c r="Q991" s="14">
        <f t="shared" si="127"/>
        <v>488.73481540520982</v>
      </c>
    </row>
    <row r="992" spans="1:17">
      <c r="A992" s="12">
        <v>38063</v>
      </c>
      <c r="B992" s="13">
        <f t="shared" si="120"/>
        <v>3</v>
      </c>
      <c r="C992" s="13">
        <f t="shared" si="121"/>
        <v>17</v>
      </c>
      <c r="D992" s="13">
        <f t="shared" si="122"/>
        <v>4</v>
      </c>
      <c r="E992" s="13">
        <f t="shared" si="123"/>
        <v>12</v>
      </c>
      <c r="F992">
        <v>347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16">
        <f t="shared" si="124"/>
        <v>351.59790823173773</v>
      </c>
      <c r="O992" s="17">
        <f t="shared" si="125"/>
        <v>-4.5979082317377333</v>
      </c>
      <c r="P992" s="18">
        <f t="shared" si="126"/>
        <v>0</v>
      </c>
      <c r="Q992" s="14">
        <f t="shared" si="127"/>
        <v>21.140760107481611</v>
      </c>
    </row>
    <row r="993" spans="1:17">
      <c r="A993" s="12">
        <v>38064</v>
      </c>
      <c r="B993" s="13">
        <f t="shared" si="120"/>
        <v>3</v>
      </c>
      <c r="C993" s="13">
        <f t="shared" si="121"/>
        <v>18</v>
      </c>
      <c r="D993" s="13">
        <f t="shared" si="122"/>
        <v>5</v>
      </c>
      <c r="E993" s="13">
        <f t="shared" si="123"/>
        <v>12</v>
      </c>
      <c r="F993">
        <v>361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16">
        <f t="shared" si="124"/>
        <v>376.53072989192128</v>
      </c>
      <c r="O993" s="17">
        <f t="shared" si="125"/>
        <v>-15.530729891921283</v>
      </c>
      <c r="P993" s="18">
        <f t="shared" si="126"/>
        <v>1</v>
      </c>
      <c r="Q993" s="14">
        <f t="shared" si="127"/>
        <v>241.20357097581726</v>
      </c>
    </row>
    <row r="994" spans="1:17">
      <c r="A994" s="12">
        <v>38065</v>
      </c>
      <c r="B994" s="13">
        <f t="shared" si="120"/>
        <v>3</v>
      </c>
      <c r="C994" s="13">
        <f t="shared" si="121"/>
        <v>19</v>
      </c>
      <c r="D994" s="13">
        <f t="shared" si="122"/>
        <v>6</v>
      </c>
      <c r="E994" s="13">
        <f t="shared" si="123"/>
        <v>12</v>
      </c>
      <c r="F994">
        <v>572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16">
        <f t="shared" si="124"/>
        <v>559.03317300977153</v>
      </c>
      <c r="O994" s="17">
        <f t="shared" si="125"/>
        <v>12.966826990228469</v>
      </c>
      <c r="P994" s="18">
        <f t="shared" si="126"/>
        <v>1</v>
      </c>
      <c r="Q994" s="14">
        <f t="shared" si="127"/>
        <v>168.13860219451749</v>
      </c>
    </row>
    <row r="995" spans="1:17">
      <c r="A995" s="12">
        <v>38066</v>
      </c>
      <c r="B995" s="13">
        <f t="shared" si="120"/>
        <v>3</v>
      </c>
      <c r="C995" s="13">
        <f t="shared" si="121"/>
        <v>20</v>
      </c>
      <c r="D995" s="13">
        <f t="shared" si="122"/>
        <v>7</v>
      </c>
      <c r="E995" s="13">
        <f t="shared" si="123"/>
        <v>12</v>
      </c>
      <c r="F995">
        <v>567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16">
        <f t="shared" si="124"/>
        <v>612.71523252317138</v>
      </c>
      <c r="O995" s="17">
        <f t="shared" si="125"/>
        <v>-45.71523252317138</v>
      </c>
      <c r="P995" s="18">
        <f t="shared" si="126"/>
        <v>0</v>
      </c>
      <c r="Q995" s="14">
        <f t="shared" si="127"/>
        <v>2089.8824846476264</v>
      </c>
    </row>
    <row r="996" spans="1:17">
      <c r="A996" s="12">
        <v>38067</v>
      </c>
      <c r="B996" s="13">
        <f t="shared" si="120"/>
        <v>3</v>
      </c>
      <c r="C996" s="13">
        <f t="shared" si="121"/>
        <v>21</v>
      </c>
      <c r="D996" s="13">
        <f t="shared" si="122"/>
        <v>1</v>
      </c>
      <c r="E996" s="13">
        <f t="shared" si="123"/>
        <v>13</v>
      </c>
      <c r="F996">
        <v>416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s="16">
        <f t="shared" si="124"/>
        <v>418.32667749919625</v>
      </c>
      <c r="O996" s="17">
        <f t="shared" si="125"/>
        <v>-2.3266774991962507</v>
      </c>
      <c r="P996" s="18">
        <f t="shared" si="126"/>
        <v>0</v>
      </c>
      <c r="Q996" s="14">
        <f t="shared" si="127"/>
        <v>5.4134281852661186</v>
      </c>
    </row>
    <row r="997" spans="1:17">
      <c r="A997" s="12">
        <v>38068</v>
      </c>
      <c r="B997" s="13">
        <f t="shared" si="120"/>
        <v>3</v>
      </c>
      <c r="C997" s="13">
        <f t="shared" si="121"/>
        <v>22</v>
      </c>
      <c r="D997" s="13">
        <f t="shared" si="122"/>
        <v>2</v>
      </c>
      <c r="E997" s="13">
        <f t="shared" si="123"/>
        <v>13</v>
      </c>
      <c r="F997">
        <v>294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16">
        <f t="shared" si="124"/>
        <v>308.2800522692034</v>
      </c>
      <c r="O997" s="17">
        <f t="shared" si="125"/>
        <v>-14.280052269203395</v>
      </c>
      <c r="P997" s="18">
        <f t="shared" si="126"/>
        <v>0</v>
      </c>
      <c r="Q997" s="14">
        <f t="shared" si="127"/>
        <v>203.91989281118103</v>
      </c>
    </row>
    <row r="998" spans="1:17">
      <c r="A998" s="12">
        <v>38069</v>
      </c>
      <c r="B998" s="13">
        <f t="shared" si="120"/>
        <v>3</v>
      </c>
      <c r="C998" s="13">
        <f t="shared" si="121"/>
        <v>23</v>
      </c>
      <c r="D998" s="13">
        <f t="shared" si="122"/>
        <v>3</v>
      </c>
      <c r="E998" s="13">
        <f t="shared" si="123"/>
        <v>13</v>
      </c>
      <c r="F998">
        <v>298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16">
        <f t="shared" si="124"/>
        <v>326.33070766697648</v>
      </c>
      <c r="O998" s="17">
        <f t="shared" si="125"/>
        <v>-28.33070766697648</v>
      </c>
      <c r="P998" s="18">
        <f t="shared" si="126"/>
        <v>1</v>
      </c>
      <c r="Q998" s="14">
        <f t="shared" si="127"/>
        <v>802.62899691167991</v>
      </c>
    </row>
    <row r="999" spans="1:17">
      <c r="A999" s="12">
        <v>38070</v>
      </c>
      <c r="B999" s="13">
        <f t="shared" si="120"/>
        <v>3</v>
      </c>
      <c r="C999" s="13">
        <f t="shared" si="121"/>
        <v>24</v>
      </c>
      <c r="D999" s="13">
        <f t="shared" si="122"/>
        <v>4</v>
      </c>
      <c r="E999" s="13">
        <f t="shared" si="123"/>
        <v>13</v>
      </c>
      <c r="F999">
        <v>384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16">
        <f t="shared" si="124"/>
        <v>360.03596344212633</v>
      </c>
      <c r="O999" s="17">
        <f t="shared" si="125"/>
        <v>23.964036557873669</v>
      </c>
      <c r="P999" s="18">
        <f t="shared" si="126"/>
        <v>1</v>
      </c>
      <c r="Q999" s="14">
        <f t="shared" si="127"/>
        <v>574.27504814710574</v>
      </c>
    </row>
    <row r="1000" spans="1:17">
      <c r="A1000" s="12">
        <v>38071</v>
      </c>
      <c r="B1000" s="13">
        <f t="shared" si="120"/>
        <v>3</v>
      </c>
      <c r="C1000" s="13">
        <f t="shared" si="121"/>
        <v>25</v>
      </c>
      <c r="D1000" s="13">
        <f t="shared" si="122"/>
        <v>5</v>
      </c>
      <c r="E1000" s="13">
        <f t="shared" si="123"/>
        <v>13</v>
      </c>
      <c r="F1000">
        <v>339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s="16">
        <f t="shared" si="124"/>
        <v>384.96878510230988</v>
      </c>
      <c r="O1000" s="17">
        <f t="shared" si="125"/>
        <v>-45.96878510230988</v>
      </c>
      <c r="P1000" s="18">
        <f t="shared" si="126"/>
        <v>1</v>
      </c>
      <c r="Q1000" s="14">
        <f t="shared" si="127"/>
        <v>2113.1292037823468</v>
      </c>
    </row>
    <row r="1001" spans="1:17">
      <c r="A1001" s="12">
        <v>38072</v>
      </c>
      <c r="B1001" s="13">
        <f t="shared" si="120"/>
        <v>3</v>
      </c>
      <c r="C1001" s="13">
        <f t="shared" si="121"/>
        <v>26</v>
      </c>
      <c r="D1001" s="13">
        <f t="shared" si="122"/>
        <v>6</v>
      </c>
      <c r="E1001" s="13">
        <f t="shared" si="123"/>
        <v>13</v>
      </c>
      <c r="F1001">
        <v>600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16">
        <f t="shared" si="124"/>
        <v>567.47122822016013</v>
      </c>
      <c r="O1001" s="17">
        <f t="shared" si="125"/>
        <v>32.528771779839872</v>
      </c>
      <c r="P1001" s="18">
        <f t="shared" si="126"/>
        <v>1</v>
      </c>
      <c r="Q1001" s="14">
        <f t="shared" si="127"/>
        <v>1058.1209935049069</v>
      </c>
    </row>
    <row r="1002" spans="1:17">
      <c r="A1002" s="12">
        <v>38073</v>
      </c>
      <c r="B1002" s="13">
        <f t="shared" si="120"/>
        <v>3</v>
      </c>
      <c r="C1002" s="13">
        <f t="shared" si="121"/>
        <v>27</v>
      </c>
      <c r="D1002" s="13">
        <f t="shared" si="122"/>
        <v>7</v>
      </c>
      <c r="E1002" s="13">
        <f t="shared" si="123"/>
        <v>13</v>
      </c>
      <c r="F1002">
        <v>553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16">
        <f t="shared" si="124"/>
        <v>621.15328773355998</v>
      </c>
      <c r="O1002" s="17">
        <f t="shared" si="125"/>
        <v>-68.153287733559978</v>
      </c>
      <c r="P1002" s="18">
        <f t="shared" si="126"/>
        <v>1</v>
      </c>
      <c r="Q1002" s="14">
        <f t="shared" si="127"/>
        <v>4644.8706288934172</v>
      </c>
    </row>
    <row r="1003" spans="1:17">
      <c r="A1003" s="12">
        <v>38074</v>
      </c>
      <c r="B1003" s="13">
        <f t="shared" si="120"/>
        <v>3</v>
      </c>
      <c r="C1003" s="13">
        <f t="shared" si="121"/>
        <v>28</v>
      </c>
      <c r="D1003" s="13">
        <f t="shared" si="122"/>
        <v>1</v>
      </c>
      <c r="E1003" s="13">
        <f t="shared" si="123"/>
        <v>14</v>
      </c>
      <c r="F1003">
        <v>434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16">
        <f t="shared" si="124"/>
        <v>379.85290262933819</v>
      </c>
      <c r="O1003" s="17">
        <f t="shared" si="125"/>
        <v>54.147097370661811</v>
      </c>
      <c r="P1003" s="18">
        <f t="shared" si="126"/>
        <v>1</v>
      </c>
      <c r="Q1003" s="14">
        <f t="shared" si="127"/>
        <v>2931.9081536679314</v>
      </c>
    </row>
    <row r="1004" spans="1:17">
      <c r="A1004" s="12">
        <v>38075</v>
      </c>
      <c r="B1004" s="13">
        <f t="shared" si="120"/>
        <v>3</v>
      </c>
      <c r="C1004" s="13">
        <f t="shared" si="121"/>
        <v>29</v>
      </c>
      <c r="D1004" s="13">
        <f t="shared" si="122"/>
        <v>2</v>
      </c>
      <c r="E1004" s="13">
        <f t="shared" si="123"/>
        <v>14</v>
      </c>
      <c r="F1004">
        <v>249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16">
        <f t="shared" si="124"/>
        <v>269.80627739934533</v>
      </c>
      <c r="O1004" s="17">
        <f t="shared" si="125"/>
        <v>-20.806277399345333</v>
      </c>
      <c r="P1004" s="18">
        <f t="shared" si="126"/>
        <v>1</v>
      </c>
      <c r="Q1004" s="14">
        <f t="shared" si="127"/>
        <v>432.90117921850839</v>
      </c>
    </row>
    <row r="1005" spans="1:17">
      <c r="A1005" s="12">
        <v>38076</v>
      </c>
      <c r="B1005" s="13">
        <f t="shared" si="120"/>
        <v>3</v>
      </c>
      <c r="C1005" s="13">
        <f t="shared" si="121"/>
        <v>30</v>
      </c>
      <c r="D1005" s="13">
        <f t="shared" si="122"/>
        <v>3</v>
      </c>
      <c r="E1005" s="13">
        <f t="shared" si="123"/>
        <v>14</v>
      </c>
      <c r="F1005">
        <v>332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16">
        <f t="shared" si="124"/>
        <v>287.85693279711842</v>
      </c>
      <c r="O1005" s="17">
        <f t="shared" si="125"/>
        <v>44.143067202881582</v>
      </c>
      <c r="P1005" s="18">
        <f t="shared" si="126"/>
        <v>1</v>
      </c>
      <c r="Q1005" s="14">
        <f t="shared" si="127"/>
        <v>1948.6103820781195</v>
      </c>
    </row>
    <row r="1006" spans="1:17">
      <c r="A1006" s="12">
        <v>38077</v>
      </c>
      <c r="B1006" s="13">
        <f t="shared" si="120"/>
        <v>3</v>
      </c>
      <c r="C1006" s="13">
        <f t="shared" si="121"/>
        <v>31</v>
      </c>
      <c r="D1006" s="13">
        <f t="shared" si="122"/>
        <v>4</v>
      </c>
      <c r="E1006" s="13">
        <f t="shared" si="123"/>
        <v>14</v>
      </c>
      <c r="F1006">
        <v>306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16">
        <f t="shared" si="124"/>
        <v>321.56218857226827</v>
      </c>
      <c r="O1006" s="17">
        <f t="shared" si="125"/>
        <v>-15.562188572268269</v>
      </c>
      <c r="P1006" s="18">
        <f t="shared" si="126"/>
        <v>0</v>
      </c>
      <c r="Q1006" s="14">
        <f t="shared" si="127"/>
        <v>242.18171315883711</v>
      </c>
    </row>
    <row r="1007" spans="1:17">
      <c r="A1007" s="12">
        <v>38078</v>
      </c>
      <c r="B1007" s="13">
        <f t="shared" si="120"/>
        <v>4</v>
      </c>
      <c r="C1007" s="13">
        <f t="shared" si="121"/>
        <v>1</v>
      </c>
      <c r="D1007" s="13">
        <f t="shared" si="122"/>
        <v>5</v>
      </c>
      <c r="E1007" s="13">
        <f t="shared" si="123"/>
        <v>14</v>
      </c>
      <c r="F1007">
        <v>333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16">
        <f t="shared" si="124"/>
        <v>346.49501023245182</v>
      </c>
      <c r="O1007" s="17">
        <f t="shared" si="125"/>
        <v>-13.495010232451818</v>
      </c>
      <c r="P1007" s="18">
        <f t="shared" si="126"/>
        <v>1</v>
      </c>
      <c r="Q1007" s="14">
        <f t="shared" si="127"/>
        <v>182.11530117397928</v>
      </c>
    </row>
    <row r="1008" spans="1:17">
      <c r="A1008" s="12">
        <v>38079</v>
      </c>
      <c r="B1008" s="13">
        <f t="shared" si="120"/>
        <v>4</v>
      </c>
      <c r="C1008" s="13">
        <f t="shared" si="121"/>
        <v>2</v>
      </c>
      <c r="D1008" s="13">
        <f t="shared" si="122"/>
        <v>6</v>
      </c>
      <c r="E1008" s="13">
        <f t="shared" si="123"/>
        <v>14</v>
      </c>
      <c r="F1008">
        <v>529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 s="16">
        <f t="shared" si="124"/>
        <v>528.99745335030207</v>
      </c>
      <c r="O1008" s="17">
        <f t="shared" si="125"/>
        <v>2.5466496979333897E-3</v>
      </c>
      <c r="P1008" s="18">
        <f t="shared" si="126"/>
        <v>1</v>
      </c>
      <c r="Q1008" s="14">
        <f t="shared" si="127"/>
        <v>6.4854246839842248E-6</v>
      </c>
    </row>
    <row r="1009" spans="1:17">
      <c r="A1009" s="12">
        <v>38080</v>
      </c>
      <c r="B1009" s="13">
        <f t="shared" si="120"/>
        <v>4</v>
      </c>
      <c r="C1009" s="13">
        <f t="shared" si="121"/>
        <v>3</v>
      </c>
      <c r="D1009" s="13">
        <f t="shared" si="122"/>
        <v>7</v>
      </c>
      <c r="E1009" s="13">
        <f t="shared" si="123"/>
        <v>14</v>
      </c>
      <c r="F1009">
        <v>485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16">
        <f t="shared" si="124"/>
        <v>582.67951286370192</v>
      </c>
      <c r="O1009" s="17">
        <f t="shared" si="125"/>
        <v>-97.679512863701916</v>
      </c>
      <c r="P1009" s="18">
        <f t="shared" si="126"/>
        <v>1</v>
      </c>
      <c r="Q1009" s="14">
        <f t="shared" si="127"/>
        <v>9541.2872332901079</v>
      </c>
    </row>
    <row r="1010" spans="1:17">
      <c r="A1010" s="12">
        <v>38081</v>
      </c>
      <c r="B1010" s="13">
        <f t="shared" si="120"/>
        <v>4</v>
      </c>
      <c r="C1010" s="13">
        <f t="shared" si="121"/>
        <v>4</v>
      </c>
      <c r="D1010" s="13">
        <f t="shared" si="122"/>
        <v>1</v>
      </c>
      <c r="E1010" s="13">
        <f t="shared" si="123"/>
        <v>15</v>
      </c>
      <c r="F1010">
        <v>400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16">
        <f t="shared" si="124"/>
        <v>379.14336350167775</v>
      </c>
      <c r="O1010" s="17">
        <f t="shared" si="125"/>
        <v>20.856636498322246</v>
      </c>
      <c r="P1010" s="18">
        <f t="shared" si="126"/>
        <v>1</v>
      </c>
      <c r="Q1010" s="14">
        <f t="shared" si="127"/>
        <v>434.99928602314765</v>
      </c>
    </row>
    <row r="1011" spans="1:17">
      <c r="A1011" s="12">
        <v>38082</v>
      </c>
      <c r="B1011" s="13">
        <f t="shared" si="120"/>
        <v>4</v>
      </c>
      <c r="C1011" s="13">
        <f t="shared" si="121"/>
        <v>5</v>
      </c>
      <c r="D1011" s="13">
        <f t="shared" si="122"/>
        <v>2</v>
      </c>
      <c r="E1011" s="13">
        <f t="shared" si="123"/>
        <v>15</v>
      </c>
      <c r="F1011">
        <v>228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16">
        <f t="shared" si="124"/>
        <v>269.0967382716849</v>
      </c>
      <c r="O1011" s="17">
        <f t="shared" si="125"/>
        <v>-41.096738271684899</v>
      </c>
      <c r="P1011" s="18">
        <f t="shared" si="126"/>
        <v>1</v>
      </c>
      <c r="Q1011" s="14">
        <f t="shared" si="127"/>
        <v>1688.9418965713703</v>
      </c>
    </row>
    <row r="1012" spans="1:17">
      <c r="A1012" s="12">
        <v>38083</v>
      </c>
      <c r="B1012" s="13">
        <f t="shared" si="120"/>
        <v>4</v>
      </c>
      <c r="C1012" s="13">
        <f t="shared" si="121"/>
        <v>6</v>
      </c>
      <c r="D1012" s="13">
        <f t="shared" si="122"/>
        <v>3</v>
      </c>
      <c r="E1012" s="13">
        <f t="shared" si="123"/>
        <v>15</v>
      </c>
      <c r="F1012">
        <v>303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 s="16">
        <f t="shared" si="124"/>
        <v>287.14739366945798</v>
      </c>
      <c r="O1012" s="17">
        <f t="shared" si="125"/>
        <v>15.852606330542017</v>
      </c>
      <c r="P1012" s="18">
        <f t="shared" si="126"/>
        <v>0</v>
      </c>
      <c r="Q1012" s="14">
        <f t="shared" si="127"/>
        <v>251.30512747114082</v>
      </c>
    </row>
    <row r="1013" spans="1:17">
      <c r="A1013" s="12">
        <v>38084</v>
      </c>
      <c r="B1013" s="13">
        <f t="shared" si="120"/>
        <v>4</v>
      </c>
      <c r="C1013" s="13">
        <f t="shared" si="121"/>
        <v>7</v>
      </c>
      <c r="D1013" s="13">
        <f t="shared" si="122"/>
        <v>4</v>
      </c>
      <c r="E1013" s="13">
        <f t="shared" si="123"/>
        <v>15</v>
      </c>
      <c r="F1013">
        <v>352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16">
        <f t="shared" si="124"/>
        <v>320.85264944460783</v>
      </c>
      <c r="O1013" s="17">
        <f t="shared" si="125"/>
        <v>31.147350555392165</v>
      </c>
      <c r="P1013" s="18">
        <f t="shared" si="126"/>
        <v>0</v>
      </c>
      <c r="Q1013" s="14">
        <f t="shared" si="127"/>
        <v>970.1574466204886</v>
      </c>
    </row>
    <row r="1014" spans="1:17">
      <c r="A1014" s="12">
        <v>38085</v>
      </c>
      <c r="B1014" s="13">
        <f t="shared" si="120"/>
        <v>4</v>
      </c>
      <c r="C1014" s="13">
        <f t="shared" si="121"/>
        <v>8</v>
      </c>
      <c r="D1014" s="13">
        <f t="shared" si="122"/>
        <v>5</v>
      </c>
      <c r="E1014" s="13">
        <f t="shared" si="123"/>
        <v>15</v>
      </c>
      <c r="F1014">
        <v>420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16">
        <f t="shared" si="124"/>
        <v>345.78547110479138</v>
      </c>
      <c r="O1014" s="17">
        <f t="shared" si="125"/>
        <v>74.214528895208616</v>
      </c>
      <c r="P1014" s="18">
        <f t="shared" si="126"/>
        <v>1</v>
      </c>
      <c r="Q1014" s="14">
        <f t="shared" si="127"/>
        <v>5507.7962991377544</v>
      </c>
    </row>
    <row r="1015" spans="1:17">
      <c r="A1015" s="12">
        <v>38086</v>
      </c>
      <c r="B1015" s="13">
        <f t="shared" si="120"/>
        <v>4</v>
      </c>
      <c r="C1015" s="13">
        <f t="shared" si="121"/>
        <v>9</v>
      </c>
      <c r="D1015" s="13">
        <f t="shared" si="122"/>
        <v>6</v>
      </c>
      <c r="E1015" s="13">
        <f t="shared" si="123"/>
        <v>15</v>
      </c>
      <c r="F1015">
        <v>537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 s="16">
        <f t="shared" si="124"/>
        <v>580.15330737014006</v>
      </c>
      <c r="O1015" s="17">
        <f t="shared" si="125"/>
        <v>-43.153307370140055</v>
      </c>
      <c r="P1015" s="18">
        <f t="shared" si="126"/>
        <v>1</v>
      </c>
      <c r="Q1015" s="14">
        <f t="shared" si="127"/>
        <v>1862.2079369817841</v>
      </c>
    </row>
    <row r="1016" spans="1:17">
      <c r="A1016" s="12">
        <v>38087</v>
      </c>
      <c r="B1016" s="13">
        <f t="shared" si="120"/>
        <v>4</v>
      </c>
      <c r="C1016" s="13">
        <f t="shared" si="121"/>
        <v>10</v>
      </c>
      <c r="D1016" s="13">
        <f t="shared" si="122"/>
        <v>7</v>
      </c>
      <c r="E1016" s="13">
        <f t="shared" si="123"/>
        <v>15</v>
      </c>
      <c r="F1016">
        <v>665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 s="16">
        <f t="shared" si="124"/>
        <v>581.96997373604154</v>
      </c>
      <c r="O1016" s="17">
        <f t="shared" si="125"/>
        <v>83.030026263958462</v>
      </c>
      <c r="P1016" s="18">
        <f t="shared" si="126"/>
        <v>1</v>
      </c>
      <c r="Q1016" s="14">
        <f t="shared" si="127"/>
        <v>6893.9852613936318</v>
      </c>
    </row>
    <row r="1017" spans="1:17">
      <c r="A1017" s="12">
        <v>38088</v>
      </c>
      <c r="B1017" s="13">
        <f t="shared" si="120"/>
        <v>4</v>
      </c>
      <c r="C1017" s="13">
        <f t="shared" si="121"/>
        <v>11</v>
      </c>
      <c r="D1017" s="13">
        <f t="shared" si="122"/>
        <v>1</v>
      </c>
      <c r="E1017" s="13">
        <f t="shared" si="123"/>
        <v>16</v>
      </c>
      <c r="F1017">
        <v>270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16">
        <f t="shared" si="124"/>
        <v>364.14335666470492</v>
      </c>
      <c r="O1017" s="17">
        <f t="shared" si="125"/>
        <v>-94.143356664704925</v>
      </c>
      <c r="P1017" s="18">
        <f t="shared" si="126"/>
        <v>1</v>
      </c>
      <c r="Q1017" s="14">
        <f t="shared" si="127"/>
        <v>8862.9716040978419</v>
      </c>
    </row>
    <row r="1018" spans="1:17">
      <c r="A1018" s="12">
        <v>38089</v>
      </c>
      <c r="B1018" s="13">
        <f t="shared" si="120"/>
        <v>4</v>
      </c>
      <c r="C1018" s="13">
        <f t="shared" si="121"/>
        <v>12</v>
      </c>
      <c r="D1018" s="13">
        <f t="shared" si="122"/>
        <v>2</v>
      </c>
      <c r="E1018" s="13">
        <f t="shared" si="123"/>
        <v>16</v>
      </c>
      <c r="F1018">
        <v>288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16">
        <f t="shared" si="124"/>
        <v>254.0967314347121</v>
      </c>
      <c r="O1018" s="17">
        <f t="shared" si="125"/>
        <v>33.903268565287902</v>
      </c>
      <c r="P1018" s="18">
        <f t="shared" si="126"/>
        <v>0</v>
      </c>
      <c r="Q1018" s="14">
        <f t="shared" si="127"/>
        <v>1149.4316194100388</v>
      </c>
    </row>
    <row r="1019" spans="1:17">
      <c r="A1019" s="12">
        <v>38090</v>
      </c>
      <c r="B1019" s="13">
        <f t="shared" si="120"/>
        <v>4</v>
      </c>
      <c r="C1019" s="13">
        <f t="shared" si="121"/>
        <v>13</v>
      </c>
      <c r="D1019" s="13">
        <f t="shared" si="122"/>
        <v>3</v>
      </c>
      <c r="E1019" s="13">
        <f t="shared" si="123"/>
        <v>16</v>
      </c>
      <c r="F1019">
        <v>330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16">
        <f t="shared" si="124"/>
        <v>272.14738683248515</v>
      </c>
      <c r="O1019" s="17">
        <f t="shared" si="125"/>
        <v>57.852613167514846</v>
      </c>
      <c r="P1019" s="18">
        <f t="shared" si="126"/>
        <v>1</v>
      </c>
      <c r="Q1019" s="14">
        <f t="shared" si="127"/>
        <v>3346.9248503101121</v>
      </c>
    </row>
    <row r="1020" spans="1:17">
      <c r="A1020" s="12">
        <v>38091</v>
      </c>
      <c r="B1020" s="13">
        <f t="shared" si="120"/>
        <v>4</v>
      </c>
      <c r="C1020" s="13">
        <f t="shared" si="121"/>
        <v>14</v>
      </c>
      <c r="D1020" s="13">
        <f t="shared" si="122"/>
        <v>4</v>
      </c>
      <c r="E1020" s="13">
        <f t="shared" si="123"/>
        <v>16</v>
      </c>
      <c r="F1020">
        <v>261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16">
        <f t="shared" si="124"/>
        <v>305.852642607635</v>
      </c>
      <c r="O1020" s="17">
        <f t="shared" si="125"/>
        <v>-44.852642607635005</v>
      </c>
      <c r="P1020" s="18">
        <f t="shared" si="126"/>
        <v>1</v>
      </c>
      <c r="Q1020" s="14">
        <f t="shared" si="127"/>
        <v>2011.759548888235</v>
      </c>
    </row>
    <row r="1021" spans="1:17">
      <c r="A1021" s="12">
        <v>38092</v>
      </c>
      <c r="B1021" s="13">
        <f t="shared" si="120"/>
        <v>4</v>
      </c>
      <c r="C1021" s="13">
        <f t="shared" si="121"/>
        <v>15</v>
      </c>
      <c r="D1021" s="13">
        <f t="shared" si="122"/>
        <v>5</v>
      </c>
      <c r="E1021" s="13">
        <f t="shared" si="123"/>
        <v>16</v>
      </c>
      <c r="F1021">
        <v>335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16">
        <f t="shared" si="124"/>
        <v>330.78546426781855</v>
      </c>
      <c r="O1021" s="17">
        <f t="shared" si="125"/>
        <v>4.2145357321814458</v>
      </c>
      <c r="P1021" s="18">
        <f t="shared" si="126"/>
        <v>0</v>
      </c>
      <c r="Q1021" s="14">
        <f t="shared" si="127"/>
        <v>17.762311437834196</v>
      </c>
    </row>
    <row r="1022" spans="1:17">
      <c r="A1022" s="12">
        <v>38093</v>
      </c>
      <c r="B1022" s="13">
        <f t="shared" si="120"/>
        <v>4</v>
      </c>
      <c r="C1022" s="13">
        <f t="shared" si="121"/>
        <v>16</v>
      </c>
      <c r="D1022" s="13">
        <f t="shared" si="122"/>
        <v>6</v>
      </c>
      <c r="E1022" s="13">
        <f t="shared" si="123"/>
        <v>16</v>
      </c>
      <c r="F1022">
        <v>540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16">
        <f t="shared" si="124"/>
        <v>513.28790738566886</v>
      </c>
      <c r="O1022" s="17">
        <f t="shared" si="125"/>
        <v>26.712092614331141</v>
      </c>
      <c r="P1022" s="18">
        <f t="shared" si="126"/>
        <v>1</v>
      </c>
      <c r="Q1022" s="14">
        <f t="shared" si="127"/>
        <v>713.53589183660426</v>
      </c>
    </row>
    <row r="1023" spans="1:17">
      <c r="A1023" s="12">
        <v>38094</v>
      </c>
      <c r="B1023" s="13">
        <f t="shared" si="120"/>
        <v>4</v>
      </c>
      <c r="C1023" s="13">
        <f t="shared" si="121"/>
        <v>17</v>
      </c>
      <c r="D1023" s="13">
        <f t="shared" si="122"/>
        <v>7</v>
      </c>
      <c r="E1023" s="13">
        <f t="shared" si="123"/>
        <v>16</v>
      </c>
      <c r="F1023">
        <v>507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16">
        <f t="shared" si="124"/>
        <v>566.96996689906871</v>
      </c>
      <c r="O1023" s="17">
        <f t="shared" si="125"/>
        <v>-59.969966899068709</v>
      </c>
      <c r="P1023" s="18">
        <f t="shared" si="126"/>
        <v>0</v>
      </c>
      <c r="Q1023" s="14">
        <f t="shared" si="127"/>
        <v>3596.3969298753964</v>
      </c>
    </row>
    <row r="1024" spans="1:17">
      <c r="A1024" s="12">
        <v>38095</v>
      </c>
      <c r="B1024" s="13">
        <f t="shared" si="120"/>
        <v>4</v>
      </c>
      <c r="C1024" s="13">
        <f t="shared" si="121"/>
        <v>18</v>
      </c>
      <c r="D1024" s="13">
        <f t="shared" si="122"/>
        <v>1</v>
      </c>
      <c r="E1024" s="13">
        <f t="shared" si="123"/>
        <v>17</v>
      </c>
      <c r="F1024">
        <v>354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16">
        <f t="shared" si="124"/>
        <v>360.67432428293904</v>
      </c>
      <c r="O1024" s="17">
        <f t="shared" si="125"/>
        <v>-6.6743242829390397</v>
      </c>
      <c r="P1024" s="18">
        <f t="shared" si="126"/>
        <v>0</v>
      </c>
      <c r="Q1024" s="14">
        <f t="shared" si="127"/>
        <v>44.546604633829723</v>
      </c>
    </row>
    <row r="1025" spans="1:17">
      <c r="A1025" s="12">
        <v>38096</v>
      </c>
      <c r="B1025" s="13">
        <f t="shared" si="120"/>
        <v>4</v>
      </c>
      <c r="C1025" s="13">
        <f t="shared" si="121"/>
        <v>19</v>
      </c>
      <c r="D1025" s="13">
        <f t="shared" si="122"/>
        <v>2</v>
      </c>
      <c r="E1025" s="13">
        <f t="shared" si="123"/>
        <v>17</v>
      </c>
      <c r="F1025">
        <v>230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16">
        <f t="shared" si="124"/>
        <v>250.62769905294621</v>
      </c>
      <c r="O1025" s="17">
        <f t="shared" si="125"/>
        <v>-20.627699052946213</v>
      </c>
      <c r="P1025" s="18">
        <f t="shared" si="126"/>
        <v>0</v>
      </c>
      <c r="Q1025" s="14">
        <f t="shared" si="127"/>
        <v>425.50196821891808</v>
      </c>
    </row>
    <row r="1026" spans="1:17">
      <c r="A1026" s="12">
        <v>38097</v>
      </c>
      <c r="B1026" s="13">
        <f t="shared" si="120"/>
        <v>4</v>
      </c>
      <c r="C1026" s="13">
        <f t="shared" si="121"/>
        <v>20</v>
      </c>
      <c r="D1026" s="13">
        <f t="shared" si="122"/>
        <v>3</v>
      </c>
      <c r="E1026" s="13">
        <f t="shared" si="123"/>
        <v>17</v>
      </c>
      <c r="F1026">
        <v>264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16">
        <f t="shared" si="124"/>
        <v>268.67835445071927</v>
      </c>
      <c r="O1026" s="17">
        <f t="shared" si="125"/>
        <v>-4.6783544507192687</v>
      </c>
      <c r="P1026" s="18">
        <f t="shared" si="126"/>
        <v>1</v>
      </c>
      <c r="Q1026" s="14">
        <f t="shared" si="127"/>
        <v>21.887000366564791</v>
      </c>
    </row>
    <row r="1027" spans="1:17">
      <c r="A1027" s="12">
        <v>38098</v>
      </c>
      <c r="B1027" s="13">
        <f t="shared" si="120"/>
        <v>4</v>
      </c>
      <c r="C1027" s="13">
        <f t="shared" si="121"/>
        <v>21</v>
      </c>
      <c r="D1027" s="13">
        <f t="shared" si="122"/>
        <v>4</v>
      </c>
      <c r="E1027" s="13">
        <f t="shared" si="123"/>
        <v>17</v>
      </c>
      <c r="F1027">
        <v>304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16">
        <f t="shared" si="124"/>
        <v>302.38361022586912</v>
      </c>
      <c r="O1027" s="17">
        <f t="shared" si="125"/>
        <v>1.6163897741308801</v>
      </c>
      <c r="P1027" s="18">
        <f t="shared" si="126"/>
        <v>1</v>
      </c>
      <c r="Q1027" s="14">
        <f t="shared" si="127"/>
        <v>2.6127159019148776</v>
      </c>
    </row>
    <row r="1028" spans="1:17">
      <c r="A1028" s="12">
        <v>38099</v>
      </c>
      <c r="B1028" s="13">
        <f t="shared" si="120"/>
        <v>4</v>
      </c>
      <c r="C1028" s="13">
        <f t="shared" si="121"/>
        <v>22</v>
      </c>
      <c r="D1028" s="13">
        <f t="shared" si="122"/>
        <v>5</v>
      </c>
      <c r="E1028" s="13">
        <f t="shared" si="123"/>
        <v>17</v>
      </c>
      <c r="F1028">
        <v>288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16">
        <f t="shared" si="124"/>
        <v>327.31643188605267</v>
      </c>
      <c r="O1028" s="17">
        <f t="shared" si="125"/>
        <v>-39.316431886052669</v>
      </c>
      <c r="P1028" s="18">
        <f t="shared" si="126"/>
        <v>1</v>
      </c>
      <c r="Q1028" s="14">
        <f t="shared" si="127"/>
        <v>1545.7818162506189</v>
      </c>
    </row>
    <row r="1029" spans="1:17">
      <c r="A1029" s="12">
        <v>38100</v>
      </c>
      <c r="B1029" s="13">
        <f t="shared" si="120"/>
        <v>4</v>
      </c>
      <c r="C1029" s="13">
        <f t="shared" si="121"/>
        <v>23</v>
      </c>
      <c r="D1029" s="13">
        <f t="shared" si="122"/>
        <v>6</v>
      </c>
      <c r="E1029" s="13">
        <f t="shared" si="123"/>
        <v>17</v>
      </c>
      <c r="F1029">
        <v>529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16">
        <f t="shared" si="124"/>
        <v>509.81887500390292</v>
      </c>
      <c r="O1029" s="17">
        <f t="shared" si="125"/>
        <v>19.181124996097083</v>
      </c>
      <c r="P1029" s="18">
        <f t="shared" si="126"/>
        <v>0</v>
      </c>
      <c r="Q1029" s="14">
        <f t="shared" si="127"/>
        <v>367.9155561159003</v>
      </c>
    </row>
    <row r="1030" spans="1:17">
      <c r="A1030" s="12">
        <v>38101</v>
      </c>
      <c r="B1030" s="13">
        <f t="shared" ref="B1030:B1093" si="128">MONTH(A1030)</f>
        <v>4</v>
      </c>
      <c r="C1030" s="13">
        <f t="shared" ref="C1030:C1093" si="129">DAY(A1030)</f>
        <v>24</v>
      </c>
      <c r="D1030" s="13">
        <f t="shared" ref="D1030:D1093" si="130">WEEKDAY(A1030)</f>
        <v>7</v>
      </c>
      <c r="E1030" s="13">
        <f t="shared" ref="E1030:E1093" si="131">WEEKNUM(A1030)</f>
        <v>17</v>
      </c>
      <c r="F1030">
        <v>571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16">
        <f t="shared" si="124"/>
        <v>563.50093451730277</v>
      </c>
      <c r="O1030" s="17">
        <f t="shared" si="125"/>
        <v>7.4990654826972332</v>
      </c>
      <c r="P1030" s="18">
        <f t="shared" si="126"/>
        <v>1</v>
      </c>
      <c r="Q1030" s="14">
        <f t="shared" si="127"/>
        <v>56.235983113781089</v>
      </c>
    </row>
    <row r="1031" spans="1:17">
      <c r="A1031" s="12">
        <v>38102</v>
      </c>
      <c r="B1031" s="13">
        <f t="shared" si="128"/>
        <v>4</v>
      </c>
      <c r="C1031" s="13">
        <f t="shared" si="129"/>
        <v>25</v>
      </c>
      <c r="D1031" s="13">
        <f t="shared" si="130"/>
        <v>1</v>
      </c>
      <c r="E1031" s="13">
        <f t="shared" si="131"/>
        <v>18</v>
      </c>
      <c r="F1031">
        <v>369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16">
        <f t="shared" ref="N1031:N1094" si="132">$T$5+VLOOKUP(D1031,$S$8:$T$14,2)+VLOOKUP(E1031,$S$17:$T$69,2)+G1031*$T$73+H1031*$T$74+I1031*$T$75+J1031*$T$76+M1031*$T$79+L1031*$T$78+K1031*$T$77</f>
        <v>377.56718862933974</v>
      </c>
      <c r="O1031" s="17">
        <f t="shared" ref="O1031:O1094" si="133">F1031-N1031</f>
        <v>-8.5671886293397392</v>
      </c>
      <c r="P1031" s="18">
        <f t="shared" ref="P1031:P1094" si="134">IF(O1031*O1032&lt;0,1,0)</f>
        <v>0</v>
      </c>
      <c r="Q1031" s="14">
        <f t="shared" ref="Q1031:Q1094" si="135">O1031^2</f>
        <v>73.396721010688125</v>
      </c>
    </row>
    <row r="1032" spans="1:17">
      <c r="A1032" s="12">
        <v>38103</v>
      </c>
      <c r="B1032" s="13">
        <f t="shared" si="128"/>
        <v>4</v>
      </c>
      <c r="C1032" s="13">
        <f t="shared" si="129"/>
        <v>26</v>
      </c>
      <c r="D1032" s="13">
        <f t="shared" si="130"/>
        <v>2</v>
      </c>
      <c r="E1032" s="13">
        <f t="shared" si="131"/>
        <v>18</v>
      </c>
      <c r="F1032">
        <v>266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16">
        <f t="shared" si="132"/>
        <v>267.52056339934688</v>
      </c>
      <c r="O1032" s="17">
        <f t="shared" si="133"/>
        <v>-1.5205633993468837</v>
      </c>
      <c r="P1032" s="18">
        <f t="shared" si="134"/>
        <v>1</v>
      </c>
      <c r="Q1032" s="14">
        <f t="shared" si="135"/>
        <v>2.3121130514333506</v>
      </c>
    </row>
    <row r="1033" spans="1:17">
      <c r="A1033" s="12">
        <v>38104</v>
      </c>
      <c r="B1033" s="13">
        <f t="shared" si="128"/>
        <v>4</v>
      </c>
      <c r="C1033" s="13">
        <f t="shared" si="129"/>
        <v>27</v>
      </c>
      <c r="D1033" s="13">
        <f t="shared" si="130"/>
        <v>3</v>
      </c>
      <c r="E1033" s="13">
        <f t="shared" si="131"/>
        <v>18</v>
      </c>
      <c r="F1033">
        <v>306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16">
        <f t="shared" si="132"/>
        <v>285.57121879711997</v>
      </c>
      <c r="O1033" s="17">
        <f t="shared" si="133"/>
        <v>20.428781202880032</v>
      </c>
      <c r="P1033" s="18">
        <f t="shared" si="134"/>
        <v>0</v>
      </c>
      <c r="Q1033" s="14">
        <f t="shared" si="135"/>
        <v>417.33510143514451</v>
      </c>
    </row>
    <row r="1034" spans="1:17">
      <c r="A1034" s="12">
        <v>38105</v>
      </c>
      <c r="B1034" s="13">
        <f t="shared" si="128"/>
        <v>4</v>
      </c>
      <c r="C1034" s="13">
        <f t="shared" si="129"/>
        <v>28</v>
      </c>
      <c r="D1034" s="13">
        <f t="shared" si="130"/>
        <v>4</v>
      </c>
      <c r="E1034" s="13">
        <f t="shared" si="131"/>
        <v>18</v>
      </c>
      <c r="F1034">
        <v>321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16">
        <f t="shared" si="132"/>
        <v>319.27647457226982</v>
      </c>
      <c r="O1034" s="17">
        <f t="shared" si="133"/>
        <v>1.7235254277301806</v>
      </c>
      <c r="P1034" s="18">
        <f t="shared" si="134"/>
        <v>1</v>
      </c>
      <c r="Q1034" s="14">
        <f t="shared" si="135"/>
        <v>2.9705399000325019</v>
      </c>
    </row>
    <row r="1035" spans="1:17">
      <c r="A1035" s="12">
        <v>38106</v>
      </c>
      <c r="B1035" s="13">
        <f t="shared" si="128"/>
        <v>4</v>
      </c>
      <c r="C1035" s="13">
        <f t="shared" si="129"/>
        <v>29</v>
      </c>
      <c r="D1035" s="13">
        <f t="shared" si="130"/>
        <v>5</v>
      </c>
      <c r="E1035" s="13">
        <f t="shared" si="131"/>
        <v>18</v>
      </c>
      <c r="F1035">
        <v>343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16">
        <f t="shared" si="132"/>
        <v>344.20929623245337</v>
      </c>
      <c r="O1035" s="17">
        <f t="shared" si="133"/>
        <v>-1.2092962324533687</v>
      </c>
      <c r="P1035" s="18">
        <f t="shared" si="134"/>
        <v>1</v>
      </c>
      <c r="Q1035" s="14">
        <f t="shared" si="135"/>
        <v>1.4623973778259121</v>
      </c>
    </row>
    <row r="1036" spans="1:17">
      <c r="A1036" s="12">
        <v>38107</v>
      </c>
      <c r="B1036" s="13">
        <f t="shared" si="128"/>
        <v>4</v>
      </c>
      <c r="C1036" s="13">
        <f t="shared" si="129"/>
        <v>30</v>
      </c>
      <c r="D1036" s="13">
        <f t="shared" si="130"/>
        <v>6</v>
      </c>
      <c r="E1036" s="13">
        <f t="shared" si="131"/>
        <v>18</v>
      </c>
      <c r="F1036">
        <v>564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16">
        <f t="shared" si="132"/>
        <v>526.71173935030356</v>
      </c>
      <c r="O1036" s="17">
        <f t="shared" si="133"/>
        <v>37.28826064969644</v>
      </c>
      <c r="P1036" s="18">
        <f t="shared" si="134"/>
        <v>0</v>
      </c>
      <c r="Q1036" s="14">
        <f t="shared" si="135"/>
        <v>1390.4143822797</v>
      </c>
    </row>
    <row r="1037" spans="1:17">
      <c r="A1037" s="12">
        <v>38108</v>
      </c>
      <c r="B1037" s="13">
        <f t="shared" si="128"/>
        <v>5</v>
      </c>
      <c r="C1037" s="13">
        <f t="shared" si="129"/>
        <v>1</v>
      </c>
      <c r="D1037" s="13">
        <f t="shared" si="130"/>
        <v>7</v>
      </c>
      <c r="E1037" s="13">
        <f t="shared" si="131"/>
        <v>18</v>
      </c>
      <c r="F1037">
        <v>636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16">
        <f t="shared" si="132"/>
        <v>580.39379886370341</v>
      </c>
      <c r="O1037" s="17">
        <f t="shared" si="133"/>
        <v>55.60620113629659</v>
      </c>
      <c r="P1037" s="18">
        <f t="shared" si="134"/>
        <v>0</v>
      </c>
      <c r="Q1037" s="14">
        <f t="shared" si="135"/>
        <v>3092.0496048102723</v>
      </c>
    </row>
    <row r="1038" spans="1:17">
      <c r="A1038" s="12">
        <v>38109</v>
      </c>
      <c r="B1038" s="13">
        <f t="shared" si="128"/>
        <v>5</v>
      </c>
      <c r="C1038" s="13">
        <f t="shared" si="129"/>
        <v>2</v>
      </c>
      <c r="D1038" s="13">
        <f t="shared" si="130"/>
        <v>1</v>
      </c>
      <c r="E1038" s="13">
        <f t="shared" si="131"/>
        <v>19</v>
      </c>
      <c r="F1038">
        <v>388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16">
        <f t="shared" si="132"/>
        <v>375.31718908007815</v>
      </c>
      <c r="O1038" s="17">
        <f t="shared" si="133"/>
        <v>12.682810919921849</v>
      </c>
      <c r="P1038" s="18">
        <f t="shared" si="134"/>
        <v>1</v>
      </c>
      <c r="Q1038" s="14">
        <f t="shared" si="135"/>
        <v>160.85369283048888</v>
      </c>
    </row>
    <row r="1039" spans="1:17">
      <c r="A1039" s="12">
        <v>38110</v>
      </c>
      <c r="B1039" s="13">
        <f t="shared" si="128"/>
        <v>5</v>
      </c>
      <c r="C1039" s="13">
        <f t="shared" si="129"/>
        <v>3</v>
      </c>
      <c r="D1039" s="13">
        <f t="shared" si="130"/>
        <v>2</v>
      </c>
      <c r="E1039" s="13">
        <f t="shared" si="131"/>
        <v>19</v>
      </c>
      <c r="F1039">
        <v>247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16">
        <f t="shared" si="132"/>
        <v>265.2705638500853</v>
      </c>
      <c r="O1039" s="17">
        <f t="shared" si="133"/>
        <v>-18.270563850085296</v>
      </c>
      <c r="P1039" s="18">
        <f t="shared" si="134"/>
        <v>1</v>
      </c>
      <c r="Q1039" s="14">
        <f t="shared" si="135"/>
        <v>333.8135034000436</v>
      </c>
    </row>
    <row r="1040" spans="1:17">
      <c r="A1040" s="12">
        <v>38111</v>
      </c>
      <c r="B1040" s="13">
        <f t="shared" si="128"/>
        <v>5</v>
      </c>
      <c r="C1040" s="13">
        <f t="shared" si="129"/>
        <v>4</v>
      </c>
      <c r="D1040" s="13">
        <f t="shared" si="130"/>
        <v>3</v>
      </c>
      <c r="E1040" s="13">
        <f t="shared" si="131"/>
        <v>19</v>
      </c>
      <c r="F1040">
        <v>303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16">
        <f t="shared" si="132"/>
        <v>283.32121924785838</v>
      </c>
      <c r="O1040" s="17">
        <f t="shared" si="133"/>
        <v>19.67878075214162</v>
      </c>
      <c r="P1040" s="18">
        <f t="shared" si="134"/>
        <v>1</v>
      </c>
      <c r="Q1040" s="14">
        <f t="shared" si="135"/>
        <v>387.2544118908595</v>
      </c>
    </row>
    <row r="1041" spans="1:17">
      <c r="A1041" s="12">
        <v>38112</v>
      </c>
      <c r="B1041" s="13">
        <f t="shared" si="128"/>
        <v>5</v>
      </c>
      <c r="C1041" s="13">
        <f t="shared" si="129"/>
        <v>5</v>
      </c>
      <c r="D1041" s="13">
        <f t="shared" si="130"/>
        <v>4</v>
      </c>
      <c r="E1041" s="13">
        <f t="shared" si="131"/>
        <v>19</v>
      </c>
      <c r="F1041">
        <v>249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16">
        <f t="shared" si="132"/>
        <v>317.02647502300823</v>
      </c>
      <c r="O1041" s="17">
        <f t="shared" si="133"/>
        <v>-68.026475023008231</v>
      </c>
      <c r="P1041" s="18">
        <f t="shared" si="134"/>
        <v>0</v>
      </c>
      <c r="Q1041" s="14">
        <f t="shared" si="135"/>
        <v>4627.6013040559628</v>
      </c>
    </row>
    <row r="1042" spans="1:17">
      <c r="A1042" s="12">
        <v>38113</v>
      </c>
      <c r="B1042" s="13">
        <f t="shared" si="128"/>
        <v>5</v>
      </c>
      <c r="C1042" s="13">
        <f t="shared" si="129"/>
        <v>6</v>
      </c>
      <c r="D1042" s="13">
        <f t="shared" si="130"/>
        <v>5</v>
      </c>
      <c r="E1042" s="13">
        <f t="shared" si="131"/>
        <v>19</v>
      </c>
      <c r="F1042">
        <v>241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16">
        <f t="shared" si="132"/>
        <v>341.95929668319178</v>
      </c>
      <c r="O1042" s="17">
        <f t="shared" si="133"/>
        <v>-100.95929668319178</v>
      </c>
      <c r="P1042" s="18">
        <f t="shared" si="134"/>
        <v>1</v>
      </c>
      <c r="Q1042" s="14">
        <f t="shared" si="135"/>
        <v>10192.779586764738</v>
      </c>
    </row>
    <row r="1043" spans="1:17">
      <c r="A1043" s="12">
        <v>38114</v>
      </c>
      <c r="B1043" s="13">
        <f t="shared" si="128"/>
        <v>5</v>
      </c>
      <c r="C1043" s="13">
        <f t="shared" si="129"/>
        <v>7</v>
      </c>
      <c r="D1043" s="13">
        <f t="shared" si="130"/>
        <v>6</v>
      </c>
      <c r="E1043" s="13">
        <f t="shared" si="131"/>
        <v>19</v>
      </c>
      <c r="F1043">
        <v>539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 s="16">
        <f t="shared" si="132"/>
        <v>524.46173980104197</v>
      </c>
      <c r="O1043" s="17">
        <f t="shared" si="133"/>
        <v>14.538260198958028</v>
      </c>
      <c r="P1043" s="18">
        <f t="shared" si="134"/>
        <v>0</v>
      </c>
      <c r="Q1043" s="14">
        <f t="shared" si="135"/>
        <v>211.36100961260712</v>
      </c>
    </row>
    <row r="1044" spans="1:17">
      <c r="A1044" s="12">
        <v>38115</v>
      </c>
      <c r="B1044" s="13">
        <f t="shared" si="128"/>
        <v>5</v>
      </c>
      <c r="C1044" s="13">
        <f t="shared" si="129"/>
        <v>8</v>
      </c>
      <c r="D1044" s="13">
        <f t="shared" si="130"/>
        <v>7</v>
      </c>
      <c r="E1044" s="13">
        <f t="shared" si="131"/>
        <v>19</v>
      </c>
      <c r="F1044">
        <v>639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16">
        <f t="shared" si="132"/>
        <v>578.14379931444182</v>
      </c>
      <c r="O1044" s="17">
        <f t="shared" si="133"/>
        <v>60.856200685558179</v>
      </c>
      <c r="P1044" s="18">
        <f t="shared" si="134"/>
        <v>1</v>
      </c>
      <c r="Q1044" s="14">
        <f t="shared" si="135"/>
        <v>3703.4771618809318</v>
      </c>
    </row>
    <row r="1045" spans="1:17">
      <c r="A1045" s="12">
        <v>38116</v>
      </c>
      <c r="B1045" s="13">
        <f t="shared" si="128"/>
        <v>5</v>
      </c>
      <c r="C1045" s="13">
        <f t="shared" si="129"/>
        <v>9</v>
      </c>
      <c r="D1045" s="13">
        <f t="shared" si="130"/>
        <v>1</v>
      </c>
      <c r="E1045" s="13">
        <f t="shared" si="131"/>
        <v>20</v>
      </c>
      <c r="F1045">
        <v>673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 s="16">
        <f t="shared" si="132"/>
        <v>725.99918632767537</v>
      </c>
      <c r="O1045" s="17">
        <f t="shared" si="133"/>
        <v>-52.999186327675375</v>
      </c>
      <c r="P1045" s="18">
        <f t="shared" si="134"/>
        <v>0</v>
      </c>
      <c r="Q1045" s="14">
        <f t="shared" si="135"/>
        <v>2808.9137513956525</v>
      </c>
    </row>
    <row r="1046" spans="1:17">
      <c r="A1046" s="12">
        <v>38117</v>
      </c>
      <c r="B1046" s="13">
        <f t="shared" si="128"/>
        <v>5</v>
      </c>
      <c r="C1046" s="13">
        <f t="shared" si="129"/>
        <v>10</v>
      </c>
      <c r="D1046" s="13">
        <f t="shared" si="130"/>
        <v>2</v>
      </c>
      <c r="E1046" s="13">
        <f t="shared" si="131"/>
        <v>20</v>
      </c>
      <c r="F1046">
        <v>230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16">
        <f t="shared" si="132"/>
        <v>258.53145543307562</v>
      </c>
      <c r="O1046" s="17">
        <f t="shared" si="133"/>
        <v>-28.531455433075621</v>
      </c>
      <c r="P1046" s="18">
        <f t="shared" si="134"/>
        <v>1</v>
      </c>
      <c r="Q1046" s="14">
        <f t="shared" si="135"/>
        <v>814.04394912958037</v>
      </c>
    </row>
    <row r="1047" spans="1:17">
      <c r="A1047" s="12">
        <v>38118</v>
      </c>
      <c r="B1047" s="13">
        <f t="shared" si="128"/>
        <v>5</v>
      </c>
      <c r="C1047" s="13">
        <f t="shared" si="129"/>
        <v>11</v>
      </c>
      <c r="D1047" s="13">
        <f t="shared" si="130"/>
        <v>3</v>
      </c>
      <c r="E1047" s="13">
        <f t="shared" si="131"/>
        <v>20</v>
      </c>
      <c r="F1047">
        <v>293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16">
        <f t="shared" si="132"/>
        <v>276.58211083084871</v>
      </c>
      <c r="O1047" s="17">
        <f t="shared" si="133"/>
        <v>16.417889169151294</v>
      </c>
      <c r="P1047" s="18">
        <f t="shared" si="134"/>
        <v>1</v>
      </c>
      <c r="Q1047" s="14">
        <f t="shared" si="135"/>
        <v>269.54708477053538</v>
      </c>
    </row>
    <row r="1048" spans="1:17">
      <c r="A1048" s="12">
        <v>38119</v>
      </c>
      <c r="B1048" s="13">
        <f t="shared" si="128"/>
        <v>5</v>
      </c>
      <c r="C1048" s="13">
        <f t="shared" si="129"/>
        <v>12</v>
      </c>
      <c r="D1048" s="13">
        <f t="shared" si="130"/>
        <v>4</v>
      </c>
      <c r="E1048" s="13">
        <f t="shared" si="131"/>
        <v>20</v>
      </c>
      <c r="F1048">
        <v>228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16">
        <f t="shared" si="132"/>
        <v>310.28736660599856</v>
      </c>
      <c r="O1048" s="17">
        <f t="shared" si="133"/>
        <v>-82.287366605998557</v>
      </c>
      <c r="P1048" s="18">
        <f t="shared" si="134"/>
        <v>0</v>
      </c>
      <c r="Q1048" s="14">
        <f t="shared" si="135"/>
        <v>6771.2107029500066</v>
      </c>
    </row>
    <row r="1049" spans="1:17">
      <c r="A1049" s="12">
        <v>38120</v>
      </c>
      <c r="B1049" s="13">
        <f t="shared" si="128"/>
        <v>5</v>
      </c>
      <c r="C1049" s="13">
        <f t="shared" si="129"/>
        <v>13</v>
      </c>
      <c r="D1049" s="13">
        <f t="shared" si="130"/>
        <v>5</v>
      </c>
      <c r="E1049" s="13">
        <f t="shared" si="131"/>
        <v>20</v>
      </c>
      <c r="F1049">
        <v>312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16">
        <f t="shared" si="132"/>
        <v>335.22018826618211</v>
      </c>
      <c r="O1049" s="17">
        <f t="shared" si="133"/>
        <v>-23.220188266182106</v>
      </c>
      <c r="P1049" s="18">
        <f t="shared" si="134"/>
        <v>1</v>
      </c>
      <c r="Q1049" s="14">
        <f t="shared" si="135"/>
        <v>539.17714311694112</v>
      </c>
    </row>
    <row r="1050" spans="1:17">
      <c r="A1050" s="12">
        <v>38121</v>
      </c>
      <c r="B1050" s="13">
        <f t="shared" si="128"/>
        <v>5</v>
      </c>
      <c r="C1050" s="13">
        <f t="shared" si="129"/>
        <v>14</v>
      </c>
      <c r="D1050" s="13">
        <f t="shared" si="130"/>
        <v>6</v>
      </c>
      <c r="E1050" s="13">
        <f t="shared" si="131"/>
        <v>20</v>
      </c>
      <c r="F1050">
        <v>578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16">
        <f t="shared" si="132"/>
        <v>517.7226313840323</v>
      </c>
      <c r="O1050" s="17">
        <f t="shared" si="133"/>
        <v>60.277368615967703</v>
      </c>
      <c r="P1050" s="18">
        <f t="shared" si="134"/>
        <v>1</v>
      </c>
      <c r="Q1050" s="14">
        <f t="shared" si="135"/>
        <v>3633.3611672652482</v>
      </c>
    </row>
    <row r="1051" spans="1:17">
      <c r="A1051" s="12">
        <v>38122</v>
      </c>
      <c r="B1051" s="13">
        <f t="shared" si="128"/>
        <v>5</v>
      </c>
      <c r="C1051" s="13">
        <f t="shared" si="129"/>
        <v>15</v>
      </c>
      <c r="D1051" s="13">
        <f t="shared" si="130"/>
        <v>7</v>
      </c>
      <c r="E1051" s="13">
        <f t="shared" si="131"/>
        <v>20</v>
      </c>
      <c r="F1051">
        <v>555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16">
        <f t="shared" si="132"/>
        <v>571.40469089743215</v>
      </c>
      <c r="O1051" s="17">
        <f t="shared" si="133"/>
        <v>-16.404690897432147</v>
      </c>
      <c r="P1051" s="18">
        <f t="shared" si="134"/>
        <v>1</v>
      </c>
      <c r="Q1051" s="14">
        <f t="shared" si="135"/>
        <v>269.11388344029314</v>
      </c>
    </row>
    <row r="1052" spans="1:17">
      <c r="A1052" s="12">
        <v>38123</v>
      </c>
      <c r="B1052" s="13">
        <f t="shared" si="128"/>
        <v>5</v>
      </c>
      <c r="C1052" s="13">
        <f t="shared" si="129"/>
        <v>16</v>
      </c>
      <c r="D1052" s="13">
        <f t="shared" si="130"/>
        <v>1</v>
      </c>
      <c r="E1052" s="13">
        <f t="shared" si="131"/>
        <v>21</v>
      </c>
      <c r="F1052">
        <v>416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16">
        <f t="shared" si="132"/>
        <v>401.63861493097636</v>
      </c>
      <c r="O1052" s="17">
        <f t="shared" si="133"/>
        <v>14.36138506902364</v>
      </c>
      <c r="P1052" s="18">
        <f t="shared" si="134"/>
        <v>1</v>
      </c>
      <c r="Q1052" s="14">
        <f t="shared" si="135"/>
        <v>206.24938110077517</v>
      </c>
    </row>
    <row r="1053" spans="1:17">
      <c r="A1053" s="12">
        <v>38124</v>
      </c>
      <c r="B1053" s="13">
        <f t="shared" si="128"/>
        <v>5</v>
      </c>
      <c r="C1053" s="13">
        <f t="shared" si="129"/>
        <v>17</v>
      </c>
      <c r="D1053" s="13">
        <f t="shared" si="130"/>
        <v>2</v>
      </c>
      <c r="E1053" s="13">
        <f t="shared" si="131"/>
        <v>21</v>
      </c>
      <c r="F1053">
        <v>258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16">
        <f t="shared" si="132"/>
        <v>291.5919897009835</v>
      </c>
      <c r="O1053" s="17">
        <f t="shared" si="133"/>
        <v>-33.591989700983504</v>
      </c>
      <c r="P1053" s="18">
        <f t="shared" si="134"/>
        <v>0</v>
      </c>
      <c r="Q1053" s="14">
        <f t="shared" si="135"/>
        <v>1128.4217720709819</v>
      </c>
    </row>
    <row r="1054" spans="1:17">
      <c r="A1054" s="12">
        <v>38125</v>
      </c>
      <c r="B1054" s="13">
        <f t="shared" si="128"/>
        <v>5</v>
      </c>
      <c r="C1054" s="13">
        <f t="shared" si="129"/>
        <v>18</v>
      </c>
      <c r="D1054" s="13">
        <f t="shared" si="130"/>
        <v>3</v>
      </c>
      <c r="E1054" s="13">
        <f t="shared" si="131"/>
        <v>21</v>
      </c>
      <c r="F1054">
        <v>298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16">
        <f t="shared" si="132"/>
        <v>309.64264509875659</v>
      </c>
      <c r="O1054" s="17">
        <f t="shared" si="133"/>
        <v>-11.642645098756589</v>
      </c>
      <c r="P1054" s="18">
        <f t="shared" si="134"/>
        <v>0</v>
      </c>
      <c r="Q1054" s="14">
        <f t="shared" si="135"/>
        <v>135.55118489560081</v>
      </c>
    </row>
    <row r="1055" spans="1:17">
      <c r="A1055" s="12">
        <v>38126</v>
      </c>
      <c r="B1055" s="13">
        <f t="shared" si="128"/>
        <v>5</v>
      </c>
      <c r="C1055" s="13">
        <f t="shared" si="129"/>
        <v>19</v>
      </c>
      <c r="D1055" s="13">
        <f t="shared" si="130"/>
        <v>4</v>
      </c>
      <c r="E1055" s="13">
        <f t="shared" si="131"/>
        <v>21</v>
      </c>
      <c r="F1055">
        <v>324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16">
        <f t="shared" si="132"/>
        <v>343.34790087390644</v>
      </c>
      <c r="O1055" s="17">
        <f t="shared" si="133"/>
        <v>-19.34790087390644</v>
      </c>
      <c r="P1055" s="18">
        <f t="shared" si="134"/>
        <v>0</v>
      </c>
      <c r="Q1055" s="14">
        <f t="shared" si="135"/>
        <v>374.34126822650956</v>
      </c>
    </row>
    <row r="1056" spans="1:17">
      <c r="A1056" s="12">
        <v>38127</v>
      </c>
      <c r="B1056" s="13">
        <f t="shared" si="128"/>
        <v>5</v>
      </c>
      <c r="C1056" s="13">
        <f t="shared" si="129"/>
        <v>20</v>
      </c>
      <c r="D1056" s="13">
        <f t="shared" si="130"/>
        <v>5</v>
      </c>
      <c r="E1056" s="13">
        <f t="shared" si="131"/>
        <v>21</v>
      </c>
      <c r="F1056">
        <v>348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16">
        <f t="shared" si="132"/>
        <v>368.28072253408999</v>
      </c>
      <c r="O1056" s="17">
        <f t="shared" si="133"/>
        <v>-20.280722534089989</v>
      </c>
      <c r="P1056" s="18">
        <f t="shared" si="134"/>
        <v>0</v>
      </c>
      <c r="Q1056" s="14">
        <f t="shared" si="135"/>
        <v>411.30770650474545</v>
      </c>
    </row>
    <row r="1057" spans="1:17">
      <c r="A1057" s="12">
        <v>38128</v>
      </c>
      <c r="B1057" s="13">
        <f t="shared" si="128"/>
        <v>5</v>
      </c>
      <c r="C1057" s="13">
        <f t="shared" si="129"/>
        <v>21</v>
      </c>
      <c r="D1057" s="13">
        <f t="shared" si="130"/>
        <v>6</v>
      </c>
      <c r="E1057" s="13">
        <f t="shared" si="131"/>
        <v>21</v>
      </c>
      <c r="F1057">
        <v>508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16">
        <f t="shared" si="132"/>
        <v>550.78316565194029</v>
      </c>
      <c r="O1057" s="17">
        <f t="shared" si="133"/>
        <v>-42.783165651940294</v>
      </c>
      <c r="P1057" s="18">
        <f t="shared" si="134"/>
        <v>0</v>
      </c>
      <c r="Q1057" s="14">
        <f t="shared" si="135"/>
        <v>1830.3992632013637</v>
      </c>
    </row>
    <row r="1058" spans="1:17">
      <c r="A1058" s="12">
        <v>38129</v>
      </c>
      <c r="B1058" s="13">
        <f t="shared" si="128"/>
        <v>5</v>
      </c>
      <c r="C1058" s="13">
        <f t="shared" si="129"/>
        <v>22</v>
      </c>
      <c r="D1058" s="13">
        <f t="shared" si="130"/>
        <v>7</v>
      </c>
      <c r="E1058" s="13">
        <f t="shared" si="131"/>
        <v>21</v>
      </c>
      <c r="F1058">
        <v>604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16">
        <f t="shared" si="132"/>
        <v>604.46522516534014</v>
      </c>
      <c r="O1058" s="17">
        <f t="shared" si="133"/>
        <v>-0.46522516534014358</v>
      </c>
      <c r="P1058" s="18">
        <f t="shared" si="134"/>
        <v>0</v>
      </c>
      <c r="Q1058" s="14">
        <f t="shared" si="135"/>
        <v>0.21643445446576393</v>
      </c>
    </row>
    <row r="1059" spans="1:17">
      <c r="A1059" s="12">
        <v>38130</v>
      </c>
      <c r="B1059" s="13">
        <f t="shared" si="128"/>
        <v>5</v>
      </c>
      <c r="C1059" s="13">
        <f t="shared" si="129"/>
        <v>23</v>
      </c>
      <c r="D1059" s="13">
        <f t="shared" si="130"/>
        <v>1</v>
      </c>
      <c r="E1059" s="13">
        <f t="shared" si="131"/>
        <v>22</v>
      </c>
      <c r="F1059">
        <v>385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 s="16">
        <f t="shared" si="132"/>
        <v>403.81719828834997</v>
      </c>
      <c r="O1059" s="17">
        <f t="shared" si="133"/>
        <v>-18.817198288349971</v>
      </c>
      <c r="P1059" s="18">
        <f t="shared" si="134"/>
        <v>0</v>
      </c>
      <c r="Q1059" s="14">
        <f t="shared" si="135"/>
        <v>354.08695142308108</v>
      </c>
    </row>
    <row r="1060" spans="1:17">
      <c r="A1060" s="12">
        <v>38131</v>
      </c>
      <c r="B1060" s="13">
        <f t="shared" si="128"/>
        <v>5</v>
      </c>
      <c r="C1060" s="13">
        <f t="shared" si="129"/>
        <v>24</v>
      </c>
      <c r="D1060" s="13">
        <f t="shared" si="130"/>
        <v>2</v>
      </c>
      <c r="E1060" s="13">
        <f t="shared" si="131"/>
        <v>22</v>
      </c>
      <c r="F1060">
        <v>208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16">
        <f t="shared" si="132"/>
        <v>293.77057305835712</v>
      </c>
      <c r="O1060" s="17">
        <f t="shared" si="133"/>
        <v>-85.770573058357115</v>
      </c>
      <c r="P1060" s="18">
        <f t="shared" si="134"/>
        <v>0</v>
      </c>
      <c r="Q1060" s="14">
        <f t="shared" si="135"/>
        <v>7356.5912027589757</v>
      </c>
    </row>
    <row r="1061" spans="1:17">
      <c r="A1061" s="12">
        <v>38132</v>
      </c>
      <c r="B1061" s="13">
        <f t="shared" si="128"/>
        <v>5</v>
      </c>
      <c r="C1061" s="13">
        <f t="shared" si="129"/>
        <v>25</v>
      </c>
      <c r="D1061" s="13">
        <f t="shared" si="130"/>
        <v>3</v>
      </c>
      <c r="E1061" s="13">
        <f t="shared" si="131"/>
        <v>22</v>
      </c>
      <c r="F1061">
        <v>276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16">
        <f t="shared" si="132"/>
        <v>311.8212284561302</v>
      </c>
      <c r="O1061" s="17">
        <f t="shared" si="133"/>
        <v>-35.8212284561302</v>
      </c>
      <c r="P1061" s="18">
        <f t="shared" si="134"/>
        <v>1</v>
      </c>
      <c r="Q1061" s="14">
        <f t="shared" si="135"/>
        <v>1283.1604081062719</v>
      </c>
    </row>
    <row r="1062" spans="1:17">
      <c r="A1062" s="12">
        <v>38133</v>
      </c>
      <c r="B1062" s="13">
        <f t="shared" si="128"/>
        <v>5</v>
      </c>
      <c r="C1062" s="13">
        <f t="shared" si="129"/>
        <v>26</v>
      </c>
      <c r="D1062" s="13">
        <f t="shared" si="130"/>
        <v>4</v>
      </c>
      <c r="E1062" s="13">
        <f t="shared" si="131"/>
        <v>22</v>
      </c>
      <c r="F1062">
        <v>403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16">
        <f t="shared" si="132"/>
        <v>345.52648423128005</v>
      </c>
      <c r="O1062" s="17">
        <f t="shared" si="133"/>
        <v>57.473515768719949</v>
      </c>
      <c r="P1062" s="18">
        <f t="shared" si="134"/>
        <v>0</v>
      </c>
      <c r="Q1062" s="14">
        <f t="shared" si="135"/>
        <v>3303.2050148173007</v>
      </c>
    </row>
    <row r="1063" spans="1:17">
      <c r="A1063" s="12">
        <v>38134</v>
      </c>
      <c r="B1063" s="13">
        <f t="shared" si="128"/>
        <v>5</v>
      </c>
      <c r="C1063" s="13">
        <f t="shared" si="129"/>
        <v>27</v>
      </c>
      <c r="D1063" s="13">
        <f t="shared" si="130"/>
        <v>5</v>
      </c>
      <c r="E1063" s="13">
        <f t="shared" si="131"/>
        <v>22</v>
      </c>
      <c r="F1063">
        <v>458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16">
        <f t="shared" si="132"/>
        <v>370.4593058914636</v>
      </c>
      <c r="O1063" s="17">
        <f t="shared" si="133"/>
        <v>87.5406941085364</v>
      </c>
      <c r="P1063" s="18">
        <f t="shared" si="134"/>
        <v>1</v>
      </c>
      <c r="Q1063" s="14">
        <f t="shared" si="135"/>
        <v>7663.3731250043393</v>
      </c>
    </row>
    <row r="1064" spans="1:17">
      <c r="A1064" s="12">
        <v>38135</v>
      </c>
      <c r="B1064" s="13">
        <f t="shared" si="128"/>
        <v>5</v>
      </c>
      <c r="C1064" s="13">
        <f t="shared" si="129"/>
        <v>28</v>
      </c>
      <c r="D1064" s="13">
        <f t="shared" si="130"/>
        <v>6</v>
      </c>
      <c r="E1064" s="13">
        <f t="shared" si="131"/>
        <v>22</v>
      </c>
      <c r="F1064">
        <v>501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16">
        <f t="shared" si="132"/>
        <v>552.96174900931385</v>
      </c>
      <c r="O1064" s="17">
        <f t="shared" si="133"/>
        <v>-51.961749009313849</v>
      </c>
      <c r="P1064" s="18">
        <f t="shared" si="134"/>
        <v>0</v>
      </c>
      <c r="Q1064" s="14">
        <f t="shared" si="135"/>
        <v>2700.0233601069285</v>
      </c>
    </row>
    <row r="1065" spans="1:17">
      <c r="A1065" s="12">
        <v>38136</v>
      </c>
      <c r="B1065" s="13">
        <f t="shared" si="128"/>
        <v>5</v>
      </c>
      <c r="C1065" s="13">
        <f t="shared" si="129"/>
        <v>29</v>
      </c>
      <c r="D1065" s="13">
        <f t="shared" si="130"/>
        <v>7</v>
      </c>
      <c r="E1065" s="13">
        <f t="shared" si="131"/>
        <v>22</v>
      </c>
      <c r="F1065">
        <v>501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16">
        <f t="shared" si="132"/>
        <v>606.6438085227137</v>
      </c>
      <c r="O1065" s="17">
        <f t="shared" si="133"/>
        <v>-105.6438085227137</v>
      </c>
      <c r="P1065" s="18">
        <f t="shared" si="134"/>
        <v>0</v>
      </c>
      <c r="Q1065" s="14">
        <f t="shared" si="135"/>
        <v>11160.614279183796</v>
      </c>
    </row>
    <row r="1066" spans="1:17">
      <c r="A1066" s="12">
        <v>38137</v>
      </c>
      <c r="B1066" s="13">
        <f t="shared" si="128"/>
        <v>5</v>
      </c>
      <c r="C1066" s="13">
        <f t="shared" si="129"/>
        <v>30</v>
      </c>
      <c r="D1066" s="13">
        <f t="shared" si="130"/>
        <v>1</v>
      </c>
      <c r="E1066" s="13">
        <f t="shared" si="131"/>
        <v>23</v>
      </c>
      <c r="F1066">
        <v>365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16">
        <f t="shared" si="132"/>
        <v>368.24575564474577</v>
      </c>
      <c r="O1066" s="17">
        <f t="shared" si="133"/>
        <v>-3.2457556447457705</v>
      </c>
      <c r="P1066" s="18">
        <f t="shared" si="134"/>
        <v>1</v>
      </c>
      <c r="Q1066" s="14">
        <f t="shared" si="135"/>
        <v>10.534929705399032</v>
      </c>
    </row>
    <row r="1067" spans="1:17">
      <c r="A1067" s="12">
        <v>38138</v>
      </c>
      <c r="B1067" s="13">
        <f t="shared" si="128"/>
        <v>5</v>
      </c>
      <c r="C1067" s="13">
        <f t="shared" si="129"/>
        <v>31</v>
      </c>
      <c r="D1067" s="13">
        <f t="shared" si="130"/>
        <v>2</v>
      </c>
      <c r="E1067" s="13">
        <f t="shared" si="131"/>
        <v>23</v>
      </c>
      <c r="F1067">
        <v>326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16">
        <f t="shared" si="132"/>
        <v>258.19913041475291</v>
      </c>
      <c r="O1067" s="17">
        <f t="shared" si="133"/>
        <v>67.800869585247085</v>
      </c>
      <c r="P1067" s="18">
        <f t="shared" si="134"/>
        <v>1</v>
      </c>
      <c r="Q1067" s="14">
        <f t="shared" si="135"/>
        <v>4596.9579165156829</v>
      </c>
    </row>
    <row r="1068" spans="1:17">
      <c r="A1068" s="12">
        <v>38139</v>
      </c>
      <c r="B1068" s="13">
        <f t="shared" si="128"/>
        <v>6</v>
      </c>
      <c r="C1068" s="13">
        <f t="shared" si="129"/>
        <v>1</v>
      </c>
      <c r="D1068" s="13">
        <f t="shared" si="130"/>
        <v>3</v>
      </c>
      <c r="E1068" s="13">
        <f t="shared" si="131"/>
        <v>23</v>
      </c>
      <c r="F1068">
        <v>235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16">
        <f t="shared" si="132"/>
        <v>276.249785812526</v>
      </c>
      <c r="O1068" s="17">
        <f t="shared" si="133"/>
        <v>-41.249785812526</v>
      </c>
      <c r="P1068" s="18">
        <f t="shared" si="134"/>
        <v>1</v>
      </c>
      <c r="Q1068" s="14">
        <f t="shared" si="135"/>
        <v>1701.5448295792712</v>
      </c>
    </row>
    <row r="1069" spans="1:17">
      <c r="A1069" s="12">
        <v>38140</v>
      </c>
      <c r="B1069" s="13">
        <f t="shared" si="128"/>
        <v>6</v>
      </c>
      <c r="C1069" s="13">
        <f t="shared" si="129"/>
        <v>2</v>
      </c>
      <c r="D1069" s="13">
        <f t="shared" si="130"/>
        <v>4</v>
      </c>
      <c r="E1069" s="13">
        <f t="shared" si="131"/>
        <v>23</v>
      </c>
      <c r="F1069">
        <v>369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16">
        <f t="shared" si="132"/>
        <v>309.95504158767585</v>
      </c>
      <c r="O1069" s="17">
        <f t="shared" si="133"/>
        <v>59.044958412324149</v>
      </c>
      <c r="P1069" s="18">
        <f t="shared" si="134"/>
        <v>0</v>
      </c>
      <c r="Q1069" s="14">
        <f t="shared" si="135"/>
        <v>3486.3071139130884</v>
      </c>
    </row>
    <row r="1070" spans="1:17">
      <c r="A1070" s="12">
        <v>38141</v>
      </c>
      <c r="B1070" s="13">
        <f t="shared" si="128"/>
        <v>6</v>
      </c>
      <c r="C1070" s="13">
        <f t="shared" si="129"/>
        <v>3</v>
      </c>
      <c r="D1070" s="13">
        <f t="shared" si="130"/>
        <v>5</v>
      </c>
      <c r="E1070" s="13">
        <f t="shared" si="131"/>
        <v>23</v>
      </c>
      <c r="F1070">
        <v>367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16">
        <f t="shared" si="132"/>
        <v>334.8878632478594</v>
      </c>
      <c r="O1070" s="17">
        <f t="shared" si="133"/>
        <v>32.1121367521406</v>
      </c>
      <c r="P1070" s="18">
        <f t="shared" si="134"/>
        <v>1</v>
      </c>
      <c r="Q1070" s="14">
        <f t="shared" si="135"/>
        <v>1031.189326788179</v>
      </c>
    </row>
    <row r="1071" spans="1:17">
      <c r="A1071" s="12">
        <v>38142</v>
      </c>
      <c r="B1071" s="13">
        <f t="shared" si="128"/>
        <v>6</v>
      </c>
      <c r="C1071" s="13">
        <f t="shared" si="129"/>
        <v>4</v>
      </c>
      <c r="D1071" s="13">
        <f t="shared" si="130"/>
        <v>6</v>
      </c>
      <c r="E1071" s="13">
        <f t="shared" si="131"/>
        <v>23</v>
      </c>
      <c r="F1071">
        <v>453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16">
        <f t="shared" si="132"/>
        <v>517.39030636570965</v>
      </c>
      <c r="O1071" s="17">
        <f t="shared" si="133"/>
        <v>-64.390306365709648</v>
      </c>
      <c r="P1071" s="18">
        <f t="shared" si="134"/>
        <v>0</v>
      </c>
      <c r="Q1071" s="14">
        <f t="shared" si="135"/>
        <v>4146.1115538699487</v>
      </c>
    </row>
    <row r="1072" spans="1:17">
      <c r="A1072" s="12">
        <v>38143</v>
      </c>
      <c r="B1072" s="13">
        <f t="shared" si="128"/>
        <v>6</v>
      </c>
      <c r="C1072" s="13">
        <f t="shared" si="129"/>
        <v>5</v>
      </c>
      <c r="D1072" s="13">
        <f t="shared" si="130"/>
        <v>7</v>
      </c>
      <c r="E1072" s="13">
        <f t="shared" si="131"/>
        <v>23</v>
      </c>
      <c r="F1072">
        <v>508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16">
        <f t="shared" si="132"/>
        <v>571.0723658791095</v>
      </c>
      <c r="O1072" s="17">
        <f t="shared" si="133"/>
        <v>-63.072365879109498</v>
      </c>
      <c r="P1072" s="18">
        <f t="shared" si="134"/>
        <v>0</v>
      </c>
      <c r="Q1072" s="14">
        <f t="shared" si="135"/>
        <v>3978.1233375882562</v>
      </c>
    </row>
    <row r="1073" spans="1:17">
      <c r="A1073" s="12">
        <v>38144</v>
      </c>
      <c r="B1073" s="13">
        <f t="shared" si="128"/>
        <v>6</v>
      </c>
      <c r="C1073" s="13">
        <f t="shared" si="129"/>
        <v>6</v>
      </c>
      <c r="D1073" s="13">
        <f t="shared" si="130"/>
        <v>1</v>
      </c>
      <c r="E1073" s="13">
        <f t="shared" si="131"/>
        <v>24</v>
      </c>
      <c r="F1073">
        <v>343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16">
        <f t="shared" si="132"/>
        <v>371.24575642099563</v>
      </c>
      <c r="O1073" s="17">
        <f t="shared" si="133"/>
        <v>-28.245756420995633</v>
      </c>
      <c r="P1073" s="18">
        <f t="shared" si="134"/>
        <v>1</v>
      </c>
      <c r="Q1073" s="14">
        <f t="shared" si="135"/>
        <v>797.82275579421605</v>
      </c>
    </row>
    <row r="1074" spans="1:17">
      <c r="A1074" s="12">
        <v>38145</v>
      </c>
      <c r="B1074" s="13">
        <f t="shared" si="128"/>
        <v>6</v>
      </c>
      <c r="C1074" s="13">
        <f t="shared" si="129"/>
        <v>7</v>
      </c>
      <c r="D1074" s="13">
        <f t="shared" si="130"/>
        <v>2</v>
      </c>
      <c r="E1074" s="13">
        <f t="shared" si="131"/>
        <v>24</v>
      </c>
      <c r="F1074">
        <v>283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16">
        <f t="shared" si="132"/>
        <v>261.19913119100278</v>
      </c>
      <c r="O1074" s="17">
        <f t="shared" si="133"/>
        <v>21.800868808997222</v>
      </c>
      <c r="P1074" s="18">
        <f t="shared" si="134"/>
        <v>0</v>
      </c>
      <c r="Q1074" s="14">
        <f t="shared" si="135"/>
        <v>475.27788082710799</v>
      </c>
    </row>
    <row r="1075" spans="1:17">
      <c r="A1075" s="12">
        <v>38146</v>
      </c>
      <c r="B1075" s="13">
        <f t="shared" si="128"/>
        <v>6</v>
      </c>
      <c r="C1075" s="13">
        <f t="shared" si="129"/>
        <v>8</v>
      </c>
      <c r="D1075" s="13">
        <f t="shared" si="130"/>
        <v>3</v>
      </c>
      <c r="E1075" s="13">
        <f t="shared" si="131"/>
        <v>24</v>
      </c>
      <c r="F1075">
        <v>320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s="16">
        <f t="shared" si="132"/>
        <v>279.24978658877586</v>
      </c>
      <c r="O1075" s="17">
        <f t="shared" si="133"/>
        <v>40.750213411224138</v>
      </c>
      <c r="P1075" s="18">
        <f t="shared" si="134"/>
        <v>0</v>
      </c>
      <c r="Q1075" s="14">
        <f t="shared" si="135"/>
        <v>1660.5798930603116</v>
      </c>
    </row>
    <row r="1076" spans="1:17">
      <c r="A1076" s="12">
        <v>38147</v>
      </c>
      <c r="B1076" s="13">
        <f t="shared" si="128"/>
        <v>6</v>
      </c>
      <c r="C1076" s="13">
        <f t="shared" si="129"/>
        <v>9</v>
      </c>
      <c r="D1076" s="13">
        <f t="shared" si="130"/>
        <v>4</v>
      </c>
      <c r="E1076" s="13">
        <f t="shared" si="131"/>
        <v>24</v>
      </c>
      <c r="F1076">
        <v>330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16">
        <f t="shared" si="132"/>
        <v>312.95504236392571</v>
      </c>
      <c r="O1076" s="17">
        <f t="shared" si="133"/>
        <v>17.044957636074287</v>
      </c>
      <c r="P1076" s="18">
        <f t="shared" si="134"/>
        <v>0</v>
      </c>
      <c r="Q1076" s="14">
        <f t="shared" si="135"/>
        <v>290.53058081556713</v>
      </c>
    </row>
    <row r="1077" spans="1:17">
      <c r="A1077" s="12">
        <v>38148</v>
      </c>
      <c r="B1077" s="13">
        <f t="shared" si="128"/>
        <v>6</v>
      </c>
      <c r="C1077" s="13">
        <f t="shared" si="129"/>
        <v>10</v>
      </c>
      <c r="D1077" s="13">
        <f t="shared" si="130"/>
        <v>5</v>
      </c>
      <c r="E1077" s="13">
        <f t="shared" si="131"/>
        <v>24</v>
      </c>
      <c r="F1077">
        <v>429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16">
        <f t="shared" si="132"/>
        <v>337.88786402410926</v>
      </c>
      <c r="O1077" s="17">
        <f t="shared" si="133"/>
        <v>91.112135975890737</v>
      </c>
      <c r="P1077" s="18">
        <f t="shared" si="134"/>
        <v>1</v>
      </c>
      <c r="Q1077" s="14">
        <f t="shared" si="135"/>
        <v>8301.4213220892034</v>
      </c>
    </row>
    <row r="1078" spans="1:17">
      <c r="A1078" s="12">
        <v>38149</v>
      </c>
      <c r="B1078" s="13">
        <f t="shared" si="128"/>
        <v>6</v>
      </c>
      <c r="C1078" s="13">
        <f t="shared" si="129"/>
        <v>11</v>
      </c>
      <c r="D1078" s="13">
        <f t="shared" si="130"/>
        <v>6</v>
      </c>
      <c r="E1078" s="13">
        <f t="shared" si="131"/>
        <v>24</v>
      </c>
      <c r="F1078">
        <v>396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16">
        <f t="shared" si="132"/>
        <v>520.39030714195951</v>
      </c>
      <c r="O1078" s="17">
        <f t="shared" si="133"/>
        <v>-124.39030714195951</v>
      </c>
      <c r="P1078" s="18">
        <f t="shared" si="134"/>
        <v>0</v>
      </c>
      <c r="Q1078" s="14">
        <f t="shared" si="135"/>
        <v>15472.948510871023</v>
      </c>
    </row>
    <row r="1079" spans="1:17">
      <c r="A1079" s="12">
        <v>38150</v>
      </c>
      <c r="B1079" s="13">
        <f t="shared" si="128"/>
        <v>6</v>
      </c>
      <c r="C1079" s="13">
        <f t="shared" si="129"/>
        <v>12</v>
      </c>
      <c r="D1079" s="13">
        <f t="shared" si="130"/>
        <v>7</v>
      </c>
      <c r="E1079" s="13">
        <f t="shared" si="131"/>
        <v>24</v>
      </c>
      <c r="F1079">
        <v>495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16">
        <f t="shared" si="132"/>
        <v>574.07236665535936</v>
      </c>
      <c r="O1079" s="17">
        <f t="shared" si="133"/>
        <v>-79.07236665535936</v>
      </c>
      <c r="P1079" s="18">
        <f t="shared" si="134"/>
        <v>1</v>
      </c>
      <c r="Q1079" s="14">
        <f t="shared" si="135"/>
        <v>6252.4391684795864</v>
      </c>
    </row>
    <row r="1080" spans="1:17">
      <c r="A1080" s="12">
        <v>38151</v>
      </c>
      <c r="B1080" s="13">
        <f t="shared" si="128"/>
        <v>6</v>
      </c>
      <c r="C1080" s="13">
        <f t="shared" si="129"/>
        <v>13</v>
      </c>
      <c r="D1080" s="13">
        <f t="shared" si="130"/>
        <v>1</v>
      </c>
      <c r="E1080" s="13">
        <f t="shared" si="131"/>
        <v>25</v>
      </c>
      <c r="F1080">
        <v>396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16">
        <f t="shared" si="132"/>
        <v>374.39167942598573</v>
      </c>
      <c r="O1080" s="17">
        <f t="shared" si="133"/>
        <v>21.608320574014272</v>
      </c>
      <c r="P1080" s="18">
        <f t="shared" si="134"/>
        <v>1</v>
      </c>
      <c r="Q1080" s="14">
        <f t="shared" si="135"/>
        <v>466.91951802936848</v>
      </c>
    </row>
    <row r="1081" spans="1:17">
      <c r="A1081" s="12">
        <v>38152</v>
      </c>
      <c r="B1081" s="13">
        <f t="shared" si="128"/>
        <v>6</v>
      </c>
      <c r="C1081" s="13">
        <f t="shared" si="129"/>
        <v>14</v>
      </c>
      <c r="D1081" s="13">
        <f t="shared" si="130"/>
        <v>2</v>
      </c>
      <c r="E1081" s="13">
        <f t="shared" si="131"/>
        <v>25</v>
      </c>
      <c r="F1081">
        <v>209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16">
        <f t="shared" si="132"/>
        <v>264.34505419599287</v>
      </c>
      <c r="O1081" s="17">
        <f t="shared" si="133"/>
        <v>-55.345054195992873</v>
      </c>
      <c r="P1081" s="18">
        <f t="shared" si="134"/>
        <v>0</v>
      </c>
      <c r="Q1081" s="14">
        <f t="shared" si="135"/>
        <v>3063.0750239573881</v>
      </c>
    </row>
    <row r="1082" spans="1:17">
      <c r="A1082" s="12">
        <v>38153</v>
      </c>
      <c r="B1082" s="13">
        <f t="shared" si="128"/>
        <v>6</v>
      </c>
      <c r="C1082" s="13">
        <f t="shared" si="129"/>
        <v>15</v>
      </c>
      <c r="D1082" s="13">
        <f t="shared" si="130"/>
        <v>3</v>
      </c>
      <c r="E1082" s="13">
        <f t="shared" si="131"/>
        <v>25</v>
      </c>
      <c r="F1082">
        <v>244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16">
        <f t="shared" si="132"/>
        <v>282.39570959376596</v>
      </c>
      <c r="O1082" s="17">
        <f t="shared" si="133"/>
        <v>-38.395709593765957</v>
      </c>
      <c r="P1082" s="18">
        <f t="shared" si="134"/>
        <v>0</v>
      </c>
      <c r="Q1082" s="14">
        <f t="shared" si="135"/>
        <v>1474.2305152088111</v>
      </c>
    </row>
    <row r="1083" spans="1:17">
      <c r="A1083" s="12">
        <v>38154</v>
      </c>
      <c r="B1083" s="13">
        <f t="shared" si="128"/>
        <v>6</v>
      </c>
      <c r="C1083" s="13">
        <f t="shared" si="129"/>
        <v>16</v>
      </c>
      <c r="D1083" s="13">
        <f t="shared" si="130"/>
        <v>4</v>
      </c>
      <c r="E1083" s="13">
        <f t="shared" si="131"/>
        <v>25</v>
      </c>
      <c r="F1083">
        <v>291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16">
        <f t="shared" si="132"/>
        <v>316.10096536891581</v>
      </c>
      <c r="O1083" s="17">
        <f t="shared" si="133"/>
        <v>-25.100965368915809</v>
      </c>
      <c r="P1083" s="18">
        <f t="shared" si="134"/>
        <v>0</v>
      </c>
      <c r="Q1083" s="14">
        <f t="shared" si="135"/>
        <v>630.05846245151076</v>
      </c>
    </row>
    <row r="1084" spans="1:17">
      <c r="A1084" s="12">
        <v>38155</v>
      </c>
      <c r="B1084" s="13">
        <f t="shared" si="128"/>
        <v>6</v>
      </c>
      <c r="C1084" s="13">
        <f t="shared" si="129"/>
        <v>17</v>
      </c>
      <c r="D1084" s="13">
        <f t="shared" si="130"/>
        <v>5</v>
      </c>
      <c r="E1084" s="13">
        <f t="shared" si="131"/>
        <v>25</v>
      </c>
      <c r="F1084">
        <v>321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16">
        <f t="shared" si="132"/>
        <v>341.03378702909936</v>
      </c>
      <c r="O1084" s="17">
        <f t="shared" si="133"/>
        <v>-20.033787029099358</v>
      </c>
      <c r="P1084" s="18">
        <f t="shared" si="134"/>
        <v>0</v>
      </c>
      <c r="Q1084" s="14">
        <f t="shared" si="135"/>
        <v>401.35262272730967</v>
      </c>
    </row>
    <row r="1085" spans="1:17">
      <c r="A1085" s="12">
        <v>38156</v>
      </c>
      <c r="B1085" s="13">
        <f t="shared" si="128"/>
        <v>6</v>
      </c>
      <c r="C1085" s="13">
        <f t="shared" si="129"/>
        <v>18</v>
      </c>
      <c r="D1085" s="13">
        <f t="shared" si="130"/>
        <v>6</v>
      </c>
      <c r="E1085" s="13">
        <f t="shared" si="131"/>
        <v>25</v>
      </c>
      <c r="F1085">
        <v>450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16">
        <f t="shared" si="132"/>
        <v>523.53623014694961</v>
      </c>
      <c r="O1085" s="17">
        <f t="shared" si="133"/>
        <v>-73.536230146949606</v>
      </c>
      <c r="P1085" s="18">
        <f t="shared" si="134"/>
        <v>1</v>
      </c>
      <c r="Q1085" s="14">
        <f t="shared" si="135"/>
        <v>5407.5771442251398</v>
      </c>
    </row>
    <row r="1086" spans="1:17">
      <c r="A1086" s="12">
        <v>38157</v>
      </c>
      <c r="B1086" s="13">
        <f t="shared" si="128"/>
        <v>6</v>
      </c>
      <c r="C1086" s="13">
        <f t="shared" si="129"/>
        <v>19</v>
      </c>
      <c r="D1086" s="13">
        <f t="shared" si="130"/>
        <v>7</v>
      </c>
      <c r="E1086" s="13">
        <f t="shared" si="131"/>
        <v>25</v>
      </c>
      <c r="F1086">
        <v>590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16">
        <f t="shared" si="132"/>
        <v>577.21828966034946</v>
      </c>
      <c r="O1086" s="17">
        <f t="shared" si="133"/>
        <v>12.781710339650544</v>
      </c>
      <c r="P1086" s="18">
        <f t="shared" si="134"/>
        <v>1</v>
      </c>
      <c r="Q1086" s="14">
        <f t="shared" si="135"/>
        <v>163.37211920672965</v>
      </c>
    </row>
    <row r="1087" spans="1:17">
      <c r="A1087" s="12">
        <v>38158</v>
      </c>
      <c r="B1087" s="13">
        <f t="shared" si="128"/>
        <v>6</v>
      </c>
      <c r="C1087" s="13">
        <f t="shared" si="129"/>
        <v>20</v>
      </c>
      <c r="D1087" s="13">
        <f t="shared" si="130"/>
        <v>1</v>
      </c>
      <c r="E1087" s="13">
        <f t="shared" si="131"/>
        <v>26</v>
      </c>
      <c r="F1087">
        <v>474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 s="16">
        <f t="shared" si="132"/>
        <v>494.64476083435477</v>
      </c>
      <c r="O1087" s="17">
        <f t="shared" si="133"/>
        <v>-20.64476083435477</v>
      </c>
      <c r="P1087" s="18">
        <f t="shared" si="134"/>
        <v>0</v>
      </c>
      <c r="Q1087" s="14">
        <f t="shared" si="135"/>
        <v>426.20614990770866</v>
      </c>
    </row>
    <row r="1088" spans="1:17">
      <c r="A1088" s="12">
        <v>38159</v>
      </c>
      <c r="B1088" s="13">
        <f t="shared" si="128"/>
        <v>6</v>
      </c>
      <c r="C1088" s="13">
        <f t="shared" si="129"/>
        <v>21</v>
      </c>
      <c r="D1088" s="13">
        <f t="shared" si="130"/>
        <v>2</v>
      </c>
      <c r="E1088" s="13">
        <f t="shared" si="131"/>
        <v>26</v>
      </c>
      <c r="F1088">
        <v>224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16">
        <f t="shared" si="132"/>
        <v>282.64220317602133</v>
      </c>
      <c r="O1088" s="17">
        <f t="shared" si="133"/>
        <v>-58.642203176021326</v>
      </c>
      <c r="P1088" s="18">
        <f t="shared" si="134"/>
        <v>1</v>
      </c>
      <c r="Q1088" s="14">
        <f t="shared" si="135"/>
        <v>3438.9079933377657</v>
      </c>
    </row>
    <row r="1089" spans="1:17">
      <c r="A1089" s="12">
        <v>38160</v>
      </c>
      <c r="B1089" s="13">
        <f t="shared" si="128"/>
        <v>6</v>
      </c>
      <c r="C1089" s="13">
        <f t="shared" si="129"/>
        <v>22</v>
      </c>
      <c r="D1089" s="13">
        <f t="shared" si="130"/>
        <v>3</v>
      </c>
      <c r="E1089" s="13">
        <f t="shared" si="131"/>
        <v>26</v>
      </c>
      <c r="F1089">
        <v>371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16">
        <f t="shared" si="132"/>
        <v>300.69285857379441</v>
      </c>
      <c r="O1089" s="17">
        <f t="shared" si="133"/>
        <v>70.30714142620559</v>
      </c>
      <c r="P1089" s="18">
        <f t="shared" si="134"/>
        <v>1</v>
      </c>
      <c r="Q1089" s="14">
        <f t="shared" si="135"/>
        <v>4943.094135524474</v>
      </c>
    </row>
    <row r="1090" spans="1:17">
      <c r="A1090" s="12">
        <v>38161</v>
      </c>
      <c r="B1090" s="13">
        <f t="shared" si="128"/>
        <v>6</v>
      </c>
      <c r="C1090" s="13">
        <f t="shared" si="129"/>
        <v>23</v>
      </c>
      <c r="D1090" s="13">
        <f t="shared" si="130"/>
        <v>4</v>
      </c>
      <c r="E1090" s="13">
        <f t="shared" si="131"/>
        <v>26</v>
      </c>
      <c r="F1090">
        <v>299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16">
        <f t="shared" si="132"/>
        <v>334.39811434894426</v>
      </c>
      <c r="O1090" s="17">
        <f t="shared" si="133"/>
        <v>-35.398114348944262</v>
      </c>
      <c r="P1090" s="18">
        <f t="shared" si="134"/>
        <v>0</v>
      </c>
      <c r="Q1090" s="14">
        <f t="shared" si="135"/>
        <v>1253.0264994609336</v>
      </c>
    </row>
    <row r="1091" spans="1:17">
      <c r="A1091" s="12">
        <v>38162</v>
      </c>
      <c r="B1091" s="13">
        <f t="shared" si="128"/>
        <v>6</v>
      </c>
      <c r="C1091" s="13">
        <f t="shared" si="129"/>
        <v>24</v>
      </c>
      <c r="D1091" s="13">
        <f t="shared" si="130"/>
        <v>5</v>
      </c>
      <c r="E1091" s="13">
        <f t="shared" si="131"/>
        <v>26</v>
      </c>
      <c r="F1091">
        <v>311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16">
        <f t="shared" si="132"/>
        <v>359.33093600912781</v>
      </c>
      <c r="O1091" s="17">
        <f t="shared" si="133"/>
        <v>-48.330936009127811</v>
      </c>
      <c r="P1091" s="18">
        <f t="shared" si="134"/>
        <v>0</v>
      </c>
      <c r="Q1091" s="14">
        <f t="shared" si="135"/>
        <v>2335.8793755184074</v>
      </c>
    </row>
    <row r="1092" spans="1:17">
      <c r="A1092" s="12">
        <v>38163</v>
      </c>
      <c r="B1092" s="13">
        <f t="shared" si="128"/>
        <v>6</v>
      </c>
      <c r="C1092" s="13">
        <f t="shared" si="129"/>
        <v>25</v>
      </c>
      <c r="D1092" s="13">
        <f t="shared" si="130"/>
        <v>6</v>
      </c>
      <c r="E1092" s="13">
        <f t="shared" si="131"/>
        <v>26</v>
      </c>
      <c r="F1092">
        <v>529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16">
        <f t="shared" si="132"/>
        <v>541.83337912697812</v>
      </c>
      <c r="O1092" s="17">
        <f t="shared" si="133"/>
        <v>-12.833379126978116</v>
      </c>
      <c r="P1092" s="18">
        <f t="shared" si="134"/>
        <v>0</v>
      </c>
      <c r="Q1092" s="14">
        <f t="shared" si="135"/>
        <v>164.69561981675758</v>
      </c>
    </row>
    <row r="1093" spans="1:17">
      <c r="A1093" s="12">
        <v>38164</v>
      </c>
      <c r="B1093" s="13">
        <f t="shared" si="128"/>
        <v>6</v>
      </c>
      <c r="C1093" s="13">
        <f t="shared" si="129"/>
        <v>26</v>
      </c>
      <c r="D1093" s="13">
        <f t="shared" si="130"/>
        <v>7</v>
      </c>
      <c r="E1093" s="13">
        <f t="shared" si="131"/>
        <v>26</v>
      </c>
      <c r="F1093">
        <v>455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16">
        <f t="shared" si="132"/>
        <v>595.51543864037797</v>
      </c>
      <c r="O1093" s="17">
        <f t="shared" si="133"/>
        <v>-140.51543864037797</v>
      </c>
      <c r="P1093" s="18">
        <f t="shared" si="134"/>
        <v>0</v>
      </c>
      <c r="Q1093" s="14">
        <f t="shared" si="135"/>
        <v>19744.588496297823</v>
      </c>
    </row>
    <row r="1094" spans="1:17">
      <c r="A1094" s="12">
        <v>38165</v>
      </c>
      <c r="B1094" s="13">
        <f t="shared" ref="B1094:B1157" si="136">MONTH(A1094)</f>
        <v>6</v>
      </c>
      <c r="C1094" s="13">
        <f t="shared" ref="C1094:C1157" si="137">DAY(A1094)</f>
        <v>27</v>
      </c>
      <c r="D1094" s="13">
        <f t="shared" ref="D1094:D1157" si="138">WEEKDAY(A1094)</f>
        <v>1</v>
      </c>
      <c r="E1094" s="13">
        <f t="shared" ref="E1094:E1157" si="139">WEEKNUM(A1094)</f>
        <v>27</v>
      </c>
      <c r="F1094">
        <v>378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16">
        <f t="shared" si="132"/>
        <v>390.28619835986132</v>
      </c>
      <c r="O1094" s="17">
        <f t="shared" si="133"/>
        <v>-12.286198359861316</v>
      </c>
      <c r="P1094" s="18">
        <f t="shared" si="134"/>
        <v>0</v>
      </c>
      <c r="Q1094" s="14">
        <f t="shared" si="135"/>
        <v>150.95067013785891</v>
      </c>
    </row>
    <row r="1095" spans="1:17">
      <c r="A1095" s="12">
        <v>38166</v>
      </c>
      <c r="B1095" s="13">
        <f t="shared" si="136"/>
        <v>6</v>
      </c>
      <c r="C1095" s="13">
        <f t="shared" si="137"/>
        <v>28</v>
      </c>
      <c r="D1095" s="13">
        <f t="shared" si="138"/>
        <v>2</v>
      </c>
      <c r="E1095" s="13">
        <f t="shared" si="139"/>
        <v>27</v>
      </c>
      <c r="F1095">
        <v>273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16">
        <f t="shared" ref="N1095:N1158" si="140">$T$5+VLOOKUP(D1095,$S$8:$T$14,2)+VLOOKUP(E1095,$S$17:$T$69,2)+G1095*$T$73+H1095*$T$74+I1095*$T$75+J1095*$T$76+M1095*$T$79+L1095*$T$78+K1095*$T$77</f>
        <v>280.23957312986846</v>
      </c>
      <c r="O1095" s="17">
        <f t="shared" ref="O1095:O1158" si="141">F1095-N1095</f>
        <v>-7.2395731298684609</v>
      </c>
      <c r="P1095" s="18">
        <f t="shared" ref="P1095:P1158" si="142">IF(O1095*O1096&lt;0,1,0)</f>
        <v>1</v>
      </c>
      <c r="Q1095" s="14">
        <f t="shared" ref="Q1095:Q1158" si="143">O1095^2</f>
        <v>52.411419102713424</v>
      </c>
    </row>
    <row r="1096" spans="1:17">
      <c r="A1096" s="12">
        <v>38167</v>
      </c>
      <c r="B1096" s="13">
        <f t="shared" si="136"/>
        <v>6</v>
      </c>
      <c r="C1096" s="13">
        <f t="shared" si="137"/>
        <v>29</v>
      </c>
      <c r="D1096" s="13">
        <f t="shared" si="138"/>
        <v>3</v>
      </c>
      <c r="E1096" s="13">
        <f t="shared" si="139"/>
        <v>27</v>
      </c>
      <c r="F1096">
        <v>337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16">
        <f t="shared" si="140"/>
        <v>298.29022852764155</v>
      </c>
      <c r="O1096" s="17">
        <f t="shared" si="141"/>
        <v>38.709771472358455</v>
      </c>
      <c r="P1096" s="18">
        <f t="shared" si="142"/>
        <v>0</v>
      </c>
      <c r="Q1096" s="14">
        <f t="shared" si="143"/>
        <v>1498.4464074422165</v>
      </c>
    </row>
    <row r="1097" spans="1:17">
      <c r="A1097" s="12">
        <v>38168</v>
      </c>
      <c r="B1097" s="13">
        <f t="shared" si="136"/>
        <v>6</v>
      </c>
      <c r="C1097" s="13">
        <f t="shared" si="137"/>
        <v>30</v>
      </c>
      <c r="D1097" s="13">
        <f t="shared" si="138"/>
        <v>4</v>
      </c>
      <c r="E1097" s="13">
        <f t="shared" si="139"/>
        <v>27</v>
      </c>
      <c r="F1097">
        <v>357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16">
        <f t="shared" si="140"/>
        <v>331.9954843027914</v>
      </c>
      <c r="O1097" s="17">
        <f t="shared" si="141"/>
        <v>25.004515697208603</v>
      </c>
      <c r="P1097" s="18">
        <f t="shared" si="142"/>
        <v>1</v>
      </c>
      <c r="Q1097" s="14">
        <f t="shared" si="143"/>
        <v>625.22580525195144</v>
      </c>
    </row>
    <row r="1098" spans="1:17">
      <c r="A1098" s="12">
        <v>38169</v>
      </c>
      <c r="B1098" s="13">
        <f t="shared" si="136"/>
        <v>7</v>
      </c>
      <c r="C1098" s="13">
        <f t="shared" si="137"/>
        <v>1</v>
      </c>
      <c r="D1098" s="13">
        <f t="shared" si="138"/>
        <v>5</v>
      </c>
      <c r="E1098" s="13">
        <f t="shared" si="139"/>
        <v>27</v>
      </c>
      <c r="F1098">
        <v>309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16">
        <f t="shared" si="140"/>
        <v>356.92830596297495</v>
      </c>
      <c r="O1098" s="17">
        <f t="shared" si="141"/>
        <v>-47.928305962974946</v>
      </c>
      <c r="P1098" s="18">
        <f t="shared" si="142"/>
        <v>0</v>
      </c>
      <c r="Q1098" s="14">
        <f t="shared" si="143"/>
        <v>2297.1225124805396</v>
      </c>
    </row>
    <row r="1099" spans="1:17">
      <c r="A1099" s="12">
        <v>38170</v>
      </c>
      <c r="B1099" s="13">
        <f t="shared" si="136"/>
        <v>7</v>
      </c>
      <c r="C1099" s="13">
        <f t="shared" si="137"/>
        <v>2</v>
      </c>
      <c r="D1099" s="13">
        <f t="shared" si="138"/>
        <v>6</v>
      </c>
      <c r="E1099" s="13">
        <f t="shared" si="139"/>
        <v>27</v>
      </c>
      <c r="F1099">
        <v>414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16">
        <f t="shared" si="140"/>
        <v>539.43074908082519</v>
      </c>
      <c r="O1099" s="17">
        <f t="shared" si="141"/>
        <v>-125.43074908082519</v>
      </c>
      <c r="P1099" s="18">
        <f t="shared" si="142"/>
        <v>0</v>
      </c>
      <c r="Q1099" s="14">
        <f t="shared" si="143"/>
        <v>15732.87281497693</v>
      </c>
    </row>
    <row r="1100" spans="1:17">
      <c r="A1100" s="12">
        <v>38171</v>
      </c>
      <c r="B1100" s="13">
        <f t="shared" si="136"/>
        <v>7</v>
      </c>
      <c r="C1100" s="13">
        <f t="shared" si="137"/>
        <v>3</v>
      </c>
      <c r="D1100" s="13">
        <f t="shared" si="138"/>
        <v>7</v>
      </c>
      <c r="E1100" s="13">
        <f t="shared" si="139"/>
        <v>27</v>
      </c>
      <c r="F1100">
        <v>316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16">
        <f t="shared" si="140"/>
        <v>593.11280859422504</v>
      </c>
      <c r="O1100" s="17">
        <f t="shared" si="141"/>
        <v>-277.11280859422504</v>
      </c>
      <c r="P1100" s="18">
        <f t="shared" si="142"/>
        <v>1</v>
      </c>
      <c r="Q1100" s="14">
        <f t="shared" si="143"/>
        <v>76791.508686979607</v>
      </c>
    </row>
    <row r="1101" spans="1:17">
      <c r="A1101" s="12">
        <v>38172</v>
      </c>
      <c r="B1101" s="13">
        <f t="shared" si="136"/>
        <v>7</v>
      </c>
      <c r="C1101" s="13">
        <f t="shared" si="137"/>
        <v>4</v>
      </c>
      <c r="D1101" s="13">
        <f t="shared" si="138"/>
        <v>1</v>
      </c>
      <c r="E1101" s="13">
        <f t="shared" si="139"/>
        <v>28</v>
      </c>
      <c r="F1101">
        <v>238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0</v>
      </c>
      <c r="N1101" s="16">
        <f t="shared" si="140"/>
        <v>221.55455641478093</v>
      </c>
      <c r="O1101" s="17">
        <f t="shared" si="141"/>
        <v>16.445443585219067</v>
      </c>
      <c r="P1101" s="18">
        <f t="shared" si="142"/>
        <v>1</v>
      </c>
      <c r="Q1101" s="14">
        <f t="shared" si="143"/>
        <v>270.45261471462294</v>
      </c>
    </row>
    <row r="1102" spans="1:17">
      <c r="A1102" s="12">
        <v>38173</v>
      </c>
      <c r="B1102" s="13">
        <f t="shared" si="136"/>
        <v>7</v>
      </c>
      <c r="C1102" s="13">
        <f t="shared" si="137"/>
        <v>5</v>
      </c>
      <c r="D1102" s="13">
        <f t="shared" si="138"/>
        <v>2</v>
      </c>
      <c r="E1102" s="13">
        <f t="shared" si="139"/>
        <v>28</v>
      </c>
      <c r="F1102">
        <v>256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16">
        <f t="shared" si="140"/>
        <v>268.66131152497377</v>
      </c>
      <c r="O1102" s="17">
        <f t="shared" si="141"/>
        <v>-12.661311524973769</v>
      </c>
      <c r="P1102" s="18">
        <f t="shared" si="142"/>
        <v>1</v>
      </c>
      <c r="Q1102" s="14">
        <f t="shared" si="143"/>
        <v>160.30880953243357</v>
      </c>
    </row>
    <row r="1103" spans="1:17">
      <c r="A1103" s="12">
        <v>38174</v>
      </c>
      <c r="B1103" s="13">
        <f t="shared" si="136"/>
        <v>7</v>
      </c>
      <c r="C1103" s="13">
        <f t="shared" si="137"/>
        <v>6</v>
      </c>
      <c r="D1103" s="13">
        <f t="shared" si="138"/>
        <v>3</v>
      </c>
      <c r="E1103" s="13">
        <f t="shared" si="139"/>
        <v>28</v>
      </c>
      <c r="F1103">
        <v>306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16">
        <f t="shared" si="140"/>
        <v>286.71196692274685</v>
      </c>
      <c r="O1103" s="17">
        <f t="shared" si="141"/>
        <v>19.288033077253147</v>
      </c>
      <c r="P1103" s="18">
        <f t="shared" si="142"/>
        <v>1</v>
      </c>
      <c r="Q1103" s="14">
        <f t="shared" si="143"/>
        <v>372.02821998921149</v>
      </c>
    </row>
    <row r="1104" spans="1:17">
      <c r="A1104" s="12">
        <v>38175</v>
      </c>
      <c r="B1104" s="13">
        <f t="shared" si="136"/>
        <v>7</v>
      </c>
      <c r="C1104" s="13">
        <f t="shared" si="137"/>
        <v>7</v>
      </c>
      <c r="D1104" s="13">
        <f t="shared" si="138"/>
        <v>4</v>
      </c>
      <c r="E1104" s="13">
        <f t="shared" si="139"/>
        <v>28</v>
      </c>
      <c r="F1104">
        <v>262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16">
        <f t="shared" si="140"/>
        <v>320.4172226978967</v>
      </c>
      <c r="O1104" s="17">
        <f t="shared" si="141"/>
        <v>-58.417222697896705</v>
      </c>
      <c r="P1104" s="18">
        <f t="shared" si="142"/>
        <v>1</v>
      </c>
      <c r="Q1104" s="14">
        <f t="shared" si="143"/>
        <v>3412.571907735658</v>
      </c>
    </row>
    <row r="1105" spans="1:17">
      <c r="A1105" s="12">
        <v>38176</v>
      </c>
      <c r="B1105" s="13">
        <f t="shared" si="136"/>
        <v>7</v>
      </c>
      <c r="C1105" s="13">
        <f t="shared" si="137"/>
        <v>8</v>
      </c>
      <c r="D1105" s="13">
        <f t="shared" si="138"/>
        <v>5</v>
      </c>
      <c r="E1105" s="13">
        <f t="shared" si="139"/>
        <v>28</v>
      </c>
      <c r="F1105">
        <v>368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16">
        <f t="shared" si="140"/>
        <v>345.35004435808025</v>
      </c>
      <c r="O1105" s="17">
        <f t="shared" si="141"/>
        <v>22.649955641919746</v>
      </c>
      <c r="P1105" s="18">
        <f t="shared" si="142"/>
        <v>1</v>
      </c>
      <c r="Q1105" s="14">
        <f t="shared" si="143"/>
        <v>513.02049058093212</v>
      </c>
    </row>
    <row r="1106" spans="1:17">
      <c r="A1106" s="12">
        <v>38177</v>
      </c>
      <c r="B1106" s="13">
        <f t="shared" si="136"/>
        <v>7</v>
      </c>
      <c r="C1106" s="13">
        <f t="shared" si="137"/>
        <v>9</v>
      </c>
      <c r="D1106" s="13">
        <f t="shared" si="138"/>
        <v>6</v>
      </c>
      <c r="E1106" s="13">
        <f t="shared" si="139"/>
        <v>28</v>
      </c>
      <c r="F1106">
        <v>472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16">
        <f t="shared" si="140"/>
        <v>527.8524874759305</v>
      </c>
      <c r="O1106" s="17">
        <f t="shared" si="141"/>
        <v>-55.852487475930502</v>
      </c>
      <c r="P1106" s="18">
        <f t="shared" si="142"/>
        <v>0</v>
      </c>
      <c r="Q1106" s="14">
        <f t="shared" si="143"/>
        <v>3119.5003572489736</v>
      </c>
    </row>
    <row r="1107" spans="1:17">
      <c r="A1107" s="12">
        <v>38178</v>
      </c>
      <c r="B1107" s="13">
        <f t="shared" si="136"/>
        <v>7</v>
      </c>
      <c r="C1107" s="13">
        <f t="shared" si="137"/>
        <v>10</v>
      </c>
      <c r="D1107" s="13">
        <f t="shared" si="138"/>
        <v>7</v>
      </c>
      <c r="E1107" s="13">
        <f t="shared" si="139"/>
        <v>28</v>
      </c>
      <c r="F1107">
        <v>513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16">
        <f t="shared" si="140"/>
        <v>581.53454698933035</v>
      </c>
      <c r="O1107" s="17">
        <f t="shared" si="141"/>
        <v>-68.534546989330352</v>
      </c>
      <c r="P1107" s="18">
        <f t="shared" si="142"/>
        <v>0</v>
      </c>
      <c r="Q1107" s="14">
        <f t="shared" si="143"/>
        <v>4696.9841310327301</v>
      </c>
    </row>
    <row r="1108" spans="1:17">
      <c r="A1108" s="12">
        <v>38179</v>
      </c>
      <c r="B1108" s="13">
        <f t="shared" si="136"/>
        <v>7</v>
      </c>
      <c r="C1108" s="13">
        <f t="shared" si="137"/>
        <v>11</v>
      </c>
      <c r="D1108" s="13">
        <f t="shared" si="138"/>
        <v>1</v>
      </c>
      <c r="E1108" s="13">
        <f t="shared" si="139"/>
        <v>29</v>
      </c>
      <c r="F1108">
        <v>316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16">
        <f t="shared" si="140"/>
        <v>410.10294170083125</v>
      </c>
      <c r="O1108" s="17">
        <f t="shared" si="141"/>
        <v>-94.102941700831252</v>
      </c>
      <c r="P1108" s="18">
        <f t="shared" si="142"/>
        <v>0</v>
      </c>
      <c r="Q1108" s="14">
        <f t="shared" si="143"/>
        <v>8855.3636367500458</v>
      </c>
    </row>
    <row r="1109" spans="1:17">
      <c r="A1109" s="12">
        <v>38180</v>
      </c>
      <c r="B1109" s="13">
        <f t="shared" si="136"/>
        <v>7</v>
      </c>
      <c r="C1109" s="13">
        <f t="shared" si="137"/>
        <v>12</v>
      </c>
      <c r="D1109" s="13">
        <f t="shared" si="138"/>
        <v>2</v>
      </c>
      <c r="E1109" s="13">
        <f t="shared" si="139"/>
        <v>29</v>
      </c>
      <c r="F1109">
        <v>271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16">
        <f t="shared" si="140"/>
        <v>300.0563164708384</v>
      </c>
      <c r="O1109" s="17">
        <f t="shared" si="141"/>
        <v>-29.056316470838397</v>
      </c>
      <c r="P1109" s="18">
        <f t="shared" si="142"/>
        <v>0</v>
      </c>
      <c r="Q1109" s="14">
        <f t="shared" si="143"/>
        <v>844.26952685351466</v>
      </c>
    </row>
    <row r="1110" spans="1:17">
      <c r="A1110" s="12">
        <v>38181</v>
      </c>
      <c r="B1110" s="13">
        <f t="shared" si="136"/>
        <v>7</v>
      </c>
      <c r="C1110" s="13">
        <f t="shared" si="137"/>
        <v>13</v>
      </c>
      <c r="D1110" s="13">
        <f t="shared" si="138"/>
        <v>3</v>
      </c>
      <c r="E1110" s="13">
        <f t="shared" si="139"/>
        <v>29</v>
      </c>
      <c r="F1110">
        <v>264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16">
        <f t="shared" si="140"/>
        <v>318.10697186861148</v>
      </c>
      <c r="O1110" s="17">
        <f t="shared" si="141"/>
        <v>-54.106971868611481</v>
      </c>
      <c r="P1110" s="18">
        <f t="shared" si="142"/>
        <v>1</v>
      </c>
      <c r="Q1110" s="14">
        <f t="shared" si="143"/>
        <v>2927.564404790714</v>
      </c>
    </row>
    <row r="1111" spans="1:17">
      <c r="A1111" s="12">
        <v>38182</v>
      </c>
      <c r="B1111" s="13">
        <f t="shared" si="136"/>
        <v>7</v>
      </c>
      <c r="C1111" s="13">
        <f t="shared" si="137"/>
        <v>14</v>
      </c>
      <c r="D1111" s="13">
        <f t="shared" si="138"/>
        <v>4</v>
      </c>
      <c r="E1111" s="13">
        <f t="shared" si="139"/>
        <v>29</v>
      </c>
      <c r="F1111">
        <v>381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16">
        <f t="shared" si="140"/>
        <v>351.81222764376133</v>
      </c>
      <c r="O1111" s="17">
        <f t="shared" si="141"/>
        <v>29.187772356238668</v>
      </c>
      <c r="P1111" s="18">
        <f t="shared" si="142"/>
        <v>0</v>
      </c>
      <c r="Q1111" s="14">
        <f t="shared" si="143"/>
        <v>851.92605511961017</v>
      </c>
    </row>
    <row r="1112" spans="1:17">
      <c r="A1112" s="12">
        <v>38183</v>
      </c>
      <c r="B1112" s="13">
        <f t="shared" si="136"/>
        <v>7</v>
      </c>
      <c r="C1112" s="13">
        <f t="shared" si="137"/>
        <v>15</v>
      </c>
      <c r="D1112" s="13">
        <f t="shared" si="138"/>
        <v>5</v>
      </c>
      <c r="E1112" s="13">
        <f t="shared" si="139"/>
        <v>29</v>
      </c>
      <c r="F1112">
        <v>381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16">
        <f t="shared" si="140"/>
        <v>376.74504930394488</v>
      </c>
      <c r="O1112" s="17">
        <f t="shared" si="141"/>
        <v>4.2549506960551184</v>
      </c>
      <c r="P1112" s="18">
        <f t="shared" si="142"/>
        <v>1</v>
      </c>
      <c r="Q1112" s="14">
        <f t="shared" si="143"/>
        <v>18.104605425859937</v>
      </c>
    </row>
    <row r="1113" spans="1:17">
      <c r="A1113" s="12">
        <v>38184</v>
      </c>
      <c r="B1113" s="13">
        <f t="shared" si="136"/>
        <v>7</v>
      </c>
      <c r="C1113" s="13">
        <f t="shared" si="137"/>
        <v>16</v>
      </c>
      <c r="D1113" s="13">
        <f t="shared" si="138"/>
        <v>6</v>
      </c>
      <c r="E1113" s="13">
        <f t="shared" si="139"/>
        <v>29</v>
      </c>
      <c r="F1113">
        <v>463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16">
        <f t="shared" si="140"/>
        <v>559.24749242179519</v>
      </c>
      <c r="O1113" s="17">
        <f t="shared" si="141"/>
        <v>-96.247492421795187</v>
      </c>
      <c r="P1113" s="18">
        <f t="shared" si="142"/>
        <v>0</v>
      </c>
      <c r="Q1113" s="14">
        <f t="shared" si="143"/>
        <v>9263.5797974835223</v>
      </c>
    </row>
    <row r="1114" spans="1:17">
      <c r="A1114" s="12">
        <v>38185</v>
      </c>
      <c r="B1114" s="13">
        <f t="shared" si="136"/>
        <v>7</v>
      </c>
      <c r="C1114" s="13">
        <f t="shared" si="137"/>
        <v>17</v>
      </c>
      <c r="D1114" s="13">
        <f t="shared" si="138"/>
        <v>7</v>
      </c>
      <c r="E1114" s="13">
        <f t="shared" si="139"/>
        <v>29</v>
      </c>
      <c r="F1114">
        <v>547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16">
        <f t="shared" si="140"/>
        <v>612.92955193519492</v>
      </c>
      <c r="O1114" s="17">
        <f t="shared" si="141"/>
        <v>-65.929551935194922</v>
      </c>
      <c r="P1114" s="18">
        <f t="shared" si="142"/>
        <v>1</v>
      </c>
      <c r="Q1114" s="14">
        <f t="shared" si="143"/>
        <v>4346.7058183755644</v>
      </c>
    </row>
    <row r="1115" spans="1:17">
      <c r="A1115" s="12">
        <v>38186</v>
      </c>
      <c r="B1115" s="13">
        <f t="shared" si="136"/>
        <v>7</v>
      </c>
      <c r="C1115" s="13">
        <f t="shared" si="137"/>
        <v>18</v>
      </c>
      <c r="D1115" s="13">
        <f t="shared" si="138"/>
        <v>1</v>
      </c>
      <c r="E1115" s="13">
        <f t="shared" si="139"/>
        <v>30</v>
      </c>
      <c r="F1115">
        <v>388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16">
        <f t="shared" si="140"/>
        <v>376.53150742777029</v>
      </c>
      <c r="O1115" s="17">
        <f t="shared" si="141"/>
        <v>11.468492572229707</v>
      </c>
      <c r="P1115" s="18">
        <f t="shared" si="142"/>
        <v>0</v>
      </c>
      <c r="Q1115" s="14">
        <f t="shared" si="143"/>
        <v>131.52632187928796</v>
      </c>
    </row>
    <row r="1116" spans="1:17">
      <c r="A1116" s="12">
        <v>38187</v>
      </c>
      <c r="B1116" s="13">
        <f t="shared" si="136"/>
        <v>7</v>
      </c>
      <c r="C1116" s="13">
        <f t="shared" si="137"/>
        <v>19</v>
      </c>
      <c r="D1116" s="13">
        <f t="shared" si="138"/>
        <v>2</v>
      </c>
      <c r="E1116" s="13">
        <f t="shared" si="139"/>
        <v>30</v>
      </c>
      <c r="F1116">
        <v>294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16">
        <f t="shared" si="140"/>
        <v>266.48488219777744</v>
      </c>
      <c r="O1116" s="17">
        <f t="shared" si="141"/>
        <v>27.515117802222562</v>
      </c>
      <c r="P1116" s="18">
        <f t="shared" si="142"/>
        <v>1</v>
      </c>
      <c r="Q1116" s="14">
        <f t="shared" si="143"/>
        <v>757.08170767018498</v>
      </c>
    </row>
    <row r="1117" spans="1:17">
      <c r="A1117" s="12">
        <v>38188</v>
      </c>
      <c r="B1117" s="13">
        <f t="shared" si="136"/>
        <v>7</v>
      </c>
      <c r="C1117" s="13">
        <f t="shared" si="137"/>
        <v>20</v>
      </c>
      <c r="D1117" s="13">
        <f t="shared" si="138"/>
        <v>3</v>
      </c>
      <c r="E1117" s="13">
        <f t="shared" si="139"/>
        <v>30</v>
      </c>
      <c r="F1117">
        <v>276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16">
        <f t="shared" si="140"/>
        <v>284.53553759555052</v>
      </c>
      <c r="O1117" s="17">
        <f t="shared" si="141"/>
        <v>-8.5355375955505224</v>
      </c>
      <c r="P1117" s="18">
        <f t="shared" si="142"/>
        <v>1</v>
      </c>
      <c r="Q1117" s="14">
        <f t="shared" si="143"/>
        <v>72.855402045056394</v>
      </c>
    </row>
    <row r="1118" spans="1:17">
      <c r="A1118" s="12">
        <v>38189</v>
      </c>
      <c r="B1118" s="13">
        <f t="shared" si="136"/>
        <v>7</v>
      </c>
      <c r="C1118" s="13">
        <f t="shared" si="137"/>
        <v>21</v>
      </c>
      <c r="D1118" s="13">
        <f t="shared" si="138"/>
        <v>4</v>
      </c>
      <c r="E1118" s="13">
        <f t="shared" si="139"/>
        <v>30</v>
      </c>
      <c r="F1118">
        <v>343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16">
        <f t="shared" si="140"/>
        <v>318.24079337070037</v>
      </c>
      <c r="O1118" s="17">
        <f t="shared" si="141"/>
        <v>24.759206629299626</v>
      </c>
      <c r="P1118" s="18">
        <f t="shared" si="142"/>
        <v>0</v>
      </c>
      <c r="Q1118" s="14">
        <f t="shared" si="143"/>
        <v>613.01831291235453</v>
      </c>
    </row>
    <row r="1119" spans="1:17">
      <c r="A1119" s="12">
        <v>38190</v>
      </c>
      <c r="B1119" s="13">
        <f t="shared" si="136"/>
        <v>7</v>
      </c>
      <c r="C1119" s="13">
        <f t="shared" si="137"/>
        <v>22</v>
      </c>
      <c r="D1119" s="13">
        <f t="shared" si="138"/>
        <v>5</v>
      </c>
      <c r="E1119" s="13">
        <f t="shared" si="139"/>
        <v>30</v>
      </c>
      <c r="F1119">
        <v>367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16">
        <f t="shared" si="140"/>
        <v>343.17361503088392</v>
      </c>
      <c r="O1119" s="17">
        <f t="shared" si="141"/>
        <v>23.826384969116077</v>
      </c>
      <c r="P1119" s="18">
        <f t="shared" si="142"/>
        <v>1</v>
      </c>
      <c r="Q1119" s="14">
        <f t="shared" si="143"/>
        <v>567.69662069652054</v>
      </c>
    </row>
    <row r="1120" spans="1:17">
      <c r="A1120" s="12">
        <v>38191</v>
      </c>
      <c r="B1120" s="13">
        <f t="shared" si="136"/>
        <v>7</v>
      </c>
      <c r="C1120" s="13">
        <f t="shared" si="137"/>
        <v>23</v>
      </c>
      <c r="D1120" s="13">
        <f t="shared" si="138"/>
        <v>6</v>
      </c>
      <c r="E1120" s="13">
        <f t="shared" si="139"/>
        <v>30</v>
      </c>
      <c r="F1120">
        <v>510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16">
        <f t="shared" si="140"/>
        <v>525.67605814873411</v>
      </c>
      <c r="O1120" s="17">
        <f t="shared" si="141"/>
        <v>-15.676058148734114</v>
      </c>
      <c r="P1120" s="18">
        <f t="shared" si="142"/>
        <v>0</v>
      </c>
      <c r="Q1120" s="14">
        <f t="shared" si="143"/>
        <v>245.73879908249322</v>
      </c>
    </row>
    <row r="1121" spans="1:17">
      <c r="A1121" s="12">
        <v>38192</v>
      </c>
      <c r="B1121" s="13">
        <f t="shared" si="136"/>
        <v>7</v>
      </c>
      <c r="C1121" s="13">
        <f t="shared" si="137"/>
        <v>24</v>
      </c>
      <c r="D1121" s="13">
        <f t="shared" si="138"/>
        <v>7</v>
      </c>
      <c r="E1121" s="13">
        <f t="shared" si="139"/>
        <v>30</v>
      </c>
      <c r="F1121">
        <v>485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16">
        <f t="shared" si="140"/>
        <v>579.35811766213396</v>
      </c>
      <c r="O1121" s="17">
        <f t="shared" si="141"/>
        <v>-94.358117662133964</v>
      </c>
      <c r="P1121" s="18">
        <f t="shared" si="142"/>
        <v>0</v>
      </c>
      <c r="Q1121" s="14">
        <f t="shared" si="143"/>
        <v>8903.4543687411169</v>
      </c>
    </row>
    <row r="1122" spans="1:17">
      <c r="A1122" s="12">
        <v>38193</v>
      </c>
      <c r="B1122" s="13">
        <f t="shared" si="136"/>
        <v>7</v>
      </c>
      <c r="C1122" s="13">
        <f t="shared" si="137"/>
        <v>25</v>
      </c>
      <c r="D1122" s="13">
        <f t="shared" si="138"/>
        <v>1</v>
      </c>
      <c r="E1122" s="13">
        <f t="shared" si="139"/>
        <v>31</v>
      </c>
      <c r="F1122">
        <v>363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16">
        <f t="shared" si="140"/>
        <v>396.18863720774476</v>
      </c>
      <c r="O1122" s="17">
        <f t="shared" si="141"/>
        <v>-33.188637207744762</v>
      </c>
      <c r="P1122" s="18">
        <f t="shared" si="142"/>
        <v>0</v>
      </c>
      <c r="Q1122" s="14">
        <f t="shared" si="143"/>
        <v>1101.4856397072999</v>
      </c>
    </row>
    <row r="1123" spans="1:17">
      <c r="A1123" s="12">
        <v>38194</v>
      </c>
      <c r="B1123" s="13">
        <f t="shared" si="136"/>
        <v>7</v>
      </c>
      <c r="C1123" s="13">
        <f t="shared" si="137"/>
        <v>26</v>
      </c>
      <c r="D1123" s="13">
        <f t="shared" si="138"/>
        <v>2</v>
      </c>
      <c r="E1123" s="13">
        <f t="shared" si="139"/>
        <v>31</v>
      </c>
      <c r="F1123">
        <v>264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16">
        <f t="shared" si="140"/>
        <v>286.14201197775191</v>
      </c>
      <c r="O1123" s="17">
        <f t="shared" si="141"/>
        <v>-22.142011977751906</v>
      </c>
      <c r="P1123" s="18">
        <f t="shared" si="142"/>
        <v>0</v>
      </c>
      <c r="Q1123" s="14">
        <f t="shared" si="143"/>
        <v>490.26869442290888</v>
      </c>
    </row>
    <row r="1124" spans="1:17">
      <c r="A1124" s="12">
        <v>38195</v>
      </c>
      <c r="B1124" s="13">
        <f t="shared" si="136"/>
        <v>7</v>
      </c>
      <c r="C1124" s="13">
        <f t="shared" si="137"/>
        <v>27</v>
      </c>
      <c r="D1124" s="13">
        <f t="shared" si="138"/>
        <v>3</v>
      </c>
      <c r="E1124" s="13">
        <f t="shared" si="139"/>
        <v>31</v>
      </c>
      <c r="F1124">
        <v>229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16">
        <f t="shared" si="140"/>
        <v>304.19266737552499</v>
      </c>
      <c r="O1124" s="17">
        <f t="shared" si="141"/>
        <v>-75.192667375524991</v>
      </c>
      <c r="P1124" s="18">
        <f t="shared" si="142"/>
        <v>0</v>
      </c>
      <c r="Q1124" s="14">
        <f t="shared" si="143"/>
        <v>5653.93722704634</v>
      </c>
    </row>
    <row r="1125" spans="1:17">
      <c r="A1125" s="12">
        <v>38196</v>
      </c>
      <c r="B1125" s="13">
        <f t="shared" si="136"/>
        <v>7</v>
      </c>
      <c r="C1125" s="13">
        <f t="shared" si="137"/>
        <v>28</v>
      </c>
      <c r="D1125" s="13">
        <f t="shared" si="138"/>
        <v>4</v>
      </c>
      <c r="E1125" s="13">
        <f t="shared" si="139"/>
        <v>31</v>
      </c>
      <c r="F1125">
        <v>310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16">
        <f t="shared" si="140"/>
        <v>337.89792315067484</v>
      </c>
      <c r="O1125" s="17">
        <f t="shared" si="141"/>
        <v>-27.897923150674842</v>
      </c>
      <c r="P1125" s="18">
        <f t="shared" si="142"/>
        <v>1</v>
      </c>
      <c r="Q1125" s="14">
        <f t="shared" si="143"/>
        <v>778.2941161209593</v>
      </c>
    </row>
    <row r="1126" spans="1:17">
      <c r="A1126" s="12">
        <v>38197</v>
      </c>
      <c r="B1126" s="13">
        <f t="shared" si="136"/>
        <v>7</v>
      </c>
      <c r="C1126" s="13">
        <f t="shared" si="137"/>
        <v>29</v>
      </c>
      <c r="D1126" s="13">
        <f t="shared" si="138"/>
        <v>5</v>
      </c>
      <c r="E1126" s="13">
        <f t="shared" si="139"/>
        <v>31</v>
      </c>
      <c r="F1126">
        <v>380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16">
        <f t="shared" si="140"/>
        <v>362.83074481085839</v>
      </c>
      <c r="O1126" s="17">
        <f t="shared" si="141"/>
        <v>17.169255189141609</v>
      </c>
      <c r="P1126" s="18">
        <f t="shared" si="142"/>
        <v>1</v>
      </c>
      <c r="Q1126" s="14">
        <f t="shared" si="143"/>
        <v>294.78332374986604</v>
      </c>
    </row>
    <row r="1127" spans="1:17">
      <c r="A1127" s="12">
        <v>38198</v>
      </c>
      <c r="B1127" s="13">
        <f t="shared" si="136"/>
        <v>7</v>
      </c>
      <c r="C1127" s="13">
        <f t="shared" si="137"/>
        <v>30</v>
      </c>
      <c r="D1127" s="13">
        <f t="shared" si="138"/>
        <v>6</v>
      </c>
      <c r="E1127" s="13">
        <f t="shared" si="139"/>
        <v>31</v>
      </c>
      <c r="F1127">
        <v>523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16">
        <f t="shared" si="140"/>
        <v>545.33318792870864</v>
      </c>
      <c r="O1127" s="17">
        <f t="shared" si="141"/>
        <v>-22.333187928708639</v>
      </c>
      <c r="P1127" s="18">
        <f t="shared" si="142"/>
        <v>0</v>
      </c>
      <c r="Q1127" s="14">
        <f t="shared" si="143"/>
        <v>498.77128305901726</v>
      </c>
    </row>
    <row r="1128" spans="1:17">
      <c r="A1128" s="12">
        <v>38199</v>
      </c>
      <c r="B1128" s="13">
        <f t="shared" si="136"/>
        <v>7</v>
      </c>
      <c r="C1128" s="13">
        <f t="shared" si="137"/>
        <v>31</v>
      </c>
      <c r="D1128" s="13">
        <f t="shared" si="138"/>
        <v>7</v>
      </c>
      <c r="E1128" s="13">
        <f t="shared" si="139"/>
        <v>31</v>
      </c>
      <c r="F1128">
        <v>525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16">
        <f t="shared" si="140"/>
        <v>599.01524744210849</v>
      </c>
      <c r="O1128" s="17">
        <f t="shared" si="141"/>
        <v>-74.015247442108489</v>
      </c>
      <c r="P1128" s="18">
        <f t="shared" si="142"/>
        <v>0</v>
      </c>
      <c r="Q1128" s="14">
        <f t="shared" si="143"/>
        <v>5478.2568539165468</v>
      </c>
    </row>
    <row r="1129" spans="1:17">
      <c r="A1129" s="12">
        <v>38200</v>
      </c>
      <c r="B1129" s="13">
        <f t="shared" si="136"/>
        <v>8</v>
      </c>
      <c r="C1129" s="13">
        <f t="shared" si="137"/>
        <v>1</v>
      </c>
      <c r="D1129" s="13">
        <f t="shared" si="138"/>
        <v>1</v>
      </c>
      <c r="E1129" s="13">
        <f t="shared" si="139"/>
        <v>32</v>
      </c>
      <c r="F1129">
        <v>327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16">
        <f t="shared" si="140"/>
        <v>379.18865083444757</v>
      </c>
      <c r="O1129" s="17">
        <f t="shared" si="141"/>
        <v>-52.188650834447571</v>
      </c>
      <c r="P1129" s="18">
        <f t="shared" si="142"/>
        <v>1</v>
      </c>
      <c r="Q1129" s="14">
        <f t="shared" si="143"/>
        <v>2723.6552759198853</v>
      </c>
    </row>
    <row r="1130" spans="1:17">
      <c r="A1130" s="12">
        <v>38201</v>
      </c>
      <c r="B1130" s="13">
        <f t="shared" si="136"/>
        <v>8</v>
      </c>
      <c r="C1130" s="13">
        <f t="shared" si="137"/>
        <v>2</v>
      </c>
      <c r="D1130" s="13">
        <f t="shared" si="138"/>
        <v>2</v>
      </c>
      <c r="E1130" s="13">
        <f t="shared" si="139"/>
        <v>32</v>
      </c>
      <c r="F1130">
        <v>293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16">
        <f t="shared" si="140"/>
        <v>269.14202560445472</v>
      </c>
      <c r="O1130" s="17">
        <f t="shared" si="141"/>
        <v>23.857974395545284</v>
      </c>
      <c r="P1130" s="18">
        <f t="shared" si="142"/>
        <v>0</v>
      </c>
      <c r="Q1130" s="14">
        <f t="shared" si="143"/>
        <v>569.20294225849432</v>
      </c>
    </row>
    <row r="1131" spans="1:17">
      <c r="A1131" s="12">
        <v>38202</v>
      </c>
      <c r="B1131" s="13">
        <f t="shared" si="136"/>
        <v>8</v>
      </c>
      <c r="C1131" s="13">
        <f t="shared" si="137"/>
        <v>3</v>
      </c>
      <c r="D1131" s="13">
        <f t="shared" si="138"/>
        <v>3</v>
      </c>
      <c r="E1131" s="13">
        <f t="shared" si="139"/>
        <v>32</v>
      </c>
      <c r="F1131">
        <v>298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16">
        <f t="shared" si="140"/>
        <v>287.1926810022278</v>
      </c>
      <c r="O1131" s="17">
        <f t="shared" si="141"/>
        <v>10.8073189977722</v>
      </c>
      <c r="P1131" s="18">
        <f t="shared" si="142"/>
        <v>0</v>
      </c>
      <c r="Q1131" s="14">
        <f t="shared" si="143"/>
        <v>116.7981439196079</v>
      </c>
    </row>
    <row r="1132" spans="1:17">
      <c r="A1132" s="12">
        <v>38203</v>
      </c>
      <c r="B1132" s="13">
        <f t="shared" si="136"/>
        <v>8</v>
      </c>
      <c r="C1132" s="13">
        <f t="shared" si="137"/>
        <v>4</v>
      </c>
      <c r="D1132" s="13">
        <f t="shared" si="138"/>
        <v>4</v>
      </c>
      <c r="E1132" s="13">
        <f t="shared" si="139"/>
        <v>32</v>
      </c>
      <c r="F1132">
        <v>337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16">
        <f t="shared" si="140"/>
        <v>320.89793677737765</v>
      </c>
      <c r="O1132" s="17">
        <f t="shared" si="141"/>
        <v>16.102063222622348</v>
      </c>
      <c r="P1132" s="18">
        <f t="shared" si="142"/>
        <v>0</v>
      </c>
      <c r="Q1132" s="14">
        <f t="shared" si="143"/>
        <v>259.27644002532719</v>
      </c>
    </row>
    <row r="1133" spans="1:17">
      <c r="A1133" s="12">
        <v>38204</v>
      </c>
      <c r="B1133" s="13">
        <f t="shared" si="136"/>
        <v>8</v>
      </c>
      <c r="C1133" s="13">
        <f t="shared" si="137"/>
        <v>5</v>
      </c>
      <c r="D1133" s="13">
        <f t="shared" si="138"/>
        <v>5</v>
      </c>
      <c r="E1133" s="13">
        <f t="shared" si="139"/>
        <v>32</v>
      </c>
      <c r="F1133">
        <v>387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16">
        <f t="shared" si="140"/>
        <v>345.8307584375612</v>
      </c>
      <c r="O1133" s="17">
        <f t="shared" si="141"/>
        <v>41.169241562438799</v>
      </c>
      <c r="P1133" s="18">
        <f t="shared" si="142"/>
        <v>1</v>
      </c>
      <c r="Q1133" s="14">
        <f t="shared" si="143"/>
        <v>1694.9064508264382</v>
      </c>
    </row>
    <row r="1134" spans="1:17">
      <c r="A1134" s="12">
        <v>38205</v>
      </c>
      <c r="B1134" s="13">
        <f t="shared" si="136"/>
        <v>8</v>
      </c>
      <c r="C1134" s="13">
        <f t="shared" si="137"/>
        <v>6</v>
      </c>
      <c r="D1134" s="13">
        <f t="shared" si="138"/>
        <v>6</v>
      </c>
      <c r="E1134" s="13">
        <f t="shared" si="139"/>
        <v>32</v>
      </c>
      <c r="F1134">
        <v>458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16">
        <f t="shared" si="140"/>
        <v>528.33320155541139</v>
      </c>
      <c r="O1134" s="17">
        <f t="shared" si="141"/>
        <v>-70.333201555411392</v>
      </c>
      <c r="P1134" s="18">
        <f t="shared" si="142"/>
        <v>0</v>
      </c>
      <c r="Q1134" s="14">
        <f t="shared" si="143"/>
        <v>4946.7592410341231</v>
      </c>
    </row>
    <row r="1135" spans="1:17">
      <c r="A1135" s="12">
        <v>38206</v>
      </c>
      <c r="B1135" s="13">
        <f t="shared" si="136"/>
        <v>8</v>
      </c>
      <c r="C1135" s="13">
        <f t="shared" si="137"/>
        <v>7</v>
      </c>
      <c r="D1135" s="13">
        <f t="shared" si="138"/>
        <v>7</v>
      </c>
      <c r="E1135" s="13">
        <f t="shared" si="139"/>
        <v>32</v>
      </c>
      <c r="F1135">
        <v>502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16">
        <f t="shared" si="140"/>
        <v>582.01526106881124</v>
      </c>
      <c r="O1135" s="17">
        <f t="shared" si="141"/>
        <v>-80.015261068811242</v>
      </c>
      <c r="P1135" s="18">
        <f t="shared" si="142"/>
        <v>0</v>
      </c>
      <c r="Q1135" s="14">
        <f t="shared" si="143"/>
        <v>6402.4420039100196</v>
      </c>
    </row>
    <row r="1136" spans="1:17">
      <c r="A1136" s="12">
        <v>38207</v>
      </c>
      <c r="B1136" s="13">
        <f t="shared" si="136"/>
        <v>8</v>
      </c>
      <c r="C1136" s="13">
        <f t="shared" si="137"/>
        <v>8</v>
      </c>
      <c r="D1136" s="13">
        <f t="shared" si="138"/>
        <v>1</v>
      </c>
      <c r="E1136" s="13">
        <f t="shared" si="139"/>
        <v>33</v>
      </c>
      <c r="F1136">
        <v>346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16">
        <f t="shared" si="140"/>
        <v>392.90284363225555</v>
      </c>
      <c r="O1136" s="17">
        <f t="shared" si="141"/>
        <v>-46.902843632255554</v>
      </c>
      <c r="P1136" s="18">
        <f t="shared" si="142"/>
        <v>1</v>
      </c>
      <c r="Q1136" s="14">
        <f t="shared" si="143"/>
        <v>2199.8767407918153</v>
      </c>
    </row>
    <row r="1137" spans="1:17">
      <c r="A1137" s="12">
        <v>38208</v>
      </c>
      <c r="B1137" s="13">
        <f t="shared" si="136"/>
        <v>8</v>
      </c>
      <c r="C1137" s="13">
        <f t="shared" si="137"/>
        <v>9</v>
      </c>
      <c r="D1137" s="13">
        <f t="shared" si="138"/>
        <v>2</v>
      </c>
      <c r="E1137" s="13">
        <f t="shared" si="139"/>
        <v>33</v>
      </c>
      <c r="F1137">
        <v>306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16">
        <f t="shared" si="140"/>
        <v>282.8562184022627</v>
      </c>
      <c r="O1137" s="17">
        <f t="shared" si="141"/>
        <v>23.143781597737302</v>
      </c>
      <c r="P1137" s="18">
        <f t="shared" si="142"/>
        <v>1</v>
      </c>
      <c r="Q1137" s="14">
        <f t="shared" si="143"/>
        <v>535.6346266437638</v>
      </c>
    </row>
    <row r="1138" spans="1:17">
      <c r="A1138" s="12">
        <v>38209</v>
      </c>
      <c r="B1138" s="13">
        <f t="shared" si="136"/>
        <v>8</v>
      </c>
      <c r="C1138" s="13">
        <f t="shared" si="137"/>
        <v>10</v>
      </c>
      <c r="D1138" s="13">
        <f t="shared" si="138"/>
        <v>3</v>
      </c>
      <c r="E1138" s="13">
        <f t="shared" si="139"/>
        <v>33</v>
      </c>
      <c r="F1138">
        <v>274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16">
        <f t="shared" si="140"/>
        <v>300.90687380003578</v>
      </c>
      <c r="O1138" s="17">
        <f t="shared" si="141"/>
        <v>-26.906873800035783</v>
      </c>
      <c r="P1138" s="18">
        <f t="shared" si="142"/>
        <v>1</v>
      </c>
      <c r="Q1138" s="14">
        <f t="shared" si="143"/>
        <v>723.97985769105208</v>
      </c>
    </row>
    <row r="1139" spans="1:17">
      <c r="A1139" s="12">
        <v>38210</v>
      </c>
      <c r="B1139" s="13">
        <f t="shared" si="136"/>
        <v>8</v>
      </c>
      <c r="C1139" s="13">
        <f t="shared" si="137"/>
        <v>11</v>
      </c>
      <c r="D1139" s="13">
        <f t="shared" si="138"/>
        <v>4</v>
      </c>
      <c r="E1139" s="13">
        <f t="shared" si="139"/>
        <v>33</v>
      </c>
      <c r="F1139">
        <v>360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16">
        <f t="shared" si="140"/>
        <v>334.61212957518563</v>
      </c>
      <c r="O1139" s="17">
        <f t="shared" si="141"/>
        <v>25.387870424814366</v>
      </c>
      <c r="P1139" s="18">
        <f t="shared" si="142"/>
        <v>0</v>
      </c>
      <c r="Q1139" s="14">
        <f t="shared" si="143"/>
        <v>644.54396470716404</v>
      </c>
    </row>
    <row r="1140" spans="1:17">
      <c r="A1140" s="12">
        <v>38211</v>
      </c>
      <c r="B1140" s="13">
        <f t="shared" si="136"/>
        <v>8</v>
      </c>
      <c r="C1140" s="13">
        <f t="shared" si="137"/>
        <v>12</v>
      </c>
      <c r="D1140" s="13">
        <f t="shared" si="138"/>
        <v>5</v>
      </c>
      <c r="E1140" s="13">
        <f t="shared" si="139"/>
        <v>33</v>
      </c>
      <c r="F1140">
        <v>422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16">
        <f t="shared" si="140"/>
        <v>359.54495123536918</v>
      </c>
      <c r="O1140" s="17">
        <f t="shared" si="141"/>
        <v>62.455048764630817</v>
      </c>
      <c r="P1140" s="18">
        <f t="shared" si="142"/>
        <v>0</v>
      </c>
      <c r="Q1140" s="14">
        <f t="shared" si="143"/>
        <v>3900.6331161924131</v>
      </c>
    </row>
    <row r="1141" spans="1:17">
      <c r="A1141" s="12">
        <v>38212</v>
      </c>
      <c r="B1141" s="13">
        <f t="shared" si="136"/>
        <v>8</v>
      </c>
      <c r="C1141" s="13">
        <f t="shared" si="137"/>
        <v>13</v>
      </c>
      <c r="D1141" s="13">
        <f t="shared" si="138"/>
        <v>6</v>
      </c>
      <c r="E1141" s="13">
        <f t="shared" si="139"/>
        <v>33</v>
      </c>
      <c r="F1141">
        <v>571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16">
        <f t="shared" si="140"/>
        <v>542.04739435321949</v>
      </c>
      <c r="O1141" s="17">
        <f t="shared" si="141"/>
        <v>28.952605646780512</v>
      </c>
      <c r="P1141" s="18">
        <f t="shared" si="142"/>
        <v>1</v>
      </c>
      <c r="Q1141" s="14">
        <f t="shared" si="143"/>
        <v>838.25337373798675</v>
      </c>
    </row>
    <row r="1142" spans="1:17">
      <c r="A1142" s="12">
        <v>38213</v>
      </c>
      <c r="B1142" s="13">
        <f t="shared" si="136"/>
        <v>8</v>
      </c>
      <c r="C1142" s="13">
        <f t="shared" si="137"/>
        <v>14</v>
      </c>
      <c r="D1142" s="13">
        <f t="shared" si="138"/>
        <v>7</v>
      </c>
      <c r="E1142" s="13">
        <f t="shared" si="139"/>
        <v>33</v>
      </c>
      <c r="F1142">
        <v>442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16">
        <f t="shared" si="140"/>
        <v>595.72945386661934</v>
      </c>
      <c r="O1142" s="17">
        <f t="shared" si="141"/>
        <v>-153.72945386661934</v>
      </c>
      <c r="P1142" s="18">
        <f t="shared" si="142"/>
        <v>0</v>
      </c>
      <c r="Q1142" s="14">
        <f t="shared" si="143"/>
        <v>23632.744986129044</v>
      </c>
    </row>
    <row r="1143" spans="1:17">
      <c r="A1143" s="12">
        <v>38214</v>
      </c>
      <c r="B1143" s="13">
        <f t="shared" si="136"/>
        <v>8</v>
      </c>
      <c r="C1143" s="13">
        <f t="shared" si="137"/>
        <v>15</v>
      </c>
      <c r="D1143" s="13">
        <f t="shared" si="138"/>
        <v>1</v>
      </c>
      <c r="E1143" s="13">
        <f t="shared" si="139"/>
        <v>34</v>
      </c>
      <c r="F1143">
        <v>357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16">
        <f t="shared" si="140"/>
        <v>378.73151918446132</v>
      </c>
      <c r="O1143" s="17">
        <f t="shared" si="141"/>
        <v>-21.73151918446132</v>
      </c>
      <c r="P1143" s="18">
        <f t="shared" si="142"/>
        <v>0</v>
      </c>
      <c r="Q1143" s="14">
        <f t="shared" si="143"/>
        <v>472.25892606461036</v>
      </c>
    </row>
    <row r="1144" spans="1:17">
      <c r="A1144" s="12">
        <v>38215</v>
      </c>
      <c r="B1144" s="13">
        <f t="shared" si="136"/>
        <v>8</v>
      </c>
      <c r="C1144" s="13">
        <f t="shared" si="137"/>
        <v>16</v>
      </c>
      <c r="D1144" s="13">
        <f t="shared" si="138"/>
        <v>2</v>
      </c>
      <c r="E1144" s="13">
        <f t="shared" si="139"/>
        <v>34</v>
      </c>
      <c r="F1144">
        <v>246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16">
        <f t="shared" si="140"/>
        <v>268.68489395446846</v>
      </c>
      <c r="O1144" s="17">
        <f t="shared" si="141"/>
        <v>-22.684893954468464</v>
      </c>
      <c r="P1144" s="18">
        <f t="shared" si="142"/>
        <v>1</v>
      </c>
      <c r="Q1144" s="14">
        <f t="shared" si="143"/>
        <v>514.60441372547984</v>
      </c>
    </row>
    <row r="1145" spans="1:17">
      <c r="A1145" s="12">
        <v>38216</v>
      </c>
      <c r="B1145" s="13">
        <f t="shared" si="136"/>
        <v>8</v>
      </c>
      <c r="C1145" s="13">
        <f t="shared" si="137"/>
        <v>17</v>
      </c>
      <c r="D1145" s="13">
        <f t="shared" si="138"/>
        <v>3</v>
      </c>
      <c r="E1145" s="13">
        <f t="shared" si="139"/>
        <v>34</v>
      </c>
      <c r="F1145">
        <v>304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16">
        <f t="shared" si="140"/>
        <v>286.73554935224155</v>
      </c>
      <c r="O1145" s="17">
        <f t="shared" si="141"/>
        <v>17.264450647758451</v>
      </c>
      <c r="P1145" s="18">
        <f t="shared" si="142"/>
        <v>1</v>
      </c>
      <c r="Q1145" s="14">
        <f t="shared" si="143"/>
        <v>298.06125616888721</v>
      </c>
    </row>
    <row r="1146" spans="1:17">
      <c r="A1146" s="12">
        <v>38217</v>
      </c>
      <c r="B1146" s="13">
        <f t="shared" si="136"/>
        <v>8</v>
      </c>
      <c r="C1146" s="13">
        <f t="shared" si="137"/>
        <v>18</v>
      </c>
      <c r="D1146" s="13">
        <f t="shared" si="138"/>
        <v>4</v>
      </c>
      <c r="E1146" s="13">
        <f t="shared" si="139"/>
        <v>34</v>
      </c>
      <c r="F1146">
        <v>284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16">
        <f t="shared" si="140"/>
        <v>320.4408051273914</v>
      </c>
      <c r="O1146" s="17">
        <f t="shared" si="141"/>
        <v>-36.4408051273914</v>
      </c>
      <c r="P1146" s="18">
        <f t="shared" si="142"/>
        <v>1</v>
      </c>
      <c r="Q1146" s="14">
        <f t="shared" si="143"/>
        <v>1327.9322783325154</v>
      </c>
    </row>
    <row r="1147" spans="1:17">
      <c r="A1147" s="12">
        <v>38218</v>
      </c>
      <c r="B1147" s="13">
        <f t="shared" si="136"/>
        <v>8</v>
      </c>
      <c r="C1147" s="13">
        <f t="shared" si="137"/>
        <v>19</v>
      </c>
      <c r="D1147" s="13">
        <f t="shared" si="138"/>
        <v>5</v>
      </c>
      <c r="E1147" s="13">
        <f t="shared" si="139"/>
        <v>34</v>
      </c>
      <c r="F1147">
        <v>362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16">
        <f t="shared" si="140"/>
        <v>345.37362678757495</v>
      </c>
      <c r="O1147" s="17">
        <f t="shared" si="141"/>
        <v>16.626373212425051</v>
      </c>
      <c r="P1147" s="18">
        <f t="shared" si="142"/>
        <v>0</v>
      </c>
      <c r="Q1147" s="14">
        <f t="shared" si="143"/>
        <v>276.43628619884532</v>
      </c>
    </row>
    <row r="1148" spans="1:17">
      <c r="A1148" s="12">
        <v>38219</v>
      </c>
      <c r="B1148" s="13">
        <f t="shared" si="136"/>
        <v>8</v>
      </c>
      <c r="C1148" s="13">
        <f t="shared" si="137"/>
        <v>20</v>
      </c>
      <c r="D1148" s="13">
        <f t="shared" si="138"/>
        <v>6</v>
      </c>
      <c r="E1148" s="13">
        <f t="shared" si="139"/>
        <v>34</v>
      </c>
      <c r="F1148">
        <v>558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16">
        <f t="shared" si="140"/>
        <v>527.8760699054252</v>
      </c>
      <c r="O1148" s="17">
        <f t="shared" si="141"/>
        <v>30.123930094574803</v>
      </c>
      <c r="P1148" s="18">
        <f t="shared" si="142"/>
        <v>1</v>
      </c>
      <c r="Q1148" s="14">
        <f t="shared" si="143"/>
        <v>907.45116434282943</v>
      </c>
    </row>
    <row r="1149" spans="1:17">
      <c r="A1149" s="12">
        <v>38220</v>
      </c>
      <c r="B1149" s="13">
        <f t="shared" si="136"/>
        <v>8</v>
      </c>
      <c r="C1149" s="13">
        <f t="shared" si="137"/>
        <v>21</v>
      </c>
      <c r="D1149" s="13">
        <f t="shared" si="138"/>
        <v>7</v>
      </c>
      <c r="E1149" s="13">
        <f t="shared" si="139"/>
        <v>34</v>
      </c>
      <c r="F1149">
        <v>540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16">
        <f t="shared" si="140"/>
        <v>581.55812941882505</v>
      </c>
      <c r="O1149" s="17">
        <f t="shared" si="141"/>
        <v>-41.558129418825047</v>
      </c>
      <c r="P1149" s="18">
        <f t="shared" si="142"/>
        <v>0</v>
      </c>
      <c r="Q1149" s="14">
        <f t="shared" si="143"/>
        <v>1727.0781207918119</v>
      </c>
    </row>
    <row r="1150" spans="1:17">
      <c r="A1150" s="12">
        <v>38221</v>
      </c>
      <c r="B1150" s="13">
        <f t="shared" si="136"/>
        <v>8</v>
      </c>
      <c r="C1150" s="13">
        <f t="shared" si="137"/>
        <v>22</v>
      </c>
      <c r="D1150" s="13">
        <f t="shared" si="138"/>
        <v>1</v>
      </c>
      <c r="E1150" s="13">
        <f t="shared" si="139"/>
        <v>35</v>
      </c>
      <c r="F1150">
        <v>358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16">
        <f t="shared" si="140"/>
        <v>358.07436729913837</v>
      </c>
      <c r="O1150" s="17">
        <f t="shared" si="141"/>
        <v>-7.4367299138373255E-2</v>
      </c>
      <c r="P1150" s="18">
        <f t="shared" si="142"/>
        <v>0</v>
      </c>
      <c r="Q1150" s="14">
        <f t="shared" si="143"/>
        <v>5.5304951811362916E-3</v>
      </c>
    </row>
    <row r="1151" spans="1:17">
      <c r="A1151" s="12">
        <v>38222</v>
      </c>
      <c r="B1151" s="13">
        <f t="shared" si="136"/>
        <v>8</v>
      </c>
      <c r="C1151" s="13">
        <f t="shared" si="137"/>
        <v>23</v>
      </c>
      <c r="D1151" s="13">
        <f t="shared" si="138"/>
        <v>2</v>
      </c>
      <c r="E1151" s="13">
        <f t="shared" si="139"/>
        <v>35</v>
      </c>
      <c r="F1151">
        <v>229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16">
        <f t="shared" si="140"/>
        <v>248.02774206914552</v>
      </c>
      <c r="O1151" s="17">
        <f t="shared" si="141"/>
        <v>-19.027742069145518</v>
      </c>
      <c r="P1151" s="18">
        <f t="shared" si="142"/>
        <v>1</v>
      </c>
      <c r="Q1151" s="14">
        <f t="shared" si="143"/>
        <v>362.05496824993014</v>
      </c>
    </row>
    <row r="1152" spans="1:17">
      <c r="A1152" s="12">
        <v>38223</v>
      </c>
      <c r="B1152" s="13">
        <f t="shared" si="136"/>
        <v>8</v>
      </c>
      <c r="C1152" s="13">
        <f t="shared" si="137"/>
        <v>24</v>
      </c>
      <c r="D1152" s="13">
        <f t="shared" si="138"/>
        <v>3</v>
      </c>
      <c r="E1152" s="13">
        <f t="shared" si="139"/>
        <v>35</v>
      </c>
      <c r="F1152">
        <v>299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16">
        <f t="shared" si="140"/>
        <v>266.0783974669186</v>
      </c>
      <c r="O1152" s="17">
        <f t="shared" si="141"/>
        <v>32.921602533081398</v>
      </c>
      <c r="P1152" s="18">
        <f t="shared" si="142"/>
        <v>1</v>
      </c>
      <c r="Q1152" s="14">
        <f t="shared" si="143"/>
        <v>1083.8319133461914</v>
      </c>
    </row>
    <row r="1153" spans="1:17">
      <c r="A1153" s="12">
        <v>38224</v>
      </c>
      <c r="B1153" s="13">
        <f t="shared" si="136"/>
        <v>8</v>
      </c>
      <c r="C1153" s="13">
        <f t="shared" si="137"/>
        <v>25</v>
      </c>
      <c r="D1153" s="13">
        <f t="shared" si="138"/>
        <v>4</v>
      </c>
      <c r="E1153" s="13">
        <f t="shared" si="139"/>
        <v>35</v>
      </c>
      <c r="F1153">
        <v>272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16">
        <f t="shared" si="140"/>
        <v>299.78365324206845</v>
      </c>
      <c r="O1153" s="17">
        <f t="shared" si="141"/>
        <v>-27.783653242068453</v>
      </c>
      <c r="P1153" s="18">
        <f t="shared" si="142"/>
        <v>0</v>
      </c>
      <c r="Q1153" s="14">
        <f t="shared" si="143"/>
        <v>771.93138747550086</v>
      </c>
    </row>
    <row r="1154" spans="1:17">
      <c r="A1154" s="12">
        <v>38225</v>
      </c>
      <c r="B1154" s="13">
        <f t="shared" si="136"/>
        <v>8</v>
      </c>
      <c r="C1154" s="13">
        <f t="shared" si="137"/>
        <v>26</v>
      </c>
      <c r="D1154" s="13">
        <f t="shared" si="138"/>
        <v>5</v>
      </c>
      <c r="E1154" s="13">
        <f t="shared" si="139"/>
        <v>35</v>
      </c>
      <c r="F1154">
        <v>299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16">
        <f t="shared" si="140"/>
        <v>324.716474902252</v>
      </c>
      <c r="O1154" s="17">
        <f t="shared" si="141"/>
        <v>-25.716474902252003</v>
      </c>
      <c r="P1154" s="18">
        <f t="shared" si="142"/>
        <v>1</v>
      </c>
      <c r="Q1154" s="14">
        <f t="shared" si="143"/>
        <v>661.33708139815712</v>
      </c>
    </row>
    <row r="1155" spans="1:17">
      <c r="A1155" s="12">
        <v>38226</v>
      </c>
      <c r="B1155" s="13">
        <f t="shared" si="136"/>
        <v>8</v>
      </c>
      <c r="C1155" s="13">
        <f t="shared" si="137"/>
        <v>27</v>
      </c>
      <c r="D1155" s="13">
        <f t="shared" si="138"/>
        <v>6</v>
      </c>
      <c r="E1155" s="13">
        <f t="shared" si="139"/>
        <v>35</v>
      </c>
      <c r="F1155">
        <v>524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16">
        <f t="shared" si="140"/>
        <v>507.21891802010225</v>
      </c>
      <c r="O1155" s="17">
        <f t="shared" si="141"/>
        <v>16.781081979897749</v>
      </c>
      <c r="P1155" s="18">
        <f t="shared" si="142"/>
        <v>1</v>
      </c>
      <c r="Q1155" s="14">
        <f t="shared" si="143"/>
        <v>281.60471241604898</v>
      </c>
    </row>
    <row r="1156" spans="1:17">
      <c r="A1156" s="12">
        <v>38227</v>
      </c>
      <c r="B1156" s="13">
        <f t="shared" si="136"/>
        <v>8</v>
      </c>
      <c r="C1156" s="13">
        <f t="shared" si="137"/>
        <v>28</v>
      </c>
      <c r="D1156" s="13">
        <f t="shared" si="138"/>
        <v>7</v>
      </c>
      <c r="E1156" s="13">
        <f t="shared" si="139"/>
        <v>35</v>
      </c>
      <c r="F1156">
        <v>484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16">
        <f t="shared" si="140"/>
        <v>560.9009775335021</v>
      </c>
      <c r="O1156" s="17">
        <f t="shared" si="141"/>
        <v>-76.9009775335021</v>
      </c>
      <c r="P1156" s="18">
        <f t="shared" si="142"/>
        <v>1</v>
      </c>
      <c r="Q1156" s="14">
        <f t="shared" si="143"/>
        <v>5913.7603456081952</v>
      </c>
    </row>
    <row r="1157" spans="1:17">
      <c r="A1157" s="12">
        <v>38228</v>
      </c>
      <c r="B1157" s="13">
        <f t="shared" si="136"/>
        <v>8</v>
      </c>
      <c r="C1157" s="13">
        <f t="shared" si="137"/>
        <v>29</v>
      </c>
      <c r="D1157" s="13">
        <f t="shared" si="138"/>
        <v>1</v>
      </c>
      <c r="E1157" s="13">
        <f t="shared" si="139"/>
        <v>36</v>
      </c>
      <c r="F1157">
        <v>417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16">
        <f t="shared" si="140"/>
        <v>360.18865155334049</v>
      </c>
      <c r="O1157" s="17">
        <f t="shared" si="141"/>
        <v>56.811348446659508</v>
      </c>
      <c r="P1157" s="18">
        <f t="shared" si="142"/>
        <v>1</v>
      </c>
      <c r="Q1157" s="14">
        <f t="shared" si="143"/>
        <v>3227.5293123277615</v>
      </c>
    </row>
    <row r="1158" spans="1:17">
      <c r="A1158" s="12">
        <v>38229</v>
      </c>
      <c r="B1158" s="13">
        <f t="shared" ref="B1158:B1221" si="144">MONTH(A1158)</f>
        <v>8</v>
      </c>
      <c r="C1158" s="13">
        <f t="shared" ref="C1158:C1221" si="145">DAY(A1158)</f>
        <v>30</v>
      </c>
      <c r="D1158" s="13">
        <f t="shared" ref="D1158:D1221" si="146">WEEKDAY(A1158)</f>
        <v>2</v>
      </c>
      <c r="E1158" s="13">
        <f t="shared" ref="E1158:E1221" si="147">WEEKNUM(A1158)</f>
        <v>36</v>
      </c>
      <c r="F1158">
        <v>243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16">
        <f t="shared" si="140"/>
        <v>250.14202632334761</v>
      </c>
      <c r="O1158" s="17">
        <f t="shared" si="141"/>
        <v>-7.1420263233476078</v>
      </c>
      <c r="P1158" s="18">
        <f t="shared" si="142"/>
        <v>1</v>
      </c>
      <c r="Q1158" s="14">
        <f t="shared" si="143"/>
        <v>51.008540003390145</v>
      </c>
    </row>
    <row r="1159" spans="1:17">
      <c r="A1159" s="12">
        <v>38230</v>
      </c>
      <c r="B1159" s="13">
        <f t="shared" si="144"/>
        <v>8</v>
      </c>
      <c r="C1159" s="13">
        <f t="shared" si="145"/>
        <v>31</v>
      </c>
      <c r="D1159" s="13">
        <f t="shared" si="146"/>
        <v>3</v>
      </c>
      <c r="E1159" s="13">
        <f t="shared" si="147"/>
        <v>36</v>
      </c>
      <c r="F1159">
        <v>292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16">
        <f t="shared" ref="N1159:N1222" si="148">$T$5+VLOOKUP(D1159,$S$8:$T$14,2)+VLOOKUP(E1159,$S$17:$T$69,2)+G1159*$T$73+H1159*$T$74+I1159*$T$75+J1159*$T$76+M1159*$T$79+L1159*$T$78+K1159*$T$77</f>
        <v>268.19268172112072</v>
      </c>
      <c r="O1159" s="17">
        <f t="shared" ref="O1159:O1222" si="149">F1159-N1159</f>
        <v>23.807318278879279</v>
      </c>
      <c r="P1159" s="18">
        <f t="shared" ref="P1159:P1222" si="150">IF(O1159*O1160&lt;0,1,0)</f>
        <v>1</v>
      </c>
      <c r="Q1159" s="14">
        <f t="shared" ref="Q1159:Q1222" si="151">O1159^2</f>
        <v>566.78840363185941</v>
      </c>
    </row>
    <row r="1160" spans="1:17">
      <c r="A1160" s="12">
        <v>38231</v>
      </c>
      <c r="B1160" s="13">
        <f t="shared" si="144"/>
        <v>9</v>
      </c>
      <c r="C1160" s="13">
        <f t="shared" si="145"/>
        <v>1</v>
      </c>
      <c r="D1160" s="13">
        <f t="shared" si="146"/>
        <v>4</v>
      </c>
      <c r="E1160" s="13">
        <f t="shared" si="147"/>
        <v>36</v>
      </c>
      <c r="F1160">
        <v>248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16">
        <f t="shared" si="148"/>
        <v>301.89793749627052</v>
      </c>
      <c r="O1160" s="17">
        <f t="shared" si="149"/>
        <v>-53.897937496270515</v>
      </c>
      <c r="P1160" s="18">
        <f t="shared" si="150"/>
        <v>0</v>
      </c>
      <c r="Q1160" s="14">
        <f t="shared" si="151"/>
        <v>2904.987666351883</v>
      </c>
    </row>
    <row r="1161" spans="1:17">
      <c r="A1161" s="12">
        <v>38232</v>
      </c>
      <c r="B1161" s="13">
        <f t="shared" si="144"/>
        <v>9</v>
      </c>
      <c r="C1161" s="13">
        <f t="shared" si="145"/>
        <v>2</v>
      </c>
      <c r="D1161" s="13">
        <f t="shared" si="146"/>
        <v>5</v>
      </c>
      <c r="E1161" s="13">
        <f t="shared" si="147"/>
        <v>36</v>
      </c>
      <c r="F1161">
        <v>219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16">
        <f t="shared" si="148"/>
        <v>326.83075915645406</v>
      </c>
      <c r="O1161" s="17">
        <f t="shared" si="149"/>
        <v>-107.83075915645406</v>
      </c>
      <c r="P1161" s="18">
        <f t="shared" si="150"/>
        <v>0</v>
      </c>
      <c r="Q1161" s="14">
        <f t="shared" si="151"/>
        <v>11627.472620257202</v>
      </c>
    </row>
    <row r="1162" spans="1:17">
      <c r="A1162" s="12">
        <v>38233</v>
      </c>
      <c r="B1162" s="13">
        <f t="shared" si="144"/>
        <v>9</v>
      </c>
      <c r="C1162" s="13">
        <f t="shared" si="145"/>
        <v>3</v>
      </c>
      <c r="D1162" s="13">
        <f t="shared" si="146"/>
        <v>6</v>
      </c>
      <c r="E1162" s="13">
        <f t="shared" si="147"/>
        <v>36</v>
      </c>
      <c r="F1162">
        <v>492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16">
        <f t="shared" si="148"/>
        <v>509.33320227430431</v>
      </c>
      <c r="O1162" s="17">
        <f t="shared" si="149"/>
        <v>-17.333202274304313</v>
      </c>
      <c r="P1162" s="18">
        <f t="shared" si="150"/>
        <v>0</v>
      </c>
      <c r="Q1162" s="14">
        <f t="shared" si="151"/>
        <v>300.43990108194822</v>
      </c>
    </row>
    <row r="1163" spans="1:17">
      <c r="A1163" s="12">
        <v>38234</v>
      </c>
      <c r="B1163" s="13">
        <f t="shared" si="144"/>
        <v>9</v>
      </c>
      <c r="C1163" s="13">
        <f t="shared" si="145"/>
        <v>4</v>
      </c>
      <c r="D1163" s="13">
        <f t="shared" si="146"/>
        <v>7</v>
      </c>
      <c r="E1163" s="13">
        <f t="shared" si="147"/>
        <v>36</v>
      </c>
      <c r="F1163">
        <v>480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16">
        <f t="shared" si="148"/>
        <v>563.01526178770416</v>
      </c>
      <c r="O1163" s="17">
        <f t="shared" si="149"/>
        <v>-83.015261787704162</v>
      </c>
      <c r="P1163" s="18">
        <f t="shared" si="150"/>
        <v>1</v>
      </c>
      <c r="Q1163" s="14">
        <f t="shared" si="151"/>
        <v>6891.533689681055</v>
      </c>
    </row>
    <row r="1164" spans="1:17">
      <c r="A1164" s="12">
        <v>38235</v>
      </c>
      <c r="B1164" s="13">
        <f t="shared" si="144"/>
        <v>9</v>
      </c>
      <c r="C1164" s="13">
        <f t="shared" si="145"/>
        <v>5</v>
      </c>
      <c r="D1164" s="13">
        <f t="shared" si="146"/>
        <v>1</v>
      </c>
      <c r="E1164" s="13">
        <f t="shared" si="147"/>
        <v>37</v>
      </c>
      <c r="F1164">
        <v>384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16">
        <f t="shared" si="148"/>
        <v>364.07436488549797</v>
      </c>
      <c r="O1164" s="17">
        <f t="shared" si="149"/>
        <v>19.925635114502029</v>
      </c>
      <c r="P1164" s="18">
        <f t="shared" si="150"/>
        <v>0</v>
      </c>
      <c r="Q1164" s="14">
        <f t="shared" si="151"/>
        <v>397.03093471627631</v>
      </c>
    </row>
    <row r="1165" spans="1:17">
      <c r="A1165" s="12">
        <v>38236</v>
      </c>
      <c r="B1165" s="13">
        <f t="shared" si="144"/>
        <v>9</v>
      </c>
      <c r="C1165" s="13">
        <f t="shared" si="145"/>
        <v>6</v>
      </c>
      <c r="D1165" s="13">
        <f t="shared" si="146"/>
        <v>2</v>
      </c>
      <c r="E1165" s="13">
        <f t="shared" si="147"/>
        <v>37</v>
      </c>
      <c r="F1165">
        <v>301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16">
        <f t="shared" si="148"/>
        <v>254.02773965550512</v>
      </c>
      <c r="O1165" s="17">
        <f t="shared" si="149"/>
        <v>46.972260344494885</v>
      </c>
      <c r="P1165" s="18">
        <f t="shared" si="150"/>
        <v>1</v>
      </c>
      <c r="Q1165" s="14">
        <f t="shared" si="151"/>
        <v>2206.3932418710065</v>
      </c>
    </row>
    <row r="1166" spans="1:17">
      <c r="A1166" s="12">
        <v>38237</v>
      </c>
      <c r="B1166" s="13">
        <f t="shared" si="144"/>
        <v>9</v>
      </c>
      <c r="C1166" s="13">
        <f t="shared" si="145"/>
        <v>7</v>
      </c>
      <c r="D1166" s="13">
        <f t="shared" si="146"/>
        <v>3</v>
      </c>
      <c r="E1166" s="13">
        <f t="shared" si="147"/>
        <v>37</v>
      </c>
      <c r="F1166">
        <v>251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16">
        <f t="shared" si="148"/>
        <v>272.0783950532782</v>
      </c>
      <c r="O1166" s="17">
        <f t="shared" si="149"/>
        <v>-21.0783950532782</v>
      </c>
      <c r="P1166" s="18">
        <f t="shared" si="150"/>
        <v>0</v>
      </c>
      <c r="Q1166" s="14">
        <f t="shared" si="151"/>
        <v>444.29873802206288</v>
      </c>
    </row>
    <row r="1167" spans="1:17">
      <c r="A1167" s="12">
        <v>38238</v>
      </c>
      <c r="B1167" s="13">
        <f t="shared" si="144"/>
        <v>9</v>
      </c>
      <c r="C1167" s="13">
        <f t="shared" si="145"/>
        <v>8</v>
      </c>
      <c r="D1167" s="13">
        <f t="shared" si="146"/>
        <v>4</v>
      </c>
      <c r="E1167" s="13">
        <f t="shared" si="147"/>
        <v>37</v>
      </c>
      <c r="F1167">
        <v>243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16">
        <f t="shared" si="148"/>
        <v>305.78365082842805</v>
      </c>
      <c r="O1167" s="17">
        <f t="shared" si="149"/>
        <v>-62.783650828428051</v>
      </c>
      <c r="P1167" s="18">
        <f t="shared" si="150"/>
        <v>0</v>
      </c>
      <c r="Q1167" s="14">
        <f t="shared" si="151"/>
        <v>3941.7868113459745</v>
      </c>
    </row>
    <row r="1168" spans="1:17">
      <c r="A1168" s="12">
        <v>38239</v>
      </c>
      <c r="B1168" s="13">
        <f t="shared" si="144"/>
        <v>9</v>
      </c>
      <c r="C1168" s="13">
        <f t="shared" si="145"/>
        <v>9</v>
      </c>
      <c r="D1168" s="13">
        <f t="shared" si="146"/>
        <v>5</v>
      </c>
      <c r="E1168" s="13">
        <f t="shared" si="147"/>
        <v>37</v>
      </c>
      <c r="F1168">
        <v>305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16">
        <f t="shared" si="148"/>
        <v>330.7164724886116</v>
      </c>
      <c r="O1168" s="17">
        <f t="shared" si="149"/>
        <v>-25.716472488611601</v>
      </c>
      <c r="P1168" s="18">
        <f t="shared" si="150"/>
        <v>1</v>
      </c>
      <c r="Q1168" s="14">
        <f t="shared" si="151"/>
        <v>661.33695725751727</v>
      </c>
    </row>
    <row r="1169" spans="1:17">
      <c r="A1169" s="12">
        <v>38240</v>
      </c>
      <c r="B1169" s="13">
        <f t="shared" si="144"/>
        <v>9</v>
      </c>
      <c r="C1169" s="13">
        <f t="shared" si="145"/>
        <v>10</v>
      </c>
      <c r="D1169" s="13">
        <f t="shared" si="146"/>
        <v>6</v>
      </c>
      <c r="E1169" s="13">
        <f t="shared" si="147"/>
        <v>37</v>
      </c>
      <c r="F1169">
        <v>597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16">
        <f t="shared" si="148"/>
        <v>513.21891560646191</v>
      </c>
      <c r="O1169" s="17">
        <f t="shared" si="149"/>
        <v>83.781084393538094</v>
      </c>
      <c r="P1169" s="18">
        <f t="shared" si="150"/>
        <v>1</v>
      </c>
      <c r="Q1169" s="14">
        <f t="shared" si="151"/>
        <v>7019.2701021571529</v>
      </c>
    </row>
    <row r="1170" spans="1:17">
      <c r="A1170" s="12">
        <v>38241</v>
      </c>
      <c r="B1170" s="13">
        <f t="shared" si="144"/>
        <v>9</v>
      </c>
      <c r="C1170" s="13">
        <f t="shared" si="145"/>
        <v>11</v>
      </c>
      <c r="D1170" s="13">
        <f t="shared" si="146"/>
        <v>7</v>
      </c>
      <c r="E1170" s="13">
        <f t="shared" si="147"/>
        <v>37</v>
      </c>
      <c r="F1170">
        <v>560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16">
        <f t="shared" si="148"/>
        <v>566.90097511986176</v>
      </c>
      <c r="O1170" s="17">
        <f t="shared" si="149"/>
        <v>-6.900975119861755</v>
      </c>
      <c r="P1170" s="18">
        <f t="shared" si="150"/>
        <v>1</v>
      </c>
      <c r="Q1170" s="14">
        <f t="shared" si="151"/>
        <v>47.623457604950964</v>
      </c>
    </row>
    <row r="1171" spans="1:17">
      <c r="A1171" s="12">
        <v>38242</v>
      </c>
      <c r="B1171" s="13">
        <f t="shared" si="144"/>
        <v>9</v>
      </c>
      <c r="C1171" s="13">
        <f t="shared" si="145"/>
        <v>12</v>
      </c>
      <c r="D1171" s="13">
        <f t="shared" si="146"/>
        <v>1</v>
      </c>
      <c r="E1171" s="13">
        <f t="shared" si="147"/>
        <v>38</v>
      </c>
      <c r="F1171">
        <v>402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16">
        <f t="shared" si="148"/>
        <v>357.50293077448549</v>
      </c>
      <c r="O1171" s="17">
        <f t="shared" si="149"/>
        <v>44.497069225514508</v>
      </c>
      <c r="P1171" s="18">
        <f t="shared" si="150"/>
        <v>1</v>
      </c>
      <c r="Q1171" s="14">
        <f t="shared" si="151"/>
        <v>1979.9891696602303</v>
      </c>
    </row>
    <row r="1172" spans="1:17">
      <c r="A1172" s="12">
        <v>38243</v>
      </c>
      <c r="B1172" s="13">
        <f t="shared" si="144"/>
        <v>9</v>
      </c>
      <c r="C1172" s="13">
        <f t="shared" si="145"/>
        <v>13</v>
      </c>
      <c r="D1172" s="13">
        <f t="shared" si="146"/>
        <v>2</v>
      </c>
      <c r="E1172" s="13">
        <f t="shared" si="147"/>
        <v>38</v>
      </c>
      <c r="F1172">
        <v>193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16">
        <f t="shared" si="148"/>
        <v>247.45630554449264</v>
      </c>
      <c r="O1172" s="17">
        <f t="shared" si="149"/>
        <v>-54.456305544492636</v>
      </c>
      <c r="P1172" s="18">
        <f t="shared" si="150"/>
        <v>1</v>
      </c>
      <c r="Q1172" s="14">
        <f t="shared" si="151"/>
        <v>2965.4892135551395</v>
      </c>
    </row>
    <row r="1173" spans="1:17">
      <c r="A1173" s="12">
        <v>38244</v>
      </c>
      <c r="B1173" s="13">
        <f t="shared" si="144"/>
        <v>9</v>
      </c>
      <c r="C1173" s="13">
        <f t="shared" si="145"/>
        <v>14</v>
      </c>
      <c r="D1173" s="13">
        <f t="shared" si="146"/>
        <v>3</v>
      </c>
      <c r="E1173" s="13">
        <f t="shared" si="147"/>
        <v>38</v>
      </c>
      <c r="F1173">
        <v>311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16">
        <f t="shared" si="148"/>
        <v>265.50696094226572</v>
      </c>
      <c r="O1173" s="17">
        <f t="shared" si="149"/>
        <v>45.493039057734279</v>
      </c>
      <c r="P1173" s="18">
        <f t="shared" si="150"/>
        <v>0</v>
      </c>
      <c r="Q1173" s="14">
        <f t="shared" si="151"/>
        <v>2069.6166027085364</v>
      </c>
    </row>
    <row r="1174" spans="1:17">
      <c r="A1174" s="12">
        <v>38245</v>
      </c>
      <c r="B1174" s="13">
        <f t="shared" si="144"/>
        <v>9</v>
      </c>
      <c r="C1174" s="13">
        <f t="shared" si="145"/>
        <v>15</v>
      </c>
      <c r="D1174" s="13">
        <f t="shared" si="146"/>
        <v>4</v>
      </c>
      <c r="E1174" s="13">
        <f t="shared" si="147"/>
        <v>38</v>
      </c>
      <c r="F1174">
        <v>345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16">
        <f t="shared" si="148"/>
        <v>299.21221671741557</v>
      </c>
      <c r="O1174" s="17">
        <f t="shared" si="149"/>
        <v>45.787783282584428</v>
      </c>
      <c r="P1174" s="18">
        <f t="shared" si="150"/>
        <v>1</v>
      </c>
      <c r="Q1174" s="14">
        <f t="shared" si="151"/>
        <v>2096.5210979329181</v>
      </c>
    </row>
    <row r="1175" spans="1:17">
      <c r="A1175" s="12">
        <v>38246</v>
      </c>
      <c r="B1175" s="13">
        <f t="shared" si="144"/>
        <v>9</v>
      </c>
      <c r="C1175" s="13">
        <f t="shared" si="145"/>
        <v>16</v>
      </c>
      <c r="D1175" s="13">
        <f t="shared" si="146"/>
        <v>5</v>
      </c>
      <c r="E1175" s="13">
        <f t="shared" si="147"/>
        <v>38</v>
      </c>
      <c r="F1175">
        <v>258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16">
        <f t="shared" si="148"/>
        <v>324.14503837759912</v>
      </c>
      <c r="O1175" s="17">
        <f t="shared" si="149"/>
        <v>-66.145038377599121</v>
      </c>
      <c r="P1175" s="18">
        <f t="shared" si="150"/>
        <v>1</v>
      </c>
      <c r="Q1175" s="14">
        <f t="shared" si="151"/>
        <v>4375.1661019740604</v>
      </c>
    </row>
    <row r="1176" spans="1:17">
      <c r="A1176" s="12">
        <v>38247</v>
      </c>
      <c r="B1176" s="13">
        <f t="shared" si="144"/>
        <v>9</v>
      </c>
      <c r="C1176" s="13">
        <f t="shared" si="145"/>
        <v>17</v>
      </c>
      <c r="D1176" s="13">
        <f t="shared" si="146"/>
        <v>6</v>
      </c>
      <c r="E1176" s="13">
        <f t="shared" si="147"/>
        <v>38</v>
      </c>
      <c r="F1176">
        <v>523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16">
        <f t="shared" si="148"/>
        <v>506.64748149544937</v>
      </c>
      <c r="O1176" s="17">
        <f t="shared" si="149"/>
        <v>16.35251850455063</v>
      </c>
      <c r="P1176" s="18">
        <f t="shared" si="150"/>
        <v>1</v>
      </c>
      <c r="Q1176" s="14">
        <f t="shared" si="151"/>
        <v>267.40486144167079</v>
      </c>
    </row>
    <row r="1177" spans="1:17">
      <c r="A1177" s="12">
        <v>38248</v>
      </c>
      <c r="B1177" s="13">
        <f t="shared" si="144"/>
        <v>9</v>
      </c>
      <c r="C1177" s="13">
        <f t="shared" si="145"/>
        <v>18</v>
      </c>
      <c r="D1177" s="13">
        <f t="shared" si="146"/>
        <v>7</v>
      </c>
      <c r="E1177" s="13">
        <f t="shared" si="147"/>
        <v>38</v>
      </c>
      <c r="F1177">
        <v>525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16">
        <f t="shared" si="148"/>
        <v>560.32954100884922</v>
      </c>
      <c r="O1177" s="17">
        <f t="shared" si="149"/>
        <v>-35.329541008849219</v>
      </c>
      <c r="P1177" s="18">
        <f t="shared" si="150"/>
        <v>1</v>
      </c>
      <c r="Q1177" s="14">
        <f t="shared" si="151"/>
        <v>1248.1764678959587</v>
      </c>
    </row>
    <row r="1178" spans="1:17">
      <c r="A1178" s="12">
        <v>38249</v>
      </c>
      <c r="B1178" s="13">
        <f t="shared" si="144"/>
        <v>9</v>
      </c>
      <c r="C1178" s="13">
        <f t="shared" si="145"/>
        <v>19</v>
      </c>
      <c r="D1178" s="13">
        <f t="shared" si="146"/>
        <v>1</v>
      </c>
      <c r="E1178" s="13">
        <f t="shared" si="147"/>
        <v>39</v>
      </c>
      <c r="F1178">
        <v>381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16">
        <f t="shared" si="148"/>
        <v>361.50293478842201</v>
      </c>
      <c r="O1178" s="17">
        <f t="shared" si="149"/>
        <v>19.49706521157799</v>
      </c>
      <c r="P1178" s="18">
        <f t="shared" si="150"/>
        <v>1</v>
      </c>
      <c r="Q1178" s="14">
        <f t="shared" si="151"/>
        <v>380.1355518645247</v>
      </c>
    </row>
    <row r="1179" spans="1:17">
      <c r="A1179" s="12">
        <v>38250</v>
      </c>
      <c r="B1179" s="13">
        <f t="shared" si="144"/>
        <v>9</v>
      </c>
      <c r="C1179" s="13">
        <f t="shared" si="145"/>
        <v>20</v>
      </c>
      <c r="D1179" s="13">
        <f t="shared" si="146"/>
        <v>2</v>
      </c>
      <c r="E1179" s="13">
        <f t="shared" si="147"/>
        <v>39</v>
      </c>
      <c r="F1179">
        <v>203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16">
        <f t="shared" si="148"/>
        <v>251.45630955842918</v>
      </c>
      <c r="O1179" s="17">
        <f t="shared" si="149"/>
        <v>-48.456309558429183</v>
      </c>
      <c r="P1179" s="18">
        <f t="shared" si="150"/>
        <v>0</v>
      </c>
      <c r="Q1179" s="14">
        <f t="shared" si="151"/>
        <v>2348.0139360223152</v>
      </c>
    </row>
    <row r="1180" spans="1:17">
      <c r="A1180" s="12">
        <v>38251</v>
      </c>
      <c r="B1180" s="13">
        <f t="shared" si="144"/>
        <v>9</v>
      </c>
      <c r="C1180" s="13">
        <f t="shared" si="145"/>
        <v>21</v>
      </c>
      <c r="D1180" s="13">
        <f t="shared" si="146"/>
        <v>3</v>
      </c>
      <c r="E1180" s="13">
        <f t="shared" si="147"/>
        <v>39</v>
      </c>
      <c r="F1180">
        <v>230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16">
        <f t="shared" si="148"/>
        <v>269.50696495620224</v>
      </c>
      <c r="O1180" s="17">
        <f t="shared" si="149"/>
        <v>-39.506964956202239</v>
      </c>
      <c r="P1180" s="18">
        <f t="shared" si="150"/>
        <v>0</v>
      </c>
      <c r="Q1180" s="14">
        <f t="shared" si="151"/>
        <v>1560.8002800505917</v>
      </c>
    </row>
    <row r="1181" spans="1:17">
      <c r="A1181" s="12">
        <v>38252</v>
      </c>
      <c r="B1181" s="13">
        <f t="shared" si="144"/>
        <v>9</v>
      </c>
      <c r="C1181" s="13">
        <f t="shared" si="145"/>
        <v>22</v>
      </c>
      <c r="D1181" s="13">
        <f t="shared" si="146"/>
        <v>4</v>
      </c>
      <c r="E1181" s="13">
        <f t="shared" si="147"/>
        <v>39</v>
      </c>
      <c r="F1181">
        <v>292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16">
        <f t="shared" si="148"/>
        <v>303.21222073135209</v>
      </c>
      <c r="O1181" s="17">
        <f t="shared" si="149"/>
        <v>-11.21222073135209</v>
      </c>
      <c r="P1181" s="18">
        <f t="shared" si="150"/>
        <v>0</v>
      </c>
      <c r="Q1181" s="14">
        <f t="shared" si="151"/>
        <v>125.7138937285616</v>
      </c>
    </row>
    <row r="1182" spans="1:17">
      <c r="A1182" s="12">
        <v>38253</v>
      </c>
      <c r="B1182" s="13">
        <f t="shared" si="144"/>
        <v>9</v>
      </c>
      <c r="C1182" s="13">
        <f t="shared" si="145"/>
        <v>23</v>
      </c>
      <c r="D1182" s="13">
        <f t="shared" si="146"/>
        <v>5</v>
      </c>
      <c r="E1182" s="13">
        <f t="shared" si="147"/>
        <v>39</v>
      </c>
      <c r="F1182">
        <v>294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16">
        <f t="shared" si="148"/>
        <v>328.14504239153564</v>
      </c>
      <c r="O1182" s="17">
        <f t="shared" si="149"/>
        <v>-34.14504239153564</v>
      </c>
      <c r="P1182" s="18">
        <f t="shared" si="150"/>
        <v>1</v>
      </c>
      <c r="Q1182" s="14">
        <f t="shared" si="151"/>
        <v>1165.883919919766</v>
      </c>
    </row>
    <row r="1183" spans="1:17">
      <c r="A1183" s="12">
        <v>38254</v>
      </c>
      <c r="B1183" s="13">
        <f t="shared" si="144"/>
        <v>9</v>
      </c>
      <c r="C1183" s="13">
        <f t="shared" si="145"/>
        <v>24</v>
      </c>
      <c r="D1183" s="13">
        <f t="shared" si="146"/>
        <v>6</v>
      </c>
      <c r="E1183" s="13">
        <f t="shared" si="147"/>
        <v>39</v>
      </c>
      <c r="F1183">
        <v>523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16">
        <f t="shared" si="148"/>
        <v>510.64748550938589</v>
      </c>
      <c r="O1183" s="17">
        <f t="shared" si="149"/>
        <v>12.352514490614112</v>
      </c>
      <c r="P1183" s="18">
        <f t="shared" si="150"/>
        <v>1</v>
      </c>
      <c r="Q1183" s="14">
        <f t="shared" si="151"/>
        <v>152.58461424083163</v>
      </c>
    </row>
    <row r="1184" spans="1:17">
      <c r="A1184" s="12">
        <v>38255</v>
      </c>
      <c r="B1184" s="13">
        <f t="shared" si="144"/>
        <v>9</v>
      </c>
      <c r="C1184" s="13">
        <f t="shared" si="145"/>
        <v>25</v>
      </c>
      <c r="D1184" s="13">
        <f t="shared" si="146"/>
        <v>7</v>
      </c>
      <c r="E1184" s="13">
        <f t="shared" si="147"/>
        <v>39</v>
      </c>
      <c r="F1184">
        <v>531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16">
        <f t="shared" si="148"/>
        <v>564.32954502278574</v>
      </c>
      <c r="O1184" s="17">
        <f t="shared" si="149"/>
        <v>-33.329545022785737</v>
      </c>
      <c r="P1184" s="18">
        <f t="shared" si="150"/>
        <v>0</v>
      </c>
      <c r="Q1184" s="14">
        <f t="shared" si="151"/>
        <v>1110.8585714259016</v>
      </c>
    </row>
    <row r="1185" spans="1:17">
      <c r="A1185" s="12">
        <v>38256</v>
      </c>
      <c r="B1185" s="13">
        <f t="shared" si="144"/>
        <v>9</v>
      </c>
      <c r="C1185" s="13">
        <f t="shared" si="145"/>
        <v>26</v>
      </c>
      <c r="D1185" s="13">
        <f t="shared" si="146"/>
        <v>1</v>
      </c>
      <c r="E1185" s="13">
        <f t="shared" si="147"/>
        <v>40</v>
      </c>
      <c r="F1185">
        <v>347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16">
        <f t="shared" si="148"/>
        <v>369.90294029369522</v>
      </c>
      <c r="O1185" s="17">
        <f t="shared" si="149"/>
        <v>-22.902940293695224</v>
      </c>
      <c r="P1185" s="18">
        <f t="shared" si="150"/>
        <v>0</v>
      </c>
      <c r="Q1185" s="14">
        <f t="shared" si="151"/>
        <v>524.54467409656831</v>
      </c>
    </row>
    <row r="1186" spans="1:17">
      <c r="A1186" s="12">
        <v>38257</v>
      </c>
      <c r="B1186" s="13">
        <f t="shared" si="144"/>
        <v>9</v>
      </c>
      <c r="C1186" s="13">
        <f t="shared" si="145"/>
        <v>27</v>
      </c>
      <c r="D1186" s="13">
        <f t="shared" si="146"/>
        <v>2</v>
      </c>
      <c r="E1186" s="13">
        <f t="shared" si="147"/>
        <v>40</v>
      </c>
      <c r="F1186">
        <v>181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16">
        <f t="shared" si="148"/>
        <v>259.85631506370237</v>
      </c>
      <c r="O1186" s="17">
        <f t="shared" si="149"/>
        <v>-78.856315063702368</v>
      </c>
      <c r="P1186" s="18">
        <f t="shared" si="150"/>
        <v>1</v>
      </c>
      <c r="Q1186" s="14">
        <f t="shared" si="151"/>
        <v>6218.3184254258931</v>
      </c>
    </row>
    <row r="1187" spans="1:17">
      <c r="A1187" s="12">
        <v>38258</v>
      </c>
      <c r="B1187" s="13">
        <f t="shared" si="144"/>
        <v>9</v>
      </c>
      <c r="C1187" s="13">
        <f t="shared" si="145"/>
        <v>28</v>
      </c>
      <c r="D1187" s="13">
        <f t="shared" si="146"/>
        <v>3</v>
      </c>
      <c r="E1187" s="13">
        <f t="shared" si="147"/>
        <v>40</v>
      </c>
      <c r="F1187">
        <v>292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16">
        <f t="shared" si="148"/>
        <v>277.90697046147545</v>
      </c>
      <c r="O1187" s="17">
        <f t="shared" si="149"/>
        <v>14.093029538524547</v>
      </c>
      <c r="P1187" s="18">
        <f t="shared" si="150"/>
        <v>1</v>
      </c>
      <c r="Q1187" s="14">
        <f t="shared" si="151"/>
        <v>198.61348157372541</v>
      </c>
    </row>
    <row r="1188" spans="1:17">
      <c r="A1188" s="12">
        <v>38259</v>
      </c>
      <c r="B1188" s="13">
        <f t="shared" si="144"/>
        <v>9</v>
      </c>
      <c r="C1188" s="13">
        <f t="shared" si="145"/>
        <v>29</v>
      </c>
      <c r="D1188" s="13">
        <f t="shared" si="146"/>
        <v>4</v>
      </c>
      <c r="E1188" s="13">
        <f t="shared" si="147"/>
        <v>40</v>
      </c>
      <c r="F1188">
        <v>246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 s="16">
        <f t="shared" si="148"/>
        <v>311.6122262366253</v>
      </c>
      <c r="O1188" s="17">
        <f t="shared" si="149"/>
        <v>-65.612226236625304</v>
      </c>
      <c r="P1188" s="18">
        <f t="shared" si="150"/>
        <v>0</v>
      </c>
      <c r="Q1188" s="14">
        <f t="shared" si="151"/>
        <v>4304.9642317261023</v>
      </c>
    </row>
    <row r="1189" spans="1:17">
      <c r="A1189" s="12">
        <v>38260</v>
      </c>
      <c r="B1189" s="13">
        <f t="shared" si="144"/>
        <v>9</v>
      </c>
      <c r="C1189" s="13">
        <f t="shared" si="145"/>
        <v>30</v>
      </c>
      <c r="D1189" s="13">
        <f t="shared" si="146"/>
        <v>5</v>
      </c>
      <c r="E1189" s="13">
        <f t="shared" si="147"/>
        <v>40</v>
      </c>
      <c r="F1189">
        <v>239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16">
        <f t="shared" si="148"/>
        <v>336.54504789680885</v>
      </c>
      <c r="O1189" s="17">
        <f t="shared" si="149"/>
        <v>-97.545047896808853</v>
      </c>
      <c r="P1189" s="18">
        <f t="shared" si="150"/>
        <v>0</v>
      </c>
      <c r="Q1189" s="14">
        <f t="shared" si="151"/>
        <v>9515.0363691907332</v>
      </c>
    </row>
    <row r="1190" spans="1:17">
      <c r="A1190" s="12">
        <v>38261</v>
      </c>
      <c r="B1190" s="13">
        <f t="shared" si="144"/>
        <v>10</v>
      </c>
      <c r="C1190" s="13">
        <f t="shared" si="145"/>
        <v>1</v>
      </c>
      <c r="D1190" s="13">
        <f t="shared" si="146"/>
        <v>6</v>
      </c>
      <c r="E1190" s="13">
        <f t="shared" si="147"/>
        <v>40</v>
      </c>
      <c r="F1190">
        <v>491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16">
        <f t="shared" si="148"/>
        <v>519.04749101465904</v>
      </c>
      <c r="O1190" s="17">
        <f t="shared" si="149"/>
        <v>-28.047491014659045</v>
      </c>
      <c r="P1190" s="18">
        <f t="shared" si="150"/>
        <v>1</v>
      </c>
      <c r="Q1190" s="14">
        <f t="shared" si="151"/>
        <v>786.6617522173799</v>
      </c>
    </row>
    <row r="1191" spans="1:17">
      <c r="A1191" s="12">
        <v>38262</v>
      </c>
      <c r="B1191" s="13">
        <f t="shared" si="144"/>
        <v>10</v>
      </c>
      <c r="C1191" s="13">
        <f t="shared" si="145"/>
        <v>2</v>
      </c>
      <c r="D1191" s="13">
        <f t="shared" si="146"/>
        <v>7</v>
      </c>
      <c r="E1191" s="13">
        <f t="shared" si="147"/>
        <v>40</v>
      </c>
      <c r="F1191">
        <v>908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16">
        <f t="shared" si="148"/>
        <v>572.72955052805889</v>
      </c>
      <c r="O1191" s="17">
        <f t="shared" si="149"/>
        <v>335.27044947194111</v>
      </c>
      <c r="P1191" s="18">
        <f t="shared" si="150"/>
        <v>1</v>
      </c>
      <c r="Q1191" s="14">
        <f t="shared" si="151"/>
        <v>112406.27428911741</v>
      </c>
    </row>
    <row r="1192" spans="1:17">
      <c r="A1192" s="12">
        <v>38263</v>
      </c>
      <c r="B1192" s="13">
        <f t="shared" si="144"/>
        <v>10</v>
      </c>
      <c r="C1192" s="13">
        <f t="shared" si="145"/>
        <v>3</v>
      </c>
      <c r="D1192" s="13">
        <f t="shared" si="146"/>
        <v>1</v>
      </c>
      <c r="E1192" s="13">
        <f t="shared" si="147"/>
        <v>41</v>
      </c>
      <c r="F1192">
        <v>349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16">
        <f t="shared" si="148"/>
        <v>371.27437500511974</v>
      </c>
      <c r="O1192" s="17">
        <f t="shared" si="149"/>
        <v>-22.274375005119737</v>
      </c>
      <c r="P1192" s="18">
        <f t="shared" si="150"/>
        <v>1</v>
      </c>
      <c r="Q1192" s="14">
        <f t="shared" si="151"/>
        <v>496.14778186870285</v>
      </c>
    </row>
    <row r="1193" spans="1:17">
      <c r="A1193" s="12">
        <v>38264</v>
      </c>
      <c r="B1193" s="13">
        <f t="shared" si="144"/>
        <v>10</v>
      </c>
      <c r="C1193" s="13">
        <f t="shared" si="145"/>
        <v>4</v>
      </c>
      <c r="D1193" s="13">
        <f t="shared" si="146"/>
        <v>2</v>
      </c>
      <c r="E1193" s="13">
        <f t="shared" si="147"/>
        <v>41</v>
      </c>
      <c r="F1193">
        <v>288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16">
        <f t="shared" si="148"/>
        <v>261.22774977512688</v>
      </c>
      <c r="O1193" s="17">
        <f t="shared" si="149"/>
        <v>26.772250224873119</v>
      </c>
      <c r="P1193" s="18">
        <f t="shared" si="150"/>
        <v>1</v>
      </c>
      <c r="Q1193" s="14">
        <f t="shared" si="151"/>
        <v>716.75338210321877</v>
      </c>
    </row>
    <row r="1194" spans="1:17">
      <c r="A1194" s="12">
        <v>38265</v>
      </c>
      <c r="B1194" s="13">
        <f t="shared" si="144"/>
        <v>10</v>
      </c>
      <c r="C1194" s="13">
        <f t="shared" si="145"/>
        <v>5</v>
      </c>
      <c r="D1194" s="13">
        <f t="shared" si="146"/>
        <v>3</v>
      </c>
      <c r="E1194" s="13">
        <f t="shared" si="147"/>
        <v>41</v>
      </c>
      <c r="F1194">
        <v>259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16">
        <f t="shared" si="148"/>
        <v>279.27840517289997</v>
      </c>
      <c r="O1194" s="17">
        <f t="shared" si="149"/>
        <v>-20.278405172899966</v>
      </c>
      <c r="P1194" s="18">
        <f t="shared" si="150"/>
        <v>0</v>
      </c>
      <c r="Q1194" s="14">
        <f t="shared" si="151"/>
        <v>411.21371635629606</v>
      </c>
    </row>
    <row r="1195" spans="1:17">
      <c r="A1195" s="12">
        <v>38266</v>
      </c>
      <c r="B1195" s="13">
        <f t="shared" si="144"/>
        <v>10</v>
      </c>
      <c r="C1195" s="13">
        <f t="shared" si="145"/>
        <v>6</v>
      </c>
      <c r="D1195" s="13">
        <f t="shared" si="146"/>
        <v>4</v>
      </c>
      <c r="E1195" s="13">
        <f t="shared" si="147"/>
        <v>41</v>
      </c>
      <c r="F1195">
        <v>283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16">
        <f t="shared" si="148"/>
        <v>312.98366094804987</v>
      </c>
      <c r="O1195" s="17">
        <f t="shared" si="149"/>
        <v>-29.983660948049874</v>
      </c>
      <c r="P1195" s="18">
        <f t="shared" si="150"/>
        <v>0</v>
      </c>
      <c r="Q1195" s="14">
        <f t="shared" si="151"/>
        <v>899.01992384761104</v>
      </c>
    </row>
    <row r="1196" spans="1:17">
      <c r="A1196" s="12">
        <v>38267</v>
      </c>
      <c r="B1196" s="13">
        <f t="shared" si="144"/>
        <v>10</v>
      </c>
      <c r="C1196" s="13">
        <f t="shared" si="145"/>
        <v>7</v>
      </c>
      <c r="D1196" s="13">
        <f t="shared" si="146"/>
        <v>5</v>
      </c>
      <c r="E1196" s="13">
        <f t="shared" si="147"/>
        <v>41</v>
      </c>
      <c r="F1196">
        <v>322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16">
        <f t="shared" si="148"/>
        <v>337.91648260823342</v>
      </c>
      <c r="O1196" s="17">
        <f t="shared" si="149"/>
        <v>-15.916482608233423</v>
      </c>
      <c r="P1196" s="18">
        <f t="shared" si="150"/>
        <v>0</v>
      </c>
      <c r="Q1196" s="14">
        <f t="shared" si="151"/>
        <v>253.33441861819702</v>
      </c>
    </row>
    <row r="1197" spans="1:17">
      <c r="A1197" s="12">
        <v>38268</v>
      </c>
      <c r="B1197" s="13">
        <f t="shared" si="144"/>
        <v>10</v>
      </c>
      <c r="C1197" s="13">
        <f t="shared" si="145"/>
        <v>8</v>
      </c>
      <c r="D1197" s="13">
        <f t="shared" si="146"/>
        <v>6</v>
      </c>
      <c r="E1197" s="13">
        <f t="shared" si="147"/>
        <v>41</v>
      </c>
      <c r="F1197">
        <v>444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16">
        <f t="shared" si="148"/>
        <v>520.41892572608367</v>
      </c>
      <c r="O1197" s="17">
        <f t="shared" si="149"/>
        <v>-76.418925726083671</v>
      </c>
      <c r="P1197" s="18">
        <f t="shared" si="150"/>
        <v>1</v>
      </c>
      <c r="Q1197" s="14">
        <f t="shared" si="151"/>
        <v>5839.8522091286932</v>
      </c>
    </row>
    <row r="1198" spans="1:17">
      <c r="A1198" s="12">
        <v>38269</v>
      </c>
      <c r="B1198" s="13">
        <f t="shared" si="144"/>
        <v>10</v>
      </c>
      <c r="C1198" s="13">
        <f t="shared" si="145"/>
        <v>9</v>
      </c>
      <c r="D1198" s="13">
        <f t="shared" si="146"/>
        <v>7</v>
      </c>
      <c r="E1198" s="13">
        <f t="shared" si="147"/>
        <v>41</v>
      </c>
      <c r="F1198">
        <v>590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16">
        <f t="shared" si="148"/>
        <v>574.10098523948352</v>
      </c>
      <c r="O1198" s="17">
        <f t="shared" si="149"/>
        <v>15.899014760516479</v>
      </c>
      <c r="P1198" s="18">
        <f t="shared" si="150"/>
        <v>1</v>
      </c>
      <c r="Q1198" s="14">
        <f t="shared" si="151"/>
        <v>252.77867035512088</v>
      </c>
    </row>
    <row r="1199" spans="1:17">
      <c r="A1199" s="12">
        <v>38270</v>
      </c>
      <c r="B1199" s="13">
        <f t="shared" si="144"/>
        <v>10</v>
      </c>
      <c r="C1199" s="13">
        <f t="shared" si="145"/>
        <v>10</v>
      </c>
      <c r="D1199" s="13">
        <f t="shared" si="146"/>
        <v>1</v>
      </c>
      <c r="E1199" s="13">
        <f t="shared" si="147"/>
        <v>42</v>
      </c>
      <c r="F1199">
        <v>355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16">
        <f t="shared" si="148"/>
        <v>395.06773678636893</v>
      </c>
      <c r="O1199" s="17">
        <f t="shared" si="149"/>
        <v>-40.067736786368926</v>
      </c>
      <c r="P1199" s="18">
        <f t="shared" si="150"/>
        <v>1</v>
      </c>
      <c r="Q1199" s="14">
        <f t="shared" si="151"/>
        <v>1605.4235311817417</v>
      </c>
    </row>
    <row r="1200" spans="1:17">
      <c r="A1200" s="12">
        <v>38271</v>
      </c>
      <c r="B1200" s="13">
        <f t="shared" si="144"/>
        <v>10</v>
      </c>
      <c r="C1200" s="13">
        <f t="shared" si="145"/>
        <v>11</v>
      </c>
      <c r="D1200" s="13">
        <f t="shared" si="146"/>
        <v>2</v>
      </c>
      <c r="E1200" s="13">
        <f t="shared" si="147"/>
        <v>42</v>
      </c>
      <c r="F1200">
        <v>288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16">
        <f t="shared" si="148"/>
        <v>285.02111155637607</v>
      </c>
      <c r="O1200" s="17">
        <f t="shared" si="149"/>
        <v>2.97888844362393</v>
      </c>
      <c r="P1200" s="18">
        <f t="shared" si="150"/>
        <v>1</v>
      </c>
      <c r="Q1200" s="14">
        <f t="shared" si="151"/>
        <v>8.8737763595561994</v>
      </c>
    </row>
    <row r="1201" spans="1:17">
      <c r="A1201" s="12">
        <v>38272</v>
      </c>
      <c r="B1201" s="13">
        <f t="shared" si="144"/>
        <v>10</v>
      </c>
      <c r="C1201" s="13">
        <f t="shared" si="145"/>
        <v>12</v>
      </c>
      <c r="D1201" s="13">
        <f t="shared" si="146"/>
        <v>3</v>
      </c>
      <c r="E1201" s="13">
        <f t="shared" si="147"/>
        <v>42</v>
      </c>
      <c r="F1201">
        <v>252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16">
        <f t="shared" si="148"/>
        <v>303.07176695414915</v>
      </c>
      <c r="O1201" s="17">
        <f t="shared" si="149"/>
        <v>-51.071766954149155</v>
      </c>
      <c r="P1201" s="18">
        <f t="shared" si="150"/>
        <v>1</v>
      </c>
      <c r="Q1201" s="14">
        <f t="shared" si="151"/>
        <v>2608.3253798189216</v>
      </c>
    </row>
    <row r="1202" spans="1:17">
      <c r="A1202" s="12">
        <v>38273</v>
      </c>
      <c r="B1202" s="13">
        <f t="shared" si="144"/>
        <v>10</v>
      </c>
      <c r="C1202" s="13">
        <f t="shared" si="145"/>
        <v>13</v>
      </c>
      <c r="D1202" s="13">
        <f t="shared" si="146"/>
        <v>4</v>
      </c>
      <c r="E1202" s="13">
        <f t="shared" si="147"/>
        <v>42</v>
      </c>
      <c r="F1202">
        <v>351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16">
        <f t="shared" si="148"/>
        <v>336.77702272929901</v>
      </c>
      <c r="O1202" s="17">
        <f t="shared" si="149"/>
        <v>14.222977270700994</v>
      </c>
      <c r="P1202" s="18">
        <f t="shared" si="150"/>
        <v>1</v>
      </c>
      <c r="Q1202" s="14">
        <f t="shared" si="151"/>
        <v>202.29308244287711</v>
      </c>
    </row>
    <row r="1203" spans="1:17">
      <c r="A1203" s="12">
        <v>38274</v>
      </c>
      <c r="B1203" s="13">
        <f t="shared" si="144"/>
        <v>10</v>
      </c>
      <c r="C1203" s="13">
        <f t="shared" si="145"/>
        <v>14</v>
      </c>
      <c r="D1203" s="13">
        <f t="shared" si="146"/>
        <v>5</v>
      </c>
      <c r="E1203" s="13">
        <f t="shared" si="147"/>
        <v>42</v>
      </c>
      <c r="F1203">
        <v>294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16">
        <f t="shared" si="148"/>
        <v>361.70984438948256</v>
      </c>
      <c r="O1203" s="17">
        <f t="shared" si="149"/>
        <v>-67.709844389482555</v>
      </c>
      <c r="P1203" s="18">
        <f t="shared" si="150"/>
        <v>1</v>
      </c>
      <c r="Q1203" s="14">
        <f t="shared" si="151"/>
        <v>4584.6230272479424</v>
      </c>
    </row>
    <row r="1204" spans="1:17">
      <c r="A1204" s="12">
        <v>38275</v>
      </c>
      <c r="B1204" s="13">
        <f t="shared" si="144"/>
        <v>10</v>
      </c>
      <c r="C1204" s="13">
        <f t="shared" si="145"/>
        <v>15</v>
      </c>
      <c r="D1204" s="13">
        <f t="shared" si="146"/>
        <v>6</v>
      </c>
      <c r="E1204" s="13">
        <f t="shared" si="147"/>
        <v>42</v>
      </c>
      <c r="F1204">
        <v>624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16">
        <f t="shared" si="148"/>
        <v>544.2122875073328</v>
      </c>
      <c r="O1204" s="17">
        <f t="shared" si="149"/>
        <v>79.787712492667197</v>
      </c>
      <c r="P1204" s="18">
        <f t="shared" si="150"/>
        <v>0</v>
      </c>
      <c r="Q1204" s="14">
        <f t="shared" si="151"/>
        <v>6366.0790648125212</v>
      </c>
    </row>
    <row r="1205" spans="1:17">
      <c r="A1205" s="12">
        <v>38276</v>
      </c>
      <c r="B1205" s="13">
        <f t="shared" si="144"/>
        <v>10</v>
      </c>
      <c r="C1205" s="13">
        <f t="shared" si="145"/>
        <v>16</v>
      </c>
      <c r="D1205" s="13">
        <f t="shared" si="146"/>
        <v>7</v>
      </c>
      <c r="E1205" s="13">
        <f t="shared" si="147"/>
        <v>42</v>
      </c>
      <c r="F1205">
        <v>1082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16">
        <f t="shared" si="148"/>
        <v>597.89434702073265</v>
      </c>
      <c r="O1205" s="17">
        <f t="shared" si="149"/>
        <v>484.10565297926735</v>
      </c>
      <c r="P1205" s="18">
        <f t="shared" si="150"/>
        <v>1</v>
      </c>
      <c r="Q1205" s="14">
        <f t="shared" si="151"/>
        <v>234358.28324648281</v>
      </c>
    </row>
    <row r="1206" spans="1:17">
      <c r="A1206" s="12">
        <v>38277</v>
      </c>
      <c r="B1206" s="13">
        <f t="shared" si="144"/>
        <v>10</v>
      </c>
      <c r="C1206" s="13">
        <f t="shared" si="145"/>
        <v>17</v>
      </c>
      <c r="D1206" s="13">
        <f t="shared" si="146"/>
        <v>1</v>
      </c>
      <c r="E1206" s="13">
        <f t="shared" si="147"/>
        <v>43</v>
      </c>
      <c r="F1206">
        <v>365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16">
        <f t="shared" si="148"/>
        <v>366.85289524082322</v>
      </c>
      <c r="O1206" s="17">
        <f t="shared" si="149"/>
        <v>-1.8528952408232158</v>
      </c>
      <c r="P1206" s="18">
        <f t="shared" si="150"/>
        <v>0</v>
      </c>
      <c r="Q1206" s="14">
        <f t="shared" si="151"/>
        <v>3.4332207734653228</v>
      </c>
    </row>
    <row r="1207" spans="1:17">
      <c r="A1207" s="12">
        <v>38278</v>
      </c>
      <c r="B1207" s="13">
        <f t="shared" si="144"/>
        <v>10</v>
      </c>
      <c r="C1207" s="13">
        <f t="shared" si="145"/>
        <v>18</v>
      </c>
      <c r="D1207" s="13">
        <f t="shared" si="146"/>
        <v>2</v>
      </c>
      <c r="E1207" s="13">
        <f t="shared" si="147"/>
        <v>43</v>
      </c>
      <c r="F1207">
        <v>252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16">
        <f t="shared" si="148"/>
        <v>256.80627001083036</v>
      </c>
      <c r="O1207" s="17">
        <f t="shared" si="149"/>
        <v>-4.8062700108303602</v>
      </c>
      <c r="P1207" s="18">
        <f t="shared" si="150"/>
        <v>0</v>
      </c>
      <c r="Q1207" s="14">
        <f t="shared" si="151"/>
        <v>23.100231417007272</v>
      </c>
    </row>
    <row r="1208" spans="1:17">
      <c r="A1208" s="12">
        <v>38279</v>
      </c>
      <c r="B1208" s="13">
        <f t="shared" si="144"/>
        <v>10</v>
      </c>
      <c r="C1208" s="13">
        <f t="shared" si="145"/>
        <v>19</v>
      </c>
      <c r="D1208" s="13">
        <f t="shared" si="146"/>
        <v>3</v>
      </c>
      <c r="E1208" s="13">
        <f t="shared" si="147"/>
        <v>43</v>
      </c>
      <c r="F1208">
        <v>251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16">
        <f t="shared" si="148"/>
        <v>274.85692540860344</v>
      </c>
      <c r="O1208" s="17">
        <f t="shared" si="149"/>
        <v>-23.856925408603445</v>
      </c>
      <c r="P1208" s="18">
        <f t="shared" si="150"/>
        <v>0</v>
      </c>
      <c r="Q1208" s="14">
        <f t="shared" si="151"/>
        <v>569.15288995166861</v>
      </c>
    </row>
    <row r="1209" spans="1:17">
      <c r="A1209" s="12">
        <v>38280</v>
      </c>
      <c r="B1209" s="13">
        <f t="shared" si="144"/>
        <v>10</v>
      </c>
      <c r="C1209" s="13">
        <f t="shared" si="145"/>
        <v>20</v>
      </c>
      <c r="D1209" s="13">
        <f t="shared" si="146"/>
        <v>4</v>
      </c>
      <c r="E1209" s="13">
        <f t="shared" si="147"/>
        <v>43</v>
      </c>
      <c r="F1209">
        <v>302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16">
        <f t="shared" si="148"/>
        <v>308.5621811837533</v>
      </c>
      <c r="O1209" s="17">
        <f t="shared" si="149"/>
        <v>-6.562181183753296</v>
      </c>
      <c r="P1209" s="18">
        <f t="shared" si="150"/>
        <v>0</v>
      </c>
      <c r="Q1209" s="14">
        <f t="shared" si="151"/>
        <v>43.062221888405809</v>
      </c>
    </row>
    <row r="1210" spans="1:17">
      <c r="A1210" s="12">
        <v>38281</v>
      </c>
      <c r="B1210" s="13">
        <f t="shared" si="144"/>
        <v>10</v>
      </c>
      <c r="C1210" s="13">
        <f t="shared" si="145"/>
        <v>21</v>
      </c>
      <c r="D1210" s="13">
        <f t="shared" si="146"/>
        <v>5</v>
      </c>
      <c r="E1210" s="13">
        <f t="shared" si="147"/>
        <v>43</v>
      </c>
      <c r="F1210">
        <v>286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16">
        <f t="shared" si="148"/>
        <v>333.49500284393685</v>
      </c>
      <c r="O1210" s="17">
        <f t="shared" si="149"/>
        <v>-47.495002843936845</v>
      </c>
      <c r="P1210" s="18">
        <f t="shared" si="150"/>
        <v>0</v>
      </c>
      <c r="Q1210" s="14">
        <f t="shared" si="151"/>
        <v>2255.7752951455691</v>
      </c>
    </row>
    <row r="1211" spans="1:17">
      <c r="A1211" s="12">
        <v>38282</v>
      </c>
      <c r="B1211" s="13">
        <f t="shared" si="144"/>
        <v>10</v>
      </c>
      <c r="C1211" s="13">
        <f t="shared" si="145"/>
        <v>22</v>
      </c>
      <c r="D1211" s="13">
        <f t="shared" si="146"/>
        <v>6</v>
      </c>
      <c r="E1211" s="13">
        <f t="shared" si="147"/>
        <v>43</v>
      </c>
      <c r="F1211">
        <v>491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16">
        <f t="shared" si="148"/>
        <v>515.99744596178709</v>
      </c>
      <c r="O1211" s="17">
        <f t="shared" si="149"/>
        <v>-24.997445961787093</v>
      </c>
      <c r="P1211" s="18">
        <f t="shared" si="150"/>
        <v>0</v>
      </c>
      <c r="Q1211" s="14">
        <f t="shared" si="151"/>
        <v>624.87230461246588</v>
      </c>
    </row>
    <row r="1212" spans="1:17">
      <c r="A1212" s="12">
        <v>38283</v>
      </c>
      <c r="B1212" s="13">
        <f t="shared" si="144"/>
        <v>10</v>
      </c>
      <c r="C1212" s="13">
        <f t="shared" si="145"/>
        <v>23</v>
      </c>
      <c r="D1212" s="13">
        <f t="shared" si="146"/>
        <v>7</v>
      </c>
      <c r="E1212" s="13">
        <f t="shared" si="147"/>
        <v>43</v>
      </c>
      <c r="F1212">
        <v>483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s="16">
        <f t="shared" si="148"/>
        <v>569.67950547518694</v>
      </c>
      <c r="O1212" s="17">
        <f t="shared" si="149"/>
        <v>-86.679505475186943</v>
      </c>
      <c r="P1212" s="18">
        <f t="shared" si="150"/>
        <v>0</v>
      </c>
      <c r="Q1212" s="14">
        <f t="shared" si="151"/>
        <v>7513.3366694229635</v>
      </c>
    </row>
    <row r="1213" spans="1:17">
      <c r="A1213" s="12">
        <v>38284</v>
      </c>
      <c r="B1213" s="13">
        <f t="shared" si="144"/>
        <v>10</v>
      </c>
      <c r="C1213" s="13">
        <f t="shared" si="145"/>
        <v>24</v>
      </c>
      <c r="D1213" s="13">
        <f t="shared" si="146"/>
        <v>1</v>
      </c>
      <c r="E1213" s="13">
        <f t="shared" si="147"/>
        <v>44</v>
      </c>
      <c r="F1213">
        <v>282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 s="16">
        <f t="shared" si="148"/>
        <v>364.67432739372549</v>
      </c>
      <c r="O1213" s="17">
        <f t="shared" si="149"/>
        <v>-82.674327393725491</v>
      </c>
      <c r="P1213" s="18">
        <f t="shared" si="150"/>
        <v>1</v>
      </c>
      <c r="Q1213" s="14">
        <f t="shared" si="151"/>
        <v>6835.044410004909</v>
      </c>
    </row>
    <row r="1214" spans="1:17">
      <c r="A1214" s="12">
        <v>38285</v>
      </c>
      <c r="B1214" s="13">
        <f t="shared" si="144"/>
        <v>10</v>
      </c>
      <c r="C1214" s="13">
        <f t="shared" si="145"/>
        <v>25</v>
      </c>
      <c r="D1214" s="13">
        <f t="shared" si="146"/>
        <v>2</v>
      </c>
      <c r="E1214" s="13">
        <f t="shared" si="147"/>
        <v>44</v>
      </c>
      <c r="F1214">
        <v>417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s="16">
        <f t="shared" si="148"/>
        <v>254.62770216373261</v>
      </c>
      <c r="O1214" s="17">
        <f t="shared" si="149"/>
        <v>162.37229783626739</v>
      </c>
      <c r="P1214" s="18">
        <f t="shared" si="150"/>
        <v>1</v>
      </c>
      <c r="Q1214" s="14">
        <f t="shared" si="151"/>
        <v>26364.763104629525</v>
      </c>
    </row>
    <row r="1215" spans="1:17">
      <c r="A1215" s="12">
        <v>38286</v>
      </c>
      <c r="B1215" s="13">
        <f t="shared" si="144"/>
        <v>10</v>
      </c>
      <c r="C1215" s="13">
        <f t="shared" si="145"/>
        <v>26</v>
      </c>
      <c r="D1215" s="13">
        <f t="shared" si="146"/>
        <v>3</v>
      </c>
      <c r="E1215" s="13">
        <f t="shared" si="147"/>
        <v>44</v>
      </c>
      <c r="F1215">
        <v>244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s="16">
        <f t="shared" si="148"/>
        <v>272.67835756150572</v>
      </c>
      <c r="O1215" s="17">
        <f t="shared" si="149"/>
        <v>-28.67835756150572</v>
      </c>
      <c r="P1215" s="18">
        <f t="shared" si="150"/>
        <v>1</v>
      </c>
      <c r="Q1215" s="14">
        <f t="shared" si="151"/>
        <v>822.4481924255723</v>
      </c>
    </row>
    <row r="1216" spans="1:17">
      <c r="A1216" s="12">
        <v>38287</v>
      </c>
      <c r="B1216" s="13">
        <f t="shared" si="144"/>
        <v>10</v>
      </c>
      <c r="C1216" s="13">
        <f t="shared" si="145"/>
        <v>27</v>
      </c>
      <c r="D1216" s="13">
        <f t="shared" si="146"/>
        <v>4</v>
      </c>
      <c r="E1216" s="13">
        <f t="shared" si="147"/>
        <v>44</v>
      </c>
      <c r="F1216">
        <v>311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16">
        <f t="shared" si="148"/>
        <v>306.38361333665557</v>
      </c>
      <c r="O1216" s="17">
        <f t="shared" si="149"/>
        <v>4.6163866633444286</v>
      </c>
      <c r="P1216" s="18">
        <f t="shared" si="150"/>
        <v>1</v>
      </c>
      <c r="Q1216" s="14">
        <f t="shared" si="151"/>
        <v>21.311025825504306</v>
      </c>
    </row>
    <row r="1217" spans="1:17">
      <c r="A1217" s="12">
        <v>38288</v>
      </c>
      <c r="B1217" s="13">
        <f t="shared" si="144"/>
        <v>10</v>
      </c>
      <c r="C1217" s="13">
        <f t="shared" si="145"/>
        <v>28</v>
      </c>
      <c r="D1217" s="13">
        <f t="shared" si="146"/>
        <v>5</v>
      </c>
      <c r="E1217" s="13">
        <f t="shared" si="147"/>
        <v>44</v>
      </c>
      <c r="F1217">
        <v>293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s="16">
        <f t="shared" si="148"/>
        <v>331.31643499683912</v>
      </c>
      <c r="O1217" s="17">
        <f t="shared" si="149"/>
        <v>-38.316434996839121</v>
      </c>
      <c r="P1217" s="18">
        <f t="shared" si="150"/>
        <v>0</v>
      </c>
      <c r="Q1217" s="14">
        <f t="shared" si="151"/>
        <v>1468.1491908669977</v>
      </c>
    </row>
    <row r="1218" spans="1:17">
      <c r="A1218" s="12">
        <v>38289</v>
      </c>
      <c r="B1218" s="13">
        <f t="shared" si="144"/>
        <v>10</v>
      </c>
      <c r="C1218" s="13">
        <f t="shared" si="145"/>
        <v>29</v>
      </c>
      <c r="D1218" s="13">
        <f t="shared" si="146"/>
        <v>6</v>
      </c>
      <c r="E1218" s="13">
        <f t="shared" si="147"/>
        <v>44</v>
      </c>
      <c r="F1218">
        <v>463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 s="16">
        <f t="shared" si="148"/>
        <v>513.81887811468937</v>
      </c>
      <c r="O1218" s="17">
        <f t="shared" si="149"/>
        <v>-50.818878114689369</v>
      </c>
      <c r="P1218" s="18">
        <f t="shared" si="150"/>
        <v>0</v>
      </c>
      <c r="Q1218" s="14">
        <f t="shared" si="151"/>
        <v>2582.5583728356542</v>
      </c>
    </row>
    <row r="1219" spans="1:17">
      <c r="A1219" s="12">
        <v>38290</v>
      </c>
      <c r="B1219" s="13">
        <f t="shared" si="144"/>
        <v>10</v>
      </c>
      <c r="C1219" s="13">
        <f t="shared" si="145"/>
        <v>30</v>
      </c>
      <c r="D1219" s="13">
        <f t="shared" si="146"/>
        <v>7</v>
      </c>
      <c r="E1219" s="13">
        <f t="shared" si="147"/>
        <v>44</v>
      </c>
      <c r="F1219">
        <v>531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s="16">
        <f t="shared" si="148"/>
        <v>567.50093762808922</v>
      </c>
      <c r="O1219" s="17">
        <f t="shared" si="149"/>
        <v>-36.500937628089218</v>
      </c>
      <c r="P1219" s="18">
        <f t="shared" si="150"/>
        <v>0</v>
      </c>
      <c r="Q1219" s="14">
        <f t="shared" si="151"/>
        <v>1332.3184477296593</v>
      </c>
    </row>
    <row r="1220" spans="1:17">
      <c r="A1220" s="12">
        <v>38291</v>
      </c>
      <c r="B1220" s="13">
        <f t="shared" si="144"/>
        <v>10</v>
      </c>
      <c r="C1220" s="13">
        <f t="shared" si="145"/>
        <v>31</v>
      </c>
      <c r="D1220" s="13">
        <f t="shared" si="146"/>
        <v>1</v>
      </c>
      <c r="E1220" s="13">
        <f t="shared" si="147"/>
        <v>45</v>
      </c>
      <c r="F1220">
        <v>205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s="16">
        <f t="shared" si="148"/>
        <v>380.63861908393778</v>
      </c>
      <c r="O1220" s="17">
        <f t="shared" si="149"/>
        <v>-175.63861908393778</v>
      </c>
      <c r="P1220" s="18">
        <f t="shared" si="150"/>
        <v>0</v>
      </c>
      <c r="Q1220" s="14">
        <f t="shared" si="151"/>
        <v>30848.924513712594</v>
      </c>
    </row>
    <row r="1221" spans="1:17">
      <c r="A1221" s="12">
        <v>38292</v>
      </c>
      <c r="B1221" s="13">
        <f t="shared" si="144"/>
        <v>11</v>
      </c>
      <c r="C1221" s="13">
        <f t="shared" si="145"/>
        <v>1</v>
      </c>
      <c r="D1221" s="13">
        <f t="shared" si="146"/>
        <v>2</v>
      </c>
      <c r="E1221" s="13">
        <f t="shared" si="147"/>
        <v>45</v>
      </c>
      <c r="F1221">
        <v>187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16">
        <f t="shared" si="148"/>
        <v>270.59199385394493</v>
      </c>
      <c r="O1221" s="17">
        <f t="shared" si="149"/>
        <v>-83.591993853944928</v>
      </c>
      <c r="P1221" s="18">
        <f t="shared" si="150"/>
        <v>0</v>
      </c>
      <c r="Q1221" s="14">
        <f t="shared" si="151"/>
        <v>6987.6214364779662</v>
      </c>
    </row>
    <row r="1222" spans="1:17">
      <c r="A1222" s="12">
        <v>38293</v>
      </c>
      <c r="B1222" s="13">
        <f t="shared" ref="B1222:B1285" si="152">MONTH(A1222)</f>
        <v>11</v>
      </c>
      <c r="C1222" s="13">
        <f t="shared" ref="C1222:C1285" si="153">DAY(A1222)</f>
        <v>2</v>
      </c>
      <c r="D1222" s="13">
        <f t="shared" ref="D1222:D1285" si="154">WEEKDAY(A1222)</f>
        <v>3</v>
      </c>
      <c r="E1222" s="13">
        <f t="shared" ref="E1222:E1285" si="155">WEEKNUM(A1222)</f>
        <v>45</v>
      </c>
      <c r="F1222">
        <v>223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s="16">
        <f t="shared" si="148"/>
        <v>288.64264925171801</v>
      </c>
      <c r="O1222" s="17">
        <f t="shared" si="149"/>
        <v>-65.642649251718012</v>
      </c>
      <c r="P1222" s="18">
        <f t="shared" si="150"/>
        <v>1</v>
      </c>
      <c r="Q1222" s="14">
        <f t="shared" si="151"/>
        <v>4308.9574007840756</v>
      </c>
    </row>
    <row r="1223" spans="1:17">
      <c r="A1223" s="12">
        <v>38294</v>
      </c>
      <c r="B1223" s="13">
        <f t="shared" si="152"/>
        <v>11</v>
      </c>
      <c r="C1223" s="13">
        <f t="shared" si="153"/>
        <v>3</v>
      </c>
      <c r="D1223" s="13">
        <f t="shared" si="154"/>
        <v>4</v>
      </c>
      <c r="E1223" s="13">
        <f t="shared" si="155"/>
        <v>45</v>
      </c>
      <c r="F1223">
        <v>338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16">
        <f t="shared" ref="N1223:N1286" si="156">$T$5+VLOOKUP(D1223,$S$8:$T$14,2)+VLOOKUP(E1223,$S$17:$T$69,2)+G1223*$T$73+H1223*$T$74+I1223*$T$75+J1223*$T$76+M1223*$T$79+L1223*$T$78+K1223*$T$77</f>
        <v>322.34790502686786</v>
      </c>
      <c r="O1223" s="17">
        <f t="shared" ref="O1223:O1286" si="157">F1223-N1223</f>
        <v>15.652094973132137</v>
      </c>
      <c r="P1223" s="18">
        <f t="shared" ref="P1223:P1286" si="158">IF(O1223*O1224&lt;0,1,0)</f>
        <v>1</v>
      </c>
      <c r="Q1223" s="14">
        <f t="shared" ref="Q1223:Q1286" si="159">O1223^2</f>
        <v>244.98807704794831</v>
      </c>
    </row>
    <row r="1224" spans="1:17">
      <c r="A1224" s="12">
        <v>38295</v>
      </c>
      <c r="B1224" s="13">
        <f t="shared" si="152"/>
        <v>11</v>
      </c>
      <c r="C1224" s="13">
        <f t="shared" si="153"/>
        <v>4</v>
      </c>
      <c r="D1224" s="13">
        <f t="shared" si="154"/>
        <v>5</v>
      </c>
      <c r="E1224" s="13">
        <f t="shared" si="155"/>
        <v>45</v>
      </c>
      <c r="F1224">
        <v>286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s="16">
        <f t="shared" si="156"/>
        <v>347.28072668705141</v>
      </c>
      <c r="O1224" s="17">
        <f t="shared" si="157"/>
        <v>-61.280726687051413</v>
      </c>
      <c r="P1224" s="18">
        <f t="shared" si="158"/>
        <v>1</v>
      </c>
      <c r="Q1224" s="14">
        <f t="shared" si="159"/>
        <v>3755.3274632930952</v>
      </c>
    </row>
    <row r="1225" spans="1:17">
      <c r="A1225" s="12">
        <v>38296</v>
      </c>
      <c r="B1225" s="13">
        <f t="shared" si="152"/>
        <v>11</v>
      </c>
      <c r="C1225" s="13">
        <f t="shared" si="153"/>
        <v>5</v>
      </c>
      <c r="D1225" s="13">
        <f t="shared" si="154"/>
        <v>6</v>
      </c>
      <c r="E1225" s="13">
        <f t="shared" si="155"/>
        <v>45</v>
      </c>
      <c r="F1225">
        <v>618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 s="16">
        <f t="shared" si="156"/>
        <v>529.78316980490172</v>
      </c>
      <c r="O1225" s="17">
        <f t="shared" si="157"/>
        <v>88.216830195098282</v>
      </c>
      <c r="P1225" s="18">
        <f t="shared" si="158"/>
        <v>0</v>
      </c>
      <c r="Q1225" s="14">
        <f t="shared" si="159"/>
        <v>7782.209129670804</v>
      </c>
    </row>
    <row r="1226" spans="1:17">
      <c r="A1226" s="12">
        <v>38297</v>
      </c>
      <c r="B1226" s="13">
        <f t="shared" si="152"/>
        <v>11</v>
      </c>
      <c r="C1226" s="13">
        <f t="shared" si="153"/>
        <v>6</v>
      </c>
      <c r="D1226" s="13">
        <f t="shared" si="154"/>
        <v>7</v>
      </c>
      <c r="E1226" s="13">
        <f t="shared" si="155"/>
        <v>45</v>
      </c>
      <c r="F1226">
        <v>589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16">
        <f t="shared" si="156"/>
        <v>583.46522931830157</v>
      </c>
      <c r="O1226" s="17">
        <f t="shared" si="157"/>
        <v>5.5347706816984328</v>
      </c>
      <c r="P1226" s="18">
        <f t="shared" si="158"/>
        <v>1</v>
      </c>
      <c r="Q1226" s="14">
        <f t="shared" si="159"/>
        <v>30.633686498988535</v>
      </c>
    </row>
    <row r="1227" spans="1:17">
      <c r="A1227" s="12">
        <v>38298</v>
      </c>
      <c r="B1227" s="13">
        <f t="shared" si="152"/>
        <v>11</v>
      </c>
      <c r="C1227" s="13">
        <f t="shared" si="153"/>
        <v>7</v>
      </c>
      <c r="D1227" s="13">
        <f t="shared" si="154"/>
        <v>1</v>
      </c>
      <c r="E1227" s="13">
        <f t="shared" si="155"/>
        <v>46</v>
      </c>
      <c r="F1227">
        <v>353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s="16">
        <f t="shared" si="156"/>
        <v>381.78147248500767</v>
      </c>
      <c r="O1227" s="17">
        <f t="shared" si="157"/>
        <v>-28.781472485007669</v>
      </c>
      <c r="P1227" s="18">
        <f t="shared" si="158"/>
        <v>0</v>
      </c>
      <c r="Q1227" s="14">
        <f t="shared" si="159"/>
        <v>828.37315840525355</v>
      </c>
    </row>
    <row r="1228" spans="1:17">
      <c r="A1228" s="12">
        <v>38299</v>
      </c>
      <c r="B1228" s="13">
        <f t="shared" si="152"/>
        <v>11</v>
      </c>
      <c r="C1228" s="13">
        <f t="shared" si="153"/>
        <v>8</v>
      </c>
      <c r="D1228" s="13">
        <f t="shared" si="154"/>
        <v>2</v>
      </c>
      <c r="E1228" s="13">
        <f t="shared" si="155"/>
        <v>46</v>
      </c>
      <c r="F1228">
        <v>242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16">
        <f t="shared" si="156"/>
        <v>271.73484725501481</v>
      </c>
      <c r="O1228" s="17">
        <f t="shared" si="157"/>
        <v>-29.734847255014813</v>
      </c>
      <c r="P1228" s="18">
        <f t="shared" si="158"/>
        <v>1</v>
      </c>
      <c r="Q1228" s="14">
        <f t="shared" si="159"/>
        <v>884.16114127906201</v>
      </c>
    </row>
    <row r="1229" spans="1:17">
      <c r="A1229" s="12">
        <v>38300</v>
      </c>
      <c r="B1229" s="13">
        <f t="shared" si="152"/>
        <v>11</v>
      </c>
      <c r="C1229" s="13">
        <f t="shared" si="153"/>
        <v>9</v>
      </c>
      <c r="D1229" s="13">
        <f t="shared" si="154"/>
        <v>3</v>
      </c>
      <c r="E1229" s="13">
        <f t="shared" si="155"/>
        <v>46</v>
      </c>
      <c r="F1229">
        <v>324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 s="16">
        <f t="shared" si="156"/>
        <v>289.7855026527879</v>
      </c>
      <c r="O1229" s="17">
        <f t="shared" si="157"/>
        <v>34.214497347212102</v>
      </c>
      <c r="P1229" s="18">
        <f t="shared" si="158"/>
        <v>1</v>
      </c>
      <c r="Q1229" s="14">
        <f t="shared" si="159"/>
        <v>1170.6318287223839</v>
      </c>
    </row>
    <row r="1230" spans="1:17">
      <c r="A1230" s="12">
        <v>38301</v>
      </c>
      <c r="B1230" s="13">
        <f t="shared" si="152"/>
        <v>11</v>
      </c>
      <c r="C1230" s="13">
        <f t="shared" si="153"/>
        <v>10</v>
      </c>
      <c r="D1230" s="13">
        <f t="shared" si="154"/>
        <v>4</v>
      </c>
      <c r="E1230" s="13">
        <f t="shared" si="155"/>
        <v>46</v>
      </c>
      <c r="F1230">
        <v>224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 s="16">
        <f t="shared" si="156"/>
        <v>323.49075842793775</v>
      </c>
      <c r="O1230" s="17">
        <f t="shared" si="157"/>
        <v>-99.490758427937749</v>
      </c>
      <c r="P1230" s="18">
        <f t="shared" si="158"/>
        <v>0</v>
      </c>
      <c r="Q1230" s="14">
        <f t="shared" si="159"/>
        <v>9898.4110125662664</v>
      </c>
    </row>
    <row r="1231" spans="1:17">
      <c r="A1231" s="12">
        <v>38302</v>
      </c>
      <c r="B1231" s="13">
        <f t="shared" si="152"/>
        <v>11</v>
      </c>
      <c r="C1231" s="13">
        <f t="shared" si="153"/>
        <v>11</v>
      </c>
      <c r="D1231" s="13">
        <f t="shared" si="154"/>
        <v>5</v>
      </c>
      <c r="E1231" s="13">
        <f t="shared" si="155"/>
        <v>46</v>
      </c>
      <c r="F1231">
        <v>319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s="16">
        <f t="shared" si="156"/>
        <v>348.4235800881213</v>
      </c>
      <c r="O1231" s="17">
        <f t="shared" si="157"/>
        <v>-29.423580088121298</v>
      </c>
      <c r="P1231" s="18">
        <f t="shared" si="158"/>
        <v>1</v>
      </c>
      <c r="Q1231" s="14">
        <f t="shared" si="159"/>
        <v>865.74706520208815</v>
      </c>
    </row>
    <row r="1232" spans="1:17">
      <c r="A1232" s="12">
        <v>38303</v>
      </c>
      <c r="B1232" s="13">
        <f t="shared" si="152"/>
        <v>11</v>
      </c>
      <c r="C1232" s="13">
        <f t="shared" si="153"/>
        <v>12</v>
      </c>
      <c r="D1232" s="13">
        <f t="shared" si="154"/>
        <v>6</v>
      </c>
      <c r="E1232" s="13">
        <f t="shared" si="155"/>
        <v>46</v>
      </c>
      <c r="F1232">
        <v>584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 s="16">
        <f t="shared" si="156"/>
        <v>530.92602320597155</v>
      </c>
      <c r="O1232" s="17">
        <f t="shared" si="157"/>
        <v>53.073976794028454</v>
      </c>
      <c r="P1232" s="18">
        <f t="shared" si="158"/>
        <v>0</v>
      </c>
      <c r="Q1232" s="14">
        <f t="shared" si="159"/>
        <v>2816.8470127330706</v>
      </c>
    </row>
    <row r="1233" spans="1:17">
      <c r="A1233" s="12">
        <v>38304</v>
      </c>
      <c r="B1233" s="13">
        <f t="shared" si="152"/>
        <v>11</v>
      </c>
      <c r="C1233" s="13">
        <f t="shared" si="153"/>
        <v>13</v>
      </c>
      <c r="D1233" s="13">
        <f t="shared" si="154"/>
        <v>7</v>
      </c>
      <c r="E1233" s="13">
        <f t="shared" si="155"/>
        <v>46</v>
      </c>
      <c r="F1233">
        <v>650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 s="16">
        <f t="shared" si="156"/>
        <v>584.6080827193714</v>
      </c>
      <c r="O1233" s="17">
        <f t="shared" si="157"/>
        <v>65.391917280628604</v>
      </c>
      <c r="P1233" s="18">
        <f t="shared" si="158"/>
        <v>1</v>
      </c>
      <c r="Q1233" s="14">
        <f t="shared" si="159"/>
        <v>4276.1028456365739</v>
      </c>
    </row>
    <row r="1234" spans="1:17">
      <c r="A1234" s="12">
        <v>38305</v>
      </c>
      <c r="B1234" s="13">
        <f t="shared" si="152"/>
        <v>11</v>
      </c>
      <c r="C1234" s="13">
        <f t="shared" si="153"/>
        <v>14</v>
      </c>
      <c r="D1234" s="13">
        <f t="shared" si="154"/>
        <v>1</v>
      </c>
      <c r="E1234" s="13">
        <f t="shared" si="155"/>
        <v>47</v>
      </c>
      <c r="F1234">
        <v>349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 s="16">
        <f t="shared" si="156"/>
        <v>398.05665940204563</v>
      </c>
      <c r="O1234" s="17">
        <f t="shared" si="157"/>
        <v>-49.056659402045625</v>
      </c>
      <c r="P1234" s="18">
        <f t="shared" si="158"/>
        <v>0</v>
      </c>
      <c r="Q1234" s="14">
        <f t="shared" si="159"/>
        <v>2406.5558316883116</v>
      </c>
    </row>
    <row r="1235" spans="1:17">
      <c r="A1235" s="12">
        <v>38306</v>
      </c>
      <c r="B1235" s="13">
        <f t="shared" si="152"/>
        <v>11</v>
      </c>
      <c r="C1235" s="13">
        <f t="shared" si="153"/>
        <v>15</v>
      </c>
      <c r="D1235" s="13">
        <f t="shared" si="154"/>
        <v>2</v>
      </c>
      <c r="E1235" s="13">
        <f t="shared" si="155"/>
        <v>47</v>
      </c>
      <c r="F1235">
        <v>234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s="16">
        <f t="shared" si="156"/>
        <v>288.01003417205277</v>
      </c>
      <c r="O1235" s="17">
        <f t="shared" si="157"/>
        <v>-54.010034172052769</v>
      </c>
      <c r="P1235" s="18">
        <f t="shared" si="158"/>
        <v>0</v>
      </c>
      <c r="Q1235" s="14">
        <f t="shared" si="159"/>
        <v>2917.0837912663078</v>
      </c>
    </row>
    <row r="1236" spans="1:17">
      <c r="A1236" s="12">
        <v>38307</v>
      </c>
      <c r="B1236" s="13">
        <f t="shared" si="152"/>
        <v>11</v>
      </c>
      <c r="C1236" s="13">
        <f t="shared" si="153"/>
        <v>16</v>
      </c>
      <c r="D1236" s="13">
        <f t="shared" si="154"/>
        <v>3</v>
      </c>
      <c r="E1236" s="13">
        <f t="shared" si="155"/>
        <v>47</v>
      </c>
      <c r="F1236">
        <v>277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s="16">
        <f t="shared" si="156"/>
        <v>306.06068956982585</v>
      </c>
      <c r="O1236" s="17">
        <f t="shared" si="157"/>
        <v>-29.060689569825854</v>
      </c>
      <c r="P1236" s="18">
        <f t="shared" si="158"/>
        <v>0</v>
      </c>
      <c r="Q1236" s="14">
        <f t="shared" si="159"/>
        <v>844.52367827378521</v>
      </c>
    </row>
    <row r="1237" spans="1:17">
      <c r="A1237" s="12">
        <v>38308</v>
      </c>
      <c r="B1237" s="13">
        <f t="shared" si="152"/>
        <v>11</v>
      </c>
      <c r="C1237" s="13">
        <f t="shared" si="153"/>
        <v>17</v>
      </c>
      <c r="D1237" s="13">
        <f t="shared" si="154"/>
        <v>4</v>
      </c>
      <c r="E1237" s="13">
        <f t="shared" si="155"/>
        <v>47</v>
      </c>
      <c r="F1237">
        <v>298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 s="16">
        <f t="shared" si="156"/>
        <v>339.76594534497571</v>
      </c>
      <c r="O1237" s="17">
        <f t="shared" si="157"/>
        <v>-41.765945344975705</v>
      </c>
      <c r="P1237" s="18">
        <f t="shared" si="158"/>
        <v>0</v>
      </c>
      <c r="Q1237" s="14">
        <f t="shared" si="159"/>
        <v>1744.3941905594977</v>
      </c>
    </row>
    <row r="1238" spans="1:17">
      <c r="A1238" s="12">
        <v>38309</v>
      </c>
      <c r="B1238" s="13">
        <f t="shared" si="152"/>
        <v>11</v>
      </c>
      <c r="C1238" s="13">
        <f t="shared" si="153"/>
        <v>18</v>
      </c>
      <c r="D1238" s="13">
        <f t="shared" si="154"/>
        <v>5</v>
      </c>
      <c r="E1238" s="13">
        <f t="shared" si="155"/>
        <v>47</v>
      </c>
      <c r="F1238">
        <v>330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 s="16">
        <f t="shared" si="156"/>
        <v>364.69876700515925</v>
      </c>
      <c r="O1238" s="17">
        <f t="shared" si="157"/>
        <v>-34.698767005159254</v>
      </c>
      <c r="P1238" s="18">
        <f t="shared" si="158"/>
        <v>1</v>
      </c>
      <c r="Q1238" s="14">
        <f t="shared" si="159"/>
        <v>1204.0044316783285</v>
      </c>
    </row>
    <row r="1239" spans="1:17">
      <c r="A1239" s="12">
        <v>38310</v>
      </c>
      <c r="B1239" s="13">
        <f t="shared" si="152"/>
        <v>11</v>
      </c>
      <c r="C1239" s="13">
        <f t="shared" si="153"/>
        <v>19</v>
      </c>
      <c r="D1239" s="13">
        <f t="shared" si="154"/>
        <v>6</v>
      </c>
      <c r="E1239" s="13">
        <f t="shared" si="155"/>
        <v>47</v>
      </c>
      <c r="F1239">
        <v>567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 s="16">
        <f t="shared" si="156"/>
        <v>547.20121012300956</v>
      </c>
      <c r="O1239" s="17">
        <f t="shared" si="157"/>
        <v>19.79878987699044</v>
      </c>
      <c r="P1239" s="18">
        <f t="shared" si="158"/>
        <v>1</v>
      </c>
      <c r="Q1239" s="14">
        <f t="shared" si="159"/>
        <v>391.99208059321916</v>
      </c>
    </row>
    <row r="1240" spans="1:17">
      <c r="A1240" s="12">
        <v>38311</v>
      </c>
      <c r="B1240" s="13">
        <f t="shared" si="152"/>
        <v>11</v>
      </c>
      <c r="C1240" s="13">
        <f t="shared" si="153"/>
        <v>20</v>
      </c>
      <c r="D1240" s="13">
        <f t="shared" si="154"/>
        <v>7</v>
      </c>
      <c r="E1240" s="13">
        <f t="shared" si="155"/>
        <v>47</v>
      </c>
      <c r="F1240">
        <v>552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s="16">
        <f t="shared" si="156"/>
        <v>600.88326963640941</v>
      </c>
      <c r="O1240" s="17">
        <f t="shared" si="157"/>
        <v>-48.883269636409409</v>
      </c>
      <c r="P1240" s="18">
        <f t="shared" si="158"/>
        <v>0</v>
      </c>
      <c r="Q1240" s="14">
        <f t="shared" si="159"/>
        <v>2389.574050345906</v>
      </c>
    </row>
    <row r="1241" spans="1:17">
      <c r="A1241" s="12">
        <v>38312</v>
      </c>
      <c r="B1241" s="13">
        <f t="shared" si="152"/>
        <v>11</v>
      </c>
      <c r="C1241" s="13">
        <f t="shared" si="153"/>
        <v>21</v>
      </c>
      <c r="D1241" s="13">
        <f t="shared" si="154"/>
        <v>1</v>
      </c>
      <c r="E1241" s="13">
        <f t="shared" si="155"/>
        <v>48</v>
      </c>
      <c r="F1241">
        <v>359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s="16">
        <f t="shared" si="156"/>
        <v>389.35146541651602</v>
      </c>
      <c r="O1241" s="17">
        <f t="shared" si="157"/>
        <v>-30.351465416516021</v>
      </c>
      <c r="P1241" s="18">
        <f t="shared" si="158"/>
        <v>1</v>
      </c>
      <c r="Q1241" s="14">
        <f t="shared" si="159"/>
        <v>921.211452929968</v>
      </c>
    </row>
    <row r="1242" spans="1:17">
      <c r="A1242" s="12">
        <v>38313</v>
      </c>
      <c r="B1242" s="13">
        <f t="shared" si="152"/>
        <v>11</v>
      </c>
      <c r="C1242" s="13">
        <f t="shared" si="153"/>
        <v>22</v>
      </c>
      <c r="D1242" s="13">
        <f t="shared" si="154"/>
        <v>2</v>
      </c>
      <c r="E1242" s="13">
        <f t="shared" si="155"/>
        <v>48</v>
      </c>
      <c r="F1242">
        <v>289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s="16">
        <f t="shared" si="156"/>
        <v>279.30484018652317</v>
      </c>
      <c r="O1242" s="17">
        <f t="shared" si="157"/>
        <v>9.6951598134768346</v>
      </c>
      <c r="P1242" s="18">
        <f t="shared" si="158"/>
        <v>0</v>
      </c>
      <c r="Q1242" s="14">
        <f t="shared" si="159"/>
        <v>93.996123808856169</v>
      </c>
    </row>
    <row r="1243" spans="1:17">
      <c r="A1243" s="12">
        <v>38314</v>
      </c>
      <c r="B1243" s="13">
        <f t="shared" si="152"/>
        <v>11</v>
      </c>
      <c r="C1243" s="13">
        <f t="shared" si="153"/>
        <v>23</v>
      </c>
      <c r="D1243" s="13">
        <f t="shared" si="154"/>
        <v>3</v>
      </c>
      <c r="E1243" s="13">
        <f t="shared" si="155"/>
        <v>48</v>
      </c>
      <c r="F1243">
        <v>334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 s="16">
        <f t="shared" si="156"/>
        <v>297.35549558429625</v>
      </c>
      <c r="O1243" s="17">
        <f t="shared" si="157"/>
        <v>36.64450441570375</v>
      </c>
      <c r="P1243" s="18">
        <f t="shared" si="158"/>
        <v>0</v>
      </c>
      <c r="Q1243" s="14">
        <f t="shared" si="159"/>
        <v>1342.8197038725316</v>
      </c>
    </row>
    <row r="1244" spans="1:17">
      <c r="A1244" s="12">
        <v>38315</v>
      </c>
      <c r="B1244" s="13">
        <f t="shared" si="152"/>
        <v>11</v>
      </c>
      <c r="C1244" s="13">
        <f t="shared" si="153"/>
        <v>24</v>
      </c>
      <c r="D1244" s="13">
        <f t="shared" si="154"/>
        <v>4</v>
      </c>
      <c r="E1244" s="13">
        <f t="shared" si="155"/>
        <v>48</v>
      </c>
      <c r="F1244">
        <v>386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s="16">
        <f t="shared" si="156"/>
        <v>331.0607513594461</v>
      </c>
      <c r="O1244" s="17">
        <f t="shared" si="157"/>
        <v>54.939248640553899</v>
      </c>
      <c r="P1244" s="18">
        <f t="shared" si="158"/>
        <v>1</v>
      </c>
      <c r="Q1244" s="14">
        <f t="shared" si="159"/>
        <v>3018.3210411886034</v>
      </c>
    </row>
    <row r="1245" spans="1:17">
      <c r="A1245" s="12">
        <v>38317</v>
      </c>
      <c r="B1245" s="13">
        <f t="shared" si="152"/>
        <v>11</v>
      </c>
      <c r="C1245" s="13">
        <f t="shared" si="153"/>
        <v>26</v>
      </c>
      <c r="D1245" s="13">
        <f t="shared" si="154"/>
        <v>6</v>
      </c>
      <c r="E1245" s="13">
        <f t="shared" si="155"/>
        <v>48</v>
      </c>
      <c r="F1245">
        <v>382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s="16">
        <f t="shared" si="156"/>
        <v>538.49601613747984</v>
      </c>
      <c r="O1245" s="17">
        <f t="shared" si="157"/>
        <v>-156.49601613747984</v>
      </c>
      <c r="P1245" s="18">
        <f t="shared" si="158"/>
        <v>0</v>
      </c>
      <c r="Q1245" s="14">
        <f t="shared" si="159"/>
        <v>24491.003066902351</v>
      </c>
    </row>
    <row r="1246" spans="1:17">
      <c r="A1246" s="12">
        <v>38318</v>
      </c>
      <c r="B1246" s="13">
        <f t="shared" si="152"/>
        <v>11</v>
      </c>
      <c r="C1246" s="13">
        <f t="shared" si="153"/>
        <v>27</v>
      </c>
      <c r="D1246" s="13">
        <f t="shared" si="154"/>
        <v>7</v>
      </c>
      <c r="E1246" s="13">
        <f t="shared" si="155"/>
        <v>48</v>
      </c>
      <c r="F1246">
        <v>441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s="16">
        <f t="shared" si="156"/>
        <v>592.17807565087969</v>
      </c>
      <c r="O1246" s="17">
        <f t="shared" si="157"/>
        <v>-151.17807565087969</v>
      </c>
      <c r="P1246" s="18">
        <f t="shared" si="158"/>
        <v>0</v>
      </c>
      <c r="Q1246" s="14">
        <f t="shared" si="159"/>
        <v>22854.810557503104</v>
      </c>
    </row>
    <row r="1247" spans="1:17">
      <c r="A1247" s="12">
        <v>38319</v>
      </c>
      <c r="B1247" s="13">
        <f t="shared" si="152"/>
        <v>11</v>
      </c>
      <c r="C1247" s="13">
        <f t="shared" si="153"/>
        <v>28</v>
      </c>
      <c r="D1247" s="13">
        <f t="shared" si="154"/>
        <v>1</v>
      </c>
      <c r="E1247" s="13">
        <f t="shared" si="155"/>
        <v>49</v>
      </c>
      <c r="F1247">
        <v>307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 s="16">
        <f t="shared" si="156"/>
        <v>399.17433443302161</v>
      </c>
      <c r="O1247" s="17">
        <f t="shared" si="157"/>
        <v>-92.174334433021613</v>
      </c>
      <c r="P1247" s="18">
        <f t="shared" si="158"/>
        <v>0</v>
      </c>
      <c r="Q1247" s="14">
        <f t="shared" si="159"/>
        <v>8496.1079281705133</v>
      </c>
    </row>
    <row r="1248" spans="1:17">
      <c r="A1248" s="12">
        <v>38320</v>
      </c>
      <c r="B1248" s="13">
        <f t="shared" si="152"/>
        <v>11</v>
      </c>
      <c r="C1248" s="13">
        <f t="shared" si="153"/>
        <v>29</v>
      </c>
      <c r="D1248" s="13">
        <f t="shared" si="154"/>
        <v>2</v>
      </c>
      <c r="E1248" s="13">
        <f t="shared" si="155"/>
        <v>49</v>
      </c>
      <c r="F1248">
        <v>283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 s="16">
        <f t="shared" si="156"/>
        <v>289.12770920302876</v>
      </c>
      <c r="O1248" s="17">
        <f t="shared" si="157"/>
        <v>-6.1277092030287577</v>
      </c>
      <c r="P1248" s="18">
        <f t="shared" si="158"/>
        <v>0</v>
      </c>
      <c r="Q1248" s="14">
        <f t="shared" si="159"/>
        <v>37.548820076883331</v>
      </c>
    </row>
    <row r="1249" spans="1:17">
      <c r="A1249" s="12">
        <v>38321</v>
      </c>
      <c r="B1249" s="13">
        <f t="shared" si="152"/>
        <v>11</v>
      </c>
      <c r="C1249" s="13">
        <f t="shared" si="153"/>
        <v>30</v>
      </c>
      <c r="D1249" s="13">
        <f t="shared" si="154"/>
        <v>3</v>
      </c>
      <c r="E1249" s="13">
        <f t="shared" si="155"/>
        <v>49</v>
      </c>
      <c r="F1249">
        <v>272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s="16">
        <f t="shared" si="156"/>
        <v>307.17836460080184</v>
      </c>
      <c r="O1249" s="17">
        <f t="shared" si="157"/>
        <v>-35.178364600801842</v>
      </c>
      <c r="P1249" s="18">
        <f t="shared" si="158"/>
        <v>1</v>
      </c>
      <c r="Q1249" s="14">
        <f t="shared" si="159"/>
        <v>1237.5173359869482</v>
      </c>
    </row>
    <row r="1250" spans="1:17">
      <c r="A1250" s="12">
        <v>38322</v>
      </c>
      <c r="B1250" s="13">
        <f t="shared" si="152"/>
        <v>12</v>
      </c>
      <c r="C1250" s="13">
        <f t="shared" si="153"/>
        <v>1</v>
      </c>
      <c r="D1250" s="13">
        <f t="shared" si="154"/>
        <v>4</v>
      </c>
      <c r="E1250" s="13">
        <f t="shared" si="155"/>
        <v>49</v>
      </c>
      <c r="F1250">
        <v>372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s="16">
        <f t="shared" si="156"/>
        <v>340.88362037595169</v>
      </c>
      <c r="O1250" s="17">
        <f t="shared" si="157"/>
        <v>31.116379624048307</v>
      </c>
      <c r="P1250" s="18">
        <f t="shared" si="158"/>
        <v>1</v>
      </c>
      <c r="Q1250" s="14">
        <f t="shared" si="159"/>
        <v>968.2290809078886</v>
      </c>
    </row>
    <row r="1251" spans="1:17">
      <c r="A1251" s="12">
        <v>38323</v>
      </c>
      <c r="B1251" s="13">
        <f t="shared" si="152"/>
        <v>12</v>
      </c>
      <c r="C1251" s="13">
        <f t="shared" si="153"/>
        <v>2</v>
      </c>
      <c r="D1251" s="13">
        <f t="shared" si="154"/>
        <v>5</v>
      </c>
      <c r="E1251" s="13">
        <f t="shared" si="155"/>
        <v>49</v>
      </c>
      <c r="F1251">
        <v>236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 s="16">
        <f t="shared" si="156"/>
        <v>365.81644203613524</v>
      </c>
      <c r="O1251" s="17">
        <f t="shared" si="157"/>
        <v>-129.81644203613524</v>
      </c>
      <c r="P1251" s="18">
        <f t="shared" si="158"/>
        <v>0</v>
      </c>
      <c r="Q1251" s="14">
        <f t="shared" si="159"/>
        <v>16852.30862292126</v>
      </c>
    </row>
    <row r="1252" spans="1:17">
      <c r="A1252" s="12">
        <v>38324</v>
      </c>
      <c r="B1252" s="13">
        <f t="shared" si="152"/>
        <v>12</v>
      </c>
      <c r="C1252" s="13">
        <f t="shared" si="153"/>
        <v>3</v>
      </c>
      <c r="D1252" s="13">
        <f t="shared" si="154"/>
        <v>6</v>
      </c>
      <c r="E1252" s="13">
        <f t="shared" si="155"/>
        <v>49</v>
      </c>
      <c r="F1252">
        <v>539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s="16">
        <f t="shared" si="156"/>
        <v>548.31888515398555</v>
      </c>
      <c r="O1252" s="17">
        <f t="shared" si="157"/>
        <v>-9.3188851539855477</v>
      </c>
      <c r="P1252" s="18">
        <f t="shared" si="158"/>
        <v>1</v>
      </c>
      <c r="Q1252" s="14">
        <f t="shared" si="159"/>
        <v>86.841620513172245</v>
      </c>
    </row>
    <row r="1253" spans="1:17">
      <c r="A1253" s="12">
        <v>38325</v>
      </c>
      <c r="B1253" s="13">
        <f t="shared" si="152"/>
        <v>12</v>
      </c>
      <c r="C1253" s="13">
        <f t="shared" si="153"/>
        <v>4</v>
      </c>
      <c r="D1253" s="13">
        <f t="shared" si="154"/>
        <v>7</v>
      </c>
      <c r="E1253" s="13">
        <f t="shared" si="155"/>
        <v>49</v>
      </c>
      <c r="F1253">
        <v>680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s="16">
        <f t="shared" si="156"/>
        <v>602.0009446673854</v>
      </c>
      <c r="O1253" s="17">
        <f t="shared" si="157"/>
        <v>77.999055332614603</v>
      </c>
      <c r="P1253" s="18">
        <f t="shared" si="158"/>
        <v>0</v>
      </c>
      <c r="Q1253" s="14">
        <f t="shared" si="159"/>
        <v>6083.8526327802747</v>
      </c>
    </row>
    <row r="1254" spans="1:17">
      <c r="A1254" s="12">
        <v>38326</v>
      </c>
      <c r="B1254" s="13">
        <f t="shared" si="152"/>
        <v>12</v>
      </c>
      <c r="C1254" s="13">
        <f t="shared" si="153"/>
        <v>5</v>
      </c>
      <c r="D1254" s="13">
        <f t="shared" si="154"/>
        <v>1</v>
      </c>
      <c r="E1254" s="13">
        <f t="shared" si="155"/>
        <v>50</v>
      </c>
      <c r="F1254">
        <v>469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 s="16">
        <f t="shared" si="156"/>
        <v>441.53145958975597</v>
      </c>
      <c r="O1254" s="17">
        <f t="shared" si="157"/>
        <v>27.468540410244032</v>
      </c>
      <c r="P1254" s="18">
        <f t="shared" si="158"/>
        <v>0</v>
      </c>
      <c r="Q1254" s="14">
        <f t="shared" si="159"/>
        <v>754.5207122692093</v>
      </c>
    </row>
    <row r="1255" spans="1:17">
      <c r="A1255" s="12">
        <v>38327</v>
      </c>
      <c r="B1255" s="13">
        <f t="shared" si="152"/>
        <v>12</v>
      </c>
      <c r="C1255" s="13">
        <f t="shared" si="153"/>
        <v>6</v>
      </c>
      <c r="D1255" s="13">
        <f t="shared" si="154"/>
        <v>2</v>
      </c>
      <c r="E1255" s="13">
        <f t="shared" si="155"/>
        <v>50</v>
      </c>
      <c r="F1255">
        <v>362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 s="16">
        <f t="shared" si="156"/>
        <v>331.48483435976311</v>
      </c>
      <c r="O1255" s="17">
        <f t="shared" si="157"/>
        <v>30.515165640236887</v>
      </c>
      <c r="P1255" s="18">
        <f t="shared" si="158"/>
        <v>1</v>
      </c>
      <c r="Q1255" s="14">
        <f t="shared" si="159"/>
        <v>931.17533405109396</v>
      </c>
    </row>
    <row r="1256" spans="1:17">
      <c r="A1256" s="12">
        <v>38328</v>
      </c>
      <c r="B1256" s="13">
        <f t="shared" si="152"/>
        <v>12</v>
      </c>
      <c r="C1256" s="13">
        <f t="shared" si="153"/>
        <v>7</v>
      </c>
      <c r="D1256" s="13">
        <f t="shared" si="154"/>
        <v>3</v>
      </c>
      <c r="E1256" s="13">
        <f t="shared" si="155"/>
        <v>50</v>
      </c>
      <c r="F1256">
        <v>281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s="16">
        <f t="shared" si="156"/>
        <v>349.5354897575362</v>
      </c>
      <c r="O1256" s="17">
        <f t="shared" si="157"/>
        <v>-68.535489757536197</v>
      </c>
      <c r="P1256" s="18">
        <f t="shared" si="158"/>
        <v>0</v>
      </c>
      <c r="Q1256" s="14">
        <f t="shared" si="159"/>
        <v>4697.113356305349</v>
      </c>
    </row>
    <row r="1257" spans="1:17">
      <c r="A1257" s="12">
        <v>38329</v>
      </c>
      <c r="B1257" s="13">
        <f t="shared" si="152"/>
        <v>12</v>
      </c>
      <c r="C1257" s="13">
        <f t="shared" si="153"/>
        <v>8</v>
      </c>
      <c r="D1257" s="13">
        <f t="shared" si="154"/>
        <v>4</v>
      </c>
      <c r="E1257" s="13">
        <f t="shared" si="155"/>
        <v>50</v>
      </c>
      <c r="F1257">
        <v>331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 s="16">
        <f t="shared" si="156"/>
        <v>383.24074553268605</v>
      </c>
      <c r="O1257" s="17">
        <f t="shared" si="157"/>
        <v>-52.240745532686049</v>
      </c>
      <c r="P1257" s="18">
        <f t="shared" si="158"/>
        <v>1</v>
      </c>
      <c r="Q1257" s="14">
        <f t="shared" si="159"/>
        <v>2729.0954938108575</v>
      </c>
    </row>
    <row r="1258" spans="1:17">
      <c r="A1258" s="12">
        <v>38330</v>
      </c>
      <c r="B1258" s="13">
        <f t="shared" si="152"/>
        <v>12</v>
      </c>
      <c r="C1258" s="13">
        <f t="shared" si="153"/>
        <v>9</v>
      </c>
      <c r="D1258" s="13">
        <f t="shared" si="154"/>
        <v>5</v>
      </c>
      <c r="E1258" s="13">
        <f t="shared" si="155"/>
        <v>50</v>
      </c>
      <c r="F1258">
        <v>412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 s="16">
        <f t="shared" si="156"/>
        <v>408.1735671928696</v>
      </c>
      <c r="O1258" s="17">
        <f t="shared" si="157"/>
        <v>3.8264328071304021</v>
      </c>
      <c r="P1258" s="18">
        <f t="shared" si="158"/>
        <v>0</v>
      </c>
      <c r="Q1258" s="14">
        <f t="shared" si="159"/>
        <v>14.641588027483849</v>
      </c>
    </row>
    <row r="1259" spans="1:17">
      <c r="A1259" s="12">
        <v>38331</v>
      </c>
      <c r="B1259" s="13">
        <f t="shared" si="152"/>
        <v>12</v>
      </c>
      <c r="C1259" s="13">
        <f t="shared" si="153"/>
        <v>10</v>
      </c>
      <c r="D1259" s="13">
        <f t="shared" si="154"/>
        <v>6</v>
      </c>
      <c r="E1259" s="13">
        <f t="shared" si="155"/>
        <v>50</v>
      </c>
      <c r="F1259">
        <v>662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s="16">
        <f t="shared" si="156"/>
        <v>590.67601031071979</v>
      </c>
      <c r="O1259" s="17">
        <f t="shared" si="157"/>
        <v>71.323989689280211</v>
      </c>
      <c r="P1259" s="18">
        <f t="shared" si="158"/>
        <v>0</v>
      </c>
      <c r="Q1259" s="14">
        <f t="shared" si="159"/>
        <v>5087.1115051965498</v>
      </c>
    </row>
    <row r="1260" spans="1:17">
      <c r="A1260" s="12">
        <v>38332</v>
      </c>
      <c r="B1260" s="13">
        <f t="shared" si="152"/>
        <v>12</v>
      </c>
      <c r="C1260" s="13">
        <f t="shared" si="153"/>
        <v>11</v>
      </c>
      <c r="D1260" s="13">
        <f t="shared" si="154"/>
        <v>7</v>
      </c>
      <c r="E1260" s="13">
        <f t="shared" si="155"/>
        <v>50</v>
      </c>
      <c r="F1260">
        <v>1001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s="16">
        <f t="shared" si="156"/>
        <v>644.35806982411964</v>
      </c>
      <c r="O1260" s="17">
        <f t="shared" si="157"/>
        <v>356.64193017588036</v>
      </c>
      <c r="P1260" s="18">
        <f t="shared" si="158"/>
        <v>0</v>
      </c>
      <c r="Q1260" s="14">
        <f t="shared" si="159"/>
        <v>127193.46635957752</v>
      </c>
    </row>
    <row r="1261" spans="1:17">
      <c r="A1261" s="12">
        <v>38333</v>
      </c>
      <c r="B1261" s="13">
        <f t="shared" si="152"/>
        <v>12</v>
      </c>
      <c r="C1261" s="13">
        <f t="shared" si="153"/>
        <v>12</v>
      </c>
      <c r="D1261" s="13">
        <f t="shared" si="154"/>
        <v>1</v>
      </c>
      <c r="E1261" s="13">
        <f t="shared" si="155"/>
        <v>51</v>
      </c>
      <c r="F1261">
        <v>484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s="16">
        <f t="shared" si="156"/>
        <v>440.81717387885061</v>
      </c>
      <c r="O1261" s="17">
        <f t="shared" si="157"/>
        <v>43.18282612114939</v>
      </c>
      <c r="P1261" s="18">
        <f t="shared" si="158"/>
        <v>1</v>
      </c>
      <c r="Q1261" s="14">
        <f t="shared" si="159"/>
        <v>1864.756471809422</v>
      </c>
    </row>
    <row r="1262" spans="1:17">
      <c r="A1262" s="12">
        <v>38334</v>
      </c>
      <c r="B1262" s="13">
        <f t="shared" si="152"/>
        <v>12</v>
      </c>
      <c r="C1262" s="13">
        <f t="shared" si="153"/>
        <v>13</v>
      </c>
      <c r="D1262" s="13">
        <f t="shared" si="154"/>
        <v>2</v>
      </c>
      <c r="E1262" s="13">
        <f t="shared" si="155"/>
        <v>51</v>
      </c>
      <c r="F1262">
        <v>282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 s="16">
        <f t="shared" si="156"/>
        <v>330.77054864885775</v>
      </c>
      <c r="O1262" s="17">
        <f t="shared" si="157"/>
        <v>-48.770548648857755</v>
      </c>
      <c r="P1262" s="18">
        <f t="shared" si="158"/>
        <v>0</v>
      </c>
      <c r="Q1262" s="14">
        <f t="shared" si="159"/>
        <v>2378.566415510601</v>
      </c>
    </row>
    <row r="1263" spans="1:17">
      <c r="A1263" s="12">
        <v>38335</v>
      </c>
      <c r="B1263" s="13">
        <f t="shared" si="152"/>
        <v>12</v>
      </c>
      <c r="C1263" s="13">
        <f t="shared" si="153"/>
        <v>14</v>
      </c>
      <c r="D1263" s="13">
        <f t="shared" si="154"/>
        <v>3</v>
      </c>
      <c r="E1263" s="13">
        <f t="shared" si="155"/>
        <v>51</v>
      </c>
      <c r="F1263">
        <v>304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 s="16">
        <f t="shared" si="156"/>
        <v>348.82120404663084</v>
      </c>
      <c r="O1263" s="17">
        <f t="shared" si="157"/>
        <v>-44.821204046630839</v>
      </c>
      <c r="P1263" s="18">
        <f t="shared" si="158"/>
        <v>1</v>
      </c>
      <c r="Q1263" s="14">
        <f t="shared" si="159"/>
        <v>2008.9403321897166</v>
      </c>
    </row>
    <row r="1264" spans="1:17">
      <c r="A1264" s="12">
        <v>38336</v>
      </c>
      <c r="B1264" s="13">
        <f t="shared" si="152"/>
        <v>12</v>
      </c>
      <c r="C1264" s="13">
        <f t="shared" si="153"/>
        <v>15</v>
      </c>
      <c r="D1264" s="13">
        <f t="shared" si="154"/>
        <v>4</v>
      </c>
      <c r="E1264" s="13">
        <f t="shared" si="155"/>
        <v>51</v>
      </c>
      <c r="F1264">
        <v>389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s="16">
        <f t="shared" si="156"/>
        <v>382.52645982178069</v>
      </c>
      <c r="O1264" s="17">
        <f t="shared" si="157"/>
        <v>6.4735401782193094</v>
      </c>
      <c r="P1264" s="18">
        <f t="shared" si="158"/>
        <v>1</v>
      </c>
      <c r="Q1264" s="14">
        <f t="shared" si="159"/>
        <v>41.906722439019688</v>
      </c>
    </row>
    <row r="1265" spans="1:17">
      <c r="A1265" s="12">
        <v>38337</v>
      </c>
      <c r="B1265" s="13">
        <f t="shared" si="152"/>
        <v>12</v>
      </c>
      <c r="C1265" s="13">
        <f t="shared" si="153"/>
        <v>16</v>
      </c>
      <c r="D1265" s="13">
        <f t="shared" si="154"/>
        <v>5</v>
      </c>
      <c r="E1265" s="13">
        <f t="shared" si="155"/>
        <v>51</v>
      </c>
      <c r="F1265">
        <v>392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s="16">
        <f t="shared" si="156"/>
        <v>407.45928148196424</v>
      </c>
      <c r="O1265" s="17">
        <f t="shared" si="157"/>
        <v>-15.45928148196424</v>
      </c>
      <c r="P1265" s="18">
        <f t="shared" si="158"/>
        <v>0</v>
      </c>
      <c r="Q1265" s="14">
        <f t="shared" si="159"/>
        <v>238.98938393860246</v>
      </c>
    </row>
    <row r="1266" spans="1:17">
      <c r="A1266" s="12">
        <v>38338</v>
      </c>
      <c r="B1266" s="13">
        <f t="shared" si="152"/>
        <v>12</v>
      </c>
      <c r="C1266" s="13">
        <f t="shared" si="153"/>
        <v>17</v>
      </c>
      <c r="D1266" s="13">
        <f t="shared" si="154"/>
        <v>6</v>
      </c>
      <c r="E1266" s="13">
        <f t="shared" si="155"/>
        <v>51</v>
      </c>
      <c r="F1266">
        <v>534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 s="16">
        <f t="shared" si="156"/>
        <v>589.96172459981449</v>
      </c>
      <c r="O1266" s="17">
        <f t="shared" si="157"/>
        <v>-55.961724599814488</v>
      </c>
      <c r="P1266" s="18">
        <f t="shared" si="158"/>
        <v>0</v>
      </c>
      <c r="Q1266" s="14">
        <f t="shared" si="159"/>
        <v>3131.7146201854821</v>
      </c>
    </row>
    <row r="1267" spans="1:17">
      <c r="A1267" s="12">
        <v>38339</v>
      </c>
      <c r="B1267" s="13">
        <f t="shared" si="152"/>
        <v>12</v>
      </c>
      <c r="C1267" s="13">
        <f t="shared" si="153"/>
        <v>18</v>
      </c>
      <c r="D1267" s="13">
        <f t="shared" si="154"/>
        <v>7</v>
      </c>
      <c r="E1267" s="13">
        <f t="shared" si="155"/>
        <v>51</v>
      </c>
      <c r="F1267">
        <v>576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 s="16">
        <f t="shared" si="156"/>
        <v>643.64378411321434</v>
      </c>
      <c r="O1267" s="17">
        <f t="shared" si="157"/>
        <v>-67.643784113214338</v>
      </c>
      <c r="P1267" s="18">
        <f t="shared" si="158"/>
        <v>0</v>
      </c>
      <c r="Q1267" s="14">
        <f t="shared" si="159"/>
        <v>4575.6815291551484</v>
      </c>
    </row>
    <row r="1268" spans="1:17">
      <c r="A1268" s="12">
        <v>38340</v>
      </c>
      <c r="B1268" s="13">
        <f t="shared" si="152"/>
        <v>12</v>
      </c>
      <c r="C1268" s="13">
        <f t="shared" si="153"/>
        <v>19</v>
      </c>
      <c r="D1268" s="13">
        <f t="shared" si="154"/>
        <v>1</v>
      </c>
      <c r="E1268" s="13">
        <f t="shared" si="155"/>
        <v>52</v>
      </c>
      <c r="F1268">
        <v>456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s="16">
        <f t="shared" si="156"/>
        <v>472.39247804054111</v>
      </c>
      <c r="O1268" s="17">
        <f t="shared" si="157"/>
        <v>-16.392478040541107</v>
      </c>
      <c r="P1268" s="18">
        <f t="shared" si="158"/>
        <v>1</v>
      </c>
      <c r="Q1268" s="14">
        <f t="shared" si="159"/>
        <v>268.71333630962243</v>
      </c>
    </row>
    <row r="1269" spans="1:17">
      <c r="A1269" s="12">
        <v>38341</v>
      </c>
      <c r="B1269" s="13">
        <f t="shared" si="152"/>
        <v>12</v>
      </c>
      <c r="C1269" s="13">
        <f t="shared" si="153"/>
        <v>20</v>
      </c>
      <c r="D1269" s="13">
        <f t="shared" si="154"/>
        <v>2</v>
      </c>
      <c r="E1269" s="13">
        <f t="shared" si="155"/>
        <v>52</v>
      </c>
      <c r="F1269">
        <v>424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 s="16">
        <f t="shared" si="156"/>
        <v>362.34585281054825</v>
      </c>
      <c r="O1269" s="17">
        <f t="shared" si="157"/>
        <v>61.654147189451749</v>
      </c>
      <c r="P1269" s="18">
        <f t="shared" si="158"/>
        <v>1</v>
      </c>
      <c r="Q1269" s="14">
        <f t="shared" si="159"/>
        <v>3801.2338656585807</v>
      </c>
    </row>
    <row r="1270" spans="1:17">
      <c r="A1270" s="12">
        <v>38342</v>
      </c>
      <c r="B1270" s="13">
        <f t="shared" si="152"/>
        <v>12</v>
      </c>
      <c r="C1270" s="13">
        <f t="shared" si="153"/>
        <v>21</v>
      </c>
      <c r="D1270" s="13">
        <f t="shared" si="154"/>
        <v>3</v>
      </c>
      <c r="E1270" s="13">
        <f t="shared" si="155"/>
        <v>52</v>
      </c>
      <c r="F1270">
        <v>370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 s="16">
        <f t="shared" si="156"/>
        <v>380.39650820832134</v>
      </c>
      <c r="O1270" s="17">
        <f t="shared" si="157"/>
        <v>-10.396508208321336</v>
      </c>
      <c r="P1270" s="18">
        <f t="shared" si="158"/>
        <v>0</v>
      </c>
      <c r="Q1270" s="14">
        <f t="shared" si="159"/>
        <v>108.08738292569292</v>
      </c>
    </row>
    <row r="1271" spans="1:17">
      <c r="A1271" s="12">
        <v>38343</v>
      </c>
      <c r="B1271" s="13">
        <f t="shared" si="152"/>
        <v>12</v>
      </c>
      <c r="C1271" s="13">
        <f t="shared" si="153"/>
        <v>22</v>
      </c>
      <c r="D1271" s="13">
        <f t="shared" si="154"/>
        <v>4</v>
      </c>
      <c r="E1271" s="13">
        <f t="shared" si="155"/>
        <v>52</v>
      </c>
      <c r="F1271">
        <v>361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 s="16">
        <f t="shared" si="156"/>
        <v>414.10176398347119</v>
      </c>
      <c r="O1271" s="17">
        <f t="shared" si="157"/>
        <v>-53.101763983471187</v>
      </c>
      <c r="P1271" s="18">
        <f t="shared" si="158"/>
        <v>1</v>
      </c>
      <c r="Q1271" s="14">
        <f t="shared" si="159"/>
        <v>2819.7973381562779</v>
      </c>
    </row>
    <row r="1272" spans="1:17">
      <c r="A1272" s="12">
        <v>38344</v>
      </c>
      <c r="B1272" s="13">
        <f t="shared" si="152"/>
        <v>12</v>
      </c>
      <c r="C1272" s="13">
        <f t="shared" si="153"/>
        <v>23</v>
      </c>
      <c r="D1272" s="13">
        <f t="shared" si="154"/>
        <v>5</v>
      </c>
      <c r="E1272" s="13">
        <f t="shared" si="155"/>
        <v>52</v>
      </c>
      <c r="F1272">
        <v>529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s="16">
        <f t="shared" si="156"/>
        <v>439.03458564365474</v>
      </c>
      <c r="O1272" s="17">
        <f t="shared" si="157"/>
        <v>89.965414356345264</v>
      </c>
      <c r="P1272" s="18">
        <f t="shared" si="158"/>
        <v>1</v>
      </c>
      <c r="Q1272" s="14">
        <f t="shared" si="159"/>
        <v>8093.7757803088944</v>
      </c>
    </row>
    <row r="1273" spans="1:17">
      <c r="A1273" s="12">
        <v>38345</v>
      </c>
      <c r="B1273" s="13">
        <f t="shared" si="152"/>
        <v>12</v>
      </c>
      <c r="C1273" s="13">
        <f t="shared" si="153"/>
        <v>24</v>
      </c>
      <c r="D1273" s="13">
        <f t="shared" si="154"/>
        <v>6</v>
      </c>
      <c r="E1273" s="13">
        <f t="shared" si="155"/>
        <v>52</v>
      </c>
      <c r="F1273">
        <v>600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 s="16">
        <f t="shared" si="156"/>
        <v>812.94128292013113</v>
      </c>
      <c r="O1273" s="17">
        <f t="shared" si="157"/>
        <v>-212.94128292013113</v>
      </c>
      <c r="P1273" s="18">
        <f t="shared" si="158"/>
        <v>0</v>
      </c>
      <c r="Q1273" s="14">
        <f t="shared" si="159"/>
        <v>45343.989971671326</v>
      </c>
    </row>
    <row r="1274" spans="1:17">
      <c r="A1274" s="12">
        <v>38347</v>
      </c>
      <c r="B1274" s="13">
        <f t="shared" si="152"/>
        <v>12</v>
      </c>
      <c r="C1274" s="13">
        <f t="shared" si="153"/>
        <v>26</v>
      </c>
      <c r="D1274" s="13">
        <f t="shared" si="154"/>
        <v>1</v>
      </c>
      <c r="E1274" s="13">
        <f t="shared" si="155"/>
        <v>53</v>
      </c>
      <c r="F1274">
        <v>390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 s="16">
        <f t="shared" si="156"/>
        <v>489.97602598391347</v>
      </c>
      <c r="O1274" s="17">
        <f t="shared" si="157"/>
        <v>-99.976025983913473</v>
      </c>
      <c r="P1274" s="18">
        <f t="shared" si="158"/>
        <v>0</v>
      </c>
      <c r="Q1274" s="14">
        <f t="shared" si="159"/>
        <v>9995.2057715361425</v>
      </c>
    </row>
    <row r="1275" spans="1:17">
      <c r="A1275" s="12">
        <v>38348</v>
      </c>
      <c r="B1275" s="13">
        <f t="shared" si="152"/>
        <v>12</v>
      </c>
      <c r="C1275" s="13">
        <f t="shared" si="153"/>
        <v>27</v>
      </c>
      <c r="D1275" s="13">
        <f t="shared" si="154"/>
        <v>2</v>
      </c>
      <c r="E1275" s="13">
        <f t="shared" si="155"/>
        <v>53</v>
      </c>
      <c r="F1275">
        <v>376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 s="16">
        <f t="shared" si="156"/>
        <v>379.92940075392062</v>
      </c>
      <c r="O1275" s="17">
        <f t="shared" si="157"/>
        <v>-3.9294007539206177</v>
      </c>
      <c r="P1275" s="18">
        <f t="shared" si="158"/>
        <v>1</v>
      </c>
      <c r="Q1275" s="14">
        <f t="shared" si="159"/>
        <v>15.440190284911919</v>
      </c>
    </row>
    <row r="1276" spans="1:17">
      <c r="A1276" s="12">
        <v>38349</v>
      </c>
      <c r="B1276" s="13">
        <f t="shared" si="152"/>
        <v>12</v>
      </c>
      <c r="C1276" s="13">
        <f t="shared" si="153"/>
        <v>28</v>
      </c>
      <c r="D1276" s="13">
        <f t="shared" si="154"/>
        <v>3</v>
      </c>
      <c r="E1276" s="13">
        <f t="shared" si="155"/>
        <v>53</v>
      </c>
      <c r="F1276">
        <v>458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 s="16">
        <f t="shared" si="156"/>
        <v>397.9800561516937</v>
      </c>
      <c r="O1276" s="17">
        <f t="shared" si="157"/>
        <v>60.019943848306298</v>
      </c>
      <c r="P1276" s="18">
        <f t="shared" si="158"/>
        <v>1</v>
      </c>
      <c r="Q1276" s="14">
        <f t="shared" si="159"/>
        <v>3602.3936595538412</v>
      </c>
    </row>
    <row r="1277" spans="1:17">
      <c r="A1277" s="12">
        <v>38350</v>
      </c>
      <c r="B1277" s="13">
        <f t="shared" si="152"/>
        <v>12</v>
      </c>
      <c r="C1277" s="13">
        <f t="shared" si="153"/>
        <v>29</v>
      </c>
      <c r="D1277" s="13">
        <f t="shared" si="154"/>
        <v>4</v>
      </c>
      <c r="E1277" s="13">
        <f t="shared" si="155"/>
        <v>53</v>
      </c>
      <c r="F1277">
        <v>429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s="16">
        <f t="shared" si="156"/>
        <v>431.68531192684355</v>
      </c>
      <c r="O1277" s="17">
        <f t="shared" si="157"/>
        <v>-2.6853119268435535</v>
      </c>
      <c r="P1277" s="18">
        <f t="shared" si="158"/>
        <v>1</v>
      </c>
      <c r="Q1277" s="14">
        <f t="shared" si="159"/>
        <v>7.2109001444482379</v>
      </c>
    </row>
    <row r="1278" spans="1:17">
      <c r="A1278" s="12">
        <v>38351</v>
      </c>
      <c r="B1278" s="13">
        <f t="shared" si="152"/>
        <v>12</v>
      </c>
      <c r="C1278" s="13">
        <f t="shared" si="153"/>
        <v>30</v>
      </c>
      <c r="D1278" s="13">
        <f t="shared" si="154"/>
        <v>5</v>
      </c>
      <c r="E1278" s="13">
        <f t="shared" si="155"/>
        <v>53</v>
      </c>
      <c r="F1278">
        <v>465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 s="16">
        <f t="shared" si="156"/>
        <v>456.6181335870271</v>
      </c>
      <c r="O1278" s="17">
        <f t="shared" si="157"/>
        <v>8.3818664129728973</v>
      </c>
      <c r="P1278" s="18">
        <f t="shared" si="158"/>
        <v>1</v>
      </c>
      <c r="Q1278" s="14">
        <f t="shared" si="159"/>
        <v>70.255684564923143</v>
      </c>
    </row>
    <row r="1279" spans="1:17">
      <c r="A1279" s="12">
        <v>38352</v>
      </c>
      <c r="B1279" s="13">
        <f t="shared" si="152"/>
        <v>12</v>
      </c>
      <c r="C1279" s="13">
        <f t="shared" si="153"/>
        <v>31</v>
      </c>
      <c r="D1279" s="13">
        <f t="shared" si="154"/>
        <v>6</v>
      </c>
      <c r="E1279" s="13">
        <f t="shared" si="155"/>
        <v>53</v>
      </c>
      <c r="F1279">
        <v>634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 s="16">
        <f t="shared" si="156"/>
        <v>836.70467120543276</v>
      </c>
      <c r="O1279" s="17">
        <f t="shared" si="157"/>
        <v>-202.70467120543276</v>
      </c>
      <c r="P1279" s="18">
        <f t="shared" si="158"/>
        <v>0</v>
      </c>
      <c r="Q1279" s="14">
        <f t="shared" si="159"/>
        <v>41089.183728502598</v>
      </c>
    </row>
    <row r="1280" spans="1:17">
      <c r="A1280" s="12">
        <v>38353</v>
      </c>
      <c r="B1280" s="13">
        <f t="shared" si="152"/>
        <v>1</v>
      </c>
      <c r="C1280" s="13">
        <f t="shared" si="153"/>
        <v>1</v>
      </c>
      <c r="D1280" s="13">
        <f t="shared" si="154"/>
        <v>7</v>
      </c>
      <c r="E1280" s="13">
        <f t="shared" si="155"/>
        <v>1</v>
      </c>
      <c r="F1280">
        <v>433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 s="16">
        <f t="shared" si="156"/>
        <v>612.74128541610185</v>
      </c>
      <c r="O1280" s="17">
        <f t="shared" si="157"/>
        <v>-179.74128541610185</v>
      </c>
      <c r="P1280" s="18">
        <f t="shared" si="158"/>
        <v>0</v>
      </c>
      <c r="Q1280" s="14">
        <f t="shared" si="159"/>
        <v>32306.929683032587</v>
      </c>
    </row>
    <row r="1281" spans="1:17">
      <c r="A1281" s="12">
        <v>38354</v>
      </c>
      <c r="B1281" s="13">
        <f t="shared" si="152"/>
        <v>1</v>
      </c>
      <c r="C1281" s="13">
        <f t="shared" si="153"/>
        <v>2</v>
      </c>
      <c r="D1281" s="13">
        <f t="shared" si="154"/>
        <v>1</v>
      </c>
      <c r="E1281" s="13">
        <f t="shared" si="155"/>
        <v>2</v>
      </c>
      <c r="F1281">
        <v>362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s="16">
        <f t="shared" si="156"/>
        <v>420.06717950938867</v>
      </c>
      <c r="O1281" s="17">
        <f t="shared" si="157"/>
        <v>-58.067179509388666</v>
      </c>
      <c r="P1281" s="18">
        <f t="shared" si="158"/>
        <v>0</v>
      </c>
      <c r="Q1281" s="14">
        <f t="shared" si="159"/>
        <v>3371.7973361755671</v>
      </c>
    </row>
    <row r="1282" spans="1:17">
      <c r="A1282" s="12">
        <v>38355</v>
      </c>
      <c r="B1282" s="13">
        <f t="shared" si="152"/>
        <v>1</v>
      </c>
      <c r="C1282" s="13">
        <f t="shared" si="153"/>
        <v>3</v>
      </c>
      <c r="D1282" s="13">
        <f t="shared" si="154"/>
        <v>2</v>
      </c>
      <c r="E1282" s="13">
        <f t="shared" si="155"/>
        <v>2</v>
      </c>
      <c r="F1282">
        <v>189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s="16">
        <f t="shared" si="156"/>
        <v>310.02055427939581</v>
      </c>
      <c r="O1282" s="17">
        <f t="shared" si="157"/>
        <v>-121.02055427939581</v>
      </c>
      <c r="P1282" s="18">
        <f t="shared" si="158"/>
        <v>0</v>
      </c>
      <c r="Q1282" s="14">
        <f t="shared" si="159"/>
        <v>14645.974558092188</v>
      </c>
    </row>
    <row r="1283" spans="1:17">
      <c r="A1283" s="12">
        <v>38356</v>
      </c>
      <c r="B1283" s="13">
        <f t="shared" si="152"/>
        <v>1</v>
      </c>
      <c r="C1283" s="13">
        <f t="shared" si="153"/>
        <v>4</v>
      </c>
      <c r="D1283" s="13">
        <f t="shared" si="154"/>
        <v>3</v>
      </c>
      <c r="E1283" s="13">
        <f t="shared" si="155"/>
        <v>2</v>
      </c>
      <c r="F1283">
        <v>246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 s="16">
        <f t="shared" si="156"/>
        <v>328.07120967716889</v>
      </c>
      <c r="O1283" s="17">
        <f t="shared" si="157"/>
        <v>-82.071209677168895</v>
      </c>
      <c r="P1283" s="18">
        <f t="shared" si="158"/>
        <v>0</v>
      </c>
      <c r="Q1283" s="14">
        <f t="shared" si="159"/>
        <v>6735.6834578738217</v>
      </c>
    </row>
    <row r="1284" spans="1:17">
      <c r="A1284" s="12">
        <v>38357</v>
      </c>
      <c r="B1284" s="13">
        <f t="shared" si="152"/>
        <v>1</v>
      </c>
      <c r="C1284" s="13">
        <f t="shared" si="153"/>
        <v>5</v>
      </c>
      <c r="D1284" s="13">
        <f t="shared" si="154"/>
        <v>4</v>
      </c>
      <c r="E1284" s="13">
        <f t="shared" si="155"/>
        <v>2</v>
      </c>
      <c r="F1284">
        <v>266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s="16">
        <f t="shared" si="156"/>
        <v>361.77646545231875</v>
      </c>
      <c r="O1284" s="17">
        <f t="shared" si="157"/>
        <v>-95.776465452318746</v>
      </c>
      <c r="P1284" s="18">
        <f t="shared" si="158"/>
        <v>0</v>
      </c>
      <c r="Q1284" s="14">
        <f t="shared" si="159"/>
        <v>9173.1313345392064</v>
      </c>
    </row>
    <row r="1285" spans="1:17">
      <c r="A1285" s="12">
        <v>38358</v>
      </c>
      <c r="B1285" s="13">
        <f t="shared" si="152"/>
        <v>1</v>
      </c>
      <c r="C1285" s="13">
        <f t="shared" si="153"/>
        <v>6</v>
      </c>
      <c r="D1285" s="13">
        <f t="shared" si="154"/>
        <v>5</v>
      </c>
      <c r="E1285" s="13">
        <f t="shared" si="155"/>
        <v>2</v>
      </c>
      <c r="F1285">
        <v>329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s="16">
        <f t="shared" si="156"/>
        <v>386.7092871125023</v>
      </c>
      <c r="O1285" s="17">
        <f t="shared" si="157"/>
        <v>-57.709287112502295</v>
      </c>
      <c r="P1285" s="18">
        <f t="shared" si="158"/>
        <v>1</v>
      </c>
      <c r="Q1285" s="14">
        <f t="shared" si="159"/>
        <v>3330.3618190332236</v>
      </c>
    </row>
    <row r="1286" spans="1:17">
      <c r="A1286" s="12">
        <v>38359</v>
      </c>
      <c r="B1286" s="13">
        <f t="shared" ref="B1286:B1349" si="160">MONTH(A1286)</f>
        <v>1</v>
      </c>
      <c r="C1286" s="13">
        <f t="shared" ref="C1286:C1349" si="161">DAY(A1286)</f>
        <v>7</v>
      </c>
      <c r="D1286" s="13">
        <f t="shared" ref="D1286:D1349" si="162">WEEKDAY(A1286)</f>
        <v>6</v>
      </c>
      <c r="E1286" s="13">
        <f t="shared" ref="E1286:E1349" si="163">WEEKNUM(A1286)</f>
        <v>2</v>
      </c>
      <c r="F1286">
        <v>617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s="16">
        <f t="shared" si="156"/>
        <v>569.2117302303526</v>
      </c>
      <c r="O1286" s="17">
        <f t="shared" si="157"/>
        <v>47.7882697696474</v>
      </c>
      <c r="P1286" s="18">
        <f t="shared" si="158"/>
        <v>1</v>
      </c>
      <c r="Q1286" s="14">
        <f t="shared" si="159"/>
        <v>2283.7187275765955</v>
      </c>
    </row>
    <row r="1287" spans="1:17">
      <c r="A1287" s="12">
        <v>38360</v>
      </c>
      <c r="B1287" s="13">
        <f t="shared" si="160"/>
        <v>1</v>
      </c>
      <c r="C1287" s="13">
        <f t="shared" si="161"/>
        <v>8</v>
      </c>
      <c r="D1287" s="13">
        <f t="shared" si="162"/>
        <v>7</v>
      </c>
      <c r="E1287" s="13">
        <f t="shared" si="163"/>
        <v>2</v>
      </c>
      <c r="F1287">
        <v>608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 s="16">
        <f t="shared" ref="N1287:N1350" si="164">$T$5+VLOOKUP(D1287,$S$8:$T$14,2)+VLOOKUP(E1287,$S$17:$T$69,2)+G1287*$T$73+H1287*$T$74+I1287*$T$75+J1287*$T$76+M1287*$T$79+L1287*$T$78+K1287*$T$77</f>
        <v>622.89378974375245</v>
      </c>
      <c r="O1287" s="17">
        <f t="shared" ref="O1287:O1350" si="165">F1287-N1287</f>
        <v>-14.89378974375245</v>
      </c>
      <c r="P1287" s="18">
        <f t="shared" ref="P1287:P1350" si="166">IF(O1287*O1288&lt;0,1,0)</f>
        <v>0</v>
      </c>
      <c r="Q1287" s="14">
        <f t="shared" ref="Q1287:Q1350" si="167">O1287^2</f>
        <v>221.82497293110566</v>
      </c>
    </row>
    <row r="1288" spans="1:17">
      <c r="A1288" s="12">
        <v>38361</v>
      </c>
      <c r="B1288" s="13">
        <f t="shared" si="160"/>
        <v>1</v>
      </c>
      <c r="C1288" s="13">
        <f t="shared" si="161"/>
        <v>9</v>
      </c>
      <c r="D1288" s="13">
        <f t="shared" si="162"/>
        <v>1</v>
      </c>
      <c r="E1288" s="13">
        <f t="shared" si="163"/>
        <v>3</v>
      </c>
      <c r="F1288">
        <v>380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s="16">
        <f t="shared" si="164"/>
        <v>415.28147288566419</v>
      </c>
      <c r="O1288" s="17">
        <f t="shared" si="165"/>
        <v>-35.281472885664186</v>
      </c>
      <c r="P1288" s="18">
        <f t="shared" si="166"/>
        <v>0</v>
      </c>
      <c r="Q1288" s="14">
        <f t="shared" si="167"/>
        <v>1244.7823289818571</v>
      </c>
    </row>
    <row r="1289" spans="1:17">
      <c r="A1289" s="12">
        <v>38362</v>
      </c>
      <c r="B1289" s="13">
        <f t="shared" si="160"/>
        <v>1</v>
      </c>
      <c r="C1289" s="13">
        <f t="shared" si="161"/>
        <v>10</v>
      </c>
      <c r="D1289" s="13">
        <f t="shared" si="162"/>
        <v>2</v>
      </c>
      <c r="E1289" s="13">
        <f t="shared" si="163"/>
        <v>3</v>
      </c>
      <c r="F1289">
        <v>224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s="16">
        <f t="shared" si="164"/>
        <v>305.23484765567133</v>
      </c>
      <c r="O1289" s="17">
        <f t="shared" si="165"/>
        <v>-81.234847655671331</v>
      </c>
      <c r="P1289" s="18">
        <f t="shared" si="166"/>
        <v>0</v>
      </c>
      <c r="Q1289" s="14">
        <f t="shared" si="167"/>
        <v>6599.1004736401301</v>
      </c>
    </row>
    <row r="1290" spans="1:17">
      <c r="A1290" s="12">
        <v>38363</v>
      </c>
      <c r="B1290" s="13">
        <f t="shared" si="160"/>
        <v>1</v>
      </c>
      <c r="C1290" s="13">
        <f t="shared" si="161"/>
        <v>11</v>
      </c>
      <c r="D1290" s="13">
        <f t="shared" si="162"/>
        <v>3</v>
      </c>
      <c r="E1290" s="13">
        <f t="shared" si="163"/>
        <v>3</v>
      </c>
      <c r="F1290">
        <v>307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s="16">
        <f t="shared" si="164"/>
        <v>323.28550305344442</v>
      </c>
      <c r="O1290" s="17">
        <f t="shared" si="165"/>
        <v>-16.285503053444415</v>
      </c>
      <c r="P1290" s="18">
        <f t="shared" si="166"/>
        <v>0</v>
      </c>
      <c r="Q1290" s="14">
        <f t="shared" si="167"/>
        <v>265.21760970374737</v>
      </c>
    </row>
    <row r="1291" spans="1:17">
      <c r="A1291" s="12">
        <v>38364</v>
      </c>
      <c r="B1291" s="13">
        <f t="shared" si="160"/>
        <v>1</v>
      </c>
      <c r="C1291" s="13">
        <f t="shared" si="161"/>
        <v>12</v>
      </c>
      <c r="D1291" s="13">
        <f t="shared" si="162"/>
        <v>4</v>
      </c>
      <c r="E1291" s="13">
        <f t="shared" si="163"/>
        <v>3</v>
      </c>
      <c r="F1291">
        <v>310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 s="16">
        <f t="shared" si="164"/>
        <v>356.99075882859427</v>
      </c>
      <c r="O1291" s="17">
        <f t="shared" si="165"/>
        <v>-46.990758828594267</v>
      </c>
      <c r="P1291" s="18">
        <f t="shared" si="166"/>
        <v>1</v>
      </c>
      <c r="Q1291" s="14">
        <f t="shared" si="167"/>
        <v>2208.13141528711</v>
      </c>
    </row>
    <row r="1292" spans="1:17">
      <c r="A1292" s="12">
        <v>38365</v>
      </c>
      <c r="B1292" s="13">
        <f t="shared" si="160"/>
        <v>1</v>
      </c>
      <c r="C1292" s="13">
        <f t="shared" si="161"/>
        <v>13</v>
      </c>
      <c r="D1292" s="13">
        <f t="shared" si="162"/>
        <v>5</v>
      </c>
      <c r="E1292" s="13">
        <f t="shared" si="163"/>
        <v>3</v>
      </c>
      <c r="F1292">
        <v>480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s="16">
        <f t="shared" si="164"/>
        <v>381.92358048877782</v>
      </c>
      <c r="O1292" s="17">
        <f t="shared" si="165"/>
        <v>98.076419511222184</v>
      </c>
      <c r="P1292" s="18">
        <f t="shared" si="166"/>
        <v>0</v>
      </c>
      <c r="Q1292" s="14">
        <f t="shared" si="167"/>
        <v>9618.9840641412429</v>
      </c>
    </row>
    <row r="1293" spans="1:17">
      <c r="A1293" s="12">
        <v>38366</v>
      </c>
      <c r="B1293" s="13">
        <f t="shared" si="160"/>
        <v>1</v>
      </c>
      <c r="C1293" s="13">
        <f t="shared" si="161"/>
        <v>14</v>
      </c>
      <c r="D1293" s="13">
        <f t="shared" si="162"/>
        <v>6</v>
      </c>
      <c r="E1293" s="13">
        <f t="shared" si="163"/>
        <v>3</v>
      </c>
      <c r="F1293">
        <v>638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s="16">
        <f t="shared" si="164"/>
        <v>564.42602360662806</v>
      </c>
      <c r="O1293" s="17">
        <f t="shared" si="165"/>
        <v>73.573976393371936</v>
      </c>
      <c r="P1293" s="18">
        <f t="shared" si="166"/>
        <v>0</v>
      </c>
      <c r="Q1293" s="14">
        <f t="shared" si="167"/>
        <v>5413.1300023324511</v>
      </c>
    </row>
    <row r="1294" spans="1:17">
      <c r="A1294" s="12">
        <v>38367</v>
      </c>
      <c r="B1294" s="13">
        <f t="shared" si="160"/>
        <v>1</v>
      </c>
      <c r="C1294" s="13">
        <f t="shared" si="161"/>
        <v>15</v>
      </c>
      <c r="D1294" s="13">
        <f t="shared" si="162"/>
        <v>7</v>
      </c>
      <c r="E1294" s="13">
        <f t="shared" si="163"/>
        <v>3</v>
      </c>
      <c r="F1294">
        <v>677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 s="16">
        <f t="shared" si="164"/>
        <v>618.10808312002791</v>
      </c>
      <c r="O1294" s="17">
        <f t="shared" si="165"/>
        <v>58.891916879972086</v>
      </c>
      <c r="P1294" s="18">
        <f t="shared" si="166"/>
        <v>0</v>
      </c>
      <c r="Q1294" s="14">
        <f t="shared" si="167"/>
        <v>3468.2578737975414</v>
      </c>
    </row>
    <row r="1295" spans="1:17">
      <c r="A1295" s="12">
        <v>38368</v>
      </c>
      <c r="B1295" s="13">
        <f t="shared" si="160"/>
        <v>1</v>
      </c>
      <c r="C1295" s="13">
        <f t="shared" si="161"/>
        <v>16</v>
      </c>
      <c r="D1295" s="13">
        <f t="shared" si="162"/>
        <v>1</v>
      </c>
      <c r="E1295" s="13">
        <f t="shared" si="163"/>
        <v>4</v>
      </c>
      <c r="F1295">
        <v>447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 s="16">
        <f t="shared" si="164"/>
        <v>432.81717593063257</v>
      </c>
      <c r="O1295" s="17">
        <f t="shared" si="165"/>
        <v>14.182824069367427</v>
      </c>
      <c r="P1295" s="18">
        <f t="shared" si="166"/>
        <v>0</v>
      </c>
      <c r="Q1295" s="14">
        <f t="shared" si="167"/>
        <v>201.15249858262803</v>
      </c>
    </row>
    <row r="1296" spans="1:17">
      <c r="A1296" s="12">
        <v>38369</v>
      </c>
      <c r="B1296" s="13">
        <f t="shared" si="160"/>
        <v>1</v>
      </c>
      <c r="C1296" s="13">
        <f t="shared" si="161"/>
        <v>17</v>
      </c>
      <c r="D1296" s="13">
        <f t="shared" si="162"/>
        <v>2</v>
      </c>
      <c r="E1296" s="13">
        <f t="shared" si="163"/>
        <v>4</v>
      </c>
      <c r="F1296">
        <v>328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 s="16">
        <f t="shared" si="164"/>
        <v>322.77055070063972</v>
      </c>
      <c r="O1296" s="17">
        <f t="shared" si="165"/>
        <v>5.229449299360283</v>
      </c>
      <c r="P1296" s="18">
        <f t="shared" si="166"/>
        <v>1</v>
      </c>
      <c r="Q1296" s="14">
        <f t="shared" si="167"/>
        <v>27.347139974579754</v>
      </c>
    </row>
    <row r="1297" spans="1:17">
      <c r="A1297" s="12">
        <v>38370</v>
      </c>
      <c r="B1297" s="13">
        <f t="shared" si="160"/>
        <v>1</v>
      </c>
      <c r="C1297" s="13">
        <f t="shared" si="161"/>
        <v>18</v>
      </c>
      <c r="D1297" s="13">
        <f t="shared" si="162"/>
        <v>3</v>
      </c>
      <c r="E1297" s="13">
        <f t="shared" si="163"/>
        <v>4</v>
      </c>
      <c r="F1297">
        <v>337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s="16">
        <f t="shared" si="164"/>
        <v>340.8212060984128</v>
      </c>
      <c r="O1297" s="17">
        <f t="shared" si="165"/>
        <v>-3.8212060984128016</v>
      </c>
      <c r="P1297" s="18">
        <f t="shared" si="166"/>
        <v>0</v>
      </c>
      <c r="Q1297" s="14">
        <f t="shared" si="167"/>
        <v>14.601616046547186</v>
      </c>
    </row>
    <row r="1298" spans="1:17">
      <c r="A1298" s="12">
        <v>38371</v>
      </c>
      <c r="B1298" s="13">
        <f t="shared" si="160"/>
        <v>1</v>
      </c>
      <c r="C1298" s="13">
        <f t="shared" si="161"/>
        <v>19</v>
      </c>
      <c r="D1298" s="13">
        <f t="shared" si="162"/>
        <v>4</v>
      </c>
      <c r="E1298" s="13">
        <f t="shared" si="163"/>
        <v>4</v>
      </c>
      <c r="F1298">
        <v>280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 s="16">
        <f t="shared" si="164"/>
        <v>374.52646187356265</v>
      </c>
      <c r="O1298" s="17">
        <f t="shared" si="165"/>
        <v>-94.526461873562653</v>
      </c>
      <c r="P1298" s="18">
        <f t="shared" si="166"/>
        <v>0</v>
      </c>
      <c r="Q1298" s="14">
        <f t="shared" si="167"/>
        <v>8935.251994334094</v>
      </c>
    </row>
    <row r="1299" spans="1:17">
      <c r="A1299" s="12">
        <v>38372</v>
      </c>
      <c r="B1299" s="13">
        <f t="shared" si="160"/>
        <v>1</v>
      </c>
      <c r="C1299" s="13">
        <f t="shared" si="161"/>
        <v>20</v>
      </c>
      <c r="D1299" s="13">
        <f t="shared" si="162"/>
        <v>5</v>
      </c>
      <c r="E1299" s="13">
        <f t="shared" si="163"/>
        <v>4</v>
      </c>
      <c r="F1299">
        <v>262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s="16">
        <f t="shared" si="164"/>
        <v>399.4592835337462</v>
      </c>
      <c r="O1299" s="17">
        <f t="shared" si="165"/>
        <v>-137.4592835337462</v>
      </c>
      <c r="P1299" s="18">
        <f t="shared" si="166"/>
        <v>0</v>
      </c>
      <c r="Q1299" s="14">
        <f t="shared" si="167"/>
        <v>18895.05462961083</v>
      </c>
    </row>
    <row r="1300" spans="1:17">
      <c r="A1300" s="12">
        <v>38373</v>
      </c>
      <c r="B1300" s="13">
        <f t="shared" si="160"/>
        <v>1</v>
      </c>
      <c r="C1300" s="13">
        <f t="shared" si="161"/>
        <v>21</v>
      </c>
      <c r="D1300" s="13">
        <f t="shared" si="162"/>
        <v>6</v>
      </c>
      <c r="E1300" s="13">
        <f t="shared" si="163"/>
        <v>4</v>
      </c>
      <c r="F1300">
        <v>553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 s="16">
        <f t="shared" si="164"/>
        <v>581.96172665159645</v>
      </c>
      <c r="O1300" s="17">
        <f t="shared" si="165"/>
        <v>-28.96172665159645</v>
      </c>
      <c r="P1300" s="18">
        <f t="shared" si="166"/>
        <v>1</v>
      </c>
      <c r="Q1300" s="14">
        <f t="shared" si="167"/>
        <v>838.7816106417921</v>
      </c>
    </row>
    <row r="1301" spans="1:17">
      <c r="A1301" s="12">
        <v>38374</v>
      </c>
      <c r="B1301" s="13">
        <f t="shared" si="160"/>
        <v>1</v>
      </c>
      <c r="C1301" s="13">
        <f t="shared" si="161"/>
        <v>22</v>
      </c>
      <c r="D1301" s="13">
        <f t="shared" si="162"/>
        <v>7</v>
      </c>
      <c r="E1301" s="13">
        <f t="shared" si="163"/>
        <v>4</v>
      </c>
      <c r="F1301">
        <v>746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 s="16">
        <f t="shared" si="164"/>
        <v>635.6437861649963</v>
      </c>
      <c r="O1301" s="17">
        <f t="shared" si="165"/>
        <v>110.3562138350037</v>
      </c>
      <c r="P1301" s="18">
        <f t="shared" si="166"/>
        <v>1</v>
      </c>
      <c r="Q1301" s="14">
        <f t="shared" si="167"/>
        <v>12178.493931997062</v>
      </c>
    </row>
    <row r="1302" spans="1:17">
      <c r="A1302" s="12">
        <v>38375</v>
      </c>
      <c r="B1302" s="13">
        <f t="shared" si="160"/>
        <v>1</v>
      </c>
      <c r="C1302" s="13">
        <f t="shared" si="161"/>
        <v>23</v>
      </c>
      <c r="D1302" s="13">
        <f t="shared" si="162"/>
        <v>1</v>
      </c>
      <c r="E1302" s="13">
        <f t="shared" si="163"/>
        <v>5</v>
      </c>
      <c r="F1302">
        <v>318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 s="16">
        <f t="shared" si="164"/>
        <v>383.88861639351535</v>
      </c>
      <c r="O1302" s="17">
        <f t="shared" si="165"/>
        <v>-65.888616393515349</v>
      </c>
      <c r="P1302" s="18">
        <f t="shared" si="166"/>
        <v>0</v>
      </c>
      <c r="Q1302" s="14">
        <f t="shared" si="167"/>
        <v>4341.3097702518198</v>
      </c>
    </row>
    <row r="1303" spans="1:17">
      <c r="A1303" s="12">
        <v>38376</v>
      </c>
      <c r="B1303" s="13">
        <f t="shared" si="160"/>
        <v>1</v>
      </c>
      <c r="C1303" s="13">
        <f t="shared" si="161"/>
        <v>24</v>
      </c>
      <c r="D1303" s="13">
        <f t="shared" si="162"/>
        <v>2</v>
      </c>
      <c r="E1303" s="13">
        <f t="shared" si="163"/>
        <v>5</v>
      </c>
      <c r="F1303">
        <v>228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s="16">
        <f t="shared" si="164"/>
        <v>273.84199116352249</v>
      </c>
      <c r="O1303" s="17">
        <f t="shared" si="165"/>
        <v>-45.841991163522493</v>
      </c>
      <c r="P1303" s="18">
        <f t="shared" si="166"/>
        <v>1</v>
      </c>
      <c r="Q1303" s="14">
        <f t="shared" si="167"/>
        <v>2101.4881538364743</v>
      </c>
    </row>
    <row r="1304" spans="1:17">
      <c r="A1304" s="12">
        <v>38377</v>
      </c>
      <c r="B1304" s="13">
        <f t="shared" si="160"/>
        <v>1</v>
      </c>
      <c r="C1304" s="13">
        <f t="shared" si="161"/>
        <v>25</v>
      </c>
      <c r="D1304" s="13">
        <f t="shared" si="162"/>
        <v>3</v>
      </c>
      <c r="E1304" s="13">
        <f t="shared" si="163"/>
        <v>5</v>
      </c>
      <c r="F1304">
        <v>309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s="16">
        <f t="shared" si="164"/>
        <v>291.89264656129558</v>
      </c>
      <c r="O1304" s="17">
        <f t="shared" si="165"/>
        <v>17.107353438704422</v>
      </c>
      <c r="P1304" s="18">
        <f t="shared" si="166"/>
        <v>1</v>
      </c>
      <c r="Q1304" s="14">
        <f t="shared" si="167"/>
        <v>292.66154167675199</v>
      </c>
    </row>
    <row r="1305" spans="1:17">
      <c r="A1305" s="12">
        <v>38378</v>
      </c>
      <c r="B1305" s="13">
        <f t="shared" si="160"/>
        <v>1</v>
      </c>
      <c r="C1305" s="13">
        <f t="shared" si="161"/>
        <v>26</v>
      </c>
      <c r="D1305" s="13">
        <f t="shared" si="162"/>
        <v>4</v>
      </c>
      <c r="E1305" s="13">
        <f t="shared" si="163"/>
        <v>5</v>
      </c>
      <c r="F1305">
        <v>306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 s="16">
        <f t="shared" si="164"/>
        <v>325.59790233644543</v>
      </c>
      <c r="O1305" s="17">
        <f t="shared" si="165"/>
        <v>-19.597902336445429</v>
      </c>
      <c r="P1305" s="18">
        <f t="shared" si="166"/>
        <v>1</v>
      </c>
      <c r="Q1305" s="14">
        <f t="shared" si="167"/>
        <v>384.0777759888532</v>
      </c>
    </row>
    <row r="1306" spans="1:17">
      <c r="A1306" s="12">
        <v>38379</v>
      </c>
      <c r="B1306" s="13">
        <f t="shared" si="160"/>
        <v>1</v>
      </c>
      <c r="C1306" s="13">
        <f t="shared" si="161"/>
        <v>27</v>
      </c>
      <c r="D1306" s="13">
        <f t="shared" si="162"/>
        <v>5</v>
      </c>
      <c r="E1306" s="13">
        <f t="shared" si="163"/>
        <v>5</v>
      </c>
      <c r="F1306">
        <v>417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 s="16">
        <f t="shared" si="164"/>
        <v>350.53072399662898</v>
      </c>
      <c r="O1306" s="17">
        <f t="shared" si="165"/>
        <v>66.469276003371021</v>
      </c>
      <c r="P1306" s="18">
        <f t="shared" si="166"/>
        <v>0</v>
      </c>
      <c r="Q1306" s="14">
        <f t="shared" si="167"/>
        <v>4418.1646524123144</v>
      </c>
    </row>
    <row r="1307" spans="1:17">
      <c r="A1307" s="12">
        <v>38380</v>
      </c>
      <c r="B1307" s="13">
        <f t="shared" si="160"/>
        <v>1</v>
      </c>
      <c r="C1307" s="13">
        <f t="shared" si="161"/>
        <v>28</v>
      </c>
      <c r="D1307" s="13">
        <f t="shared" si="162"/>
        <v>6</v>
      </c>
      <c r="E1307" s="13">
        <f t="shared" si="163"/>
        <v>5</v>
      </c>
      <c r="F1307">
        <v>577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s="16">
        <f t="shared" si="164"/>
        <v>533.03316711447928</v>
      </c>
      <c r="O1307" s="17">
        <f t="shared" si="165"/>
        <v>43.966832885520716</v>
      </c>
      <c r="P1307" s="18">
        <f t="shared" si="166"/>
        <v>1</v>
      </c>
      <c r="Q1307" s="14">
        <f t="shared" si="167"/>
        <v>1933.082393983306</v>
      </c>
    </row>
    <row r="1308" spans="1:17">
      <c r="A1308" s="12">
        <v>38381</v>
      </c>
      <c r="B1308" s="13">
        <f t="shared" si="160"/>
        <v>1</v>
      </c>
      <c r="C1308" s="13">
        <f t="shared" si="161"/>
        <v>29</v>
      </c>
      <c r="D1308" s="13">
        <f t="shared" si="162"/>
        <v>7</v>
      </c>
      <c r="E1308" s="13">
        <f t="shared" si="163"/>
        <v>5</v>
      </c>
      <c r="F1308">
        <v>576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s="16">
        <f t="shared" si="164"/>
        <v>586.71522662787913</v>
      </c>
      <c r="O1308" s="17">
        <f t="shared" si="165"/>
        <v>-10.715226627879133</v>
      </c>
      <c r="P1308" s="18">
        <f t="shared" si="166"/>
        <v>1</v>
      </c>
      <c r="Q1308" s="14">
        <f t="shared" si="167"/>
        <v>114.81608168681002</v>
      </c>
    </row>
    <row r="1309" spans="1:17">
      <c r="A1309" s="12">
        <v>38382</v>
      </c>
      <c r="B1309" s="13">
        <f t="shared" si="160"/>
        <v>1</v>
      </c>
      <c r="C1309" s="13">
        <f t="shared" si="161"/>
        <v>30</v>
      </c>
      <c r="D1309" s="13">
        <f t="shared" si="162"/>
        <v>1</v>
      </c>
      <c r="E1309" s="13">
        <f t="shared" si="163"/>
        <v>6</v>
      </c>
      <c r="F1309">
        <v>399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 s="16">
        <f t="shared" si="164"/>
        <v>380.24575133184169</v>
      </c>
      <c r="O1309" s="17">
        <f t="shared" si="165"/>
        <v>18.754248668158311</v>
      </c>
      <c r="P1309" s="18">
        <f t="shared" si="166"/>
        <v>0</v>
      </c>
      <c r="Q1309" s="14">
        <f t="shared" si="167"/>
        <v>351.72184310711782</v>
      </c>
    </row>
    <row r="1310" spans="1:17">
      <c r="A1310" s="12">
        <v>38383</v>
      </c>
      <c r="B1310" s="13">
        <f t="shared" si="160"/>
        <v>1</v>
      </c>
      <c r="C1310" s="13">
        <f t="shared" si="161"/>
        <v>31</v>
      </c>
      <c r="D1310" s="13">
        <f t="shared" si="162"/>
        <v>2</v>
      </c>
      <c r="E1310" s="13">
        <f t="shared" si="163"/>
        <v>6</v>
      </c>
      <c r="F1310">
        <v>291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 s="16">
        <f t="shared" si="164"/>
        <v>270.19912610184883</v>
      </c>
      <c r="O1310" s="17">
        <f t="shared" si="165"/>
        <v>20.800873898151167</v>
      </c>
      <c r="P1310" s="18">
        <f t="shared" si="166"/>
        <v>1</v>
      </c>
      <c r="Q1310" s="14">
        <f t="shared" si="167"/>
        <v>432.67635492678653</v>
      </c>
    </row>
    <row r="1311" spans="1:17">
      <c r="A1311" s="12">
        <v>38384</v>
      </c>
      <c r="B1311" s="13">
        <f t="shared" si="160"/>
        <v>2</v>
      </c>
      <c r="C1311" s="13">
        <f t="shared" si="161"/>
        <v>1</v>
      </c>
      <c r="D1311" s="13">
        <f t="shared" si="162"/>
        <v>3</v>
      </c>
      <c r="E1311" s="13">
        <f t="shared" si="163"/>
        <v>6</v>
      </c>
      <c r="F1311">
        <v>232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s="16">
        <f t="shared" si="164"/>
        <v>288.24978149962192</v>
      </c>
      <c r="O1311" s="17">
        <f t="shared" si="165"/>
        <v>-56.249781499621918</v>
      </c>
      <c r="P1311" s="18">
        <f t="shared" si="166"/>
        <v>0</v>
      </c>
      <c r="Q1311" s="14">
        <f t="shared" si="167"/>
        <v>3164.037918755208</v>
      </c>
    </row>
    <row r="1312" spans="1:17">
      <c r="A1312" s="12">
        <v>38385</v>
      </c>
      <c r="B1312" s="13">
        <f t="shared" si="160"/>
        <v>2</v>
      </c>
      <c r="C1312" s="13">
        <f t="shared" si="161"/>
        <v>2</v>
      </c>
      <c r="D1312" s="13">
        <f t="shared" si="162"/>
        <v>4</v>
      </c>
      <c r="E1312" s="13">
        <f t="shared" si="163"/>
        <v>6</v>
      </c>
      <c r="F1312">
        <v>231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s="16">
        <f t="shared" si="164"/>
        <v>321.95503727477177</v>
      </c>
      <c r="O1312" s="17">
        <f t="shared" si="165"/>
        <v>-90.955037274771769</v>
      </c>
      <c r="P1312" s="18">
        <f t="shared" si="166"/>
        <v>0</v>
      </c>
      <c r="Q1312" s="14">
        <f t="shared" si="167"/>
        <v>8272.8188056551226</v>
      </c>
    </row>
    <row r="1313" spans="1:17">
      <c r="A1313" s="12">
        <v>38386</v>
      </c>
      <c r="B1313" s="13">
        <f t="shared" si="160"/>
        <v>2</v>
      </c>
      <c r="C1313" s="13">
        <f t="shared" si="161"/>
        <v>3</v>
      </c>
      <c r="D1313" s="13">
        <f t="shared" si="162"/>
        <v>5</v>
      </c>
      <c r="E1313" s="13">
        <f t="shared" si="163"/>
        <v>6</v>
      </c>
      <c r="F1313">
        <v>335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 s="16">
        <f t="shared" si="164"/>
        <v>346.88785893495532</v>
      </c>
      <c r="O1313" s="17">
        <f t="shared" si="165"/>
        <v>-11.887858934955318</v>
      </c>
      <c r="P1313" s="18">
        <f t="shared" si="166"/>
        <v>1</v>
      </c>
      <c r="Q1313" s="14">
        <f t="shared" si="167"/>
        <v>141.32119005739699</v>
      </c>
    </row>
    <row r="1314" spans="1:17">
      <c r="A1314" s="12">
        <v>38387</v>
      </c>
      <c r="B1314" s="13">
        <f t="shared" si="160"/>
        <v>2</v>
      </c>
      <c r="C1314" s="13">
        <f t="shared" si="161"/>
        <v>4</v>
      </c>
      <c r="D1314" s="13">
        <f t="shared" si="162"/>
        <v>6</v>
      </c>
      <c r="E1314" s="13">
        <f t="shared" si="163"/>
        <v>6</v>
      </c>
      <c r="F1314">
        <v>578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 s="16">
        <f t="shared" si="164"/>
        <v>529.39030205280551</v>
      </c>
      <c r="O1314" s="17">
        <f t="shared" si="165"/>
        <v>48.609697947194491</v>
      </c>
      <c r="P1314" s="18">
        <f t="shared" si="166"/>
        <v>0</v>
      </c>
      <c r="Q1314" s="14">
        <f t="shared" si="167"/>
        <v>2362.9027345174841</v>
      </c>
    </row>
    <row r="1315" spans="1:17">
      <c r="A1315" s="12">
        <v>38388</v>
      </c>
      <c r="B1315" s="13">
        <f t="shared" si="160"/>
        <v>2</v>
      </c>
      <c r="C1315" s="13">
        <f t="shared" si="161"/>
        <v>5</v>
      </c>
      <c r="D1315" s="13">
        <f t="shared" si="162"/>
        <v>7</v>
      </c>
      <c r="E1315" s="13">
        <f t="shared" si="163"/>
        <v>6</v>
      </c>
      <c r="F1315">
        <v>617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16">
        <f t="shared" si="164"/>
        <v>583.07236156620536</v>
      </c>
      <c r="O1315" s="17">
        <f t="shared" si="165"/>
        <v>33.927638433794641</v>
      </c>
      <c r="P1315" s="18">
        <f t="shared" si="166"/>
        <v>1</v>
      </c>
      <c r="Q1315" s="14">
        <f t="shared" si="167"/>
        <v>1151.0846496942993</v>
      </c>
    </row>
    <row r="1316" spans="1:17">
      <c r="A1316" s="12">
        <v>38389</v>
      </c>
      <c r="B1316" s="13">
        <f t="shared" si="160"/>
        <v>2</v>
      </c>
      <c r="C1316" s="13">
        <f t="shared" si="161"/>
        <v>6</v>
      </c>
      <c r="D1316" s="13">
        <f t="shared" si="162"/>
        <v>1</v>
      </c>
      <c r="E1316" s="13">
        <f t="shared" si="163"/>
        <v>7</v>
      </c>
      <c r="F1316">
        <v>136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 s="16">
        <f t="shared" si="164"/>
        <v>407.07205379340564</v>
      </c>
      <c r="O1316" s="17">
        <f t="shared" si="165"/>
        <v>-271.07205379340564</v>
      </c>
      <c r="P1316" s="18">
        <f t="shared" si="166"/>
        <v>0</v>
      </c>
      <c r="Q1316" s="14">
        <f t="shared" si="167"/>
        <v>73480.058347775004</v>
      </c>
    </row>
    <row r="1317" spans="1:17">
      <c r="A1317" s="12">
        <v>38390</v>
      </c>
      <c r="B1317" s="13">
        <f t="shared" si="160"/>
        <v>2</v>
      </c>
      <c r="C1317" s="13">
        <f t="shared" si="161"/>
        <v>7</v>
      </c>
      <c r="D1317" s="13">
        <f t="shared" si="162"/>
        <v>2</v>
      </c>
      <c r="E1317" s="13">
        <f t="shared" si="163"/>
        <v>7</v>
      </c>
      <c r="F1317">
        <v>202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16">
        <f t="shared" si="164"/>
        <v>297.02542856341279</v>
      </c>
      <c r="O1317" s="17">
        <f t="shared" si="165"/>
        <v>-95.025428563412788</v>
      </c>
      <c r="P1317" s="18">
        <f t="shared" si="166"/>
        <v>0</v>
      </c>
      <c r="Q1317" s="14">
        <f t="shared" si="167"/>
        <v>9029.8320736602673</v>
      </c>
    </row>
    <row r="1318" spans="1:17">
      <c r="A1318" s="12">
        <v>38391</v>
      </c>
      <c r="B1318" s="13">
        <f t="shared" si="160"/>
        <v>2</v>
      </c>
      <c r="C1318" s="13">
        <f t="shared" si="161"/>
        <v>8</v>
      </c>
      <c r="D1318" s="13">
        <f t="shared" si="162"/>
        <v>3</v>
      </c>
      <c r="E1318" s="13">
        <f t="shared" si="163"/>
        <v>7</v>
      </c>
      <c r="F1318">
        <v>249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 s="16">
        <f t="shared" si="164"/>
        <v>315.07608396118587</v>
      </c>
      <c r="O1318" s="17">
        <f t="shared" si="165"/>
        <v>-66.076083961185873</v>
      </c>
      <c r="P1318" s="18">
        <f t="shared" si="166"/>
        <v>0</v>
      </c>
      <c r="Q1318" s="14">
        <f t="shared" si="167"/>
        <v>4366.0488716456848</v>
      </c>
    </row>
    <row r="1319" spans="1:17">
      <c r="A1319" s="12">
        <v>38392</v>
      </c>
      <c r="B1319" s="13">
        <f t="shared" si="160"/>
        <v>2</v>
      </c>
      <c r="C1319" s="13">
        <f t="shared" si="161"/>
        <v>9</v>
      </c>
      <c r="D1319" s="13">
        <f t="shared" si="162"/>
        <v>4</v>
      </c>
      <c r="E1319" s="13">
        <f t="shared" si="163"/>
        <v>7</v>
      </c>
      <c r="F1319">
        <v>328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s="16">
        <f t="shared" si="164"/>
        <v>348.78133973633578</v>
      </c>
      <c r="O1319" s="17">
        <f t="shared" si="165"/>
        <v>-20.781339736335781</v>
      </c>
      <c r="P1319" s="18">
        <f t="shared" si="166"/>
        <v>0</v>
      </c>
      <c r="Q1319" s="14">
        <f t="shared" si="167"/>
        <v>431.86408123700852</v>
      </c>
    </row>
    <row r="1320" spans="1:17">
      <c r="A1320" s="12">
        <v>38393</v>
      </c>
      <c r="B1320" s="13">
        <f t="shared" si="160"/>
        <v>2</v>
      </c>
      <c r="C1320" s="13">
        <f t="shared" si="161"/>
        <v>10</v>
      </c>
      <c r="D1320" s="13">
        <f t="shared" si="162"/>
        <v>5</v>
      </c>
      <c r="E1320" s="13">
        <f t="shared" si="163"/>
        <v>7</v>
      </c>
      <c r="F1320">
        <v>302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 s="16">
        <f t="shared" si="164"/>
        <v>373.71416139651933</v>
      </c>
      <c r="O1320" s="17">
        <f t="shared" si="165"/>
        <v>-71.71416139651933</v>
      </c>
      <c r="P1320" s="18">
        <f t="shared" si="166"/>
        <v>1</v>
      </c>
      <c r="Q1320" s="14">
        <f t="shared" si="167"/>
        <v>5142.9209448060237</v>
      </c>
    </row>
    <row r="1321" spans="1:17">
      <c r="A1321" s="12">
        <v>38394</v>
      </c>
      <c r="B1321" s="13">
        <f t="shared" si="160"/>
        <v>2</v>
      </c>
      <c r="C1321" s="13">
        <f t="shared" si="161"/>
        <v>11</v>
      </c>
      <c r="D1321" s="13">
        <f t="shared" si="162"/>
        <v>6</v>
      </c>
      <c r="E1321" s="13">
        <f t="shared" si="163"/>
        <v>7</v>
      </c>
      <c r="F1321">
        <v>558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s="16">
        <f t="shared" si="164"/>
        <v>556.21660451436958</v>
      </c>
      <c r="O1321" s="17">
        <f t="shared" si="165"/>
        <v>1.7833954856304217</v>
      </c>
      <c r="P1321" s="18">
        <f t="shared" si="166"/>
        <v>0</v>
      </c>
      <c r="Q1321" s="14">
        <f t="shared" si="167"/>
        <v>3.1804994581669677</v>
      </c>
    </row>
    <row r="1322" spans="1:17">
      <c r="A1322" s="12">
        <v>38395</v>
      </c>
      <c r="B1322" s="13">
        <f t="shared" si="160"/>
        <v>2</v>
      </c>
      <c r="C1322" s="13">
        <f t="shared" si="161"/>
        <v>12</v>
      </c>
      <c r="D1322" s="13">
        <f t="shared" si="162"/>
        <v>7</v>
      </c>
      <c r="E1322" s="13">
        <f t="shared" si="163"/>
        <v>7</v>
      </c>
      <c r="F1322">
        <v>667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 s="16">
        <f t="shared" si="164"/>
        <v>609.89866402776943</v>
      </c>
      <c r="O1322" s="17">
        <f t="shared" si="165"/>
        <v>57.101335972230572</v>
      </c>
      <c r="P1322" s="18">
        <f t="shared" si="166"/>
        <v>0</v>
      </c>
      <c r="Q1322" s="14">
        <f t="shared" si="167"/>
        <v>3260.5625698135532</v>
      </c>
    </row>
    <row r="1323" spans="1:17">
      <c r="A1323" s="12">
        <v>38396</v>
      </c>
      <c r="B1323" s="13">
        <f t="shared" si="160"/>
        <v>2</v>
      </c>
      <c r="C1323" s="13">
        <f t="shared" si="161"/>
        <v>13</v>
      </c>
      <c r="D1323" s="13">
        <f t="shared" si="162"/>
        <v>1</v>
      </c>
      <c r="E1323" s="13">
        <f t="shared" si="163"/>
        <v>8</v>
      </c>
      <c r="F1323">
        <v>460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s="16">
        <f t="shared" si="164"/>
        <v>426.39023144689446</v>
      </c>
      <c r="O1323" s="17">
        <f t="shared" si="165"/>
        <v>33.609768553105539</v>
      </c>
      <c r="P1323" s="18">
        <f t="shared" si="166"/>
        <v>1</v>
      </c>
      <c r="Q1323" s="14">
        <f t="shared" si="167"/>
        <v>1129.6165421933219</v>
      </c>
    </row>
    <row r="1324" spans="1:17">
      <c r="A1324" s="12">
        <v>38397</v>
      </c>
      <c r="B1324" s="13">
        <f t="shared" si="160"/>
        <v>2</v>
      </c>
      <c r="C1324" s="13">
        <f t="shared" si="161"/>
        <v>14</v>
      </c>
      <c r="D1324" s="13">
        <f t="shared" si="162"/>
        <v>2</v>
      </c>
      <c r="E1324" s="13">
        <f t="shared" si="163"/>
        <v>8</v>
      </c>
      <c r="F1324">
        <v>677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 s="16">
        <f t="shared" si="164"/>
        <v>689.29664723714154</v>
      </c>
      <c r="O1324" s="17">
        <f t="shared" si="165"/>
        <v>-12.296647237141542</v>
      </c>
      <c r="P1324" s="18">
        <f t="shared" si="166"/>
        <v>0</v>
      </c>
      <c r="Q1324" s="14">
        <f t="shared" si="167"/>
        <v>151.20753327470072</v>
      </c>
    </row>
    <row r="1325" spans="1:17">
      <c r="A1325" s="12">
        <v>38398</v>
      </c>
      <c r="B1325" s="13">
        <f t="shared" si="160"/>
        <v>2</v>
      </c>
      <c r="C1325" s="13">
        <f t="shared" si="161"/>
        <v>15</v>
      </c>
      <c r="D1325" s="13">
        <f t="shared" si="162"/>
        <v>3</v>
      </c>
      <c r="E1325" s="13">
        <f t="shared" si="163"/>
        <v>8</v>
      </c>
      <c r="F1325">
        <v>219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 s="16">
        <f t="shared" si="164"/>
        <v>334.39426161467469</v>
      </c>
      <c r="O1325" s="17">
        <f t="shared" si="165"/>
        <v>-115.39426161467469</v>
      </c>
      <c r="P1325" s="18">
        <f t="shared" si="166"/>
        <v>0</v>
      </c>
      <c r="Q1325" s="14">
        <f t="shared" si="167"/>
        <v>13315.835613595984</v>
      </c>
    </row>
    <row r="1326" spans="1:17">
      <c r="A1326" s="12">
        <v>38399</v>
      </c>
      <c r="B1326" s="13">
        <f t="shared" si="160"/>
        <v>2</v>
      </c>
      <c r="C1326" s="13">
        <f t="shared" si="161"/>
        <v>16</v>
      </c>
      <c r="D1326" s="13">
        <f t="shared" si="162"/>
        <v>4</v>
      </c>
      <c r="E1326" s="13">
        <f t="shared" si="163"/>
        <v>8</v>
      </c>
      <c r="F1326">
        <v>336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 s="16">
        <f t="shared" si="164"/>
        <v>368.09951738982454</v>
      </c>
      <c r="O1326" s="17">
        <f t="shared" si="165"/>
        <v>-32.099517389824541</v>
      </c>
      <c r="P1326" s="18">
        <f t="shared" si="166"/>
        <v>0</v>
      </c>
      <c r="Q1326" s="14">
        <f t="shared" si="167"/>
        <v>1030.3790166596482</v>
      </c>
    </row>
    <row r="1327" spans="1:17">
      <c r="A1327" s="12">
        <v>38400</v>
      </c>
      <c r="B1327" s="13">
        <f t="shared" si="160"/>
        <v>2</v>
      </c>
      <c r="C1327" s="13">
        <f t="shared" si="161"/>
        <v>17</v>
      </c>
      <c r="D1327" s="13">
        <f t="shared" si="162"/>
        <v>5</v>
      </c>
      <c r="E1327" s="13">
        <f t="shared" si="163"/>
        <v>8</v>
      </c>
      <c r="F1327">
        <v>312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 s="16">
        <f t="shared" si="164"/>
        <v>393.03233905000809</v>
      </c>
      <c r="O1327" s="17">
        <f t="shared" si="165"/>
        <v>-81.03233905000809</v>
      </c>
      <c r="P1327" s="18">
        <f t="shared" si="166"/>
        <v>0</v>
      </c>
      <c r="Q1327" s="14">
        <f t="shared" si="167"/>
        <v>6566.2399719154664</v>
      </c>
    </row>
    <row r="1328" spans="1:17">
      <c r="A1328" s="12">
        <v>38401</v>
      </c>
      <c r="B1328" s="13">
        <f t="shared" si="160"/>
        <v>2</v>
      </c>
      <c r="C1328" s="13">
        <f t="shared" si="161"/>
        <v>18</v>
      </c>
      <c r="D1328" s="13">
        <f t="shared" si="162"/>
        <v>6</v>
      </c>
      <c r="E1328" s="13">
        <f t="shared" si="163"/>
        <v>8</v>
      </c>
      <c r="F1328">
        <v>533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 s="16">
        <f t="shared" si="164"/>
        <v>575.53478216785834</v>
      </c>
      <c r="O1328" s="17">
        <f t="shared" si="165"/>
        <v>-42.534782167858339</v>
      </c>
      <c r="P1328" s="18">
        <f t="shared" si="166"/>
        <v>1</v>
      </c>
      <c r="Q1328" s="14">
        <f t="shared" si="167"/>
        <v>1809.2076940671598</v>
      </c>
    </row>
    <row r="1329" spans="1:17">
      <c r="A1329" s="12">
        <v>38402</v>
      </c>
      <c r="B1329" s="13">
        <f t="shared" si="160"/>
        <v>2</v>
      </c>
      <c r="C1329" s="13">
        <f t="shared" si="161"/>
        <v>19</v>
      </c>
      <c r="D1329" s="13">
        <f t="shared" si="162"/>
        <v>7</v>
      </c>
      <c r="E1329" s="13">
        <f t="shared" si="163"/>
        <v>8</v>
      </c>
      <c r="F1329">
        <v>639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s="16">
        <f t="shared" si="164"/>
        <v>629.21684168125819</v>
      </c>
      <c r="O1329" s="17">
        <f t="shared" si="165"/>
        <v>9.7831583187418119</v>
      </c>
      <c r="P1329" s="18">
        <f t="shared" si="166"/>
        <v>1</v>
      </c>
      <c r="Q1329" s="14">
        <f t="shared" si="167"/>
        <v>95.710186689567109</v>
      </c>
    </row>
    <row r="1330" spans="1:17">
      <c r="A1330" s="12">
        <v>38403</v>
      </c>
      <c r="B1330" s="13">
        <f t="shared" si="160"/>
        <v>2</v>
      </c>
      <c r="C1330" s="13">
        <f t="shared" si="161"/>
        <v>20</v>
      </c>
      <c r="D1330" s="13">
        <f t="shared" si="162"/>
        <v>1</v>
      </c>
      <c r="E1330" s="13">
        <f t="shared" si="163"/>
        <v>9</v>
      </c>
      <c r="F1330">
        <v>330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s="16">
        <f t="shared" si="164"/>
        <v>393.70997526190604</v>
      </c>
      <c r="O1330" s="17">
        <f t="shared" si="165"/>
        <v>-63.709975261906038</v>
      </c>
      <c r="P1330" s="18">
        <f t="shared" si="166"/>
        <v>0</v>
      </c>
      <c r="Q1330" s="14">
        <f t="shared" si="167"/>
        <v>4058.9609478726793</v>
      </c>
    </row>
    <row r="1331" spans="1:17">
      <c r="A1331" s="12">
        <v>38404</v>
      </c>
      <c r="B1331" s="13">
        <f t="shared" si="160"/>
        <v>2</v>
      </c>
      <c r="C1331" s="13">
        <f t="shared" si="161"/>
        <v>21</v>
      </c>
      <c r="D1331" s="13">
        <f t="shared" si="162"/>
        <v>2</v>
      </c>
      <c r="E1331" s="13">
        <f t="shared" si="163"/>
        <v>9</v>
      </c>
      <c r="F1331">
        <v>260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 s="16">
        <f t="shared" si="164"/>
        <v>283.66335003191318</v>
      </c>
      <c r="O1331" s="17">
        <f t="shared" si="165"/>
        <v>-23.663350031913183</v>
      </c>
      <c r="P1331" s="18">
        <f t="shared" si="166"/>
        <v>0</v>
      </c>
      <c r="Q1331" s="14">
        <f t="shared" si="167"/>
        <v>559.95413473284566</v>
      </c>
    </row>
    <row r="1332" spans="1:17">
      <c r="A1332" s="12">
        <v>38405</v>
      </c>
      <c r="B1332" s="13">
        <f t="shared" si="160"/>
        <v>2</v>
      </c>
      <c r="C1332" s="13">
        <f t="shared" si="161"/>
        <v>22</v>
      </c>
      <c r="D1332" s="13">
        <f t="shared" si="162"/>
        <v>3</v>
      </c>
      <c r="E1332" s="13">
        <f t="shared" si="163"/>
        <v>9</v>
      </c>
      <c r="F1332">
        <v>203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s="16">
        <f t="shared" si="164"/>
        <v>301.71400542968627</v>
      </c>
      <c r="O1332" s="17">
        <f t="shared" si="165"/>
        <v>-98.714005429686267</v>
      </c>
      <c r="P1332" s="18">
        <f t="shared" si="166"/>
        <v>0</v>
      </c>
      <c r="Q1332" s="14">
        <f t="shared" si="167"/>
        <v>9744.4548679721302</v>
      </c>
    </row>
    <row r="1333" spans="1:17">
      <c r="A1333" s="12">
        <v>38406</v>
      </c>
      <c r="B1333" s="13">
        <f t="shared" si="160"/>
        <v>2</v>
      </c>
      <c r="C1333" s="13">
        <f t="shared" si="161"/>
        <v>23</v>
      </c>
      <c r="D1333" s="13">
        <f t="shared" si="162"/>
        <v>4</v>
      </c>
      <c r="E1333" s="13">
        <f t="shared" si="163"/>
        <v>9</v>
      </c>
      <c r="F1333">
        <v>296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s="16">
        <f t="shared" si="164"/>
        <v>335.41926120483612</v>
      </c>
      <c r="O1333" s="17">
        <f t="shared" si="165"/>
        <v>-39.419261204836118</v>
      </c>
      <c r="P1333" s="18">
        <f t="shared" si="166"/>
        <v>1</v>
      </c>
      <c r="Q1333" s="14">
        <f t="shared" si="167"/>
        <v>1553.8781539350978</v>
      </c>
    </row>
    <row r="1334" spans="1:17">
      <c r="A1334" s="12">
        <v>38407</v>
      </c>
      <c r="B1334" s="13">
        <f t="shared" si="160"/>
        <v>2</v>
      </c>
      <c r="C1334" s="13">
        <f t="shared" si="161"/>
        <v>24</v>
      </c>
      <c r="D1334" s="13">
        <f t="shared" si="162"/>
        <v>5</v>
      </c>
      <c r="E1334" s="13">
        <f t="shared" si="163"/>
        <v>9</v>
      </c>
      <c r="F1334">
        <v>386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s="16">
        <f t="shared" si="164"/>
        <v>360.35208286501967</v>
      </c>
      <c r="O1334" s="17">
        <f t="shared" si="165"/>
        <v>25.647917134980332</v>
      </c>
      <c r="P1334" s="18">
        <f t="shared" si="166"/>
        <v>0</v>
      </c>
      <c r="Q1334" s="14">
        <f t="shared" si="167"/>
        <v>657.81565336281778</v>
      </c>
    </row>
    <row r="1335" spans="1:17">
      <c r="A1335" s="12">
        <v>38408</v>
      </c>
      <c r="B1335" s="13">
        <f t="shared" si="160"/>
        <v>2</v>
      </c>
      <c r="C1335" s="13">
        <f t="shared" si="161"/>
        <v>25</v>
      </c>
      <c r="D1335" s="13">
        <f t="shared" si="162"/>
        <v>6</v>
      </c>
      <c r="E1335" s="13">
        <f t="shared" si="163"/>
        <v>9</v>
      </c>
      <c r="F1335">
        <v>543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s="16">
        <f t="shared" si="164"/>
        <v>542.85452598286986</v>
      </c>
      <c r="O1335" s="17">
        <f t="shared" si="165"/>
        <v>0.14547401713014096</v>
      </c>
      <c r="P1335" s="18">
        <f t="shared" si="166"/>
        <v>1</v>
      </c>
      <c r="Q1335" s="14">
        <f t="shared" si="167"/>
        <v>2.1162689659980548E-2</v>
      </c>
    </row>
    <row r="1336" spans="1:17">
      <c r="A1336" s="12">
        <v>38409</v>
      </c>
      <c r="B1336" s="13">
        <f t="shared" si="160"/>
        <v>2</v>
      </c>
      <c r="C1336" s="13">
        <f t="shared" si="161"/>
        <v>26</v>
      </c>
      <c r="D1336" s="13">
        <f t="shared" si="162"/>
        <v>7</v>
      </c>
      <c r="E1336" s="13">
        <f t="shared" si="163"/>
        <v>9</v>
      </c>
      <c r="F1336">
        <v>575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 s="16">
        <f t="shared" si="164"/>
        <v>596.53658549626971</v>
      </c>
      <c r="O1336" s="17">
        <f t="shared" si="165"/>
        <v>-21.536585496269709</v>
      </c>
      <c r="P1336" s="18">
        <f t="shared" si="166"/>
        <v>0</v>
      </c>
      <c r="Q1336" s="14">
        <f t="shared" si="167"/>
        <v>463.82451483813475</v>
      </c>
    </row>
    <row r="1337" spans="1:17">
      <c r="A1337" s="12">
        <v>38410</v>
      </c>
      <c r="B1337" s="13">
        <f t="shared" si="160"/>
        <v>2</v>
      </c>
      <c r="C1337" s="13">
        <f t="shared" si="161"/>
        <v>27</v>
      </c>
      <c r="D1337" s="13">
        <f t="shared" si="162"/>
        <v>1</v>
      </c>
      <c r="E1337" s="13">
        <f t="shared" si="163"/>
        <v>10</v>
      </c>
      <c r="F1337">
        <v>369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16">
        <f t="shared" si="164"/>
        <v>425.35289537523323</v>
      </c>
      <c r="O1337" s="17">
        <f t="shared" si="165"/>
        <v>-56.352895375233231</v>
      </c>
      <c r="P1337" s="18">
        <f t="shared" si="166"/>
        <v>0</v>
      </c>
      <c r="Q1337" s="14">
        <f t="shared" si="167"/>
        <v>3175.648817171983</v>
      </c>
    </row>
    <row r="1338" spans="1:17">
      <c r="A1338" s="12">
        <v>38411</v>
      </c>
      <c r="B1338" s="13">
        <f t="shared" si="160"/>
        <v>2</v>
      </c>
      <c r="C1338" s="13">
        <f t="shared" si="161"/>
        <v>28</v>
      </c>
      <c r="D1338" s="13">
        <f t="shared" si="162"/>
        <v>2</v>
      </c>
      <c r="E1338" s="13">
        <f t="shared" si="163"/>
        <v>10</v>
      </c>
      <c r="F1338">
        <v>239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s="16">
        <f t="shared" si="164"/>
        <v>315.30627014524038</v>
      </c>
      <c r="O1338" s="17">
        <f t="shared" si="165"/>
        <v>-76.306270145240376</v>
      </c>
      <c r="P1338" s="18">
        <f t="shared" si="166"/>
        <v>0</v>
      </c>
      <c r="Q1338" s="14">
        <f t="shared" si="167"/>
        <v>5822.6468634784023</v>
      </c>
    </row>
    <row r="1339" spans="1:17">
      <c r="A1339" s="12">
        <v>38412</v>
      </c>
      <c r="B1339" s="13">
        <f t="shared" si="160"/>
        <v>3</v>
      </c>
      <c r="C1339" s="13">
        <f t="shared" si="161"/>
        <v>1</v>
      </c>
      <c r="D1339" s="13">
        <f t="shared" si="162"/>
        <v>3</v>
      </c>
      <c r="E1339" s="13">
        <f t="shared" si="163"/>
        <v>10</v>
      </c>
      <c r="F1339">
        <v>285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16">
        <f t="shared" si="164"/>
        <v>333.35692554301346</v>
      </c>
      <c r="O1339" s="17">
        <f t="shared" si="165"/>
        <v>-48.35692554301346</v>
      </c>
      <c r="P1339" s="18">
        <f t="shared" si="166"/>
        <v>0</v>
      </c>
      <c r="Q1339" s="14">
        <f t="shared" si="167"/>
        <v>2338.3922479725475</v>
      </c>
    </row>
    <row r="1340" spans="1:17">
      <c r="A1340" s="12">
        <v>38413</v>
      </c>
      <c r="B1340" s="13">
        <f t="shared" si="160"/>
        <v>3</v>
      </c>
      <c r="C1340" s="13">
        <f t="shared" si="161"/>
        <v>2</v>
      </c>
      <c r="D1340" s="13">
        <f t="shared" si="162"/>
        <v>4</v>
      </c>
      <c r="E1340" s="13">
        <f t="shared" si="163"/>
        <v>10</v>
      </c>
      <c r="F1340">
        <v>348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s="16">
        <f t="shared" si="164"/>
        <v>367.06218131816331</v>
      </c>
      <c r="O1340" s="17">
        <f t="shared" si="165"/>
        <v>-19.062181318163312</v>
      </c>
      <c r="P1340" s="18">
        <f t="shared" si="166"/>
        <v>0</v>
      </c>
      <c r="Q1340" s="14">
        <f t="shared" si="167"/>
        <v>363.36675660653435</v>
      </c>
    </row>
    <row r="1341" spans="1:17">
      <c r="A1341" s="12">
        <v>38414</v>
      </c>
      <c r="B1341" s="13">
        <f t="shared" si="160"/>
        <v>3</v>
      </c>
      <c r="C1341" s="13">
        <f t="shared" si="161"/>
        <v>3</v>
      </c>
      <c r="D1341" s="13">
        <f t="shared" si="162"/>
        <v>5</v>
      </c>
      <c r="E1341" s="13">
        <f t="shared" si="163"/>
        <v>10</v>
      </c>
      <c r="F1341">
        <v>354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s="16">
        <f t="shared" si="164"/>
        <v>391.99500297834686</v>
      </c>
      <c r="O1341" s="17">
        <f t="shared" si="165"/>
        <v>-37.995002978346861</v>
      </c>
      <c r="P1341" s="18">
        <f t="shared" si="166"/>
        <v>1</v>
      </c>
      <c r="Q1341" s="14">
        <f t="shared" si="167"/>
        <v>1443.6202513245869</v>
      </c>
    </row>
    <row r="1342" spans="1:17">
      <c r="A1342" s="12">
        <v>38415</v>
      </c>
      <c r="B1342" s="13">
        <f t="shared" si="160"/>
        <v>3</v>
      </c>
      <c r="C1342" s="13">
        <f t="shared" si="161"/>
        <v>4</v>
      </c>
      <c r="D1342" s="13">
        <f t="shared" si="162"/>
        <v>6</v>
      </c>
      <c r="E1342" s="13">
        <f t="shared" si="163"/>
        <v>10</v>
      </c>
      <c r="F1342">
        <v>612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s="16">
        <f t="shared" si="164"/>
        <v>574.49744609619711</v>
      </c>
      <c r="O1342" s="17">
        <f t="shared" si="165"/>
        <v>37.502553903802891</v>
      </c>
      <c r="P1342" s="18">
        <f t="shared" si="166"/>
        <v>1</v>
      </c>
      <c r="Q1342" s="14">
        <f t="shared" si="167"/>
        <v>1406.4415493076415</v>
      </c>
    </row>
    <row r="1343" spans="1:17">
      <c r="A1343" s="12">
        <v>38416</v>
      </c>
      <c r="B1343" s="13">
        <f t="shared" si="160"/>
        <v>3</v>
      </c>
      <c r="C1343" s="13">
        <f t="shared" si="161"/>
        <v>5</v>
      </c>
      <c r="D1343" s="13">
        <f t="shared" si="162"/>
        <v>7</v>
      </c>
      <c r="E1343" s="13">
        <f t="shared" si="163"/>
        <v>10</v>
      </c>
      <c r="F1343">
        <v>597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s="16">
        <f t="shared" si="164"/>
        <v>628.17950560959696</v>
      </c>
      <c r="O1343" s="17">
        <f t="shared" si="165"/>
        <v>-31.179505609596958</v>
      </c>
      <c r="P1343" s="18">
        <f t="shared" si="166"/>
        <v>1</v>
      </c>
      <c r="Q1343" s="14">
        <f t="shared" si="167"/>
        <v>972.16157005888817</v>
      </c>
    </row>
    <row r="1344" spans="1:17">
      <c r="A1344" s="12">
        <v>38417</v>
      </c>
      <c r="B1344" s="13">
        <f t="shared" si="160"/>
        <v>3</v>
      </c>
      <c r="C1344" s="13">
        <f t="shared" si="161"/>
        <v>6</v>
      </c>
      <c r="D1344" s="13">
        <f t="shared" si="162"/>
        <v>1</v>
      </c>
      <c r="E1344" s="13">
        <f t="shared" si="163"/>
        <v>11</v>
      </c>
      <c r="F1344">
        <v>481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s="16">
        <f t="shared" si="164"/>
        <v>416.53146942575819</v>
      </c>
      <c r="O1344" s="17">
        <f t="shared" si="165"/>
        <v>64.468530574241811</v>
      </c>
      <c r="P1344" s="18">
        <f t="shared" si="166"/>
        <v>1</v>
      </c>
      <c r="Q1344" s="14">
        <f t="shared" si="167"/>
        <v>4156.1914344019515</v>
      </c>
    </row>
    <row r="1345" spans="1:17">
      <c r="A1345" s="12">
        <v>38418</v>
      </c>
      <c r="B1345" s="13">
        <f t="shared" si="160"/>
        <v>3</v>
      </c>
      <c r="C1345" s="13">
        <f t="shared" si="161"/>
        <v>7</v>
      </c>
      <c r="D1345" s="13">
        <f t="shared" si="162"/>
        <v>2</v>
      </c>
      <c r="E1345" s="13">
        <f t="shared" si="163"/>
        <v>11</v>
      </c>
      <c r="F1345">
        <v>302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s="16">
        <f t="shared" si="164"/>
        <v>306.48484419576533</v>
      </c>
      <c r="O1345" s="17">
        <f t="shared" si="165"/>
        <v>-4.4848441957653336</v>
      </c>
      <c r="P1345" s="18">
        <f t="shared" si="166"/>
        <v>0</v>
      </c>
      <c r="Q1345" s="14">
        <f t="shared" si="167"/>
        <v>20.11382746029</v>
      </c>
    </row>
    <row r="1346" spans="1:17">
      <c r="A1346" s="12">
        <v>38419</v>
      </c>
      <c r="B1346" s="13">
        <f t="shared" si="160"/>
        <v>3</v>
      </c>
      <c r="C1346" s="13">
        <f t="shared" si="161"/>
        <v>8</v>
      </c>
      <c r="D1346" s="13">
        <f t="shared" si="162"/>
        <v>3</v>
      </c>
      <c r="E1346" s="13">
        <f t="shared" si="163"/>
        <v>11</v>
      </c>
      <c r="F1346">
        <v>293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s="16">
        <f t="shared" si="164"/>
        <v>324.53549959353842</v>
      </c>
      <c r="O1346" s="17">
        <f t="shared" si="165"/>
        <v>-31.535499593538418</v>
      </c>
      <c r="P1346" s="18">
        <f t="shared" si="166"/>
        <v>0</v>
      </c>
      <c r="Q1346" s="14">
        <f t="shared" si="167"/>
        <v>994.48773461406176</v>
      </c>
    </row>
    <row r="1347" spans="1:17">
      <c r="A1347" s="12">
        <v>38420</v>
      </c>
      <c r="B1347" s="13">
        <f t="shared" si="160"/>
        <v>3</v>
      </c>
      <c r="C1347" s="13">
        <f t="shared" si="161"/>
        <v>9</v>
      </c>
      <c r="D1347" s="13">
        <f t="shared" si="162"/>
        <v>4</v>
      </c>
      <c r="E1347" s="13">
        <f t="shared" si="163"/>
        <v>11</v>
      </c>
      <c r="F1347">
        <v>310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 s="16">
        <f t="shared" si="164"/>
        <v>358.24075536868827</v>
      </c>
      <c r="O1347" s="17">
        <f t="shared" si="165"/>
        <v>-48.240755368688269</v>
      </c>
      <c r="P1347" s="18">
        <f t="shared" si="166"/>
        <v>0</v>
      </c>
      <c r="Q1347" s="14">
        <f t="shared" si="167"/>
        <v>2327.1704785416259</v>
      </c>
    </row>
    <row r="1348" spans="1:17">
      <c r="A1348" s="12">
        <v>38421</v>
      </c>
      <c r="B1348" s="13">
        <f t="shared" si="160"/>
        <v>3</v>
      </c>
      <c r="C1348" s="13">
        <f t="shared" si="161"/>
        <v>10</v>
      </c>
      <c r="D1348" s="13">
        <f t="shared" si="162"/>
        <v>5</v>
      </c>
      <c r="E1348" s="13">
        <f t="shared" si="163"/>
        <v>11</v>
      </c>
      <c r="F1348">
        <v>308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s="16">
        <f t="shared" si="164"/>
        <v>383.17357702887182</v>
      </c>
      <c r="O1348" s="17">
        <f t="shared" si="165"/>
        <v>-75.173577028871819</v>
      </c>
      <c r="P1348" s="18">
        <f t="shared" si="166"/>
        <v>0</v>
      </c>
      <c r="Q1348" s="14">
        <f t="shared" si="167"/>
        <v>5651.0666833157247</v>
      </c>
    </row>
    <row r="1349" spans="1:17">
      <c r="A1349" s="12">
        <v>38422</v>
      </c>
      <c r="B1349" s="13">
        <f t="shared" si="160"/>
        <v>3</v>
      </c>
      <c r="C1349" s="13">
        <f t="shared" si="161"/>
        <v>11</v>
      </c>
      <c r="D1349" s="13">
        <f t="shared" si="162"/>
        <v>6</v>
      </c>
      <c r="E1349" s="13">
        <f t="shared" si="163"/>
        <v>11</v>
      </c>
      <c r="F1349">
        <v>480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 s="16">
        <f t="shared" si="164"/>
        <v>565.67602014672207</v>
      </c>
      <c r="O1349" s="17">
        <f t="shared" si="165"/>
        <v>-85.676020146722067</v>
      </c>
      <c r="P1349" s="18">
        <f t="shared" si="166"/>
        <v>0</v>
      </c>
      <c r="Q1349" s="14">
        <f t="shared" si="167"/>
        <v>7340.3804281815255</v>
      </c>
    </row>
    <row r="1350" spans="1:17">
      <c r="A1350" s="12">
        <v>38423</v>
      </c>
      <c r="B1350" s="13">
        <f t="shared" ref="B1350:B1413" si="168">MONTH(A1350)</f>
        <v>3</v>
      </c>
      <c r="C1350" s="13">
        <f t="shared" ref="C1350:C1413" si="169">DAY(A1350)</f>
        <v>12</v>
      </c>
      <c r="D1350" s="13">
        <f t="shared" ref="D1350:D1413" si="170">WEEKDAY(A1350)</f>
        <v>7</v>
      </c>
      <c r="E1350" s="13">
        <f t="shared" ref="E1350:E1413" si="171">WEEKNUM(A1350)</f>
        <v>11</v>
      </c>
      <c r="F1350">
        <v>507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s="16">
        <f t="shared" si="164"/>
        <v>619.35807966012192</v>
      </c>
      <c r="O1350" s="17">
        <f t="shared" si="165"/>
        <v>-112.35807966012192</v>
      </c>
      <c r="P1350" s="18">
        <f t="shared" si="166"/>
        <v>0</v>
      </c>
      <c r="Q1350" s="14">
        <f t="shared" si="167"/>
        <v>12624.338064910302</v>
      </c>
    </row>
    <row r="1351" spans="1:17">
      <c r="A1351" s="12">
        <v>38424</v>
      </c>
      <c r="B1351" s="13">
        <f t="shared" si="168"/>
        <v>3</v>
      </c>
      <c r="C1351" s="13">
        <f t="shared" si="169"/>
        <v>13</v>
      </c>
      <c r="D1351" s="13">
        <f t="shared" si="170"/>
        <v>1</v>
      </c>
      <c r="E1351" s="13">
        <f t="shared" si="171"/>
        <v>12</v>
      </c>
      <c r="F1351">
        <v>341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 s="16">
        <f t="shared" ref="N1351:N1414" si="172">$T$5+VLOOKUP(D1351,$S$8:$T$14,2)+VLOOKUP(E1351,$S$17:$T$69,2)+G1351*$T$73+H1351*$T$74+I1351*$T$75+J1351*$T$76+M1351*$T$79+L1351*$T$78+K1351*$T$77</f>
        <v>409.88862228880765</v>
      </c>
      <c r="O1351" s="17">
        <f t="shared" ref="O1351:O1414" si="173">F1351-N1351</f>
        <v>-68.888622288807653</v>
      </c>
      <c r="P1351" s="18">
        <f t="shared" ref="P1351:P1414" si="174">IF(O1351*O1352&lt;0,1,0)</f>
        <v>1</v>
      </c>
      <c r="Q1351" s="14">
        <f t="shared" ref="Q1351:Q1414" si="175">O1351^2</f>
        <v>4745.6422808500065</v>
      </c>
    </row>
    <row r="1352" spans="1:17">
      <c r="A1352" s="12">
        <v>38425</v>
      </c>
      <c r="B1352" s="13">
        <f t="shared" si="168"/>
        <v>3</v>
      </c>
      <c r="C1352" s="13">
        <f t="shared" si="169"/>
        <v>14</v>
      </c>
      <c r="D1352" s="13">
        <f t="shared" si="170"/>
        <v>2</v>
      </c>
      <c r="E1352" s="13">
        <f t="shared" si="171"/>
        <v>12</v>
      </c>
      <c r="F1352">
        <v>327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 s="16">
        <f t="shared" si="172"/>
        <v>299.8419970588148</v>
      </c>
      <c r="O1352" s="17">
        <f t="shared" si="173"/>
        <v>27.158002941185202</v>
      </c>
      <c r="P1352" s="18">
        <f t="shared" si="174"/>
        <v>1</v>
      </c>
      <c r="Q1352" s="14">
        <f t="shared" si="175"/>
        <v>737.55712375342409</v>
      </c>
    </row>
    <row r="1353" spans="1:17">
      <c r="A1353" s="12">
        <v>38426</v>
      </c>
      <c r="B1353" s="13">
        <f t="shared" si="168"/>
        <v>3</v>
      </c>
      <c r="C1353" s="13">
        <f t="shared" si="169"/>
        <v>15</v>
      </c>
      <c r="D1353" s="13">
        <f t="shared" si="170"/>
        <v>3</v>
      </c>
      <c r="E1353" s="13">
        <f t="shared" si="171"/>
        <v>12</v>
      </c>
      <c r="F1353">
        <v>294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s="16">
        <f t="shared" si="172"/>
        <v>317.89265245658788</v>
      </c>
      <c r="O1353" s="17">
        <f t="shared" si="173"/>
        <v>-23.892652456587882</v>
      </c>
      <c r="P1353" s="18">
        <f t="shared" si="174"/>
        <v>1</v>
      </c>
      <c r="Q1353" s="14">
        <f t="shared" si="175"/>
        <v>570.85884141129497</v>
      </c>
    </row>
    <row r="1354" spans="1:17">
      <c r="A1354" s="12">
        <v>38427</v>
      </c>
      <c r="B1354" s="13">
        <f t="shared" si="168"/>
        <v>3</v>
      </c>
      <c r="C1354" s="13">
        <f t="shared" si="169"/>
        <v>16</v>
      </c>
      <c r="D1354" s="13">
        <f t="shared" si="170"/>
        <v>4</v>
      </c>
      <c r="E1354" s="13">
        <f t="shared" si="171"/>
        <v>12</v>
      </c>
      <c r="F1354">
        <v>380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16">
        <f t="shared" si="172"/>
        <v>351.59790823173773</v>
      </c>
      <c r="O1354" s="17">
        <f t="shared" si="173"/>
        <v>28.402091768262267</v>
      </c>
      <c r="P1354" s="18">
        <f t="shared" si="174"/>
        <v>1</v>
      </c>
      <c r="Q1354" s="14">
        <f t="shared" si="175"/>
        <v>806.67881681279118</v>
      </c>
    </row>
    <row r="1355" spans="1:17">
      <c r="A1355" s="12">
        <v>38428</v>
      </c>
      <c r="B1355" s="13">
        <f t="shared" si="168"/>
        <v>3</v>
      </c>
      <c r="C1355" s="13">
        <f t="shared" si="169"/>
        <v>17</v>
      </c>
      <c r="D1355" s="13">
        <f t="shared" si="170"/>
        <v>5</v>
      </c>
      <c r="E1355" s="13">
        <f t="shared" si="171"/>
        <v>12</v>
      </c>
      <c r="F1355">
        <v>356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s="16">
        <f t="shared" si="172"/>
        <v>376.53072989192128</v>
      </c>
      <c r="O1355" s="17">
        <f t="shared" si="173"/>
        <v>-20.530729891921283</v>
      </c>
      <c r="P1355" s="18">
        <f t="shared" si="174"/>
        <v>0</v>
      </c>
      <c r="Q1355" s="14">
        <f t="shared" si="175"/>
        <v>421.51086989503005</v>
      </c>
    </row>
    <row r="1356" spans="1:17">
      <c r="A1356" s="12">
        <v>38429</v>
      </c>
      <c r="B1356" s="13">
        <f t="shared" si="168"/>
        <v>3</v>
      </c>
      <c r="C1356" s="13">
        <f t="shared" si="169"/>
        <v>18</v>
      </c>
      <c r="D1356" s="13">
        <f t="shared" si="170"/>
        <v>6</v>
      </c>
      <c r="E1356" s="13">
        <f t="shared" si="171"/>
        <v>12</v>
      </c>
      <c r="F1356">
        <v>520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s="16">
        <f t="shared" si="172"/>
        <v>559.03317300977153</v>
      </c>
      <c r="O1356" s="17">
        <f t="shared" si="173"/>
        <v>-39.033173009771531</v>
      </c>
      <c r="P1356" s="18">
        <f t="shared" si="174"/>
        <v>0</v>
      </c>
      <c r="Q1356" s="14">
        <f t="shared" si="175"/>
        <v>1523.5885952107567</v>
      </c>
    </row>
    <row r="1357" spans="1:17">
      <c r="A1357" s="12">
        <v>38430</v>
      </c>
      <c r="B1357" s="13">
        <f t="shared" si="168"/>
        <v>3</v>
      </c>
      <c r="C1357" s="13">
        <f t="shared" si="169"/>
        <v>19</v>
      </c>
      <c r="D1357" s="13">
        <f t="shared" si="170"/>
        <v>7</v>
      </c>
      <c r="E1357" s="13">
        <f t="shared" si="171"/>
        <v>12</v>
      </c>
      <c r="F1357">
        <v>467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s="16">
        <f t="shared" si="172"/>
        <v>612.71523252317138</v>
      </c>
      <c r="O1357" s="17">
        <f t="shared" si="173"/>
        <v>-145.71523252317138</v>
      </c>
      <c r="P1357" s="18">
        <f t="shared" si="174"/>
        <v>0</v>
      </c>
      <c r="Q1357" s="14">
        <f t="shared" si="175"/>
        <v>21232.928989281903</v>
      </c>
    </row>
    <row r="1358" spans="1:17">
      <c r="A1358" s="12">
        <v>38431</v>
      </c>
      <c r="B1358" s="13">
        <f t="shared" si="168"/>
        <v>3</v>
      </c>
      <c r="C1358" s="13">
        <f t="shared" si="169"/>
        <v>20</v>
      </c>
      <c r="D1358" s="13">
        <f t="shared" si="170"/>
        <v>1</v>
      </c>
      <c r="E1358" s="13">
        <f t="shared" si="171"/>
        <v>13</v>
      </c>
      <c r="F1358">
        <v>374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s="16">
        <f t="shared" si="172"/>
        <v>418.32667749919625</v>
      </c>
      <c r="O1358" s="17">
        <f t="shared" si="173"/>
        <v>-44.326677499196251</v>
      </c>
      <c r="P1358" s="18">
        <f t="shared" si="174"/>
        <v>0</v>
      </c>
      <c r="Q1358" s="14">
        <f t="shared" si="175"/>
        <v>1964.8543381177512</v>
      </c>
    </row>
    <row r="1359" spans="1:17">
      <c r="A1359" s="12">
        <v>38432</v>
      </c>
      <c r="B1359" s="13">
        <f t="shared" si="168"/>
        <v>3</v>
      </c>
      <c r="C1359" s="13">
        <f t="shared" si="169"/>
        <v>21</v>
      </c>
      <c r="D1359" s="13">
        <f t="shared" si="170"/>
        <v>2</v>
      </c>
      <c r="E1359" s="13">
        <f t="shared" si="171"/>
        <v>13</v>
      </c>
      <c r="F1359">
        <v>306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s="16">
        <f t="shared" si="172"/>
        <v>308.2800522692034</v>
      </c>
      <c r="O1359" s="17">
        <f t="shared" si="173"/>
        <v>-2.2800522692033951</v>
      </c>
      <c r="P1359" s="18">
        <f t="shared" si="174"/>
        <v>0</v>
      </c>
      <c r="Q1359" s="14">
        <f t="shared" si="175"/>
        <v>5.198638350299551</v>
      </c>
    </row>
    <row r="1360" spans="1:17">
      <c r="A1360" s="12">
        <v>38433</v>
      </c>
      <c r="B1360" s="13">
        <f t="shared" si="168"/>
        <v>3</v>
      </c>
      <c r="C1360" s="13">
        <f t="shared" si="169"/>
        <v>22</v>
      </c>
      <c r="D1360" s="13">
        <f t="shared" si="170"/>
        <v>3</v>
      </c>
      <c r="E1360" s="13">
        <f t="shared" si="171"/>
        <v>13</v>
      </c>
      <c r="F1360">
        <v>294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s="16">
        <f t="shared" si="172"/>
        <v>326.33070766697648</v>
      </c>
      <c r="O1360" s="17">
        <f t="shared" si="173"/>
        <v>-32.33070766697648</v>
      </c>
      <c r="P1360" s="18">
        <f t="shared" si="174"/>
        <v>0</v>
      </c>
      <c r="Q1360" s="14">
        <f t="shared" si="175"/>
        <v>1045.2746582474917</v>
      </c>
    </row>
    <row r="1361" spans="1:17">
      <c r="A1361" s="12">
        <v>38434</v>
      </c>
      <c r="B1361" s="13">
        <f t="shared" si="168"/>
        <v>3</v>
      </c>
      <c r="C1361" s="13">
        <f t="shared" si="169"/>
        <v>23</v>
      </c>
      <c r="D1361" s="13">
        <f t="shared" si="170"/>
        <v>4</v>
      </c>
      <c r="E1361" s="13">
        <f t="shared" si="171"/>
        <v>13</v>
      </c>
      <c r="F1361">
        <v>356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s="16">
        <f t="shared" si="172"/>
        <v>360.03596344212633</v>
      </c>
      <c r="O1361" s="17">
        <f t="shared" si="173"/>
        <v>-4.0359634421263308</v>
      </c>
      <c r="P1361" s="18">
        <f t="shared" si="174"/>
        <v>1</v>
      </c>
      <c r="Q1361" s="14">
        <f t="shared" si="175"/>
        <v>16.28900090618022</v>
      </c>
    </row>
    <row r="1362" spans="1:17">
      <c r="A1362" s="12">
        <v>38435</v>
      </c>
      <c r="B1362" s="13">
        <f t="shared" si="168"/>
        <v>3</v>
      </c>
      <c r="C1362" s="13">
        <f t="shared" si="169"/>
        <v>24</v>
      </c>
      <c r="D1362" s="13">
        <f t="shared" si="170"/>
        <v>5</v>
      </c>
      <c r="E1362" s="13">
        <f t="shared" si="171"/>
        <v>13</v>
      </c>
      <c r="F1362">
        <v>418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 s="16">
        <f t="shared" si="172"/>
        <v>384.96878510230988</v>
      </c>
      <c r="O1362" s="17">
        <f t="shared" si="173"/>
        <v>33.03121489769012</v>
      </c>
      <c r="P1362" s="18">
        <f t="shared" si="174"/>
        <v>1</v>
      </c>
      <c r="Q1362" s="14">
        <f t="shared" si="175"/>
        <v>1091.0611576173858</v>
      </c>
    </row>
    <row r="1363" spans="1:17">
      <c r="A1363" s="12">
        <v>38436</v>
      </c>
      <c r="B1363" s="13">
        <f t="shared" si="168"/>
        <v>3</v>
      </c>
      <c r="C1363" s="13">
        <f t="shared" si="169"/>
        <v>25</v>
      </c>
      <c r="D1363" s="13">
        <f t="shared" si="170"/>
        <v>6</v>
      </c>
      <c r="E1363" s="13">
        <f t="shared" si="171"/>
        <v>13</v>
      </c>
      <c r="F1363">
        <v>597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0</v>
      </c>
      <c r="N1363" s="16">
        <f t="shared" si="172"/>
        <v>619.33662136765849</v>
      </c>
      <c r="O1363" s="17">
        <f t="shared" si="173"/>
        <v>-22.336621367658495</v>
      </c>
      <c r="P1363" s="18">
        <f t="shared" si="174"/>
        <v>0</v>
      </c>
      <c r="Q1363" s="14">
        <f t="shared" si="175"/>
        <v>498.92465412213807</v>
      </c>
    </row>
    <row r="1364" spans="1:17">
      <c r="A1364" s="12">
        <v>38437</v>
      </c>
      <c r="B1364" s="13">
        <f t="shared" si="168"/>
        <v>3</v>
      </c>
      <c r="C1364" s="13">
        <f t="shared" si="169"/>
        <v>26</v>
      </c>
      <c r="D1364" s="13">
        <f t="shared" si="170"/>
        <v>7</v>
      </c>
      <c r="E1364" s="13">
        <f t="shared" si="171"/>
        <v>13</v>
      </c>
      <c r="F1364">
        <v>595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 s="16">
        <f t="shared" si="172"/>
        <v>621.15328773355998</v>
      </c>
      <c r="O1364" s="17">
        <f t="shared" si="173"/>
        <v>-26.153287733559978</v>
      </c>
      <c r="P1364" s="18">
        <f t="shared" si="174"/>
        <v>0</v>
      </c>
      <c r="Q1364" s="14">
        <f t="shared" si="175"/>
        <v>683.99445927437876</v>
      </c>
    </row>
    <row r="1365" spans="1:17">
      <c r="A1365" s="12">
        <v>38438</v>
      </c>
      <c r="B1365" s="13">
        <f t="shared" si="168"/>
        <v>3</v>
      </c>
      <c r="C1365" s="13">
        <f t="shared" si="169"/>
        <v>27</v>
      </c>
      <c r="D1365" s="13">
        <f t="shared" si="170"/>
        <v>1</v>
      </c>
      <c r="E1365" s="13">
        <f t="shared" si="171"/>
        <v>14</v>
      </c>
      <c r="F1365">
        <v>261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 s="16">
        <f t="shared" si="172"/>
        <v>379.85290262933819</v>
      </c>
      <c r="O1365" s="17">
        <f t="shared" si="173"/>
        <v>-118.85290262933819</v>
      </c>
      <c r="P1365" s="18">
        <f t="shared" si="174"/>
        <v>0</v>
      </c>
      <c r="Q1365" s="14">
        <f t="shared" si="175"/>
        <v>14126.012463418945</v>
      </c>
    </row>
    <row r="1366" spans="1:17">
      <c r="A1366" s="12">
        <v>38439</v>
      </c>
      <c r="B1366" s="13">
        <f t="shared" si="168"/>
        <v>3</v>
      </c>
      <c r="C1366" s="13">
        <f t="shared" si="169"/>
        <v>28</v>
      </c>
      <c r="D1366" s="13">
        <f t="shared" si="170"/>
        <v>2</v>
      </c>
      <c r="E1366" s="13">
        <f t="shared" si="171"/>
        <v>14</v>
      </c>
      <c r="F1366">
        <v>256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 s="16">
        <f t="shared" si="172"/>
        <v>269.80627739934533</v>
      </c>
      <c r="O1366" s="17">
        <f t="shared" si="173"/>
        <v>-13.806277399345333</v>
      </c>
      <c r="P1366" s="18">
        <f t="shared" si="174"/>
        <v>1</v>
      </c>
      <c r="Q1366" s="14">
        <f t="shared" si="175"/>
        <v>190.61329562767375</v>
      </c>
    </row>
    <row r="1367" spans="1:17">
      <c r="A1367" s="12">
        <v>38440</v>
      </c>
      <c r="B1367" s="13">
        <f t="shared" si="168"/>
        <v>3</v>
      </c>
      <c r="C1367" s="13">
        <f t="shared" si="169"/>
        <v>29</v>
      </c>
      <c r="D1367" s="13">
        <f t="shared" si="170"/>
        <v>3</v>
      </c>
      <c r="E1367" s="13">
        <f t="shared" si="171"/>
        <v>14</v>
      </c>
      <c r="F1367">
        <v>290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 s="16">
        <f t="shared" si="172"/>
        <v>287.85693279711842</v>
      </c>
      <c r="O1367" s="17">
        <f t="shared" si="173"/>
        <v>2.143067202881582</v>
      </c>
      <c r="P1367" s="18">
        <f t="shared" si="174"/>
        <v>1</v>
      </c>
      <c r="Q1367" s="14">
        <f t="shared" si="175"/>
        <v>4.5927370360666879</v>
      </c>
    </row>
    <row r="1368" spans="1:17">
      <c r="A1368" s="12">
        <v>38441</v>
      </c>
      <c r="B1368" s="13">
        <f t="shared" si="168"/>
        <v>3</v>
      </c>
      <c r="C1368" s="13">
        <f t="shared" si="169"/>
        <v>30</v>
      </c>
      <c r="D1368" s="13">
        <f t="shared" si="170"/>
        <v>4</v>
      </c>
      <c r="E1368" s="13">
        <f t="shared" si="171"/>
        <v>14</v>
      </c>
      <c r="F1368">
        <v>233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s="16">
        <f t="shared" si="172"/>
        <v>321.56218857226827</v>
      </c>
      <c r="O1368" s="17">
        <f t="shared" si="173"/>
        <v>-88.562188572268269</v>
      </c>
      <c r="P1368" s="18">
        <f t="shared" si="174"/>
        <v>0</v>
      </c>
      <c r="Q1368" s="14">
        <f t="shared" si="175"/>
        <v>7843.2612447100046</v>
      </c>
    </row>
    <row r="1369" spans="1:17">
      <c r="A1369" s="12">
        <v>38442</v>
      </c>
      <c r="B1369" s="13">
        <f t="shared" si="168"/>
        <v>3</v>
      </c>
      <c r="C1369" s="13">
        <f t="shared" si="169"/>
        <v>31</v>
      </c>
      <c r="D1369" s="13">
        <f t="shared" si="170"/>
        <v>5</v>
      </c>
      <c r="E1369" s="13">
        <f t="shared" si="171"/>
        <v>14</v>
      </c>
      <c r="F1369">
        <v>344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s="16">
        <f t="shared" si="172"/>
        <v>346.49501023245182</v>
      </c>
      <c r="O1369" s="17">
        <f t="shared" si="173"/>
        <v>-2.4950102324518184</v>
      </c>
      <c r="P1369" s="18">
        <f t="shared" si="174"/>
        <v>0</v>
      </c>
      <c r="Q1369" s="14">
        <f t="shared" si="175"/>
        <v>6.2250760600392772</v>
      </c>
    </row>
    <row r="1370" spans="1:17">
      <c r="A1370" s="12">
        <v>38443</v>
      </c>
      <c r="B1370" s="13">
        <f t="shared" si="168"/>
        <v>4</v>
      </c>
      <c r="C1370" s="13">
        <f t="shared" si="169"/>
        <v>1</v>
      </c>
      <c r="D1370" s="13">
        <f t="shared" si="170"/>
        <v>6</v>
      </c>
      <c r="E1370" s="13">
        <f t="shared" si="171"/>
        <v>14</v>
      </c>
      <c r="F1370">
        <v>505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 s="16">
        <f t="shared" si="172"/>
        <v>528.99745335030207</v>
      </c>
      <c r="O1370" s="17">
        <f t="shared" si="173"/>
        <v>-23.997453350302067</v>
      </c>
      <c r="P1370" s="18">
        <f t="shared" si="174"/>
        <v>0</v>
      </c>
      <c r="Q1370" s="14">
        <f t="shared" si="175"/>
        <v>575.8777672999239</v>
      </c>
    </row>
    <row r="1371" spans="1:17">
      <c r="A1371" s="12">
        <v>38444</v>
      </c>
      <c r="B1371" s="13">
        <f t="shared" si="168"/>
        <v>4</v>
      </c>
      <c r="C1371" s="13">
        <f t="shared" si="169"/>
        <v>2</v>
      </c>
      <c r="D1371" s="13">
        <f t="shared" si="170"/>
        <v>7</v>
      </c>
      <c r="E1371" s="13">
        <f t="shared" si="171"/>
        <v>14</v>
      </c>
      <c r="F1371">
        <v>564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 s="16">
        <f t="shared" si="172"/>
        <v>582.67951286370192</v>
      </c>
      <c r="O1371" s="17">
        <f t="shared" si="173"/>
        <v>-18.679512863701916</v>
      </c>
      <c r="P1371" s="18">
        <f t="shared" si="174"/>
        <v>1</v>
      </c>
      <c r="Q1371" s="14">
        <f t="shared" si="175"/>
        <v>348.92420082520533</v>
      </c>
    </row>
    <row r="1372" spans="1:17">
      <c r="A1372" s="12">
        <v>38445</v>
      </c>
      <c r="B1372" s="13">
        <f t="shared" si="168"/>
        <v>4</v>
      </c>
      <c r="C1372" s="13">
        <f t="shared" si="169"/>
        <v>3</v>
      </c>
      <c r="D1372" s="13">
        <f t="shared" si="170"/>
        <v>1</v>
      </c>
      <c r="E1372" s="13">
        <f t="shared" si="171"/>
        <v>15</v>
      </c>
      <c r="F1372">
        <v>386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 s="16">
        <f t="shared" si="172"/>
        <v>379.14336350167775</v>
      </c>
      <c r="O1372" s="17">
        <f t="shared" si="173"/>
        <v>6.8566364983222456</v>
      </c>
      <c r="P1372" s="18">
        <f t="shared" si="174"/>
        <v>1</v>
      </c>
      <c r="Q1372" s="14">
        <f t="shared" si="175"/>
        <v>47.013464070124748</v>
      </c>
    </row>
    <row r="1373" spans="1:17">
      <c r="A1373" s="12">
        <v>38446</v>
      </c>
      <c r="B1373" s="13">
        <f t="shared" si="168"/>
        <v>4</v>
      </c>
      <c r="C1373" s="13">
        <f t="shared" si="169"/>
        <v>4</v>
      </c>
      <c r="D1373" s="13">
        <f t="shared" si="170"/>
        <v>2</v>
      </c>
      <c r="E1373" s="13">
        <f t="shared" si="171"/>
        <v>15</v>
      </c>
      <c r="F1373">
        <v>199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 s="16">
        <f t="shared" si="172"/>
        <v>269.0967382716849</v>
      </c>
      <c r="O1373" s="17">
        <f t="shared" si="173"/>
        <v>-70.096738271684899</v>
      </c>
      <c r="P1373" s="18">
        <f t="shared" si="174"/>
        <v>0</v>
      </c>
      <c r="Q1373" s="14">
        <f t="shared" si="175"/>
        <v>4913.5527163290944</v>
      </c>
    </row>
    <row r="1374" spans="1:17">
      <c r="A1374" s="12">
        <v>38447</v>
      </c>
      <c r="B1374" s="13">
        <f t="shared" si="168"/>
        <v>4</v>
      </c>
      <c r="C1374" s="13">
        <f t="shared" si="169"/>
        <v>5</v>
      </c>
      <c r="D1374" s="13">
        <f t="shared" si="170"/>
        <v>3</v>
      </c>
      <c r="E1374" s="13">
        <f t="shared" si="171"/>
        <v>15</v>
      </c>
      <c r="F1374">
        <v>267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 s="16">
        <f t="shared" si="172"/>
        <v>287.14739366945798</v>
      </c>
      <c r="O1374" s="17">
        <f t="shared" si="173"/>
        <v>-20.147393669457983</v>
      </c>
      <c r="P1374" s="18">
        <f t="shared" si="174"/>
        <v>0</v>
      </c>
      <c r="Q1374" s="14">
        <f t="shared" si="175"/>
        <v>405.9174716721156</v>
      </c>
    </row>
    <row r="1375" spans="1:17">
      <c r="A1375" s="12">
        <v>38448</v>
      </c>
      <c r="B1375" s="13">
        <f t="shared" si="168"/>
        <v>4</v>
      </c>
      <c r="C1375" s="13">
        <f t="shared" si="169"/>
        <v>6</v>
      </c>
      <c r="D1375" s="13">
        <f t="shared" si="170"/>
        <v>4</v>
      </c>
      <c r="E1375" s="13">
        <f t="shared" si="171"/>
        <v>15</v>
      </c>
      <c r="F1375">
        <v>311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 s="16">
        <f t="shared" si="172"/>
        <v>320.85264944460783</v>
      </c>
      <c r="O1375" s="17">
        <f t="shared" si="173"/>
        <v>-9.8526494446078345</v>
      </c>
      <c r="P1375" s="18">
        <f t="shared" si="174"/>
        <v>0</v>
      </c>
      <c r="Q1375" s="14">
        <f t="shared" si="175"/>
        <v>97.074701078331074</v>
      </c>
    </row>
    <row r="1376" spans="1:17">
      <c r="A1376" s="12">
        <v>38449</v>
      </c>
      <c r="B1376" s="13">
        <f t="shared" si="168"/>
        <v>4</v>
      </c>
      <c r="C1376" s="13">
        <f t="shared" si="169"/>
        <v>7</v>
      </c>
      <c r="D1376" s="13">
        <f t="shared" si="170"/>
        <v>5</v>
      </c>
      <c r="E1376" s="13">
        <f t="shared" si="171"/>
        <v>15</v>
      </c>
      <c r="F1376">
        <v>316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s="16">
        <f t="shared" si="172"/>
        <v>345.78547110479138</v>
      </c>
      <c r="O1376" s="17">
        <f t="shared" si="173"/>
        <v>-29.785471104791384</v>
      </c>
      <c r="P1376" s="18">
        <f t="shared" si="174"/>
        <v>0</v>
      </c>
      <c r="Q1376" s="14">
        <f t="shared" si="175"/>
        <v>887.17428893436249</v>
      </c>
    </row>
    <row r="1377" spans="1:17">
      <c r="A1377" s="12">
        <v>38450</v>
      </c>
      <c r="B1377" s="13">
        <f t="shared" si="168"/>
        <v>4</v>
      </c>
      <c r="C1377" s="13">
        <f t="shared" si="169"/>
        <v>8</v>
      </c>
      <c r="D1377" s="13">
        <f t="shared" si="170"/>
        <v>6</v>
      </c>
      <c r="E1377" s="13">
        <f t="shared" si="171"/>
        <v>15</v>
      </c>
      <c r="F1377">
        <v>491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 s="16">
        <f t="shared" si="172"/>
        <v>528.28791422264169</v>
      </c>
      <c r="O1377" s="17">
        <f t="shared" si="173"/>
        <v>-37.287914222641689</v>
      </c>
      <c r="P1377" s="18">
        <f t="shared" si="174"/>
        <v>0</v>
      </c>
      <c r="Q1377" s="14">
        <f t="shared" si="175"/>
        <v>1390.3885470750843</v>
      </c>
    </row>
    <row r="1378" spans="1:17">
      <c r="A1378" s="12">
        <v>38451</v>
      </c>
      <c r="B1378" s="13">
        <f t="shared" si="168"/>
        <v>4</v>
      </c>
      <c r="C1378" s="13">
        <f t="shared" si="169"/>
        <v>9</v>
      </c>
      <c r="D1378" s="13">
        <f t="shared" si="170"/>
        <v>7</v>
      </c>
      <c r="E1378" s="13">
        <f t="shared" si="171"/>
        <v>15</v>
      </c>
      <c r="F1378">
        <v>495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 s="16">
        <f t="shared" si="172"/>
        <v>581.96997373604154</v>
      </c>
      <c r="O1378" s="17">
        <f t="shared" si="173"/>
        <v>-86.969973736041538</v>
      </c>
      <c r="P1378" s="18">
        <f t="shared" si="174"/>
        <v>1</v>
      </c>
      <c r="Q1378" s="14">
        <f t="shared" si="175"/>
        <v>7563.7763316477549</v>
      </c>
    </row>
    <row r="1379" spans="1:17">
      <c r="A1379" s="12">
        <v>38452</v>
      </c>
      <c r="B1379" s="13">
        <f t="shared" si="168"/>
        <v>4</v>
      </c>
      <c r="C1379" s="13">
        <f t="shared" si="169"/>
        <v>10</v>
      </c>
      <c r="D1379" s="13">
        <f t="shared" si="170"/>
        <v>1</v>
      </c>
      <c r="E1379" s="13">
        <f t="shared" si="171"/>
        <v>16</v>
      </c>
      <c r="F1379">
        <v>398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 s="16">
        <f t="shared" si="172"/>
        <v>364.14335666470492</v>
      </c>
      <c r="O1379" s="17">
        <f t="shared" si="173"/>
        <v>33.856643335295075</v>
      </c>
      <c r="P1379" s="18">
        <f t="shared" si="174"/>
        <v>1</v>
      </c>
      <c r="Q1379" s="14">
        <f t="shared" si="175"/>
        <v>1146.2722979333805</v>
      </c>
    </row>
    <row r="1380" spans="1:17">
      <c r="A1380" s="12">
        <v>38453</v>
      </c>
      <c r="B1380" s="13">
        <f t="shared" si="168"/>
        <v>4</v>
      </c>
      <c r="C1380" s="13">
        <f t="shared" si="169"/>
        <v>11</v>
      </c>
      <c r="D1380" s="13">
        <f t="shared" si="170"/>
        <v>2</v>
      </c>
      <c r="E1380" s="13">
        <f t="shared" si="171"/>
        <v>16</v>
      </c>
      <c r="F1380">
        <v>243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s="16">
        <f t="shared" si="172"/>
        <v>254.0967314347121</v>
      </c>
      <c r="O1380" s="17">
        <f t="shared" si="173"/>
        <v>-11.096731434712098</v>
      </c>
      <c r="P1380" s="18">
        <f t="shared" si="174"/>
        <v>0</v>
      </c>
      <c r="Q1380" s="14">
        <f t="shared" si="175"/>
        <v>123.1374485341276</v>
      </c>
    </row>
    <row r="1381" spans="1:17">
      <c r="A1381" s="12">
        <v>38454</v>
      </c>
      <c r="B1381" s="13">
        <f t="shared" si="168"/>
        <v>4</v>
      </c>
      <c r="C1381" s="13">
        <f t="shared" si="169"/>
        <v>12</v>
      </c>
      <c r="D1381" s="13">
        <f t="shared" si="170"/>
        <v>3</v>
      </c>
      <c r="E1381" s="13">
        <f t="shared" si="171"/>
        <v>16</v>
      </c>
      <c r="F1381">
        <v>242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 s="16">
        <f t="shared" si="172"/>
        <v>272.14738683248515</v>
      </c>
      <c r="O1381" s="17">
        <f t="shared" si="173"/>
        <v>-30.147386832485154</v>
      </c>
      <c r="P1381" s="18">
        <f t="shared" si="174"/>
        <v>1</v>
      </c>
      <c r="Q1381" s="14">
        <f t="shared" si="175"/>
        <v>908.86493282749927</v>
      </c>
    </row>
    <row r="1382" spans="1:17">
      <c r="A1382" s="12">
        <v>38455</v>
      </c>
      <c r="B1382" s="13">
        <f t="shared" si="168"/>
        <v>4</v>
      </c>
      <c r="C1382" s="13">
        <f t="shared" si="169"/>
        <v>13</v>
      </c>
      <c r="D1382" s="13">
        <f t="shared" si="170"/>
        <v>4</v>
      </c>
      <c r="E1382" s="13">
        <f t="shared" si="171"/>
        <v>16</v>
      </c>
      <c r="F1382">
        <v>337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s="16">
        <f t="shared" si="172"/>
        <v>305.852642607635</v>
      </c>
      <c r="O1382" s="17">
        <f t="shared" si="173"/>
        <v>31.147357392364995</v>
      </c>
      <c r="P1382" s="18">
        <f t="shared" si="174"/>
        <v>1</v>
      </c>
      <c r="Q1382" s="14">
        <f t="shared" si="175"/>
        <v>970.15787252771429</v>
      </c>
    </row>
    <row r="1383" spans="1:17">
      <c r="A1383" s="12">
        <v>38456</v>
      </c>
      <c r="B1383" s="13">
        <f t="shared" si="168"/>
        <v>4</v>
      </c>
      <c r="C1383" s="13">
        <f t="shared" si="169"/>
        <v>14</v>
      </c>
      <c r="D1383" s="13">
        <f t="shared" si="170"/>
        <v>5</v>
      </c>
      <c r="E1383" s="13">
        <f t="shared" si="171"/>
        <v>16</v>
      </c>
      <c r="F1383">
        <v>274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 s="16">
        <f t="shared" si="172"/>
        <v>330.78546426781855</v>
      </c>
      <c r="O1383" s="17">
        <f t="shared" si="173"/>
        <v>-56.785464267818554</v>
      </c>
      <c r="P1383" s="18">
        <f t="shared" si="174"/>
        <v>0</v>
      </c>
      <c r="Q1383" s="14">
        <f t="shared" si="175"/>
        <v>3224.5889521116978</v>
      </c>
    </row>
    <row r="1384" spans="1:17">
      <c r="A1384" s="12">
        <v>38457</v>
      </c>
      <c r="B1384" s="13">
        <f t="shared" si="168"/>
        <v>4</v>
      </c>
      <c r="C1384" s="13">
        <f t="shared" si="169"/>
        <v>15</v>
      </c>
      <c r="D1384" s="13">
        <f t="shared" si="170"/>
        <v>6</v>
      </c>
      <c r="E1384" s="13">
        <f t="shared" si="171"/>
        <v>16</v>
      </c>
      <c r="F1384">
        <v>438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s="16">
        <f t="shared" si="172"/>
        <v>513.28790738566886</v>
      </c>
      <c r="O1384" s="17">
        <f t="shared" si="173"/>
        <v>-75.287907385668859</v>
      </c>
      <c r="P1384" s="18">
        <f t="shared" si="174"/>
        <v>0</v>
      </c>
      <c r="Q1384" s="14">
        <f t="shared" si="175"/>
        <v>5668.2689985130519</v>
      </c>
    </row>
    <row r="1385" spans="1:17">
      <c r="A1385" s="12">
        <v>38458</v>
      </c>
      <c r="B1385" s="13">
        <f t="shared" si="168"/>
        <v>4</v>
      </c>
      <c r="C1385" s="13">
        <f t="shared" si="169"/>
        <v>16</v>
      </c>
      <c r="D1385" s="13">
        <f t="shared" si="170"/>
        <v>7</v>
      </c>
      <c r="E1385" s="13">
        <f t="shared" si="171"/>
        <v>16</v>
      </c>
      <c r="F1385">
        <v>545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 s="16">
        <f t="shared" si="172"/>
        <v>566.96996689906871</v>
      </c>
      <c r="O1385" s="17">
        <f t="shared" si="173"/>
        <v>-21.969966899068709</v>
      </c>
      <c r="P1385" s="18">
        <f t="shared" si="174"/>
        <v>0</v>
      </c>
      <c r="Q1385" s="14">
        <f t="shared" si="175"/>
        <v>482.67944554617475</v>
      </c>
    </row>
    <row r="1386" spans="1:17">
      <c r="A1386" s="12">
        <v>38459</v>
      </c>
      <c r="B1386" s="13">
        <f t="shared" si="168"/>
        <v>4</v>
      </c>
      <c r="C1386" s="13">
        <f t="shared" si="169"/>
        <v>17</v>
      </c>
      <c r="D1386" s="13">
        <f t="shared" si="170"/>
        <v>1</v>
      </c>
      <c r="E1386" s="13">
        <f t="shared" si="171"/>
        <v>17</v>
      </c>
      <c r="F1386">
        <v>302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s="16">
        <f t="shared" si="172"/>
        <v>360.67432428293904</v>
      </c>
      <c r="O1386" s="17">
        <f t="shared" si="173"/>
        <v>-58.67432428293904</v>
      </c>
      <c r="P1386" s="18">
        <f t="shared" si="174"/>
        <v>0</v>
      </c>
      <c r="Q1386" s="14">
        <f t="shared" si="175"/>
        <v>3442.6763300594898</v>
      </c>
    </row>
    <row r="1387" spans="1:17">
      <c r="A1387" s="12">
        <v>38460</v>
      </c>
      <c r="B1387" s="13">
        <f t="shared" si="168"/>
        <v>4</v>
      </c>
      <c r="C1387" s="13">
        <f t="shared" si="169"/>
        <v>18</v>
      </c>
      <c r="D1387" s="13">
        <f t="shared" si="170"/>
        <v>2</v>
      </c>
      <c r="E1387" s="13">
        <f t="shared" si="171"/>
        <v>17</v>
      </c>
      <c r="F1387">
        <v>225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 s="16">
        <f t="shared" si="172"/>
        <v>250.62769905294621</v>
      </c>
      <c r="O1387" s="17">
        <f t="shared" si="173"/>
        <v>-25.627699052946213</v>
      </c>
      <c r="P1387" s="18">
        <f t="shared" si="174"/>
        <v>1</v>
      </c>
      <c r="Q1387" s="14">
        <f t="shared" si="175"/>
        <v>656.77895874838021</v>
      </c>
    </row>
    <row r="1388" spans="1:17">
      <c r="A1388" s="12">
        <v>38461</v>
      </c>
      <c r="B1388" s="13">
        <f t="shared" si="168"/>
        <v>4</v>
      </c>
      <c r="C1388" s="13">
        <f t="shared" si="169"/>
        <v>19</v>
      </c>
      <c r="D1388" s="13">
        <f t="shared" si="170"/>
        <v>3</v>
      </c>
      <c r="E1388" s="13">
        <f t="shared" si="171"/>
        <v>17</v>
      </c>
      <c r="F1388">
        <v>287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 s="16">
        <f t="shared" si="172"/>
        <v>268.67835445071927</v>
      </c>
      <c r="O1388" s="17">
        <f t="shared" si="173"/>
        <v>18.321645549280731</v>
      </c>
      <c r="P1388" s="18">
        <f t="shared" si="174"/>
        <v>1</v>
      </c>
      <c r="Q1388" s="14">
        <f t="shared" si="175"/>
        <v>335.68269563347843</v>
      </c>
    </row>
    <row r="1389" spans="1:17">
      <c r="A1389" s="12">
        <v>38462</v>
      </c>
      <c r="B1389" s="13">
        <f t="shared" si="168"/>
        <v>4</v>
      </c>
      <c r="C1389" s="13">
        <f t="shared" si="169"/>
        <v>20</v>
      </c>
      <c r="D1389" s="13">
        <f t="shared" si="170"/>
        <v>4</v>
      </c>
      <c r="E1389" s="13">
        <f t="shared" si="171"/>
        <v>17</v>
      </c>
      <c r="F1389">
        <v>256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s="16">
        <f t="shared" si="172"/>
        <v>302.38361022586912</v>
      </c>
      <c r="O1389" s="17">
        <f t="shared" si="173"/>
        <v>-46.38361022586912</v>
      </c>
      <c r="P1389" s="18">
        <f t="shared" si="174"/>
        <v>0</v>
      </c>
      <c r="Q1389" s="14">
        <f t="shared" si="175"/>
        <v>2151.4392975853502</v>
      </c>
    </row>
    <row r="1390" spans="1:17">
      <c r="A1390" s="12">
        <v>38463</v>
      </c>
      <c r="B1390" s="13">
        <f t="shared" si="168"/>
        <v>4</v>
      </c>
      <c r="C1390" s="13">
        <f t="shared" si="169"/>
        <v>21</v>
      </c>
      <c r="D1390" s="13">
        <f t="shared" si="170"/>
        <v>5</v>
      </c>
      <c r="E1390" s="13">
        <f t="shared" si="171"/>
        <v>17</v>
      </c>
      <c r="F1390">
        <v>308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 s="16">
        <f t="shared" si="172"/>
        <v>327.31643188605267</v>
      </c>
      <c r="O1390" s="17">
        <f t="shared" si="173"/>
        <v>-19.316431886052669</v>
      </c>
      <c r="P1390" s="18">
        <f t="shared" si="174"/>
        <v>1</v>
      </c>
      <c r="Q1390" s="14">
        <f t="shared" si="175"/>
        <v>373.12454080851228</v>
      </c>
    </row>
    <row r="1391" spans="1:17">
      <c r="A1391" s="12">
        <v>38464</v>
      </c>
      <c r="B1391" s="13">
        <f t="shared" si="168"/>
        <v>4</v>
      </c>
      <c r="C1391" s="13">
        <f t="shared" si="169"/>
        <v>22</v>
      </c>
      <c r="D1391" s="13">
        <f t="shared" si="170"/>
        <v>6</v>
      </c>
      <c r="E1391" s="13">
        <f t="shared" si="171"/>
        <v>17</v>
      </c>
      <c r="F1391">
        <v>617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 s="16">
        <f t="shared" si="172"/>
        <v>509.81887500390292</v>
      </c>
      <c r="O1391" s="17">
        <f t="shared" si="173"/>
        <v>107.18112499609708</v>
      </c>
      <c r="P1391" s="18">
        <f t="shared" si="174"/>
        <v>1</v>
      </c>
      <c r="Q1391" s="14">
        <f t="shared" si="175"/>
        <v>11487.793555428987</v>
      </c>
    </row>
    <row r="1392" spans="1:17">
      <c r="A1392" s="12">
        <v>38465</v>
      </c>
      <c r="B1392" s="13">
        <f t="shared" si="168"/>
        <v>4</v>
      </c>
      <c r="C1392" s="13">
        <f t="shared" si="169"/>
        <v>23</v>
      </c>
      <c r="D1392" s="13">
        <f t="shared" si="170"/>
        <v>7</v>
      </c>
      <c r="E1392" s="13">
        <f t="shared" si="171"/>
        <v>17</v>
      </c>
      <c r="F1392">
        <v>426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s="16">
        <f t="shared" si="172"/>
        <v>563.50093451730277</v>
      </c>
      <c r="O1392" s="17">
        <f t="shared" si="173"/>
        <v>-137.50093451730277</v>
      </c>
      <c r="P1392" s="18">
        <f t="shared" si="174"/>
        <v>1</v>
      </c>
      <c r="Q1392" s="14">
        <f t="shared" si="175"/>
        <v>18906.506993131585</v>
      </c>
    </row>
    <row r="1393" spans="1:17">
      <c r="A1393" s="12">
        <v>38466</v>
      </c>
      <c r="B1393" s="13">
        <f t="shared" si="168"/>
        <v>4</v>
      </c>
      <c r="C1393" s="13">
        <f t="shared" si="169"/>
        <v>24</v>
      </c>
      <c r="D1393" s="13">
        <f t="shared" si="170"/>
        <v>1</v>
      </c>
      <c r="E1393" s="13">
        <f t="shared" si="171"/>
        <v>18</v>
      </c>
      <c r="F1393">
        <v>406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 s="16">
        <f t="shared" si="172"/>
        <v>377.56718862933974</v>
      </c>
      <c r="O1393" s="17">
        <f t="shared" si="173"/>
        <v>28.432811370660261</v>
      </c>
      <c r="P1393" s="18">
        <f t="shared" si="174"/>
        <v>0</v>
      </c>
      <c r="Q1393" s="14">
        <f t="shared" si="175"/>
        <v>808.42476243954741</v>
      </c>
    </row>
    <row r="1394" spans="1:17">
      <c r="A1394" s="12">
        <v>38467</v>
      </c>
      <c r="B1394" s="13">
        <f t="shared" si="168"/>
        <v>4</v>
      </c>
      <c r="C1394" s="13">
        <f t="shared" si="169"/>
        <v>25</v>
      </c>
      <c r="D1394" s="13">
        <f t="shared" si="170"/>
        <v>2</v>
      </c>
      <c r="E1394" s="13">
        <f t="shared" si="171"/>
        <v>18</v>
      </c>
      <c r="F1394">
        <v>271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s="16">
        <f t="shared" si="172"/>
        <v>267.52056339934688</v>
      </c>
      <c r="O1394" s="17">
        <f t="shared" si="173"/>
        <v>3.4794366006531163</v>
      </c>
      <c r="P1394" s="18">
        <f t="shared" si="174"/>
        <v>1</v>
      </c>
      <c r="Q1394" s="14">
        <f t="shared" si="175"/>
        <v>12.106479057964513</v>
      </c>
    </row>
    <row r="1395" spans="1:17">
      <c r="A1395" s="12">
        <v>38468</v>
      </c>
      <c r="B1395" s="13">
        <f t="shared" si="168"/>
        <v>4</v>
      </c>
      <c r="C1395" s="13">
        <f t="shared" si="169"/>
        <v>26</v>
      </c>
      <c r="D1395" s="13">
        <f t="shared" si="170"/>
        <v>3</v>
      </c>
      <c r="E1395" s="13">
        <f t="shared" si="171"/>
        <v>18</v>
      </c>
      <c r="F1395">
        <v>240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 s="16">
        <f t="shared" si="172"/>
        <v>285.57121879711997</v>
      </c>
      <c r="O1395" s="17">
        <f t="shared" si="173"/>
        <v>-45.571218797119968</v>
      </c>
      <c r="P1395" s="18">
        <f t="shared" si="174"/>
        <v>0</v>
      </c>
      <c r="Q1395" s="14">
        <f t="shared" si="175"/>
        <v>2076.7359826549805</v>
      </c>
    </row>
    <row r="1396" spans="1:17">
      <c r="A1396" s="12">
        <v>38469</v>
      </c>
      <c r="B1396" s="13">
        <f t="shared" si="168"/>
        <v>4</v>
      </c>
      <c r="C1396" s="13">
        <f t="shared" si="169"/>
        <v>27</v>
      </c>
      <c r="D1396" s="13">
        <f t="shared" si="170"/>
        <v>4</v>
      </c>
      <c r="E1396" s="13">
        <f t="shared" si="171"/>
        <v>18</v>
      </c>
      <c r="F1396">
        <v>319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 s="16">
        <f t="shared" si="172"/>
        <v>319.27647457226982</v>
      </c>
      <c r="O1396" s="17">
        <f t="shared" si="173"/>
        <v>-0.27647457226981942</v>
      </c>
      <c r="P1396" s="18">
        <f t="shared" si="174"/>
        <v>0</v>
      </c>
      <c r="Q1396" s="14">
        <f t="shared" si="175"/>
        <v>7.6438189111779603E-2</v>
      </c>
    </row>
    <row r="1397" spans="1:17">
      <c r="A1397" s="12">
        <v>38470</v>
      </c>
      <c r="B1397" s="13">
        <f t="shared" si="168"/>
        <v>4</v>
      </c>
      <c r="C1397" s="13">
        <f t="shared" si="169"/>
        <v>28</v>
      </c>
      <c r="D1397" s="13">
        <f t="shared" si="170"/>
        <v>5</v>
      </c>
      <c r="E1397" s="13">
        <f t="shared" si="171"/>
        <v>18</v>
      </c>
      <c r="F1397">
        <v>303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s="16">
        <f t="shared" si="172"/>
        <v>344.20929623245337</v>
      </c>
      <c r="O1397" s="17">
        <f t="shared" si="173"/>
        <v>-41.209296232453369</v>
      </c>
      <c r="P1397" s="18">
        <f t="shared" si="174"/>
        <v>0</v>
      </c>
      <c r="Q1397" s="14">
        <f t="shared" si="175"/>
        <v>1698.2060959740954</v>
      </c>
    </row>
    <row r="1398" spans="1:17">
      <c r="A1398" s="12">
        <v>38471</v>
      </c>
      <c r="B1398" s="13">
        <f t="shared" si="168"/>
        <v>4</v>
      </c>
      <c r="C1398" s="13">
        <f t="shared" si="169"/>
        <v>29</v>
      </c>
      <c r="D1398" s="13">
        <f t="shared" si="170"/>
        <v>6</v>
      </c>
      <c r="E1398" s="13">
        <f t="shared" si="171"/>
        <v>18</v>
      </c>
      <c r="F1398">
        <v>473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s="16">
        <f t="shared" si="172"/>
        <v>526.71173935030356</v>
      </c>
      <c r="O1398" s="17">
        <f t="shared" si="173"/>
        <v>-53.71173935030356</v>
      </c>
      <c r="P1398" s="18">
        <f t="shared" si="174"/>
        <v>0</v>
      </c>
      <c r="Q1398" s="14">
        <f t="shared" si="175"/>
        <v>2884.950944034948</v>
      </c>
    </row>
    <row r="1399" spans="1:17">
      <c r="A1399" s="12">
        <v>38472</v>
      </c>
      <c r="B1399" s="13">
        <f t="shared" si="168"/>
        <v>4</v>
      </c>
      <c r="C1399" s="13">
        <f t="shared" si="169"/>
        <v>30</v>
      </c>
      <c r="D1399" s="13">
        <f t="shared" si="170"/>
        <v>7</v>
      </c>
      <c r="E1399" s="13">
        <f t="shared" si="171"/>
        <v>18</v>
      </c>
      <c r="F1399">
        <v>454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 s="16">
        <f t="shared" si="172"/>
        <v>580.39379886370341</v>
      </c>
      <c r="O1399" s="17">
        <f t="shared" si="173"/>
        <v>-126.39379886370341</v>
      </c>
      <c r="P1399" s="18">
        <f t="shared" si="174"/>
        <v>1</v>
      </c>
      <c r="Q1399" s="14">
        <f t="shared" si="175"/>
        <v>15975.392391198313</v>
      </c>
    </row>
    <row r="1400" spans="1:17">
      <c r="A1400" s="12">
        <v>38473</v>
      </c>
      <c r="B1400" s="13">
        <f t="shared" si="168"/>
        <v>5</v>
      </c>
      <c r="C1400" s="13">
        <f t="shared" si="169"/>
        <v>1</v>
      </c>
      <c r="D1400" s="13">
        <f t="shared" si="170"/>
        <v>1</v>
      </c>
      <c r="E1400" s="13">
        <f t="shared" si="171"/>
        <v>19</v>
      </c>
      <c r="F1400">
        <v>445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 s="16">
        <f t="shared" si="172"/>
        <v>375.31718908007815</v>
      </c>
      <c r="O1400" s="17">
        <f t="shared" si="173"/>
        <v>69.682810919921849</v>
      </c>
      <c r="P1400" s="18">
        <f t="shared" si="174"/>
        <v>1</v>
      </c>
      <c r="Q1400" s="14">
        <f t="shared" si="175"/>
        <v>4855.6941377015801</v>
      </c>
    </row>
    <row r="1401" spans="1:17">
      <c r="A1401" s="12">
        <v>38474</v>
      </c>
      <c r="B1401" s="13">
        <f t="shared" si="168"/>
        <v>5</v>
      </c>
      <c r="C1401" s="13">
        <f t="shared" si="169"/>
        <v>2</v>
      </c>
      <c r="D1401" s="13">
        <f t="shared" si="170"/>
        <v>2</v>
      </c>
      <c r="E1401" s="13">
        <f t="shared" si="171"/>
        <v>19</v>
      </c>
      <c r="F1401">
        <v>235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s="16">
        <f t="shared" si="172"/>
        <v>265.2705638500853</v>
      </c>
      <c r="O1401" s="17">
        <f t="shared" si="173"/>
        <v>-30.270563850085296</v>
      </c>
      <c r="P1401" s="18">
        <f t="shared" si="174"/>
        <v>1</v>
      </c>
      <c r="Q1401" s="14">
        <f t="shared" si="175"/>
        <v>916.3070358020907</v>
      </c>
    </row>
    <row r="1402" spans="1:17">
      <c r="A1402" s="12">
        <v>38475</v>
      </c>
      <c r="B1402" s="13">
        <f t="shared" si="168"/>
        <v>5</v>
      </c>
      <c r="C1402" s="13">
        <f t="shared" si="169"/>
        <v>3</v>
      </c>
      <c r="D1402" s="13">
        <f t="shared" si="170"/>
        <v>3</v>
      </c>
      <c r="E1402" s="13">
        <f t="shared" si="171"/>
        <v>19</v>
      </c>
      <c r="F1402">
        <v>305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s="16">
        <f t="shared" si="172"/>
        <v>283.32121924785838</v>
      </c>
      <c r="O1402" s="17">
        <f t="shared" si="173"/>
        <v>21.67878075214162</v>
      </c>
      <c r="P1402" s="18">
        <f t="shared" si="174"/>
        <v>0</v>
      </c>
      <c r="Q1402" s="14">
        <f t="shared" si="175"/>
        <v>469.96953489942598</v>
      </c>
    </row>
    <row r="1403" spans="1:17">
      <c r="A1403" s="12">
        <v>38476</v>
      </c>
      <c r="B1403" s="13">
        <f t="shared" si="168"/>
        <v>5</v>
      </c>
      <c r="C1403" s="13">
        <f t="shared" si="169"/>
        <v>4</v>
      </c>
      <c r="D1403" s="13">
        <f t="shared" si="170"/>
        <v>4</v>
      </c>
      <c r="E1403" s="13">
        <f t="shared" si="171"/>
        <v>19</v>
      </c>
      <c r="F1403">
        <v>324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s="16">
        <f t="shared" si="172"/>
        <v>317.02647502300823</v>
      </c>
      <c r="O1403" s="17">
        <f t="shared" si="173"/>
        <v>6.9735249769917687</v>
      </c>
      <c r="P1403" s="18">
        <f t="shared" si="174"/>
        <v>1</v>
      </c>
      <c r="Q1403" s="14">
        <f t="shared" si="175"/>
        <v>48.630050604728048</v>
      </c>
    </row>
    <row r="1404" spans="1:17">
      <c r="A1404" s="12">
        <v>38477</v>
      </c>
      <c r="B1404" s="13">
        <f t="shared" si="168"/>
        <v>5</v>
      </c>
      <c r="C1404" s="13">
        <f t="shared" si="169"/>
        <v>5</v>
      </c>
      <c r="D1404" s="13">
        <f t="shared" si="170"/>
        <v>5</v>
      </c>
      <c r="E1404" s="13">
        <f t="shared" si="171"/>
        <v>19</v>
      </c>
      <c r="F1404">
        <v>257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s="16">
        <f t="shared" si="172"/>
        <v>341.95929668319178</v>
      </c>
      <c r="O1404" s="17">
        <f t="shared" si="173"/>
        <v>-84.959296683191781</v>
      </c>
      <c r="P1404" s="18">
        <f t="shared" si="174"/>
        <v>0</v>
      </c>
      <c r="Q1404" s="14">
        <f t="shared" si="175"/>
        <v>7218.0820929026022</v>
      </c>
    </row>
    <row r="1405" spans="1:17">
      <c r="A1405" s="12">
        <v>38478</v>
      </c>
      <c r="B1405" s="13">
        <f t="shared" si="168"/>
        <v>5</v>
      </c>
      <c r="C1405" s="13">
        <f t="shared" si="169"/>
        <v>6</v>
      </c>
      <c r="D1405" s="13">
        <f t="shared" si="170"/>
        <v>6</v>
      </c>
      <c r="E1405" s="13">
        <f t="shared" si="171"/>
        <v>19</v>
      </c>
      <c r="F1405">
        <v>472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s="16">
        <f t="shared" si="172"/>
        <v>524.46173980104197</v>
      </c>
      <c r="O1405" s="17">
        <f t="shared" si="173"/>
        <v>-52.461739801041972</v>
      </c>
      <c r="P1405" s="18">
        <f t="shared" si="174"/>
        <v>0</v>
      </c>
      <c r="Q1405" s="14">
        <f t="shared" si="175"/>
        <v>2752.2341429522312</v>
      </c>
    </row>
    <row r="1406" spans="1:17">
      <c r="A1406" s="12">
        <v>38479</v>
      </c>
      <c r="B1406" s="13">
        <f t="shared" si="168"/>
        <v>5</v>
      </c>
      <c r="C1406" s="13">
        <f t="shared" si="169"/>
        <v>7</v>
      </c>
      <c r="D1406" s="13">
        <f t="shared" si="170"/>
        <v>7</v>
      </c>
      <c r="E1406" s="13">
        <f t="shared" si="171"/>
        <v>19</v>
      </c>
      <c r="F1406">
        <v>509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s="16">
        <f t="shared" si="172"/>
        <v>578.14379931444182</v>
      </c>
      <c r="O1406" s="17">
        <f t="shared" si="173"/>
        <v>-69.143799314441821</v>
      </c>
      <c r="P1406" s="18">
        <f t="shared" si="174"/>
        <v>0</v>
      </c>
      <c r="Q1406" s="14">
        <f t="shared" si="175"/>
        <v>4780.8649836358054</v>
      </c>
    </row>
    <row r="1407" spans="1:17">
      <c r="A1407" s="12">
        <v>38480</v>
      </c>
      <c r="B1407" s="13">
        <f t="shared" si="168"/>
        <v>5</v>
      </c>
      <c r="C1407" s="13">
        <f t="shared" si="169"/>
        <v>8</v>
      </c>
      <c r="D1407" s="13">
        <f t="shared" si="170"/>
        <v>1</v>
      </c>
      <c r="E1407" s="13">
        <f t="shared" si="171"/>
        <v>20</v>
      </c>
      <c r="F1407">
        <v>659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0</v>
      </c>
      <c r="M1407">
        <v>0</v>
      </c>
      <c r="N1407" s="16">
        <f t="shared" si="172"/>
        <v>725.99918632767537</v>
      </c>
      <c r="O1407" s="17">
        <f t="shared" si="173"/>
        <v>-66.999186327675375</v>
      </c>
      <c r="P1407" s="18">
        <f t="shared" si="174"/>
        <v>0</v>
      </c>
      <c r="Q1407" s="14">
        <f t="shared" si="175"/>
        <v>4488.890968570563</v>
      </c>
    </row>
    <row r="1408" spans="1:17">
      <c r="A1408" s="12">
        <v>38481</v>
      </c>
      <c r="B1408" s="13">
        <f t="shared" si="168"/>
        <v>5</v>
      </c>
      <c r="C1408" s="13">
        <f t="shared" si="169"/>
        <v>9</v>
      </c>
      <c r="D1408" s="13">
        <f t="shared" si="170"/>
        <v>2</v>
      </c>
      <c r="E1408" s="13">
        <f t="shared" si="171"/>
        <v>20</v>
      </c>
      <c r="F1408">
        <v>228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s="16">
        <f t="shared" si="172"/>
        <v>258.53145543307562</v>
      </c>
      <c r="O1408" s="17">
        <f t="shared" si="173"/>
        <v>-30.531455433075621</v>
      </c>
      <c r="P1408" s="18">
        <f t="shared" si="174"/>
        <v>1</v>
      </c>
      <c r="Q1408" s="14">
        <f t="shared" si="175"/>
        <v>932.16977086188285</v>
      </c>
    </row>
    <row r="1409" spans="1:17">
      <c r="A1409" s="12">
        <v>38482</v>
      </c>
      <c r="B1409" s="13">
        <f t="shared" si="168"/>
        <v>5</v>
      </c>
      <c r="C1409" s="13">
        <f t="shared" si="169"/>
        <v>10</v>
      </c>
      <c r="D1409" s="13">
        <f t="shared" si="170"/>
        <v>3</v>
      </c>
      <c r="E1409" s="13">
        <f t="shared" si="171"/>
        <v>20</v>
      </c>
      <c r="F1409">
        <v>294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 s="16">
        <f t="shared" si="172"/>
        <v>276.58211083084871</v>
      </c>
      <c r="O1409" s="17">
        <f t="shared" si="173"/>
        <v>17.417889169151294</v>
      </c>
      <c r="P1409" s="18">
        <f t="shared" si="174"/>
        <v>1</v>
      </c>
      <c r="Q1409" s="14">
        <f t="shared" si="175"/>
        <v>303.38286310883797</v>
      </c>
    </row>
    <row r="1410" spans="1:17">
      <c r="A1410" s="12">
        <v>38483</v>
      </c>
      <c r="B1410" s="13">
        <f t="shared" si="168"/>
        <v>5</v>
      </c>
      <c r="C1410" s="13">
        <f t="shared" si="169"/>
        <v>11</v>
      </c>
      <c r="D1410" s="13">
        <f t="shared" si="170"/>
        <v>4</v>
      </c>
      <c r="E1410" s="13">
        <f t="shared" si="171"/>
        <v>20</v>
      </c>
      <c r="F1410">
        <v>242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s="16">
        <f t="shared" si="172"/>
        <v>310.28736660599856</v>
      </c>
      <c r="O1410" s="17">
        <f t="shared" si="173"/>
        <v>-68.287366605998557</v>
      </c>
      <c r="P1410" s="18">
        <f t="shared" si="174"/>
        <v>0</v>
      </c>
      <c r="Q1410" s="14">
        <f t="shared" si="175"/>
        <v>4663.1644379820473</v>
      </c>
    </row>
    <row r="1411" spans="1:17">
      <c r="A1411" s="12">
        <v>38484</v>
      </c>
      <c r="B1411" s="13">
        <f t="shared" si="168"/>
        <v>5</v>
      </c>
      <c r="C1411" s="13">
        <f t="shared" si="169"/>
        <v>12</v>
      </c>
      <c r="D1411" s="13">
        <f t="shared" si="170"/>
        <v>5</v>
      </c>
      <c r="E1411" s="13">
        <f t="shared" si="171"/>
        <v>20</v>
      </c>
      <c r="F1411">
        <v>331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s="16">
        <f t="shared" si="172"/>
        <v>335.22018826618211</v>
      </c>
      <c r="O1411" s="17">
        <f t="shared" si="173"/>
        <v>-4.220188266182106</v>
      </c>
      <c r="P1411" s="18">
        <f t="shared" si="174"/>
        <v>1</v>
      </c>
      <c r="Q1411" s="14">
        <f t="shared" si="175"/>
        <v>17.80998900202113</v>
      </c>
    </row>
    <row r="1412" spans="1:17">
      <c r="A1412" s="12">
        <v>38485</v>
      </c>
      <c r="B1412" s="13">
        <f t="shared" si="168"/>
        <v>5</v>
      </c>
      <c r="C1412" s="13">
        <f t="shared" si="169"/>
        <v>13</v>
      </c>
      <c r="D1412" s="13">
        <f t="shared" si="170"/>
        <v>6</v>
      </c>
      <c r="E1412" s="13">
        <f t="shared" si="171"/>
        <v>20</v>
      </c>
      <c r="F1412">
        <v>548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s="16">
        <f t="shared" si="172"/>
        <v>517.7226313840323</v>
      </c>
      <c r="O1412" s="17">
        <f t="shared" si="173"/>
        <v>30.277368615967703</v>
      </c>
      <c r="P1412" s="18">
        <f t="shared" si="174"/>
        <v>1</v>
      </c>
      <c r="Q1412" s="14">
        <f t="shared" si="175"/>
        <v>916.71905030718597</v>
      </c>
    </row>
    <row r="1413" spans="1:17">
      <c r="A1413" s="12">
        <v>38486</v>
      </c>
      <c r="B1413" s="13">
        <f t="shared" si="168"/>
        <v>5</v>
      </c>
      <c r="C1413" s="13">
        <f t="shared" si="169"/>
        <v>14</v>
      </c>
      <c r="D1413" s="13">
        <f t="shared" si="170"/>
        <v>7</v>
      </c>
      <c r="E1413" s="13">
        <f t="shared" si="171"/>
        <v>20</v>
      </c>
      <c r="F1413">
        <v>548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s="16">
        <f t="shared" si="172"/>
        <v>571.40469089743215</v>
      </c>
      <c r="O1413" s="17">
        <f t="shared" si="173"/>
        <v>-23.404690897432147</v>
      </c>
      <c r="P1413" s="18">
        <f t="shared" si="174"/>
        <v>1</v>
      </c>
      <c r="Q1413" s="14">
        <f t="shared" si="175"/>
        <v>547.77955600434314</v>
      </c>
    </row>
    <row r="1414" spans="1:17">
      <c r="A1414" s="12">
        <v>38487</v>
      </c>
      <c r="B1414" s="13">
        <f t="shared" ref="B1414:B1477" si="176">MONTH(A1414)</f>
        <v>5</v>
      </c>
      <c r="C1414" s="13">
        <f t="shared" ref="C1414:C1477" si="177">DAY(A1414)</f>
        <v>15</v>
      </c>
      <c r="D1414" s="13">
        <f t="shared" ref="D1414:D1477" si="178">WEEKDAY(A1414)</f>
        <v>1</v>
      </c>
      <c r="E1414" s="13">
        <f t="shared" ref="E1414:E1477" si="179">WEEKNUM(A1414)</f>
        <v>21</v>
      </c>
      <c r="F1414">
        <v>482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s="16">
        <f t="shared" si="172"/>
        <v>401.63861493097636</v>
      </c>
      <c r="O1414" s="17">
        <f t="shared" si="173"/>
        <v>80.36138506902364</v>
      </c>
      <c r="P1414" s="18">
        <f t="shared" si="174"/>
        <v>1</v>
      </c>
      <c r="Q1414" s="14">
        <f t="shared" si="175"/>
        <v>6457.9522102118954</v>
      </c>
    </row>
    <row r="1415" spans="1:17">
      <c r="A1415" s="12">
        <v>38488</v>
      </c>
      <c r="B1415" s="13">
        <f t="shared" si="176"/>
        <v>5</v>
      </c>
      <c r="C1415" s="13">
        <f t="shared" si="177"/>
        <v>16</v>
      </c>
      <c r="D1415" s="13">
        <f t="shared" si="178"/>
        <v>2</v>
      </c>
      <c r="E1415" s="13">
        <f t="shared" si="179"/>
        <v>21</v>
      </c>
      <c r="F1415">
        <v>246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s="16">
        <f t="shared" ref="N1415:N1478" si="180">$T$5+VLOOKUP(D1415,$S$8:$T$14,2)+VLOOKUP(E1415,$S$17:$T$69,2)+G1415*$T$73+H1415*$T$74+I1415*$T$75+J1415*$T$76+M1415*$T$79+L1415*$T$78+K1415*$T$77</f>
        <v>291.5919897009835</v>
      </c>
      <c r="O1415" s="17">
        <f t="shared" ref="O1415:O1478" si="181">F1415-N1415</f>
        <v>-45.591989700983504</v>
      </c>
      <c r="P1415" s="18">
        <f t="shared" ref="P1415:P1478" si="182">IF(O1415*O1416&lt;0,1,0)</f>
        <v>0</v>
      </c>
      <c r="Q1415" s="14">
        <f t="shared" ref="Q1415:Q1478" si="183">O1415^2</f>
        <v>2078.6295248945858</v>
      </c>
    </row>
    <row r="1416" spans="1:17">
      <c r="A1416" s="12">
        <v>38489</v>
      </c>
      <c r="B1416" s="13">
        <f t="shared" si="176"/>
        <v>5</v>
      </c>
      <c r="C1416" s="13">
        <f t="shared" si="177"/>
        <v>17</v>
      </c>
      <c r="D1416" s="13">
        <f t="shared" si="178"/>
        <v>3</v>
      </c>
      <c r="E1416" s="13">
        <f t="shared" si="179"/>
        <v>21</v>
      </c>
      <c r="F1416">
        <v>286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s="16">
        <f t="shared" si="180"/>
        <v>309.64264509875659</v>
      </c>
      <c r="O1416" s="17">
        <f t="shared" si="181"/>
        <v>-23.642645098756589</v>
      </c>
      <c r="P1416" s="18">
        <f t="shared" si="182"/>
        <v>0</v>
      </c>
      <c r="Q1416" s="14">
        <f t="shared" si="183"/>
        <v>558.97466726575897</v>
      </c>
    </row>
    <row r="1417" spans="1:17">
      <c r="A1417" s="12">
        <v>38490</v>
      </c>
      <c r="B1417" s="13">
        <f t="shared" si="176"/>
        <v>5</v>
      </c>
      <c r="C1417" s="13">
        <f t="shared" si="177"/>
        <v>18</v>
      </c>
      <c r="D1417" s="13">
        <f t="shared" si="178"/>
        <v>4</v>
      </c>
      <c r="E1417" s="13">
        <f t="shared" si="179"/>
        <v>21</v>
      </c>
      <c r="F1417">
        <v>266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s="16">
        <f t="shared" si="180"/>
        <v>343.34790087390644</v>
      </c>
      <c r="O1417" s="17">
        <f t="shared" si="181"/>
        <v>-77.34790087390644</v>
      </c>
      <c r="P1417" s="18">
        <f t="shared" si="182"/>
        <v>0</v>
      </c>
      <c r="Q1417" s="14">
        <f t="shared" si="183"/>
        <v>5982.6977695996566</v>
      </c>
    </row>
    <row r="1418" spans="1:17">
      <c r="A1418" s="12">
        <v>38491</v>
      </c>
      <c r="B1418" s="13">
        <f t="shared" si="176"/>
        <v>5</v>
      </c>
      <c r="C1418" s="13">
        <f t="shared" si="177"/>
        <v>19</v>
      </c>
      <c r="D1418" s="13">
        <f t="shared" si="178"/>
        <v>5</v>
      </c>
      <c r="E1418" s="13">
        <f t="shared" si="179"/>
        <v>21</v>
      </c>
      <c r="F1418">
        <v>287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 s="16">
        <f t="shared" si="180"/>
        <v>368.28072253408999</v>
      </c>
      <c r="O1418" s="17">
        <f t="shared" si="181"/>
        <v>-81.280722534089989</v>
      </c>
      <c r="P1418" s="18">
        <f t="shared" si="182"/>
        <v>0</v>
      </c>
      <c r="Q1418" s="14">
        <f t="shared" si="183"/>
        <v>6606.5558556637243</v>
      </c>
    </row>
    <row r="1419" spans="1:17">
      <c r="A1419" s="12">
        <v>38492</v>
      </c>
      <c r="B1419" s="13">
        <f t="shared" si="176"/>
        <v>5</v>
      </c>
      <c r="C1419" s="13">
        <f t="shared" si="177"/>
        <v>20</v>
      </c>
      <c r="D1419" s="13">
        <f t="shared" si="178"/>
        <v>6</v>
      </c>
      <c r="E1419" s="13">
        <f t="shared" si="179"/>
        <v>21</v>
      </c>
      <c r="F1419">
        <v>521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s="16">
        <f t="shared" si="180"/>
        <v>550.78316565194029</v>
      </c>
      <c r="O1419" s="17">
        <f t="shared" si="181"/>
        <v>-29.783165651940294</v>
      </c>
      <c r="P1419" s="18">
        <f t="shared" si="182"/>
        <v>1</v>
      </c>
      <c r="Q1419" s="14">
        <f t="shared" si="183"/>
        <v>887.03695625091609</v>
      </c>
    </row>
    <row r="1420" spans="1:17">
      <c r="A1420" s="12">
        <v>38493</v>
      </c>
      <c r="B1420" s="13">
        <f t="shared" si="176"/>
        <v>5</v>
      </c>
      <c r="C1420" s="13">
        <f t="shared" si="177"/>
        <v>21</v>
      </c>
      <c r="D1420" s="13">
        <f t="shared" si="178"/>
        <v>7</v>
      </c>
      <c r="E1420" s="13">
        <f t="shared" si="179"/>
        <v>21</v>
      </c>
      <c r="F1420">
        <v>632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s="16">
        <f t="shared" si="180"/>
        <v>604.46522516534014</v>
      </c>
      <c r="O1420" s="17">
        <f t="shared" si="181"/>
        <v>27.534774834659856</v>
      </c>
      <c r="P1420" s="18">
        <f t="shared" si="182"/>
        <v>0</v>
      </c>
      <c r="Q1420" s="14">
        <f t="shared" si="183"/>
        <v>758.16382519541776</v>
      </c>
    </row>
    <row r="1421" spans="1:17">
      <c r="A1421" s="12">
        <v>38494</v>
      </c>
      <c r="B1421" s="13">
        <f t="shared" si="176"/>
        <v>5</v>
      </c>
      <c r="C1421" s="13">
        <f t="shared" si="177"/>
        <v>22</v>
      </c>
      <c r="D1421" s="13">
        <f t="shared" si="178"/>
        <v>1</v>
      </c>
      <c r="E1421" s="13">
        <f t="shared" si="179"/>
        <v>22</v>
      </c>
      <c r="F1421">
        <v>459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 s="16">
        <f t="shared" si="180"/>
        <v>403.81719828834997</v>
      </c>
      <c r="O1421" s="17">
        <f t="shared" si="181"/>
        <v>55.182801711650029</v>
      </c>
      <c r="P1421" s="18">
        <f t="shared" si="182"/>
        <v>0</v>
      </c>
      <c r="Q1421" s="14">
        <f t="shared" si="183"/>
        <v>3045.1416047472853</v>
      </c>
    </row>
    <row r="1422" spans="1:17">
      <c r="A1422" s="12">
        <v>38495</v>
      </c>
      <c r="B1422" s="13">
        <f t="shared" si="176"/>
        <v>5</v>
      </c>
      <c r="C1422" s="13">
        <f t="shared" si="177"/>
        <v>23</v>
      </c>
      <c r="D1422" s="13">
        <f t="shared" si="178"/>
        <v>2</v>
      </c>
      <c r="E1422" s="13">
        <f t="shared" si="179"/>
        <v>22</v>
      </c>
      <c r="F1422">
        <v>297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 s="16">
        <f t="shared" si="180"/>
        <v>293.77057305835712</v>
      </c>
      <c r="O1422" s="17">
        <f t="shared" si="181"/>
        <v>3.2294269416428847</v>
      </c>
      <c r="P1422" s="18">
        <f t="shared" si="182"/>
        <v>0</v>
      </c>
      <c r="Q1422" s="14">
        <f t="shared" si="183"/>
        <v>10.429198371408916</v>
      </c>
    </row>
    <row r="1423" spans="1:17">
      <c r="A1423" s="12">
        <v>38496</v>
      </c>
      <c r="B1423" s="13">
        <f t="shared" si="176"/>
        <v>5</v>
      </c>
      <c r="C1423" s="13">
        <f t="shared" si="177"/>
        <v>24</v>
      </c>
      <c r="D1423" s="13">
        <f t="shared" si="178"/>
        <v>3</v>
      </c>
      <c r="E1423" s="13">
        <f t="shared" si="179"/>
        <v>22</v>
      </c>
      <c r="F1423">
        <v>427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s="16">
        <f t="shared" si="180"/>
        <v>311.8212284561302</v>
      </c>
      <c r="O1423" s="17">
        <f t="shared" si="181"/>
        <v>115.1787715438698</v>
      </c>
      <c r="P1423" s="18">
        <f t="shared" si="182"/>
        <v>1</v>
      </c>
      <c r="Q1423" s="14">
        <f t="shared" si="183"/>
        <v>13266.149414354952</v>
      </c>
    </row>
    <row r="1424" spans="1:17">
      <c r="A1424" s="12">
        <v>38497</v>
      </c>
      <c r="B1424" s="13">
        <f t="shared" si="176"/>
        <v>5</v>
      </c>
      <c r="C1424" s="13">
        <f t="shared" si="177"/>
        <v>25</v>
      </c>
      <c r="D1424" s="13">
        <f t="shared" si="178"/>
        <v>4</v>
      </c>
      <c r="E1424" s="13">
        <f t="shared" si="179"/>
        <v>22</v>
      </c>
      <c r="F1424">
        <v>329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16">
        <f t="shared" si="180"/>
        <v>345.52648423128005</v>
      </c>
      <c r="O1424" s="17">
        <f t="shared" si="181"/>
        <v>-16.526484231280051</v>
      </c>
      <c r="P1424" s="18">
        <f t="shared" si="182"/>
        <v>1</v>
      </c>
      <c r="Q1424" s="14">
        <f t="shared" si="183"/>
        <v>273.12468104674821</v>
      </c>
    </row>
    <row r="1425" spans="1:17">
      <c r="A1425" s="12">
        <v>38498</v>
      </c>
      <c r="B1425" s="13">
        <f t="shared" si="176"/>
        <v>5</v>
      </c>
      <c r="C1425" s="13">
        <f t="shared" si="177"/>
        <v>26</v>
      </c>
      <c r="D1425" s="13">
        <f t="shared" si="178"/>
        <v>5</v>
      </c>
      <c r="E1425" s="13">
        <f t="shared" si="179"/>
        <v>22</v>
      </c>
      <c r="F1425">
        <v>382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s="16">
        <f t="shared" si="180"/>
        <v>370.4593058914636</v>
      </c>
      <c r="O1425" s="17">
        <f t="shared" si="181"/>
        <v>11.5406941085364</v>
      </c>
      <c r="P1425" s="18">
        <f t="shared" si="182"/>
        <v>1</v>
      </c>
      <c r="Q1425" s="14">
        <f t="shared" si="183"/>
        <v>133.18762050680675</v>
      </c>
    </row>
    <row r="1426" spans="1:17">
      <c r="A1426" s="12">
        <v>38499</v>
      </c>
      <c r="B1426" s="13">
        <f t="shared" si="176"/>
        <v>5</v>
      </c>
      <c r="C1426" s="13">
        <f t="shared" si="177"/>
        <v>27</v>
      </c>
      <c r="D1426" s="13">
        <f t="shared" si="178"/>
        <v>6</v>
      </c>
      <c r="E1426" s="13">
        <f t="shared" si="179"/>
        <v>22</v>
      </c>
      <c r="F1426">
        <v>542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s="16">
        <f t="shared" si="180"/>
        <v>552.96174900931385</v>
      </c>
      <c r="O1426" s="17">
        <f t="shared" si="181"/>
        <v>-10.961749009313849</v>
      </c>
      <c r="P1426" s="18">
        <f t="shared" si="182"/>
        <v>0</v>
      </c>
      <c r="Q1426" s="14">
        <f t="shared" si="183"/>
        <v>120.15994134319314</v>
      </c>
    </row>
    <row r="1427" spans="1:17">
      <c r="A1427" s="12">
        <v>38500</v>
      </c>
      <c r="B1427" s="13">
        <f t="shared" si="176"/>
        <v>5</v>
      </c>
      <c r="C1427" s="13">
        <f t="shared" si="177"/>
        <v>28</v>
      </c>
      <c r="D1427" s="13">
        <f t="shared" si="178"/>
        <v>7</v>
      </c>
      <c r="E1427" s="13">
        <f t="shared" si="179"/>
        <v>22</v>
      </c>
      <c r="F1427">
        <v>584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s="16">
        <f t="shared" si="180"/>
        <v>606.6438085227137</v>
      </c>
      <c r="O1427" s="17">
        <f t="shared" si="181"/>
        <v>-22.643808522713698</v>
      </c>
      <c r="P1427" s="18">
        <f t="shared" si="182"/>
        <v>1</v>
      </c>
      <c r="Q1427" s="14">
        <f t="shared" si="183"/>
        <v>512.74206441332149</v>
      </c>
    </row>
    <row r="1428" spans="1:17">
      <c r="A1428" s="12">
        <v>38501</v>
      </c>
      <c r="B1428" s="13">
        <f t="shared" si="176"/>
        <v>5</v>
      </c>
      <c r="C1428" s="13">
        <f t="shared" si="177"/>
        <v>29</v>
      </c>
      <c r="D1428" s="13">
        <f t="shared" si="178"/>
        <v>1</v>
      </c>
      <c r="E1428" s="13">
        <f t="shared" si="179"/>
        <v>23</v>
      </c>
      <c r="F1428">
        <v>455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s="16">
        <f t="shared" si="180"/>
        <v>368.24575564474577</v>
      </c>
      <c r="O1428" s="17">
        <f t="shared" si="181"/>
        <v>86.75424435525423</v>
      </c>
      <c r="P1428" s="18">
        <f t="shared" si="182"/>
        <v>0</v>
      </c>
      <c r="Q1428" s="14">
        <f t="shared" si="183"/>
        <v>7526.2989136511605</v>
      </c>
    </row>
    <row r="1429" spans="1:17">
      <c r="A1429" s="12">
        <v>38502</v>
      </c>
      <c r="B1429" s="13">
        <f t="shared" si="176"/>
        <v>5</v>
      </c>
      <c r="C1429" s="13">
        <f t="shared" si="177"/>
        <v>30</v>
      </c>
      <c r="D1429" s="13">
        <f t="shared" si="178"/>
        <v>2</v>
      </c>
      <c r="E1429" s="13">
        <f t="shared" si="179"/>
        <v>23</v>
      </c>
      <c r="F1429">
        <v>339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 s="16">
        <f t="shared" si="180"/>
        <v>258.19913041475291</v>
      </c>
      <c r="O1429" s="17">
        <f t="shared" si="181"/>
        <v>80.800869585247085</v>
      </c>
      <c r="P1429" s="18">
        <f t="shared" si="182"/>
        <v>1</v>
      </c>
      <c r="Q1429" s="14">
        <f t="shared" si="183"/>
        <v>6528.7805257321079</v>
      </c>
    </row>
    <row r="1430" spans="1:17">
      <c r="A1430" s="12">
        <v>38503</v>
      </c>
      <c r="B1430" s="13">
        <f t="shared" si="176"/>
        <v>5</v>
      </c>
      <c r="C1430" s="13">
        <f t="shared" si="177"/>
        <v>31</v>
      </c>
      <c r="D1430" s="13">
        <f t="shared" si="178"/>
        <v>3</v>
      </c>
      <c r="E1430" s="13">
        <f t="shared" si="179"/>
        <v>23</v>
      </c>
      <c r="F1430">
        <v>272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s="16">
        <f t="shared" si="180"/>
        <v>276.249785812526</v>
      </c>
      <c r="O1430" s="17">
        <f t="shared" si="181"/>
        <v>-4.2497858125259995</v>
      </c>
      <c r="P1430" s="18">
        <f t="shared" si="182"/>
        <v>0</v>
      </c>
      <c r="Q1430" s="14">
        <f t="shared" si="183"/>
        <v>18.060679452347269</v>
      </c>
    </row>
    <row r="1431" spans="1:17">
      <c r="A1431" s="12">
        <v>38504</v>
      </c>
      <c r="B1431" s="13">
        <f t="shared" si="176"/>
        <v>6</v>
      </c>
      <c r="C1431" s="13">
        <f t="shared" si="177"/>
        <v>1</v>
      </c>
      <c r="D1431" s="13">
        <f t="shared" si="178"/>
        <v>4</v>
      </c>
      <c r="E1431" s="13">
        <f t="shared" si="179"/>
        <v>23</v>
      </c>
      <c r="F1431">
        <v>257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s="16">
        <f t="shared" si="180"/>
        <v>309.95504158767585</v>
      </c>
      <c r="O1431" s="17">
        <f t="shared" si="181"/>
        <v>-52.955041587675851</v>
      </c>
      <c r="P1431" s="18">
        <f t="shared" si="182"/>
        <v>1</v>
      </c>
      <c r="Q1431" s="14">
        <f t="shared" si="183"/>
        <v>2804.236429552479</v>
      </c>
    </row>
    <row r="1432" spans="1:17">
      <c r="A1432" s="12">
        <v>38505</v>
      </c>
      <c r="B1432" s="13">
        <f t="shared" si="176"/>
        <v>6</v>
      </c>
      <c r="C1432" s="13">
        <f t="shared" si="177"/>
        <v>2</v>
      </c>
      <c r="D1432" s="13">
        <f t="shared" si="178"/>
        <v>5</v>
      </c>
      <c r="E1432" s="13">
        <f t="shared" si="179"/>
        <v>23</v>
      </c>
      <c r="F1432">
        <v>367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 s="16">
        <f t="shared" si="180"/>
        <v>334.8878632478594</v>
      </c>
      <c r="O1432" s="17">
        <f t="shared" si="181"/>
        <v>32.1121367521406</v>
      </c>
      <c r="P1432" s="18">
        <f t="shared" si="182"/>
        <v>1</v>
      </c>
      <c r="Q1432" s="14">
        <f t="shared" si="183"/>
        <v>1031.189326788179</v>
      </c>
    </row>
    <row r="1433" spans="1:17">
      <c r="A1433" s="12">
        <v>38506</v>
      </c>
      <c r="B1433" s="13">
        <f t="shared" si="176"/>
        <v>6</v>
      </c>
      <c r="C1433" s="13">
        <f t="shared" si="177"/>
        <v>3</v>
      </c>
      <c r="D1433" s="13">
        <f t="shared" si="178"/>
        <v>6</v>
      </c>
      <c r="E1433" s="13">
        <f t="shared" si="179"/>
        <v>23</v>
      </c>
      <c r="F1433">
        <v>491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s="16">
        <f t="shared" si="180"/>
        <v>517.39030636570965</v>
      </c>
      <c r="O1433" s="17">
        <f t="shared" si="181"/>
        <v>-26.390306365709648</v>
      </c>
      <c r="P1433" s="18">
        <f t="shared" si="182"/>
        <v>0</v>
      </c>
      <c r="Q1433" s="14">
        <f t="shared" si="183"/>
        <v>696.44827007601521</v>
      </c>
    </row>
    <row r="1434" spans="1:17">
      <c r="A1434" s="12">
        <v>38507</v>
      </c>
      <c r="B1434" s="13">
        <f t="shared" si="176"/>
        <v>6</v>
      </c>
      <c r="C1434" s="13">
        <f t="shared" si="177"/>
        <v>4</v>
      </c>
      <c r="D1434" s="13">
        <f t="shared" si="178"/>
        <v>7</v>
      </c>
      <c r="E1434" s="13">
        <f t="shared" si="179"/>
        <v>23</v>
      </c>
      <c r="F1434">
        <v>458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 s="16">
        <f t="shared" si="180"/>
        <v>571.0723658791095</v>
      </c>
      <c r="O1434" s="17">
        <f t="shared" si="181"/>
        <v>-113.0723658791095</v>
      </c>
      <c r="P1434" s="18">
        <f t="shared" si="182"/>
        <v>0</v>
      </c>
      <c r="Q1434" s="14">
        <f t="shared" si="183"/>
        <v>12785.359925499206</v>
      </c>
    </row>
    <row r="1435" spans="1:17">
      <c r="A1435" s="12">
        <v>38508</v>
      </c>
      <c r="B1435" s="13">
        <f t="shared" si="176"/>
        <v>6</v>
      </c>
      <c r="C1435" s="13">
        <f t="shared" si="177"/>
        <v>5</v>
      </c>
      <c r="D1435" s="13">
        <f t="shared" si="178"/>
        <v>1</v>
      </c>
      <c r="E1435" s="13">
        <f t="shared" si="179"/>
        <v>24</v>
      </c>
      <c r="F1435">
        <v>308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s="16">
        <f t="shared" si="180"/>
        <v>371.24575642099563</v>
      </c>
      <c r="O1435" s="17">
        <f t="shared" si="181"/>
        <v>-63.245756420995633</v>
      </c>
      <c r="P1435" s="18">
        <f t="shared" si="182"/>
        <v>1</v>
      </c>
      <c r="Q1435" s="14">
        <f t="shared" si="183"/>
        <v>4000.0257052639104</v>
      </c>
    </row>
    <row r="1436" spans="1:17">
      <c r="A1436" s="12">
        <v>38509</v>
      </c>
      <c r="B1436" s="13">
        <f t="shared" si="176"/>
        <v>6</v>
      </c>
      <c r="C1436" s="13">
        <f t="shared" si="177"/>
        <v>6</v>
      </c>
      <c r="D1436" s="13">
        <f t="shared" si="178"/>
        <v>2</v>
      </c>
      <c r="E1436" s="13">
        <f t="shared" si="179"/>
        <v>24</v>
      </c>
      <c r="F1436">
        <v>274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s="16">
        <f t="shared" si="180"/>
        <v>261.19913119100278</v>
      </c>
      <c r="O1436" s="17">
        <f t="shared" si="181"/>
        <v>12.800868808997222</v>
      </c>
      <c r="P1436" s="18">
        <f t="shared" si="182"/>
        <v>1</v>
      </c>
      <c r="Q1436" s="14">
        <f t="shared" si="183"/>
        <v>163.86224226515796</v>
      </c>
    </row>
    <row r="1437" spans="1:17">
      <c r="A1437" s="12">
        <v>38510</v>
      </c>
      <c r="B1437" s="13">
        <f t="shared" si="176"/>
        <v>6</v>
      </c>
      <c r="C1437" s="13">
        <f t="shared" si="177"/>
        <v>7</v>
      </c>
      <c r="D1437" s="13">
        <f t="shared" si="178"/>
        <v>3</v>
      </c>
      <c r="E1437" s="13">
        <f t="shared" si="179"/>
        <v>24</v>
      </c>
      <c r="F1437">
        <v>269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 s="16">
        <f t="shared" si="180"/>
        <v>279.24978658877586</v>
      </c>
      <c r="O1437" s="17">
        <f t="shared" si="181"/>
        <v>-10.249786588775862</v>
      </c>
      <c r="P1437" s="18">
        <f t="shared" si="182"/>
        <v>1</v>
      </c>
      <c r="Q1437" s="14">
        <f t="shared" si="183"/>
        <v>105.05812511544953</v>
      </c>
    </row>
    <row r="1438" spans="1:17">
      <c r="A1438" s="12">
        <v>38511</v>
      </c>
      <c r="B1438" s="13">
        <f t="shared" si="176"/>
        <v>6</v>
      </c>
      <c r="C1438" s="13">
        <f t="shared" si="177"/>
        <v>8</v>
      </c>
      <c r="D1438" s="13">
        <f t="shared" si="178"/>
        <v>4</v>
      </c>
      <c r="E1438" s="13">
        <f t="shared" si="179"/>
        <v>24</v>
      </c>
      <c r="F1438">
        <v>329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s="16">
        <f t="shared" si="180"/>
        <v>312.95504236392571</v>
      </c>
      <c r="O1438" s="17">
        <f t="shared" si="181"/>
        <v>16.044957636074287</v>
      </c>
      <c r="P1438" s="18">
        <f t="shared" si="182"/>
        <v>1</v>
      </c>
      <c r="Q1438" s="14">
        <f t="shared" si="183"/>
        <v>257.44066554341856</v>
      </c>
    </row>
    <row r="1439" spans="1:17">
      <c r="A1439" s="12">
        <v>38512</v>
      </c>
      <c r="B1439" s="13">
        <f t="shared" si="176"/>
        <v>6</v>
      </c>
      <c r="C1439" s="13">
        <f t="shared" si="177"/>
        <v>9</v>
      </c>
      <c r="D1439" s="13">
        <f t="shared" si="178"/>
        <v>5</v>
      </c>
      <c r="E1439" s="13">
        <f t="shared" si="179"/>
        <v>24</v>
      </c>
      <c r="F1439">
        <v>266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s="16">
        <f t="shared" si="180"/>
        <v>337.88786402410926</v>
      </c>
      <c r="O1439" s="17">
        <f t="shared" si="181"/>
        <v>-71.887864024109263</v>
      </c>
      <c r="P1439" s="18">
        <f t="shared" si="182"/>
        <v>0</v>
      </c>
      <c r="Q1439" s="14">
        <f t="shared" si="183"/>
        <v>5167.8649939488232</v>
      </c>
    </row>
    <row r="1440" spans="1:17">
      <c r="A1440" s="12">
        <v>38513</v>
      </c>
      <c r="B1440" s="13">
        <f t="shared" si="176"/>
        <v>6</v>
      </c>
      <c r="C1440" s="13">
        <f t="shared" si="177"/>
        <v>10</v>
      </c>
      <c r="D1440" s="13">
        <f t="shared" si="178"/>
        <v>6</v>
      </c>
      <c r="E1440" s="13">
        <f t="shared" si="179"/>
        <v>24</v>
      </c>
      <c r="F1440">
        <v>431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 s="16">
        <f t="shared" si="180"/>
        <v>520.39030714195951</v>
      </c>
      <c r="O1440" s="17">
        <f t="shared" si="181"/>
        <v>-89.390307141959511</v>
      </c>
      <c r="P1440" s="18">
        <f t="shared" si="182"/>
        <v>0</v>
      </c>
      <c r="Q1440" s="14">
        <f t="shared" si="183"/>
        <v>7990.6270109338575</v>
      </c>
    </row>
    <row r="1441" spans="1:17">
      <c r="A1441" s="12">
        <v>38514</v>
      </c>
      <c r="B1441" s="13">
        <f t="shared" si="176"/>
        <v>6</v>
      </c>
      <c r="C1441" s="13">
        <f t="shared" si="177"/>
        <v>11</v>
      </c>
      <c r="D1441" s="13">
        <f t="shared" si="178"/>
        <v>7</v>
      </c>
      <c r="E1441" s="13">
        <f t="shared" si="179"/>
        <v>24</v>
      </c>
      <c r="F1441">
        <v>401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s="16">
        <f t="shared" si="180"/>
        <v>574.07236665535936</v>
      </c>
      <c r="O1441" s="17">
        <f t="shared" si="181"/>
        <v>-173.07236665535936</v>
      </c>
      <c r="P1441" s="18">
        <f t="shared" si="182"/>
        <v>0</v>
      </c>
      <c r="Q1441" s="14">
        <f t="shared" si="183"/>
        <v>29954.044099687148</v>
      </c>
    </row>
    <row r="1442" spans="1:17">
      <c r="A1442" s="12">
        <v>38515</v>
      </c>
      <c r="B1442" s="13">
        <f t="shared" si="176"/>
        <v>6</v>
      </c>
      <c r="C1442" s="13">
        <f t="shared" si="177"/>
        <v>12</v>
      </c>
      <c r="D1442" s="13">
        <f t="shared" si="178"/>
        <v>1</v>
      </c>
      <c r="E1442" s="13">
        <f t="shared" si="179"/>
        <v>25</v>
      </c>
      <c r="F1442">
        <v>329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 s="16">
        <f t="shared" si="180"/>
        <v>374.39167942598573</v>
      </c>
      <c r="O1442" s="17">
        <f t="shared" si="181"/>
        <v>-45.391679425985728</v>
      </c>
      <c r="P1442" s="18">
        <f t="shared" si="182"/>
        <v>1</v>
      </c>
      <c r="Q1442" s="14">
        <f t="shared" si="183"/>
        <v>2060.4045611114561</v>
      </c>
    </row>
    <row r="1443" spans="1:17">
      <c r="A1443" s="12">
        <v>38516</v>
      </c>
      <c r="B1443" s="13">
        <f t="shared" si="176"/>
        <v>6</v>
      </c>
      <c r="C1443" s="13">
        <f t="shared" si="177"/>
        <v>13</v>
      </c>
      <c r="D1443" s="13">
        <f t="shared" si="178"/>
        <v>2</v>
      </c>
      <c r="E1443" s="13">
        <f t="shared" si="179"/>
        <v>25</v>
      </c>
      <c r="F1443">
        <v>313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s="16">
        <f t="shared" si="180"/>
        <v>264.34505419599287</v>
      </c>
      <c r="O1443" s="17">
        <f t="shared" si="181"/>
        <v>48.654945804007127</v>
      </c>
      <c r="P1443" s="18">
        <f t="shared" si="182"/>
        <v>1</v>
      </c>
      <c r="Q1443" s="14">
        <f t="shared" si="183"/>
        <v>2367.3037511908706</v>
      </c>
    </row>
    <row r="1444" spans="1:17">
      <c r="A1444" s="12">
        <v>38517</v>
      </c>
      <c r="B1444" s="13">
        <f t="shared" si="176"/>
        <v>6</v>
      </c>
      <c r="C1444" s="13">
        <f t="shared" si="177"/>
        <v>14</v>
      </c>
      <c r="D1444" s="13">
        <f t="shared" si="178"/>
        <v>3</v>
      </c>
      <c r="E1444" s="13">
        <f t="shared" si="179"/>
        <v>25</v>
      </c>
      <c r="F1444">
        <v>271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s="16">
        <f t="shared" si="180"/>
        <v>282.39570959376596</v>
      </c>
      <c r="O1444" s="17">
        <f t="shared" si="181"/>
        <v>-11.395709593765957</v>
      </c>
      <c r="P1444" s="18">
        <f t="shared" si="182"/>
        <v>1</v>
      </c>
      <c r="Q1444" s="14">
        <f t="shared" si="183"/>
        <v>129.86219714544947</v>
      </c>
    </row>
    <row r="1445" spans="1:17">
      <c r="A1445" s="12">
        <v>38518</v>
      </c>
      <c r="B1445" s="13">
        <f t="shared" si="176"/>
        <v>6</v>
      </c>
      <c r="C1445" s="13">
        <f t="shared" si="177"/>
        <v>15</v>
      </c>
      <c r="D1445" s="13">
        <f t="shared" si="178"/>
        <v>4</v>
      </c>
      <c r="E1445" s="13">
        <f t="shared" si="179"/>
        <v>25</v>
      </c>
      <c r="F1445">
        <v>321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s="16">
        <f t="shared" si="180"/>
        <v>316.10096536891581</v>
      </c>
      <c r="O1445" s="17">
        <f t="shared" si="181"/>
        <v>4.8990346310841915</v>
      </c>
      <c r="P1445" s="18">
        <f t="shared" si="182"/>
        <v>1</v>
      </c>
      <c r="Q1445" s="14">
        <f t="shared" si="183"/>
        <v>24.000540316562219</v>
      </c>
    </row>
    <row r="1446" spans="1:17">
      <c r="A1446" s="12">
        <v>38519</v>
      </c>
      <c r="B1446" s="13">
        <f t="shared" si="176"/>
        <v>6</v>
      </c>
      <c r="C1446" s="13">
        <f t="shared" si="177"/>
        <v>16</v>
      </c>
      <c r="D1446" s="13">
        <f t="shared" si="178"/>
        <v>5</v>
      </c>
      <c r="E1446" s="13">
        <f t="shared" si="179"/>
        <v>25</v>
      </c>
      <c r="F1446">
        <v>341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 s="16">
        <f t="shared" si="180"/>
        <v>341.03378702909936</v>
      </c>
      <c r="O1446" s="17">
        <f t="shared" si="181"/>
        <v>-3.3787029099357824E-2</v>
      </c>
      <c r="P1446" s="18">
        <f t="shared" si="182"/>
        <v>0</v>
      </c>
      <c r="Q1446" s="14">
        <f t="shared" si="183"/>
        <v>1.1415633353608523E-3</v>
      </c>
    </row>
    <row r="1447" spans="1:17">
      <c r="A1447" s="12">
        <v>38520</v>
      </c>
      <c r="B1447" s="13">
        <f t="shared" si="176"/>
        <v>6</v>
      </c>
      <c r="C1447" s="13">
        <f t="shared" si="177"/>
        <v>17</v>
      </c>
      <c r="D1447" s="13">
        <f t="shared" si="178"/>
        <v>6</v>
      </c>
      <c r="E1447" s="13">
        <f t="shared" si="179"/>
        <v>25</v>
      </c>
      <c r="F1447">
        <v>437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 s="16">
        <f t="shared" si="180"/>
        <v>523.53623014694961</v>
      </c>
      <c r="O1447" s="17">
        <f t="shared" si="181"/>
        <v>-86.536230146949606</v>
      </c>
      <c r="P1447" s="18">
        <f t="shared" si="182"/>
        <v>0</v>
      </c>
      <c r="Q1447" s="14">
        <f t="shared" si="183"/>
        <v>7488.5191280458303</v>
      </c>
    </row>
    <row r="1448" spans="1:17">
      <c r="A1448" s="12">
        <v>38521</v>
      </c>
      <c r="B1448" s="13">
        <f t="shared" si="176"/>
        <v>6</v>
      </c>
      <c r="C1448" s="13">
        <f t="shared" si="177"/>
        <v>18</v>
      </c>
      <c r="D1448" s="13">
        <f t="shared" si="178"/>
        <v>7</v>
      </c>
      <c r="E1448" s="13">
        <f t="shared" si="179"/>
        <v>25</v>
      </c>
      <c r="F1448">
        <v>476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 s="16">
        <f t="shared" si="180"/>
        <v>577.21828966034946</v>
      </c>
      <c r="O1448" s="17">
        <f t="shared" si="181"/>
        <v>-101.21828966034946</v>
      </c>
      <c r="P1448" s="18">
        <f t="shared" si="182"/>
        <v>0</v>
      </c>
      <c r="Q1448" s="14">
        <f t="shared" si="183"/>
        <v>10245.142161766405</v>
      </c>
    </row>
    <row r="1449" spans="1:17">
      <c r="A1449" s="12">
        <v>38522</v>
      </c>
      <c r="B1449" s="13">
        <f t="shared" si="176"/>
        <v>6</v>
      </c>
      <c r="C1449" s="13">
        <f t="shared" si="177"/>
        <v>19</v>
      </c>
      <c r="D1449" s="13">
        <f t="shared" si="178"/>
        <v>1</v>
      </c>
      <c r="E1449" s="13">
        <f t="shared" si="179"/>
        <v>26</v>
      </c>
      <c r="F1449">
        <v>446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0</v>
      </c>
      <c r="N1449" s="16">
        <f t="shared" si="180"/>
        <v>494.64476083435477</v>
      </c>
      <c r="O1449" s="17">
        <f t="shared" si="181"/>
        <v>-48.64476083435477</v>
      </c>
      <c r="P1449" s="18">
        <f t="shared" si="182"/>
        <v>0</v>
      </c>
      <c r="Q1449" s="14">
        <f t="shared" si="183"/>
        <v>2366.3127566315757</v>
      </c>
    </row>
    <row r="1450" spans="1:17">
      <c r="A1450" s="12">
        <v>38523</v>
      </c>
      <c r="B1450" s="13">
        <f t="shared" si="176"/>
        <v>6</v>
      </c>
      <c r="C1450" s="13">
        <f t="shared" si="177"/>
        <v>20</v>
      </c>
      <c r="D1450" s="13">
        <f t="shared" si="178"/>
        <v>2</v>
      </c>
      <c r="E1450" s="13">
        <f t="shared" si="179"/>
        <v>26</v>
      </c>
      <c r="F1450">
        <v>204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s="16">
        <f t="shared" si="180"/>
        <v>282.64220317602133</v>
      </c>
      <c r="O1450" s="17">
        <f t="shared" si="181"/>
        <v>-78.642203176021326</v>
      </c>
      <c r="P1450" s="18">
        <f t="shared" si="182"/>
        <v>1</v>
      </c>
      <c r="Q1450" s="14">
        <f t="shared" si="183"/>
        <v>6184.5961203786183</v>
      </c>
    </row>
    <row r="1451" spans="1:17">
      <c r="A1451" s="12">
        <v>38524</v>
      </c>
      <c r="B1451" s="13">
        <f t="shared" si="176"/>
        <v>6</v>
      </c>
      <c r="C1451" s="13">
        <f t="shared" si="177"/>
        <v>21</v>
      </c>
      <c r="D1451" s="13">
        <f t="shared" si="178"/>
        <v>3</v>
      </c>
      <c r="E1451" s="13">
        <f t="shared" si="179"/>
        <v>26</v>
      </c>
      <c r="F1451">
        <v>302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 s="16">
        <f t="shared" si="180"/>
        <v>300.69285857379441</v>
      </c>
      <c r="O1451" s="17">
        <f t="shared" si="181"/>
        <v>1.3071414262055896</v>
      </c>
      <c r="P1451" s="18">
        <f t="shared" si="182"/>
        <v>1</v>
      </c>
      <c r="Q1451" s="14">
        <f t="shared" si="183"/>
        <v>1.7086187081027828</v>
      </c>
    </row>
    <row r="1452" spans="1:17">
      <c r="A1452" s="12">
        <v>38525</v>
      </c>
      <c r="B1452" s="13">
        <f t="shared" si="176"/>
        <v>6</v>
      </c>
      <c r="C1452" s="13">
        <f t="shared" si="177"/>
        <v>22</v>
      </c>
      <c r="D1452" s="13">
        <f t="shared" si="178"/>
        <v>4</v>
      </c>
      <c r="E1452" s="13">
        <f t="shared" si="179"/>
        <v>26</v>
      </c>
      <c r="F1452">
        <v>310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 s="16">
        <f t="shared" si="180"/>
        <v>334.39811434894426</v>
      </c>
      <c r="O1452" s="17">
        <f t="shared" si="181"/>
        <v>-24.398114348944262</v>
      </c>
      <c r="P1452" s="18">
        <f t="shared" si="182"/>
        <v>0</v>
      </c>
      <c r="Q1452" s="14">
        <f t="shared" si="183"/>
        <v>595.26798378415992</v>
      </c>
    </row>
    <row r="1453" spans="1:17">
      <c r="A1453" s="12">
        <v>38526</v>
      </c>
      <c r="B1453" s="13">
        <f t="shared" si="176"/>
        <v>6</v>
      </c>
      <c r="C1453" s="13">
        <f t="shared" si="177"/>
        <v>23</v>
      </c>
      <c r="D1453" s="13">
        <f t="shared" si="178"/>
        <v>5</v>
      </c>
      <c r="E1453" s="13">
        <f t="shared" si="179"/>
        <v>26</v>
      </c>
      <c r="F1453">
        <v>302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s="16">
        <f t="shared" si="180"/>
        <v>359.33093600912781</v>
      </c>
      <c r="O1453" s="17">
        <f t="shared" si="181"/>
        <v>-57.330936009127811</v>
      </c>
      <c r="P1453" s="18">
        <f t="shared" si="182"/>
        <v>1</v>
      </c>
      <c r="Q1453" s="14">
        <f t="shared" si="183"/>
        <v>3286.8362236827079</v>
      </c>
    </row>
    <row r="1454" spans="1:17">
      <c r="A1454" s="12">
        <v>38527</v>
      </c>
      <c r="B1454" s="13">
        <f t="shared" si="176"/>
        <v>6</v>
      </c>
      <c r="C1454" s="13">
        <f t="shared" si="177"/>
        <v>24</v>
      </c>
      <c r="D1454" s="13">
        <f t="shared" si="178"/>
        <v>6</v>
      </c>
      <c r="E1454" s="13">
        <f t="shared" si="179"/>
        <v>26</v>
      </c>
      <c r="F1454">
        <v>553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 s="16">
        <f t="shared" si="180"/>
        <v>541.83337912697812</v>
      </c>
      <c r="O1454" s="17">
        <f t="shared" si="181"/>
        <v>11.166620873021884</v>
      </c>
      <c r="P1454" s="18">
        <f t="shared" si="182"/>
        <v>1</v>
      </c>
      <c r="Q1454" s="14">
        <f t="shared" si="183"/>
        <v>124.69342172180802</v>
      </c>
    </row>
    <row r="1455" spans="1:17">
      <c r="A1455" s="12">
        <v>38528</v>
      </c>
      <c r="B1455" s="13">
        <f t="shared" si="176"/>
        <v>6</v>
      </c>
      <c r="C1455" s="13">
        <f t="shared" si="177"/>
        <v>25</v>
      </c>
      <c r="D1455" s="13">
        <f t="shared" si="178"/>
        <v>7</v>
      </c>
      <c r="E1455" s="13">
        <f t="shared" si="179"/>
        <v>26</v>
      </c>
      <c r="F1455">
        <v>502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 s="16">
        <f t="shared" si="180"/>
        <v>595.51543864037797</v>
      </c>
      <c r="O1455" s="17">
        <f t="shared" si="181"/>
        <v>-93.515438640377965</v>
      </c>
      <c r="P1455" s="18">
        <f t="shared" si="182"/>
        <v>1</v>
      </c>
      <c r="Q1455" s="14">
        <f t="shared" si="183"/>
        <v>8745.1372641022954</v>
      </c>
    </row>
    <row r="1456" spans="1:17">
      <c r="A1456" s="12">
        <v>38529</v>
      </c>
      <c r="B1456" s="13">
        <f t="shared" si="176"/>
        <v>6</v>
      </c>
      <c r="C1456" s="13">
        <f t="shared" si="177"/>
        <v>26</v>
      </c>
      <c r="D1456" s="13">
        <f t="shared" si="178"/>
        <v>1</v>
      </c>
      <c r="E1456" s="13">
        <f t="shared" si="179"/>
        <v>27</v>
      </c>
      <c r="F1456">
        <v>393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s="16">
        <f t="shared" si="180"/>
        <v>390.28619835986132</v>
      </c>
      <c r="O1456" s="17">
        <f t="shared" si="181"/>
        <v>2.7138016401386835</v>
      </c>
      <c r="P1456" s="18">
        <f t="shared" si="182"/>
        <v>0</v>
      </c>
      <c r="Q1456" s="14">
        <f t="shared" si="183"/>
        <v>7.3647193420194084</v>
      </c>
    </row>
    <row r="1457" spans="1:17">
      <c r="A1457" s="12">
        <v>38530</v>
      </c>
      <c r="B1457" s="13">
        <f t="shared" si="176"/>
        <v>6</v>
      </c>
      <c r="C1457" s="13">
        <f t="shared" si="177"/>
        <v>27</v>
      </c>
      <c r="D1457" s="13">
        <f t="shared" si="178"/>
        <v>2</v>
      </c>
      <c r="E1457" s="13">
        <f t="shared" si="179"/>
        <v>27</v>
      </c>
      <c r="F1457">
        <v>315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s="16">
        <f t="shared" si="180"/>
        <v>280.23957312986846</v>
      </c>
      <c r="O1457" s="17">
        <f t="shared" si="181"/>
        <v>34.760426870131539</v>
      </c>
      <c r="P1457" s="18">
        <f t="shared" si="182"/>
        <v>0</v>
      </c>
      <c r="Q1457" s="14">
        <f t="shared" si="183"/>
        <v>1208.2872761937626</v>
      </c>
    </row>
    <row r="1458" spans="1:17">
      <c r="A1458" s="12">
        <v>38531</v>
      </c>
      <c r="B1458" s="13">
        <f t="shared" si="176"/>
        <v>6</v>
      </c>
      <c r="C1458" s="13">
        <f t="shared" si="177"/>
        <v>28</v>
      </c>
      <c r="D1458" s="13">
        <f t="shared" si="178"/>
        <v>3</v>
      </c>
      <c r="E1458" s="13">
        <f t="shared" si="179"/>
        <v>27</v>
      </c>
      <c r="F1458">
        <v>343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s="16">
        <f t="shared" si="180"/>
        <v>298.29022852764155</v>
      </c>
      <c r="O1458" s="17">
        <f t="shared" si="181"/>
        <v>44.709771472358455</v>
      </c>
      <c r="P1458" s="18">
        <f t="shared" si="182"/>
        <v>0</v>
      </c>
      <c r="Q1458" s="14">
        <f t="shared" si="183"/>
        <v>1998.9636651105179</v>
      </c>
    </row>
    <row r="1459" spans="1:17">
      <c r="A1459" s="12">
        <v>38532</v>
      </c>
      <c r="B1459" s="13">
        <f t="shared" si="176"/>
        <v>6</v>
      </c>
      <c r="C1459" s="13">
        <f t="shared" si="177"/>
        <v>29</v>
      </c>
      <c r="D1459" s="13">
        <f t="shared" si="178"/>
        <v>4</v>
      </c>
      <c r="E1459" s="13">
        <f t="shared" si="179"/>
        <v>27</v>
      </c>
      <c r="F1459">
        <v>1339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s="16">
        <f t="shared" si="180"/>
        <v>331.9954843027914</v>
      </c>
      <c r="O1459" s="17">
        <f t="shared" si="181"/>
        <v>1007.0045156972086</v>
      </c>
      <c r="P1459" s="18">
        <f t="shared" si="182"/>
        <v>1</v>
      </c>
      <c r="Q1459" s="14">
        <f t="shared" si="183"/>
        <v>1014058.0946345696</v>
      </c>
    </row>
    <row r="1460" spans="1:17">
      <c r="A1460" s="12">
        <v>38533</v>
      </c>
      <c r="B1460" s="13">
        <f t="shared" si="176"/>
        <v>6</v>
      </c>
      <c r="C1460" s="13">
        <f t="shared" si="177"/>
        <v>30</v>
      </c>
      <c r="D1460" s="13">
        <f t="shared" si="178"/>
        <v>5</v>
      </c>
      <c r="E1460" s="13">
        <f t="shared" si="179"/>
        <v>27</v>
      </c>
      <c r="F1460">
        <v>307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 s="16">
        <f t="shared" si="180"/>
        <v>356.92830596297495</v>
      </c>
      <c r="O1460" s="17">
        <f t="shared" si="181"/>
        <v>-49.928305962974946</v>
      </c>
      <c r="P1460" s="18">
        <f t="shared" si="182"/>
        <v>0</v>
      </c>
      <c r="Q1460" s="14">
        <f t="shared" si="183"/>
        <v>2492.8357363324394</v>
      </c>
    </row>
    <row r="1461" spans="1:17">
      <c r="A1461" s="12">
        <v>38534</v>
      </c>
      <c r="B1461" s="13">
        <f t="shared" si="176"/>
        <v>7</v>
      </c>
      <c r="C1461" s="13">
        <f t="shared" si="177"/>
        <v>1</v>
      </c>
      <c r="D1461" s="13">
        <f t="shared" si="178"/>
        <v>6</v>
      </c>
      <c r="E1461" s="13">
        <f t="shared" si="179"/>
        <v>27</v>
      </c>
      <c r="F1461">
        <v>340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s="16">
        <f t="shared" si="180"/>
        <v>539.43074908082519</v>
      </c>
      <c r="O1461" s="17">
        <f t="shared" si="181"/>
        <v>-199.43074908082519</v>
      </c>
      <c r="P1461" s="18">
        <f t="shared" si="182"/>
        <v>0</v>
      </c>
      <c r="Q1461" s="14">
        <f t="shared" si="183"/>
        <v>39772.62367893906</v>
      </c>
    </row>
    <row r="1462" spans="1:17">
      <c r="A1462" s="12">
        <v>38535</v>
      </c>
      <c r="B1462" s="13">
        <f t="shared" si="176"/>
        <v>7</v>
      </c>
      <c r="C1462" s="13">
        <f t="shared" si="177"/>
        <v>2</v>
      </c>
      <c r="D1462" s="13">
        <f t="shared" si="178"/>
        <v>7</v>
      </c>
      <c r="E1462" s="13">
        <f t="shared" si="179"/>
        <v>27</v>
      </c>
      <c r="F1462">
        <v>392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 s="16">
        <f t="shared" si="180"/>
        <v>593.11280859422504</v>
      </c>
      <c r="O1462" s="17">
        <f t="shared" si="181"/>
        <v>-201.11280859422504</v>
      </c>
      <c r="P1462" s="18">
        <f t="shared" si="182"/>
        <v>0</v>
      </c>
      <c r="Q1462" s="14">
        <f t="shared" si="183"/>
        <v>40446.361780657397</v>
      </c>
    </row>
    <row r="1463" spans="1:17">
      <c r="A1463" s="12">
        <v>38536</v>
      </c>
      <c r="B1463" s="13">
        <f t="shared" si="176"/>
        <v>7</v>
      </c>
      <c r="C1463" s="13">
        <f t="shared" si="177"/>
        <v>3</v>
      </c>
      <c r="D1463" s="13">
        <f t="shared" si="178"/>
        <v>1</v>
      </c>
      <c r="E1463" s="13">
        <f t="shared" si="179"/>
        <v>28</v>
      </c>
      <c r="F1463">
        <v>206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s="16">
        <f t="shared" si="180"/>
        <v>378.70793675496662</v>
      </c>
      <c r="O1463" s="17">
        <f t="shared" si="181"/>
        <v>-172.70793675496662</v>
      </c>
      <c r="P1463" s="18">
        <f t="shared" si="182"/>
        <v>1</v>
      </c>
      <c r="Q1463" s="14">
        <f t="shared" si="183"/>
        <v>29828.031418157552</v>
      </c>
    </row>
    <row r="1464" spans="1:17">
      <c r="A1464" s="12">
        <v>38537</v>
      </c>
      <c r="B1464" s="13">
        <f t="shared" si="176"/>
        <v>7</v>
      </c>
      <c r="C1464" s="13">
        <f t="shared" si="177"/>
        <v>4</v>
      </c>
      <c r="D1464" s="13">
        <f t="shared" si="178"/>
        <v>2</v>
      </c>
      <c r="E1464" s="13">
        <f t="shared" si="179"/>
        <v>28</v>
      </c>
      <c r="F1464">
        <v>208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v>0</v>
      </c>
      <c r="N1464" s="16">
        <f t="shared" si="180"/>
        <v>111.50793118478808</v>
      </c>
      <c r="O1464" s="17">
        <f t="shared" si="181"/>
        <v>96.492068815211923</v>
      </c>
      <c r="P1464" s="18">
        <f t="shared" si="182"/>
        <v>1</v>
      </c>
      <c r="Q1464" s="14">
        <f t="shared" si="183"/>
        <v>9310.7193442395928</v>
      </c>
    </row>
    <row r="1465" spans="1:17">
      <c r="A1465" s="12">
        <v>38538</v>
      </c>
      <c r="B1465" s="13">
        <f t="shared" si="176"/>
        <v>7</v>
      </c>
      <c r="C1465" s="13">
        <f t="shared" si="177"/>
        <v>5</v>
      </c>
      <c r="D1465" s="13">
        <f t="shared" si="178"/>
        <v>3</v>
      </c>
      <c r="E1465" s="13">
        <f t="shared" si="179"/>
        <v>28</v>
      </c>
      <c r="F1465">
        <v>194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s="16">
        <f t="shared" si="180"/>
        <v>286.71196692274685</v>
      </c>
      <c r="O1465" s="17">
        <f t="shared" si="181"/>
        <v>-92.711966922746853</v>
      </c>
      <c r="P1465" s="18">
        <f t="shared" si="182"/>
        <v>0</v>
      </c>
      <c r="Q1465" s="14">
        <f t="shared" si="183"/>
        <v>8595.5088106845069</v>
      </c>
    </row>
    <row r="1466" spans="1:17">
      <c r="A1466" s="12">
        <v>38539</v>
      </c>
      <c r="B1466" s="13">
        <f t="shared" si="176"/>
        <v>7</v>
      </c>
      <c r="C1466" s="13">
        <f t="shared" si="177"/>
        <v>6</v>
      </c>
      <c r="D1466" s="13">
        <f t="shared" si="178"/>
        <v>4</v>
      </c>
      <c r="E1466" s="13">
        <f t="shared" si="179"/>
        <v>28</v>
      </c>
      <c r="F1466">
        <v>223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s="16">
        <f t="shared" si="180"/>
        <v>320.4172226978967</v>
      </c>
      <c r="O1466" s="17">
        <f t="shared" si="181"/>
        <v>-97.417222697896705</v>
      </c>
      <c r="P1466" s="18">
        <f t="shared" si="182"/>
        <v>0</v>
      </c>
      <c r="Q1466" s="14">
        <f t="shared" si="183"/>
        <v>9490.1152781716009</v>
      </c>
    </row>
    <row r="1467" spans="1:17">
      <c r="A1467" s="12">
        <v>38540</v>
      </c>
      <c r="B1467" s="13">
        <f t="shared" si="176"/>
        <v>7</v>
      </c>
      <c r="C1467" s="13">
        <f t="shared" si="177"/>
        <v>7</v>
      </c>
      <c r="D1467" s="13">
        <f t="shared" si="178"/>
        <v>5</v>
      </c>
      <c r="E1467" s="13">
        <f t="shared" si="179"/>
        <v>28</v>
      </c>
      <c r="F1467">
        <v>320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s="16">
        <f t="shared" si="180"/>
        <v>345.35004435808025</v>
      </c>
      <c r="O1467" s="17">
        <f t="shared" si="181"/>
        <v>-25.350044358080254</v>
      </c>
      <c r="P1467" s="18">
        <f t="shared" si="182"/>
        <v>0</v>
      </c>
      <c r="Q1467" s="14">
        <f t="shared" si="183"/>
        <v>642.62474895663649</v>
      </c>
    </row>
    <row r="1468" spans="1:17">
      <c r="A1468" s="12">
        <v>38541</v>
      </c>
      <c r="B1468" s="13">
        <f t="shared" si="176"/>
        <v>7</v>
      </c>
      <c r="C1468" s="13">
        <f t="shared" si="177"/>
        <v>8</v>
      </c>
      <c r="D1468" s="13">
        <f t="shared" si="178"/>
        <v>6</v>
      </c>
      <c r="E1468" s="13">
        <f t="shared" si="179"/>
        <v>28</v>
      </c>
      <c r="F1468">
        <v>487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s="16">
        <f t="shared" si="180"/>
        <v>527.8524874759305</v>
      </c>
      <c r="O1468" s="17">
        <f t="shared" si="181"/>
        <v>-40.852487475930502</v>
      </c>
      <c r="P1468" s="18">
        <f t="shared" si="182"/>
        <v>0</v>
      </c>
      <c r="Q1468" s="14">
        <f t="shared" si="183"/>
        <v>1668.9257329710586</v>
      </c>
    </row>
    <row r="1469" spans="1:17">
      <c r="A1469" s="12">
        <v>38542</v>
      </c>
      <c r="B1469" s="13">
        <f t="shared" si="176"/>
        <v>7</v>
      </c>
      <c r="C1469" s="13">
        <f t="shared" si="177"/>
        <v>9</v>
      </c>
      <c r="D1469" s="13">
        <f t="shared" si="178"/>
        <v>7</v>
      </c>
      <c r="E1469" s="13">
        <f t="shared" si="179"/>
        <v>28</v>
      </c>
      <c r="F1469">
        <v>499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 s="16">
        <f t="shared" si="180"/>
        <v>581.53454698933035</v>
      </c>
      <c r="O1469" s="17">
        <f t="shared" si="181"/>
        <v>-82.534546989330352</v>
      </c>
      <c r="P1469" s="18">
        <f t="shared" si="182"/>
        <v>0</v>
      </c>
      <c r="Q1469" s="14">
        <f t="shared" si="183"/>
        <v>6811.9514467339795</v>
      </c>
    </row>
    <row r="1470" spans="1:17">
      <c r="A1470" s="12">
        <v>38543</v>
      </c>
      <c r="B1470" s="13">
        <f t="shared" si="176"/>
        <v>7</v>
      </c>
      <c r="C1470" s="13">
        <f t="shared" si="177"/>
        <v>10</v>
      </c>
      <c r="D1470" s="13">
        <f t="shared" si="178"/>
        <v>1</v>
      </c>
      <c r="E1470" s="13">
        <f t="shared" si="179"/>
        <v>29</v>
      </c>
      <c r="F1470">
        <v>336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s="16">
        <f t="shared" si="180"/>
        <v>410.10294170083125</v>
      </c>
      <c r="O1470" s="17">
        <f t="shared" si="181"/>
        <v>-74.102941700831252</v>
      </c>
      <c r="P1470" s="18">
        <f t="shared" si="182"/>
        <v>0</v>
      </c>
      <c r="Q1470" s="14">
        <f t="shared" si="183"/>
        <v>5491.2459687167957</v>
      </c>
    </row>
    <row r="1471" spans="1:17">
      <c r="A1471" s="12">
        <v>38544</v>
      </c>
      <c r="B1471" s="13">
        <f t="shared" si="176"/>
        <v>7</v>
      </c>
      <c r="C1471" s="13">
        <f t="shared" si="177"/>
        <v>11</v>
      </c>
      <c r="D1471" s="13">
        <f t="shared" si="178"/>
        <v>2</v>
      </c>
      <c r="E1471" s="13">
        <f t="shared" si="179"/>
        <v>29</v>
      </c>
      <c r="F1471">
        <v>273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s="16">
        <f t="shared" si="180"/>
        <v>300.0563164708384</v>
      </c>
      <c r="O1471" s="17">
        <f t="shared" si="181"/>
        <v>-27.056316470838397</v>
      </c>
      <c r="P1471" s="18">
        <f t="shared" si="182"/>
        <v>0</v>
      </c>
      <c r="Q1471" s="14">
        <f t="shared" si="183"/>
        <v>732.04426097016108</v>
      </c>
    </row>
    <row r="1472" spans="1:17">
      <c r="A1472" s="12">
        <v>38545</v>
      </c>
      <c r="B1472" s="13">
        <f t="shared" si="176"/>
        <v>7</v>
      </c>
      <c r="C1472" s="13">
        <f t="shared" si="177"/>
        <v>12</v>
      </c>
      <c r="D1472" s="13">
        <f t="shared" si="178"/>
        <v>3</v>
      </c>
      <c r="E1472" s="13">
        <f t="shared" si="179"/>
        <v>29</v>
      </c>
      <c r="F1472">
        <v>246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s="16">
        <f t="shared" si="180"/>
        <v>318.10697186861148</v>
      </c>
      <c r="O1472" s="17">
        <f t="shared" si="181"/>
        <v>-72.106971868611481</v>
      </c>
      <c r="P1472" s="18">
        <f t="shared" si="182"/>
        <v>0</v>
      </c>
      <c r="Q1472" s="14">
        <f t="shared" si="183"/>
        <v>5199.4153920607278</v>
      </c>
    </row>
    <row r="1473" spans="1:17">
      <c r="A1473" s="12">
        <v>38546</v>
      </c>
      <c r="B1473" s="13">
        <f t="shared" si="176"/>
        <v>7</v>
      </c>
      <c r="C1473" s="13">
        <f t="shared" si="177"/>
        <v>13</v>
      </c>
      <c r="D1473" s="13">
        <f t="shared" si="178"/>
        <v>4</v>
      </c>
      <c r="E1473" s="13">
        <f t="shared" si="179"/>
        <v>29</v>
      </c>
      <c r="F1473">
        <v>343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s="16">
        <f t="shared" si="180"/>
        <v>351.81222764376133</v>
      </c>
      <c r="O1473" s="17">
        <f t="shared" si="181"/>
        <v>-8.8122276437613323</v>
      </c>
      <c r="P1473" s="18">
        <f t="shared" si="182"/>
        <v>0</v>
      </c>
      <c r="Q1473" s="14">
        <f t="shared" si="183"/>
        <v>77.655356045471407</v>
      </c>
    </row>
    <row r="1474" spans="1:17">
      <c r="A1474" s="12">
        <v>38547</v>
      </c>
      <c r="B1474" s="13">
        <f t="shared" si="176"/>
        <v>7</v>
      </c>
      <c r="C1474" s="13">
        <f t="shared" si="177"/>
        <v>14</v>
      </c>
      <c r="D1474" s="13">
        <f t="shared" si="178"/>
        <v>5</v>
      </c>
      <c r="E1474" s="13">
        <f t="shared" si="179"/>
        <v>29</v>
      </c>
      <c r="F1474">
        <v>327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16">
        <f t="shared" si="180"/>
        <v>376.74504930394488</v>
      </c>
      <c r="O1474" s="17">
        <f t="shared" si="181"/>
        <v>-49.745049303944882</v>
      </c>
      <c r="P1474" s="18">
        <f t="shared" si="182"/>
        <v>0</v>
      </c>
      <c r="Q1474" s="14">
        <f t="shared" si="183"/>
        <v>2474.569930251907</v>
      </c>
    </row>
    <row r="1475" spans="1:17">
      <c r="A1475" s="12">
        <v>38548</v>
      </c>
      <c r="B1475" s="13">
        <f t="shared" si="176"/>
        <v>7</v>
      </c>
      <c r="C1475" s="13">
        <f t="shared" si="177"/>
        <v>15</v>
      </c>
      <c r="D1475" s="13">
        <f t="shared" si="178"/>
        <v>6</v>
      </c>
      <c r="E1475" s="13">
        <f t="shared" si="179"/>
        <v>29</v>
      </c>
      <c r="F1475">
        <v>541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 s="16">
        <f t="shared" si="180"/>
        <v>559.24749242179519</v>
      </c>
      <c r="O1475" s="17">
        <f t="shared" si="181"/>
        <v>-18.247492421795187</v>
      </c>
      <c r="P1475" s="18">
        <f t="shared" si="182"/>
        <v>1</v>
      </c>
      <c r="Q1475" s="14">
        <f t="shared" si="183"/>
        <v>332.97097968347276</v>
      </c>
    </row>
    <row r="1476" spans="1:17">
      <c r="A1476" s="12">
        <v>38549</v>
      </c>
      <c r="B1476" s="13">
        <f t="shared" si="176"/>
        <v>7</v>
      </c>
      <c r="C1476" s="13">
        <f t="shared" si="177"/>
        <v>16</v>
      </c>
      <c r="D1476" s="13">
        <f t="shared" si="178"/>
        <v>7</v>
      </c>
      <c r="E1476" s="13">
        <f t="shared" si="179"/>
        <v>29</v>
      </c>
      <c r="F1476">
        <v>854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 s="16">
        <f t="shared" si="180"/>
        <v>612.92955193519492</v>
      </c>
      <c r="O1476" s="17">
        <f t="shared" si="181"/>
        <v>241.07044806480508</v>
      </c>
      <c r="P1476" s="18">
        <f t="shared" si="182"/>
        <v>0</v>
      </c>
      <c r="Q1476" s="14">
        <f t="shared" si="183"/>
        <v>58114.960930165886</v>
      </c>
    </row>
    <row r="1477" spans="1:17">
      <c r="A1477" s="12">
        <v>38550</v>
      </c>
      <c r="B1477" s="13">
        <f t="shared" si="176"/>
        <v>7</v>
      </c>
      <c r="C1477" s="13">
        <f t="shared" si="177"/>
        <v>17</v>
      </c>
      <c r="D1477" s="13">
        <f t="shared" si="178"/>
        <v>1</v>
      </c>
      <c r="E1477" s="13">
        <f t="shared" si="179"/>
        <v>30</v>
      </c>
      <c r="F1477">
        <v>378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 s="16">
        <f t="shared" si="180"/>
        <v>376.53150742777029</v>
      </c>
      <c r="O1477" s="17">
        <f t="shared" si="181"/>
        <v>1.4684925722297066</v>
      </c>
      <c r="P1477" s="18">
        <f t="shared" si="182"/>
        <v>0</v>
      </c>
      <c r="Q1477" s="14">
        <f t="shared" si="183"/>
        <v>2.1564704346938202</v>
      </c>
    </row>
    <row r="1478" spans="1:17">
      <c r="A1478" s="12">
        <v>38551</v>
      </c>
      <c r="B1478" s="13">
        <f t="shared" ref="B1478:B1541" si="184">MONTH(A1478)</f>
        <v>7</v>
      </c>
      <c r="C1478" s="13">
        <f t="shared" ref="C1478:C1541" si="185">DAY(A1478)</f>
        <v>18</v>
      </c>
      <c r="D1478" s="13">
        <f t="shared" ref="D1478:D1541" si="186">WEEKDAY(A1478)</f>
        <v>2</v>
      </c>
      <c r="E1478" s="13">
        <f t="shared" ref="E1478:E1541" si="187">WEEKNUM(A1478)</f>
        <v>30</v>
      </c>
      <c r="F1478">
        <v>290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 s="16">
        <f t="shared" si="180"/>
        <v>266.48488219777744</v>
      </c>
      <c r="O1478" s="17">
        <f t="shared" si="181"/>
        <v>23.515117802222562</v>
      </c>
      <c r="P1478" s="18">
        <f t="shared" si="182"/>
        <v>1</v>
      </c>
      <c r="Q1478" s="14">
        <f t="shared" si="183"/>
        <v>552.96076525240449</v>
      </c>
    </row>
    <row r="1479" spans="1:17">
      <c r="A1479" s="12">
        <v>38552</v>
      </c>
      <c r="B1479" s="13">
        <f t="shared" si="184"/>
        <v>7</v>
      </c>
      <c r="C1479" s="13">
        <f t="shared" si="185"/>
        <v>19</v>
      </c>
      <c r="D1479" s="13">
        <f t="shared" si="186"/>
        <v>3</v>
      </c>
      <c r="E1479" s="13">
        <f t="shared" si="187"/>
        <v>30</v>
      </c>
      <c r="F1479">
        <v>272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 s="16">
        <f t="shared" ref="N1479:N1542" si="188">$T$5+VLOOKUP(D1479,$S$8:$T$14,2)+VLOOKUP(E1479,$S$17:$T$69,2)+G1479*$T$73+H1479*$T$74+I1479*$T$75+J1479*$T$76+M1479*$T$79+L1479*$T$78+K1479*$T$77</f>
        <v>284.53553759555052</v>
      </c>
      <c r="O1479" s="17">
        <f t="shared" ref="O1479:O1542" si="189">F1479-N1479</f>
        <v>-12.535537595550522</v>
      </c>
      <c r="P1479" s="18">
        <f t="shared" ref="P1479:P1542" si="190">IF(O1479*O1480&lt;0,1,0)</f>
        <v>0</v>
      </c>
      <c r="Q1479" s="14">
        <f t="shared" ref="Q1479:Q1542" si="191">O1479^2</f>
        <v>157.13970280946057</v>
      </c>
    </row>
    <row r="1480" spans="1:17">
      <c r="A1480" s="12">
        <v>38553</v>
      </c>
      <c r="B1480" s="13">
        <f t="shared" si="184"/>
        <v>7</v>
      </c>
      <c r="C1480" s="13">
        <f t="shared" si="185"/>
        <v>20</v>
      </c>
      <c r="D1480" s="13">
        <f t="shared" si="186"/>
        <v>4</v>
      </c>
      <c r="E1480" s="13">
        <f t="shared" si="187"/>
        <v>30</v>
      </c>
      <c r="F1480">
        <v>312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 s="16">
        <f t="shared" si="188"/>
        <v>318.24079337070037</v>
      </c>
      <c r="O1480" s="17">
        <f t="shared" si="189"/>
        <v>-6.2407933707003735</v>
      </c>
      <c r="P1480" s="18">
        <f t="shared" si="190"/>
        <v>0</v>
      </c>
      <c r="Q1480" s="14">
        <f t="shared" si="191"/>
        <v>38.947501895777727</v>
      </c>
    </row>
    <row r="1481" spans="1:17">
      <c r="A1481" s="12">
        <v>38554</v>
      </c>
      <c r="B1481" s="13">
        <f t="shared" si="184"/>
        <v>7</v>
      </c>
      <c r="C1481" s="13">
        <f t="shared" si="185"/>
        <v>21</v>
      </c>
      <c r="D1481" s="13">
        <f t="shared" si="186"/>
        <v>5</v>
      </c>
      <c r="E1481" s="13">
        <f t="shared" si="187"/>
        <v>30</v>
      </c>
      <c r="F1481">
        <v>329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s="16">
        <f t="shared" si="188"/>
        <v>343.17361503088392</v>
      </c>
      <c r="O1481" s="17">
        <f t="shared" si="189"/>
        <v>-14.173615030883923</v>
      </c>
      <c r="P1481" s="18">
        <f t="shared" si="190"/>
        <v>0</v>
      </c>
      <c r="Q1481" s="14">
        <f t="shared" si="191"/>
        <v>200.89136304369868</v>
      </c>
    </row>
    <row r="1482" spans="1:17">
      <c r="A1482" s="12">
        <v>38555</v>
      </c>
      <c r="B1482" s="13">
        <f t="shared" si="184"/>
        <v>7</v>
      </c>
      <c r="C1482" s="13">
        <f t="shared" si="185"/>
        <v>22</v>
      </c>
      <c r="D1482" s="13">
        <f t="shared" si="186"/>
        <v>6</v>
      </c>
      <c r="E1482" s="13">
        <f t="shared" si="187"/>
        <v>30</v>
      </c>
      <c r="F1482">
        <v>402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s="16">
        <f t="shared" si="188"/>
        <v>525.67605814873411</v>
      </c>
      <c r="O1482" s="17">
        <f t="shared" si="189"/>
        <v>-123.67605814873411</v>
      </c>
      <c r="P1482" s="18">
        <f t="shared" si="190"/>
        <v>0</v>
      </c>
      <c r="Q1482" s="14">
        <f t="shared" si="191"/>
        <v>15295.767359209061</v>
      </c>
    </row>
    <row r="1483" spans="1:17">
      <c r="A1483" s="12">
        <v>38556</v>
      </c>
      <c r="B1483" s="13">
        <f t="shared" si="184"/>
        <v>7</v>
      </c>
      <c r="C1483" s="13">
        <f t="shared" si="185"/>
        <v>23</v>
      </c>
      <c r="D1483" s="13">
        <f t="shared" si="186"/>
        <v>7</v>
      </c>
      <c r="E1483" s="13">
        <f t="shared" si="187"/>
        <v>30</v>
      </c>
      <c r="F1483">
        <v>476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 s="16">
        <f t="shared" si="188"/>
        <v>579.35811766213396</v>
      </c>
      <c r="O1483" s="17">
        <f t="shared" si="189"/>
        <v>-103.35811766213396</v>
      </c>
      <c r="P1483" s="18">
        <f t="shared" si="190"/>
        <v>0</v>
      </c>
      <c r="Q1483" s="14">
        <f t="shared" si="191"/>
        <v>10682.90048665953</v>
      </c>
    </row>
    <row r="1484" spans="1:17">
      <c r="A1484" s="12">
        <v>38557</v>
      </c>
      <c r="B1484" s="13">
        <f t="shared" si="184"/>
        <v>7</v>
      </c>
      <c r="C1484" s="13">
        <f t="shared" si="185"/>
        <v>24</v>
      </c>
      <c r="D1484" s="13">
        <f t="shared" si="186"/>
        <v>1</v>
      </c>
      <c r="E1484" s="13">
        <f t="shared" si="187"/>
        <v>31</v>
      </c>
      <c r="F1484">
        <v>289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 s="16">
        <f t="shared" si="188"/>
        <v>396.18863720774476</v>
      </c>
      <c r="O1484" s="17">
        <f t="shared" si="189"/>
        <v>-107.18863720774476</v>
      </c>
      <c r="P1484" s="18">
        <f t="shared" si="190"/>
        <v>0</v>
      </c>
      <c r="Q1484" s="14">
        <f t="shared" si="191"/>
        <v>11489.403946453525</v>
      </c>
    </row>
    <row r="1485" spans="1:17">
      <c r="A1485" s="12">
        <v>38558</v>
      </c>
      <c r="B1485" s="13">
        <f t="shared" si="184"/>
        <v>7</v>
      </c>
      <c r="C1485" s="13">
        <f t="shared" si="185"/>
        <v>25</v>
      </c>
      <c r="D1485" s="13">
        <f t="shared" si="186"/>
        <v>2</v>
      </c>
      <c r="E1485" s="13">
        <f t="shared" si="187"/>
        <v>31</v>
      </c>
      <c r="F1485">
        <v>279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 s="16">
        <f t="shared" si="188"/>
        <v>286.14201197775191</v>
      </c>
      <c r="O1485" s="17">
        <f t="shared" si="189"/>
        <v>-7.1420119777519062</v>
      </c>
      <c r="P1485" s="18">
        <f t="shared" si="190"/>
        <v>0</v>
      </c>
      <c r="Q1485" s="14">
        <f t="shared" si="191"/>
        <v>51.008335090351693</v>
      </c>
    </row>
    <row r="1486" spans="1:17">
      <c r="A1486" s="12">
        <v>38559</v>
      </c>
      <c r="B1486" s="13">
        <f t="shared" si="184"/>
        <v>7</v>
      </c>
      <c r="C1486" s="13">
        <f t="shared" si="185"/>
        <v>26</v>
      </c>
      <c r="D1486" s="13">
        <f t="shared" si="186"/>
        <v>3</v>
      </c>
      <c r="E1486" s="13">
        <f t="shared" si="187"/>
        <v>31</v>
      </c>
      <c r="F1486">
        <v>304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 s="16">
        <f t="shared" si="188"/>
        <v>304.19266737552499</v>
      </c>
      <c r="O1486" s="17">
        <f t="shared" si="189"/>
        <v>-0.1926673755249908</v>
      </c>
      <c r="P1486" s="18">
        <f t="shared" si="190"/>
        <v>0</v>
      </c>
      <c r="Q1486" s="14">
        <f t="shared" si="191"/>
        <v>3.7120717591687828E-2</v>
      </c>
    </row>
    <row r="1487" spans="1:17">
      <c r="A1487" s="12">
        <v>38560</v>
      </c>
      <c r="B1487" s="13">
        <f t="shared" si="184"/>
        <v>7</v>
      </c>
      <c r="C1487" s="13">
        <f t="shared" si="185"/>
        <v>27</v>
      </c>
      <c r="D1487" s="13">
        <f t="shared" si="186"/>
        <v>4</v>
      </c>
      <c r="E1487" s="13">
        <f t="shared" si="187"/>
        <v>31</v>
      </c>
      <c r="F1487">
        <v>331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 s="16">
        <f t="shared" si="188"/>
        <v>337.89792315067484</v>
      </c>
      <c r="O1487" s="17">
        <f t="shared" si="189"/>
        <v>-6.897923150674842</v>
      </c>
      <c r="P1487" s="18">
        <f t="shared" si="190"/>
        <v>0</v>
      </c>
      <c r="Q1487" s="14">
        <f t="shared" si="191"/>
        <v>47.581343792615939</v>
      </c>
    </row>
    <row r="1488" spans="1:17">
      <c r="A1488" s="12">
        <v>38561</v>
      </c>
      <c r="B1488" s="13">
        <f t="shared" si="184"/>
        <v>7</v>
      </c>
      <c r="C1488" s="13">
        <f t="shared" si="185"/>
        <v>28</v>
      </c>
      <c r="D1488" s="13">
        <f t="shared" si="186"/>
        <v>5</v>
      </c>
      <c r="E1488" s="13">
        <f t="shared" si="187"/>
        <v>31</v>
      </c>
      <c r="F1488">
        <v>323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s="16">
        <f t="shared" si="188"/>
        <v>362.83074481085839</v>
      </c>
      <c r="O1488" s="17">
        <f t="shared" si="189"/>
        <v>-39.830744810858391</v>
      </c>
      <c r="P1488" s="18">
        <f t="shared" si="190"/>
        <v>0</v>
      </c>
      <c r="Q1488" s="14">
        <f t="shared" si="191"/>
        <v>1586.4882321877226</v>
      </c>
    </row>
    <row r="1489" spans="1:17">
      <c r="A1489" s="12">
        <v>38562</v>
      </c>
      <c r="B1489" s="13">
        <f t="shared" si="184"/>
        <v>7</v>
      </c>
      <c r="C1489" s="13">
        <f t="shared" si="185"/>
        <v>29</v>
      </c>
      <c r="D1489" s="13">
        <f t="shared" si="186"/>
        <v>6</v>
      </c>
      <c r="E1489" s="13">
        <f t="shared" si="187"/>
        <v>31</v>
      </c>
      <c r="F1489">
        <v>522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s="16">
        <f t="shared" si="188"/>
        <v>545.33318792870864</v>
      </c>
      <c r="O1489" s="17">
        <f t="shared" si="189"/>
        <v>-23.333187928708639</v>
      </c>
      <c r="P1489" s="18">
        <f t="shared" si="190"/>
        <v>0</v>
      </c>
      <c r="Q1489" s="14">
        <f t="shared" si="191"/>
        <v>544.43765891643454</v>
      </c>
    </row>
    <row r="1490" spans="1:17">
      <c r="A1490" s="12">
        <v>38563</v>
      </c>
      <c r="B1490" s="13">
        <f t="shared" si="184"/>
        <v>7</v>
      </c>
      <c r="C1490" s="13">
        <f t="shared" si="185"/>
        <v>30</v>
      </c>
      <c r="D1490" s="13">
        <f t="shared" si="186"/>
        <v>7</v>
      </c>
      <c r="E1490" s="13">
        <f t="shared" si="187"/>
        <v>31</v>
      </c>
      <c r="F1490">
        <v>486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s="16">
        <f t="shared" si="188"/>
        <v>599.01524744210849</v>
      </c>
      <c r="O1490" s="17">
        <f t="shared" si="189"/>
        <v>-113.01524744210849</v>
      </c>
      <c r="P1490" s="18">
        <f t="shared" si="190"/>
        <v>0</v>
      </c>
      <c r="Q1490" s="14">
        <f t="shared" si="191"/>
        <v>12772.44615440101</v>
      </c>
    </row>
    <row r="1491" spans="1:17">
      <c r="A1491" s="12">
        <v>38564</v>
      </c>
      <c r="B1491" s="13">
        <f t="shared" si="184"/>
        <v>7</v>
      </c>
      <c r="C1491" s="13">
        <f t="shared" si="185"/>
        <v>31</v>
      </c>
      <c r="D1491" s="13">
        <f t="shared" si="186"/>
        <v>1</v>
      </c>
      <c r="E1491" s="13">
        <f t="shared" si="187"/>
        <v>32</v>
      </c>
      <c r="F1491">
        <v>319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s="16">
        <f t="shared" si="188"/>
        <v>379.18865083444757</v>
      </c>
      <c r="O1491" s="17">
        <f t="shared" si="189"/>
        <v>-60.188650834447571</v>
      </c>
      <c r="P1491" s="18">
        <f t="shared" si="190"/>
        <v>0</v>
      </c>
      <c r="Q1491" s="14">
        <f t="shared" si="191"/>
        <v>3622.6736892710464</v>
      </c>
    </row>
    <row r="1492" spans="1:17">
      <c r="A1492" s="12">
        <v>38565</v>
      </c>
      <c r="B1492" s="13">
        <f t="shared" si="184"/>
        <v>8</v>
      </c>
      <c r="C1492" s="13">
        <f t="shared" si="185"/>
        <v>1</v>
      </c>
      <c r="D1492" s="13">
        <f t="shared" si="186"/>
        <v>2</v>
      </c>
      <c r="E1492" s="13">
        <f t="shared" si="187"/>
        <v>32</v>
      </c>
      <c r="F1492">
        <v>264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s="16">
        <f t="shared" si="188"/>
        <v>269.14202560445472</v>
      </c>
      <c r="O1492" s="17">
        <f t="shared" si="189"/>
        <v>-5.1420256044547159</v>
      </c>
      <c r="P1492" s="18">
        <f t="shared" si="190"/>
        <v>0</v>
      </c>
      <c r="Q1492" s="14">
        <f t="shared" si="191"/>
        <v>26.440427316867886</v>
      </c>
    </row>
    <row r="1493" spans="1:17">
      <c r="A1493" s="12">
        <v>38566</v>
      </c>
      <c r="B1493" s="13">
        <f t="shared" si="184"/>
        <v>8</v>
      </c>
      <c r="C1493" s="13">
        <f t="shared" si="185"/>
        <v>2</v>
      </c>
      <c r="D1493" s="13">
        <f t="shared" si="186"/>
        <v>3</v>
      </c>
      <c r="E1493" s="13">
        <f t="shared" si="187"/>
        <v>32</v>
      </c>
      <c r="F1493">
        <v>267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s="16">
        <f t="shared" si="188"/>
        <v>287.1926810022278</v>
      </c>
      <c r="O1493" s="17">
        <f t="shared" si="189"/>
        <v>-20.1926810022278</v>
      </c>
      <c r="P1493" s="18">
        <f t="shared" si="190"/>
        <v>0</v>
      </c>
      <c r="Q1493" s="14">
        <f t="shared" si="191"/>
        <v>407.74436605773155</v>
      </c>
    </row>
    <row r="1494" spans="1:17">
      <c r="A1494" s="12">
        <v>38567</v>
      </c>
      <c r="B1494" s="13">
        <f t="shared" si="184"/>
        <v>8</v>
      </c>
      <c r="C1494" s="13">
        <f t="shared" si="185"/>
        <v>3</v>
      </c>
      <c r="D1494" s="13">
        <f t="shared" si="186"/>
        <v>4</v>
      </c>
      <c r="E1494" s="13">
        <f t="shared" si="187"/>
        <v>32</v>
      </c>
      <c r="F1494">
        <v>300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s="16">
        <f t="shared" si="188"/>
        <v>320.89793677737765</v>
      </c>
      <c r="O1494" s="17">
        <f t="shared" si="189"/>
        <v>-20.897936777377652</v>
      </c>
      <c r="P1494" s="18">
        <f t="shared" si="190"/>
        <v>0</v>
      </c>
      <c r="Q1494" s="14">
        <f t="shared" si="191"/>
        <v>436.72376155127341</v>
      </c>
    </row>
    <row r="1495" spans="1:17">
      <c r="A1495" s="12">
        <v>38568</v>
      </c>
      <c r="B1495" s="13">
        <f t="shared" si="184"/>
        <v>8</v>
      </c>
      <c r="C1495" s="13">
        <f t="shared" si="185"/>
        <v>4</v>
      </c>
      <c r="D1495" s="13">
        <f t="shared" si="186"/>
        <v>5</v>
      </c>
      <c r="E1495" s="13">
        <f t="shared" si="187"/>
        <v>32</v>
      </c>
      <c r="F1495">
        <v>309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 s="16">
        <f t="shared" si="188"/>
        <v>345.8307584375612</v>
      </c>
      <c r="O1495" s="17">
        <f t="shared" si="189"/>
        <v>-36.830758437561201</v>
      </c>
      <c r="P1495" s="18">
        <f t="shared" si="190"/>
        <v>0</v>
      </c>
      <c r="Q1495" s="14">
        <f t="shared" si="191"/>
        <v>1356.5047670859856</v>
      </c>
    </row>
    <row r="1496" spans="1:17">
      <c r="A1496" s="12">
        <v>38569</v>
      </c>
      <c r="B1496" s="13">
        <f t="shared" si="184"/>
        <v>8</v>
      </c>
      <c r="C1496" s="13">
        <f t="shared" si="185"/>
        <v>5</v>
      </c>
      <c r="D1496" s="13">
        <f t="shared" si="186"/>
        <v>6</v>
      </c>
      <c r="E1496" s="13">
        <f t="shared" si="187"/>
        <v>32</v>
      </c>
      <c r="F1496">
        <v>465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 s="16">
        <f t="shared" si="188"/>
        <v>528.33320155541139</v>
      </c>
      <c r="O1496" s="17">
        <f t="shared" si="189"/>
        <v>-63.333201555411392</v>
      </c>
      <c r="P1496" s="18">
        <f t="shared" si="190"/>
        <v>0</v>
      </c>
      <c r="Q1496" s="14">
        <f t="shared" si="191"/>
        <v>4011.0944192583638</v>
      </c>
    </row>
    <row r="1497" spans="1:17">
      <c r="A1497" s="12">
        <v>38570</v>
      </c>
      <c r="B1497" s="13">
        <f t="shared" si="184"/>
        <v>8</v>
      </c>
      <c r="C1497" s="13">
        <f t="shared" si="185"/>
        <v>6</v>
      </c>
      <c r="D1497" s="13">
        <f t="shared" si="186"/>
        <v>7</v>
      </c>
      <c r="E1497" s="13">
        <f t="shared" si="187"/>
        <v>32</v>
      </c>
      <c r="F1497">
        <v>488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 s="16">
        <f t="shared" si="188"/>
        <v>582.01526106881124</v>
      </c>
      <c r="O1497" s="17">
        <f t="shared" si="189"/>
        <v>-94.015261068811242</v>
      </c>
      <c r="P1497" s="18">
        <f t="shared" si="190"/>
        <v>0</v>
      </c>
      <c r="Q1497" s="14">
        <f t="shared" si="191"/>
        <v>8838.8693138367344</v>
      </c>
    </row>
    <row r="1498" spans="1:17">
      <c r="A1498" s="12">
        <v>38571</v>
      </c>
      <c r="B1498" s="13">
        <f t="shared" si="184"/>
        <v>8</v>
      </c>
      <c r="C1498" s="13">
        <f t="shared" si="185"/>
        <v>7</v>
      </c>
      <c r="D1498" s="13">
        <f t="shared" si="186"/>
        <v>1</v>
      </c>
      <c r="E1498" s="13">
        <f t="shared" si="187"/>
        <v>33</v>
      </c>
      <c r="F1498">
        <v>376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 s="16">
        <f t="shared" si="188"/>
        <v>392.90284363225555</v>
      </c>
      <c r="O1498" s="17">
        <f t="shared" si="189"/>
        <v>-16.902843632255554</v>
      </c>
      <c r="P1498" s="18">
        <f t="shared" si="190"/>
        <v>1</v>
      </c>
      <c r="Q1498" s="14">
        <f t="shared" si="191"/>
        <v>285.70612285648212</v>
      </c>
    </row>
    <row r="1499" spans="1:17">
      <c r="A1499" s="12">
        <v>38572</v>
      </c>
      <c r="B1499" s="13">
        <f t="shared" si="184"/>
        <v>8</v>
      </c>
      <c r="C1499" s="13">
        <f t="shared" si="185"/>
        <v>8</v>
      </c>
      <c r="D1499" s="13">
        <f t="shared" si="186"/>
        <v>2</v>
      </c>
      <c r="E1499" s="13">
        <f t="shared" si="187"/>
        <v>33</v>
      </c>
      <c r="F1499">
        <v>291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 s="16">
        <f t="shared" si="188"/>
        <v>282.8562184022627</v>
      </c>
      <c r="O1499" s="17">
        <f t="shared" si="189"/>
        <v>8.143781597737302</v>
      </c>
      <c r="P1499" s="18">
        <f t="shared" si="190"/>
        <v>0</v>
      </c>
      <c r="Q1499" s="14">
        <f t="shared" si="191"/>
        <v>66.32117871164472</v>
      </c>
    </row>
    <row r="1500" spans="1:17">
      <c r="A1500" s="12">
        <v>38573</v>
      </c>
      <c r="B1500" s="13">
        <f t="shared" si="184"/>
        <v>8</v>
      </c>
      <c r="C1500" s="13">
        <f t="shared" si="185"/>
        <v>9</v>
      </c>
      <c r="D1500" s="13">
        <f t="shared" si="186"/>
        <v>3</v>
      </c>
      <c r="E1500" s="13">
        <f t="shared" si="187"/>
        <v>33</v>
      </c>
      <c r="F1500">
        <v>304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 s="16">
        <f t="shared" si="188"/>
        <v>300.90687380003578</v>
      </c>
      <c r="O1500" s="17">
        <f t="shared" si="189"/>
        <v>3.0931261999642174</v>
      </c>
      <c r="P1500" s="18">
        <f t="shared" si="190"/>
        <v>0</v>
      </c>
      <c r="Q1500" s="14">
        <f t="shared" si="191"/>
        <v>9.5674296889050794</v>
      </c>
    </row>
    <row r="1501" spans="1:17">
      <c r="A1501" s="12">
        <v>38574</v>
      </c>
      <c r="B1501" s="13">
        <f t="shared" si="184"/>
        <v>8</v>
      </c>
      <c r="C1501" s="13">
        <f t="shared" si="185"/>
        <v>10</v>
      </c>
      <c r="D1501" s="13">
        <f t="shared" si="186"/>
        <v>4</v>
      </c>
      <c r="E1501" s="13">
        <f t="shared" si="187"/>
        <v>33</v>
      </c>
      <c r="F1501">
        <v>360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s="16">
        <f t="shared" si="188"/>
        <v>334.61212957518563</v>
      </c>
      <c r="O1501" s="17">
        <f t="shared" si="189"/>
        <v>25.387870424814366</v>
      </c>
      <c r="P1501" s="18">
        <f t="shared" si="190"/>
        <v>1</v>
      </c>
      <c r="Q1501" s="14">
        <f t="shared" si="191"/>
        <v>644.54396470716404</v>
      </c>
    </row>
    <row r="1502" spans="1:17">
      <c r="A1502" s="12">
        <v>38575</v>
      </c>
      <c r="B1502" s="13">
        <f t="shared" si="184"/>
        <v>8</v>
      </c>
      <c r="C1502" s="13">
        <f t="shared" si="185"/>
        <v>11</v>
      </c>
      <c r="D1502" s="13">
        <f t="shared" si="186"/>
        <v>5</v>
      </c>
      <c r="E1502" s="13">
        <f t="shared" si="187"/>
        <v>33</v>
      </c>
      <c r="F1502">
        <v>321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 s="16">
        <f t="shared" si="188"/>
        <v>359.54495123536918</v>
      </c>
      <c r="O1502" s="17">
        <f t="shared" si="189"/>
        <v>-38.544951235369183</v>
      </c>
      <c r="P1502" s="18">
        <f t="shared" si="190"/>
        <v>0</v>
      </c>
      <c r="Q1502" s="14">
        <f t="shared" si="191"/>
        <v>1485.7132657369882</v>
      </c>
    </row>
    <row r="1503" spans="1:17">
      <c r="A1503" s="12">
        <v>38576</v>
      </c>
      <c r="B1503" s="13">
        <f t="shared" si="184"/>
        <v>8</v>
      </c>
      <c r="C1503" s="13">
        <f t="shared" si="185"/>
        <v>12</v>
      </c>
      <c r="D1503" s="13">
        <f t="shared" si="186"/>
        <v>6</v>
      </c>
      <c r="E1503" s="13">
        <f t="shared" si="187"/>
        <v>33</v>
      </c>
      <c r="F1503">
        <v>473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 s="16">
        <f t="shared" si="188"/>
        <v>542.04739435321949</v>
      </c>
      <c r="O1503" s="17">
        <f t="shared" si="189"/>
        <v>-69.047394353219488</v>
      </c>
      <c r="P1503" s="18">
        <f t="shared" si="190"/>
        <v>0</v>
      </c>
      <c r="Q1503" s="14">
        <f t="shared" si="191"/>
        <v>4767.5426669690069</v>
      </c>
    </row>
    <row r="1504" spans="1:17">
      <c r="A1504" s="12">
        <v>38577</v>
      </c>
      <c r="B1504" s="13">
        <f t="shared" si="184"/>
        <v>8</v>
      </c>
      <c r="C1504" s="13">
        <f t="shared" si="185"/>
        <v>13</v>
      </c>
      <c r="D1504" s="13">
        <f t="shared" si="186"/>
        <v>7</v>
      </c>
      <c r="E1504" s="13">
        <f t="shared" si="187"/>
        <v>33</v>
      </c>
      <c r="F1504">
        <v>414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 s="16">
        <f t="shared" si="188"/>
        <v>595.72945386661934</v>
      </c>
      <c r="O1504" s="17">
        <f t="shared" si="189"/>
        <v>-181.72945386661934</v>
      </c>
      <c r="P1504" s="18">
        <f t="shared" si="190"/>
        <v>1</v>
      </c>
      <c r="Q1504" s="14">
        <f t="shared" si="191"/>
        <v>33025.594402659728</v>
      </c>
    </row>
    <row r="1505" spans="1:17">
      <c r="A1505" s="12">
        <v>38578</v>
      </c>
      <c r="B1505" s="13">
        <f t="shared" si="184"/>
        <v>8</v>
      </c>
      <c r="C1505" s="13">
        <f t="shared" si="185"/>
        <v>14</v>
      </c>
      <c r="D1505" s="13">
        <f t="shared" si="186"/>
        <v>1</v>
      </c>
      <c r="E1505" s="13">
        <f t="shared" si="187"/>
        <v>34</v>
      </c>
      <c r="F1505">
        <v>384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s="16">
        <f t="shared" si="188"/>
        <v>378.73151918446132</v>
      </c>
      <c r="O1505" s="17">
        <f t="shared" si="189"/>
        <v>5.2684808155386804</v>
      </c>
      <c r="P1505" s="18">
        <f t="shared" si="190"/>
        <v>0</v>
      </c>
      <c r="Q1505" s="14">
        <f t="shared" si="191"/>
        <v>27.756890103699121</v>
      </c>
    </row>
    <row r="1506" spans="1:17">
      <c r="A1506" s="12">
        <v>38579</v>
      </c>
      <c r="B1506" s="13">
        <f t="shared" si="184"/>
        <v>8</v>
      </c>
      <c r="C1506" s="13">
        <f t="shared" si="185"/>
        <v>15</v>
      </c>
      <c r="D1506" s="13">
        <f t="shared" si="186"/>
        <v>2</v>
      </c>
      <c r="E1506" s="13">
        <f t="shared" si="187"/>
        <v>34</v>
      </c>
      <c r="F1506">
        <v>290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 s="16">
        <f t="shared" si="188"/>
        <v>268.68489395446846</v>
      </c>
      <c r="O1506" s="17">
        <f t="shared" si="189"/>
        <v>21.315106045531536</v>
      </c>
      <c r="P1506" s="18">
        <f t="shared" si="190"/>
        <v>1</v>
      </c>
      <c r="Q1506" s="14">
        <f t="shared" si="191"/>
        <v>454.33374573225501</v>
      </c>
    </row>
    <row r="1507" spans="1:17">
      <c r="A1507" s="12">
        <v>38580</v>
      </c>
      <c r="B1507" s="13">
        <f t="shared" si="184"/>
        <v>8</v>
      </c>
      <c r="C1507" s="13">
        <f t="shared" si="185"/>
        <v>16</v>
      </c>
      <c r="D1507" s="13">
        <f t="shared" si="186"/>
        <v>3</v>
      </c>
      <c r="E1507" s="13">
        <f t="shared" si="187"/>
        <v>34</v>
      </c>
      <c r="F1507">
        <v>196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 s="16">
        <f t="shared" si="188"/>
        <v>286.73554935224155</v>
      </c>
      <c r="O1507" s="17">
        <f t="shared" si="189"/>
        <v>-90.735549352241549</v>
      </c>
      <c r="P1507" s="18">
        <f t="shared" si="190"/>
        <v>0</v>
      </c>
      <c r="Q1507" s="14">
        <f t="shared" si="191"/>
        <v>8232.9399162530626</v>
      </c>
    </row>
    <row r="1508" spans="1:17">
      <c r="A1508" s="12">
        <v>38581</v>
      </c>
      <c r="B1508" s="13">
        <f t="shared" si="184"/>
        <v>8</v>
      </c>
      <c r="C1508" s="13">
        <f t="shared" si="185"/>
        <v>17</v>
      </c>
      <c r="D1508" s="13">
        <f t="shared" si="186"/>
        <v>4</v>
      </c>
      <c r="E1508" s="13">
        <f t="shared" si="187"/>
        <v>34</v>
      </c>
      <c r="F1508">
        <v>319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 s="16">
        <f t="shared" si="188"/>
        <v>320.4408051273914</v>
      </c>
      <c r="O1508" s="17">
        <f t="shared" si="189"/>
        <v>-1.4408051273913998</v>
      </c>
      <c r="P1508" s="18">
        <f t="shared" si="190"/>
        <v>1</v>
      </c>
      <c r="Q1508" s="14">
        <f t="shared" si="191"/>
        <v>2.0759194151173479</v>
      </c>
    </row>
    <row r="1509" spans="1:17">
      <c r="A1509" s="12">
        <v>38582</v>
      </c>
      <c r="B1509" s="13">
        <f t="shared" si="184"/>
        <v>8</v>
      </c>
      <c r="C1509" s="13">
        <f t="shared" si="185"/>
        <v>18</v>
      </c>
      <c r="D1509" s="13">
        <f t="shared" si="186"/>
        <v>5</v>
      </c>
      <c r="E1509" s="13">
        <f t="shared" si="187"/>
        <v>34</v>
      </c>
      <c r="F1509">
        <v>360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 s="16">
        <f t="shared" si="188"/>
        <v>345.37362678757495</v>
      </c>
      <c r="O1509" s="17">
        <f t="shared" si="189"/>
        <v>14.626373212425051</v>
      </c>
      <c r="P1509" s="18">
        <f t="shared" si="190"/>
        <v>1</v>
      </c>
      <c r="Q1509" s="14">
        <f t="shared" si="191"/>
        <v>213.93079334914509</v>
      </c>
    </row>
    <row r="1510" spans="1:17">
      <c r="A1510" s="12">
        <v>38583</v>
      </c>
      <c r="B1510" s="13">
        <f t="shared" si="184"/>
        <v>8</v>
      </c>
      <c r="C1510" s="13">
        <f t="shared" si="185"/>
        <v>19</v>
      </c>
      <c r="D1510" s="13">
        <f t="shared" si="186"/>
        <v>6</v>
      </c>
      <c r="E1510" s="13">
        <f t="shared" si="187"/>
        <v>34</v>
      </c>
      <c r="F1510">
        <v>490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 s="16">
        <f t="shared" si="188"/>
        <v>527.8760699054252</v>
      </c>
      <c r="O1510" s="17">
        <f t="shared" si="189"/>
        <v>-37.876069905425197</v>
      </c>
      <c r="P1510" s="18">
        <f t="shared" si="190"/>
        <v>0</v>
      </c>
      <c r="Q1510" s="14">
        <f t="shared" si="191"/>
        <v>1434.5966714806564</v>
      </c>
    </row>
    <row r="1511" spans="1:17">
      <c r="A1511" s="12">
        <v>38584</v>
      </c>
      <c r="B1511" s="13">
        <f t="shared" si="184"/>
        <v>8</v>
      </c>
      <c r="C1511" s="13">
        <f t="shared" si="185"/>
        <v>20</v>
      </c>
      <c r="D1511" s="13">
        <f t="shared" si="186"/>
        <v>7</v>
      </c>
      <c r="E1511" s="13">
        <f t="shared" si="187"/>
        <v>34</v>
      </c>
      <c r="F1511">
        <v>530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 s="16">
        <f t="shared" si="188"/>
        <v>581.55812941882505</v>
      </c>
      <c r="O1511" s="17">
        <f t="shared" si="189"/>
        <v>-51.558129418825047</v>
      </c>
      <c r="P1511" s="18">
        <f t="shared" si="190"/>
        <v>0</v>
      </c>
      <c r="Q1511" s="14">
        <f t="shared" si="191"/>
        <v>2658.2407091683126</v>
      </c>
    </row>
    <row r="1512" spans="1:17">
      <c r="A1512" s="12">
        <v>38585</v>
      </c>
      <c r="B1512" s="13">
        <f t="shared" si="184"/>
        <v>8</v>
      </c>
      <c r="C1512" s="13">
        <f t="shared" si="185"/>
        <v>21</v>
      </c>
      <c r="D1512" s="13">
        <f t="shared" si="186"/>
        <v>1</v>
      </c>
      <c r="E1512" s="13">
        <f t="shared" si="187"/>
        <v>35</v>
      </c>
      <c r="F1512">
        <v>352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 s="16">
        <f t="shared" si="188"/>
        <v>358.07436729913837</v>
      </c>
      <c r="O1512" s="17">
        <f t="shared" si="189"/>
        <v>-6.0743672991383733</v>
      </c>
      <c r="P1512" s="18">
        <f t="shared" si="190"/>
        <v>0</v>
      </c>
      <c r="Q1512" s="14">
        <f t="shared" si="191"/>
        <v>36.897938084841613</v>
      </c>
    </row>
    <row r="1513" spans="1:17">
      <c r="A1513" s="12">
        <v>38586</v>
      </c>
      <c r="B1513" s="13">
        <f t="shared" si="184"/>
        <v>8</v>
      </c>
      <c r="C1513" s="13">
        <f t="shared" si="185"/>
        <v>22</v>
      </c>
      <c r="D1513" s="13">
        <f t="shared" si="186"/>
        <v>2</v>
      </c>
      <c r="E1513" s="13">
        <f t="shared" si="187"/>
        <v>35</v>
      </c>
      <c r="F1513">
        <v>218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 s="16">
        <f t="shared" si="188"/>
        <v>248.02774206914552</v>
      </c>
      <c r="O1513" s="17">
        <f t="shared" si="189"/>
        <v>-30.027742069145518</v>
      </c>
      <c r="P1513" s="18">
        <f t="shared" si="190"/>
        <v>1</v>
      </c>
      <c r="Q1513" s="14">
        <f t="shared" si="191"/>
        <v>901.66529377113159</v>
      </c>
    </row>
    <row r="1514" spans="1:17">
      <c r="A1514" s="12">
        <v>38587</v>
      </c>
      <c r="B1514" s="13">
        <f t="shared" si="184"/>
        <v>8</v>
      </c>
      <c r="C1514" s="13">
        <f t="shared" si="185"/>
        <v>23</v>
      </c>
      <c r="D1514" s="13">
        <f t="shared" si="186"/>
        <v>3</v>
      </c>
      <c r="E1514" s="13">
        <f t="shared" si="187"/>
        <v>35</v>
      </c>
      <c r="F1514">
        <v>288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 s="16">
        <f t="shared" si="188"/>
        <v>266.0783974669186</v>
      </c>
      <c r="O1514" s="17">
        <f t="shared" si="189"/>
        <v>21.921602533081398</v>
      </c>
      <c r="P1514" s="18">
        <f t="shared" si="190"/>
        <v>1</v>
      </c>
      <c r="Q1514" s="14">
        <f t="shared" si="191"/>
        <v>480.55665761840078</v>
      </c>
    </row>
    <row r="1515" spans="1:17">
      <c r="A1515" s="12">
        <v>38588</v>
      </c>
      <c r="B1515" s="13">
        <f t="shared" si="184"/>
        <v>8</v>
      </c>
      <c r="C1515" s="13">
        <f t="shared" si="185"/>
        <v>24</v>
      </c>
      <c r="D1515" s="13">
        <f t="shared" si="186"/>
        <v>4</v>
      </c>
      <c r="E1515" s="13">
        <f t="shared" si="187"/>
        <v>35</v>
      </c>
      <c r="F1515">
        <v>295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 s="16">
        <f t="shared" si="188"/>
        <v>299.78365324206845</v>
      </c>
      <c r="O1515" s="17">
        <f t="shared" si="189"/>
        <v>-4.7836532420684534</v>
      </c>
      <c r="P1515" s="18">
        <f t="shared" si="190"/>
        <v>0</v>
      </c>
      <c r="Q1515" s="14">
        <f t="shared" si="191"/>
        <v>22.883338340352026</v>
      </c>
    </row>
    <row r="1516" spans="1:17">
      <c r="A1516" s="12">
        <v>38589</v>
      </c>
      <c r="B1516" s="13">
        <f t="shared" si="184"/>
        <v>8</v>
      </c>
      <c r="C1516" s="13">
        <f t="shared" si="185"/>
        <v>25</v>
      </c>
      <c r="D1516" s="13">
        <f t="shared" si="186"/>
        <v>5</v>
      </c>
      <c r="E1516" s="13">
        <f t="shared" si="187"/>
        <v>35</v>
      </c>
      <c r="F1516">
        <v>307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 s="16">
        <f t="shared" si="188"/>
        <v>324.716474902252</v>
      </c>
      <c r="O1516" s="17">
        <f t="shared" si="189"/>
        <v>-17.716474902252003</v>
      </c>
      <c r="P1516" s="18">
        <f t="shared" si="190"/>
        <v>0</v>
      </c>
      <c r="Q1516" s="14">
        <f t="shared" si="191"/>
        <v>313.87348296212508</v>
      </c>
    </row>
    <row r="1517" spans="1:17">
      <c r="A1517" s="12">
        <v>38590</v>
      </c>
      <c r="B1517" s="13">
        <f t="shared" si="184"/>
        <v>8</v>
      </c>
      <c r="C1517" s="13">
        <f t="shared" si="185"/>
        <v>26</v>
      </c>
      <c r="D1517" s="13">
        <f t="shared" si="186"/>
        <v>6</v>
      </c>
      <c r="E1517" s="13">
        <f t="shared" si="187"/>
        <v>35</v>
      </c>
      <c r="F1517">
        <v>451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 s="16">
        <f t="shared" si="188"/>
        <v>507.21891802010225</v>
      </c>
      <c r="O1517" s="17">
        <f t="shared" si="189"/>
        <v>-56.218918020102251</v>
      </c>
      <c r="P1517" s="18">
        <f t="shared" si="190"/>
        <v>0</v>
      </c>
      <c r="Q1517" s="14">
        <f t="shared" si="191"/>
        <v>3160.5667433509775</v>
      </c>
    </row>
    <row r="1518" spans="1:17">
      <c r="A1518" s="12">
        <v>38591</v>
      </c>
      <c r="B1518" s="13">
        <f t="shared" si="184"/>
        <v>8</v>
      </c>
      <c r="C1518" s="13">
        <f t="shared" si="185"/>
        <v>27</v>
      </c>
      <c r="D1518" s="13">
        <f t="shared" si="186"/>
        <v>7</v>
      </c>
      <c r="E1518" s="13">
        <f t="shared" si="187"/>
        <v>35</v>
      </c>
      <c r="F1518">
        <v>542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 s="16">
        <f t="shared" si="188"/>
        <v>560.9009775335021</v>
      </c>
      <c r="O1518" s="17">
        <f t="shared" si="189"/>
        <v>-18.9009775335021</v>
      </c>
      <c r="P1518" s="18">
        <f t="shared" si="190"/>
        <v>0</v>
      </c>
      <c r="Q1518" s="14">
        <f t="shared" si="191"/>
        <v>357.24695172195112</v>
      </c>
    </row>
    <row r="1519" spans="1:17">
      <c r="A1519" s="12">
        <v>38592</v>
      </c>
      <c r="B1519" s="13">
        <f t="shared" si="184"/>
        <v>8</v>
      </c>
      <c r="C1519" s="13">
        <f t="shared" si="185"/>
        <v>28</v>
      </c>
      <c r="D1519" s="13">
        <f t="shared" si="186"/>
        <v>1</v>
      </c>
      <c r="E1519" s="13">
        <f t="shared" si="187"/>
        <v>36</v>
      </c>
      <c r="F1519">
        <v>292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 s="16">
        <f t="shared" si="188"/>
        <v>360.18865155334049</v>
      </c>
      <c r="O1519" s="17">
        <f t="shared" si="189"/>
        <v>-68.188651553340492</v>
      </c>
      <c r="P1519" s="18">
        <f t="shared" si="190"/>
        <v>0</v>
      </c>
      <c r="Q1519" s="14">
        <f t="shared" si="191"/>
        <v>4649.6922006628847</v>
      </c>
    </row>
    <row r="1520" spans="1:17">
      <c r="A1520" s="12">
        <v>38593</v>
      </c>
      <c r="B1520" s="13">
        <f t="shared" si="184"/>
        <v>8</v>
      </c>
      <c r="C1520" s="13">
        <f t="shared" si="185"/>
        <v>29</v>
      </c>
      <c r="D1520" s="13">
        <f t="shared" si="186"/>
        <v>2</v>
      </c>
      <c r="E1520" s="13">
        <f t="shared" si="187"/>
        <v>36</v>
      </c>
      <c r="F1520">
        <v>213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s="16">
        <f t="shared" si="188"/>
        <v>250.14202632334761</v>
      </c>
      <c r="O1520" s="17">
        <f t="shared" si="189"/>
        <v>-37.142026323347608</v>
      </c>
      <c r="P1520" s="18">
        <f t="shared" si="190"/>
        <v>0</v>
      </c>
      <c r="Q1520" s="14">
        <f t="shared" si="191"/>
        <v>1379.5301194042465</v>
      </c>
    </row>
    <row r="1521" spans="1:17">
      <c r="A1521" s="12">
        <v>38594</v>
      </c>
      <c r="B1521" s="13">
        <f t="shared" si="184"/>
        <v>8</v>
      </c>
      <c r="C1521" s="13">
        <f t="shared" si="185"/>
        <v>30</v>
      </c>
      <c r="D1521" s="13">
        <f t="shared" si="186"/>
        <v>3</v>
      </c>
      <c r="E1521" s="13">
        <f t="shared" si="187"/>
        <v>36</v>
      </c>
      <c r="F1521">
        <v>207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s="16">
        <f t="shared" si="188"/>
        <v>268.19268172112072</v>
      </c>
      <c r="O1521" s="17">
        <f t="shared" si="189"/>
        <v>-61.192681721120721</v>
      </c>
      <c r="P1521" s="18">
        <f t="shared" si="190"/>
        <v>0</v>
      </c>
      <c r="Q1521" s="14">
        <f t="shared" si="191"/>
        <v>3744.5442962223819</v>
      </c>
    </row>
    <row r="1522" spans="1:17">
      <c r="A1522" s="12">
        <v>38595</v>
      </c>
      <c r="B1522" s="13">
        <f t="shared" si="184"/>
        <v>8</v>
      </c>
      <c r="C1522" s="13">
        <f t="shared" si="185"/>
        <v>31</v>
      </c>
      <c r="D1522" s="13">
        <f t="shared" si="186"/>
        <v>4</v>
      </c>
      <c r="E1522" s="13">
        <f t="shared" si="187"/>
        <v>36</v>
      </c>
      <c r="F1522">
        <v>294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 s="16">
        <f t="shared" si="188"/>
        <v>301.89793749627052</v>
      </c>
      <c r="O1522" s="17">
        <f t="shared" si="189"/>
        <v>-7.8979374962705151</v>
      </c>
      <c r="P1522" s="18">
        <f t="shared" si="190"/>
        <v>1</v>
      </c>
      <c r="Q1522" s="14">
        <f t="shared" si="191"/>
        <v>62.377416694995773</v>
      </c>
    </row>
    <row r="1523" spans="1:17">
      <c r="A1523" s="12">
        <v>38596</v>
      </c>
      <c r="B1523" s="13">
        <f t="shared" si="184"/>
        <v>9</v>
      </c>
      <c r="C1523" s="13">
        <f t="shared" si="185"/>
        <v>1</v>
      </c>
      <c r="D1523" s="13">
        <f t="shared" si="186"/>
        <v>5</v>
      </c>
      <c r="E1523" s="13">
        <f t="shared" si="187"/>
        <v>36</v>
      </c>
      <c r="F1523">
        <v>337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 s="16">
        <f t="shared" si="188"/>
        <v>326.83075915645406</v>
      </c>
      <c r="O1523" s="17">
        <f t="shared" si="189"/>
        <v>10.169240843545936</v>
      </c>
      <c r="P1523" s="18">
        <f t="shared" si="190"/>
        <v>1</v>
      </c>
      <c r="Q1523" s="14">
        <f t="shared" si="191"/>
        <v>103.41345933404286</v>
      </c>
    </row>
    <row r="1524" spans="1:17">
      <c r="A1524" s="12">
        <v>38597</v>
      </c>
      <c r="B1524" s="13">
        <f t="shared" si="184"/>
        <v>9</v>
      </c>
      <c r="C1524" s="13">
        <f t="shared" si="185"/>
        <v>2</v>
      </c>
      <c r="D1524" s="13">
        <f t="shared" si="186"/>
        <v>6</v>
      </c>
      <c r="E1524" s="13">
        <f t="shared" si="187"/>
        <v>36</v>
      </c>
      <c r="F1524">
        <v>402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s="16">
        <f t="shared" si="188"/>
        <v>509.33320227430431</v>
      </c>
      <c r="O1524" s="17">
        <f t="shared" si="189"/>
        <v>-107.33320227430431</v>
      </c>
      <c r="P1524" s="18">
        <f t="shared" si="190"/>
        <v>0</v>
      </c>
      <c r="Q1524" s="14">
        <f t="shared" si="191"/>
        <v>11520.416310456725</v>
      </c>
    </row>
    <row r="1525" spans="1:17">
      <c r="A1525" s="12">
        <v>38598</v>
      </c>
      <c r="B1525" s="13">
        <f t="shared" si="184"/>
        <v>9</v>
      </c>
      <c r="C1525" s="13">
        <f t="shared" si="185"/>
        <v>3</v>
      </c>
      <c r="D1525" s="13">
        <f t="shared" si="186"/>
        <v>7</v>
      </c>
      <c r="E1525" s="13">
        <f t="shared" si="187"/>
        <v>36</v>
      </c>
      <c r="F1525">
        <v>417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s="16">
        <f t="shared" si="188"/>
        <v>563.01526178770416</v>
      </c>
      <c r="O1525" s="17">
        <f t="shared" si="189"/>
        <v>-146.01526178770416</v>
      </c>
      <c r="P1525" s="18">
        <f t="shared" si="190"/>
        <v>1</v>
      </c>
      <c r="Q1525" s="14">
        <f t="shared" si="191"/>
        <v>21320.456674931778</v>
      </c>
    </row>
    <row r="1526" spans="1:17">
      <c r="A1526" s="12">
        <v>38599</v>
      </c>
      <c r="B1526" s="13">
        <f t="shared" si="184"/>
        <v>9</v>
      </c>
      <c r="C1526" s="13">
        <f t="shared" si="185"/>
        <v>4</v>
      </c>
      <c r="D1526" s="13">
        <f t="shared" si="186"/>
        <v>1</v>
      </c>
      <c r="E1526" s="13">
        <f t="shared" si="187"/>
        <v>37</v>
      </c>
      <c r="F1526">
        <v>393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 s="16">
        <f t="shared" si="188"/>
        <v>364.07436488549797</v>
      </c>
      <c r="O1526" s="17">
        <f t="shared" si="189"/>
        <v>28.925635114502029</v>
      </c>
      <c r="P1526" s="18">
        <f t="shared" si="190"/>
        <v>0</v>
      </c>
      <c r="Q1526" s="14">
        <f t="shared" si="191"/>
        <v>836.69236677731283</v>
      </c>
    </row>
    <row r="1527" spans="1:17">
      <c r="A1527" s="12">
        <v>38600</v>
      </c>
      <c r="B1527" s="13">
        <f t="shared" si="184"/>
        <v>9</v>
      </c>
      <c r="C1527" s="13">
        <f t="shared" si="185"/>
        <v>5</v>
      </c>
      <c r="D1527" s="13">
        <f t="shared" si="186"/>
        <v>2</v>
      </c>
      <c r="E1527" s="13">
        <f t="shared" si="187"/>
        <v>37</v>
      </c>
      <c r="F1527">
        <v>293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s="16">
        <f t="shared" si="188"/>
        <v>254.02773965550512</v>
      </c>
      <c r="O1527" s="17">
        <f t="shared" si="189"/>
        <v>38.972260344494885</v>
      </c>
      <c r="P1527" s="18">
        <f t="shared" si="190"/>
        <v>0</v>
      </c>
      <c r="Q1527" s="14">
        <f t="shared" si="191"/>
        <v>1518.8370763590885</v>
      </c>
    </row>
    <row r="1528" spans="1:17">
      <c r="A1528" s="12">
        <v>38601</v>
      </c>
      <c r="B1528" s="13">
        <f t="shared" si="184"/>
        <v>9</v>
      </c>
      <c r="C1528" s="13">
        <f t="shared" si="185"/>
        <v>6</v>
      </c>
      <c r="D1528" s="13">
        <f t="shared" si="186"/>
        <v>3</v>
      </c>
      <c r="E1528" s="13">
        <f t="shared" si="187"/>
        <v>37</v>
      </c>
      <c r="F1528">
        <v>273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s="16">
        <f t="shared" si="188"/>
        <v>272.0783950532782</v>
      </c>
      <c r="O1528" s="17">
        <f t="shared" si="189"/>
        <v>0.92160494672179993</v>
      </c>
      <c r="P1528" s="18">
        <f t="shared" si="190"/>
        <v>1</v>
      </c>
      <c r="Q1528" s="14">
        <f t="shared" si="191"/>
        <v>0.84935567782209165</v>
      </c>
    </row>
    <row r="1529" spans="1:17">
      <c r="A1529" s="12">
        <v>38602</v>
      </c>
      <c r="B1529" s="13">
        <f t="shared" si="184"/>
        <v>9</v>
      </c>
      <c r="C1529" s="13">
        <f t="shared" si="185"/>
        <v>7</v>
      </c>
      <c r="D1529" s="13">
        <f t="shared" si="186"/>
        <v>4</v>
      </c>
      <c r="E1529" s="13">
        <f t="shared" si="187"/>
        <v>37</v>
      </c>
      <c r="F1529">
        <v>258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s="16">
        <f t="shared" si="188"/>
        <v>305.78365082842805</v>
      </c>
      <c r="O1529" s="17">
        <f t="shared" si="189"/>
        <v>-47.783650828428051</v>
      </c>
      <c r="P1529" s="18">
        <f t="shared" si="190"/>
        <v>0</v>
      </c>
      <c r="Q1529" s="14">
        <f t="shared" si="191"/>
        <v>2283.2772864931326</v>
      </c>
    </row>
    <row r="1530" spans="1:17">
      <c r="A1530" s="12">
        <v>38603</v>
      </c>
      <c r="B1530" s="13">
        <f t="shared" si="184"/>
        <v>9</v>
      </c>
      <c r="C1530" s="13">
        <f t="shared" si="185"/>
        <v>8</v>
      </c>
      <c r="D1530" s="13">
        <f t="shared" si="186"/>
        <v>5</v>
      </c>
      <c r="E1530" s="13">
        <f t="shared" si="187"/>
        <v>37</v>
      </c>
      <c r="F1530">
        <v>253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s="16">
        <f t="shared" si="188"/>
        <v>330.7164724886116</v>
      </c>
      <c r="O1530" s="17">
        <f t="shared" si="189"/>
        <v>-77.716472488611601</v>
      </c>
      <c r="P1530" s="18">
        <f t="shared" si="190"/>
        <v>0</v>
      </c>
      <c r="Q1530" s="14">
        <f t="shared" si="191"/>
        <v>6039.8500960731235</v>
      </c>
    </row>
    <row r="1531" spans="1:17">
      <c r="A1531" s="12">
        <v>38604</v>
      </c>
      <c r="B1531" s="13">
        <f t="shared" si="184"/>
        <v>9</v>
      </c>
      <c r="C1531" s="13">
        <f t="shared" si="185"/>
        <v>9</v>
      </c>
      <c r="D1531" s="13">
        <f t="shared" si="186"/>
        <v>6</v>
      </c>
      <c r="E1531" s="13">
        <f t="shared" si="187"/>
        <v>37</v>
      </c>
      <c r="F1531">
        <v>421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 s="16">
        <f t="shared" si="188"/>
        <v>513.21891560646191</v>
      </c>
      <c r="O1531" s="17">
        <f t="shared" si="189"/>
        <v>-92.218915606461906</v>
      </c>
      <c r="P1531" s="18">
        <f t="shared" si="190"/>
        <v>0</v>
      </c>
      <c r="Q1531" s="14">
        <f t="shared" si="191"/>
        <v>8504.3283956317428</v>
      </c>
    </row>
    <row r="1532" spans="1:17">
      <c r="A1532" s="12">
        <v>38605</v>
      </c>
      <c r="B1532" s="13">
        <f t="shared" si="184"/>
        <v>9</v>
      </c>
      <c r="C1532" s="13">
        <f t="shared" si="185"/>
        <v>10</v>
      </c>
      <c r="D1532" s="13">
        <f t="shared" si="186"/>
        <v>7</v>
      </c>
      <c r="E1532" s="13">
        <f t="shared" si="187"/>
        <v>37</v>
      </c>
      <c r="F1532">
        <v>436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 s="16">
        <f t="shared" si="188"/>
        <v>566.90097511986176</v>
      </c>
      <c r="O1532" s="17">
        <f t="shared" si="189"/>
        <v>-130.90097511986176</v>
      </c>
      <c r="P1532" s="18">
        <f t="shared" si="190"/>
        <v>1</v>
      </c>
      <c r="Q1532" s="14">
        <f t="shared" si="191"/>
        <v>17135.065287330664</v>
      </c>
    </row>
    <row r="1533" spans="1:17">
      <c r="A1533" s="12">
        <v>38606</v>
      </c>
      <c r="B1533" s="13">
        <f t="shared" si="184"/>
        <v>9</v>
      </c>
      <c r="C1533" s="13">
        <f t="shared" si="185"/>
        <v>11</v>
      </c>
      <c r="D1533" s="13">
        <f t="shared" si="186"/>
        <v>1</v>
      </c>
      <c r="E1533" s="13">
        <f t="shared" si="187"/>
        <v>38</v>
      </c>
      <c r="F1533">
        <v>381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 s="16">
        <f t="shared" si="188"/>
        <v>357.50293077448549</v>
      </c>
      <c r="O1533" s="17">
        <f t="shared" si="189"/>
        <v>23.497069225514508</v>
      </c>
      <c r="P1533" s="18">
        <f t="shared" si="190"/>
        <v>1</v>
      </c>
      <c r="Q1533" s="14">
        <f t="shared" si="191"/>
        <v>552.112262188621</v>
      </c>
    </row>
    <row r="1534" spans="1:17">
      <c r="A1534" s="12">
        <v>38607</v>
      </c>
      <c r="B1534" s="13">
        <f t="shared" si="184"/>
        <v>9</v>
      </c>
      <c r="C1534" s="13">
        <f t="shared" si="185"/>
        <v>12</v>
      </c>
      <c r="D1534" s="13">
        <f t="shared" si="186"/>
        <v>2</v>
      </c>
      <c r="E1534" s="13">
        <f t="shared" si="187"/>
        <v>38</v>
      </c>
      <c r="F1534">
        <v>214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 s="16">
        <f t="shared" si="188"/>
        <v>247.45630554449264</v>
      </c>
      <c r="O1534" s="17">
        <f t="shared" si="189"/>
        <v>-33.456305544492636</v>
      </c>
      <c r="P1534" s="18">
        <f t="shared" si="190"/>
        <v>0</v>
      </c>
      <c r="Q1534" s="14">
        <f t="shared" si="191"/>
        <v>1119.3243806864486</v>
      </c>
    </row>
    <row r="1535" spans="1:17">
      <c r="A1535" s="12">
        <v>38608</v>
      </c>
      <c r="B1535" s="13">
        <f t="shared" si="184"/>
        <v>9</v>
      </c>
      <c r="C1535" s="13">
        <f t="shared" si="185"/>
        <v>13</v>
      </c>
      <c r="D1535" s="13">
        <f t="shared" si="186"/>
        <v>3</v>
      </c>
      <c r="E1535" s="13">
        <f t="shared" si="187"/>
        <v>38</v>
      </c>
      <c r="F1535">
        <v>240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 s="16">
        <f t="shared" si="188"/>
        <v>265.50696094226572</v>
      </c>
      <c r="O1535" s="17">
        <f t="shared" si="189"/>
        <v>-25.506960942265721</v>
      </c>
      <c r="P1535" s="18">
        <f t="shared" si="190"/>
        <v>0</v>
      </c>
      <c r="Q1535" s="14">
        <f t="shared" si="191"/>
        <v>650.60505651026904</v>
      </c>
    </row>
    <row r="1536" spans="1:17">
      <c r="A1536" s="12">
        <v>38609</v>
      </c>
      <c r="B1536" s="13">
        <f t="shared" si="184"/>
        <v>9</v>
      </c>
      <c r="C1536" s="13">
        <f t="shared" si="185"/>
        <v>14</v>
      </c>
      <c r="D1536" s="13">
        <f t="shared" si="186"/>
        <v>4</v>
      </c>
      <c r="E1536" s="13">
        <f t="shared" si="187"/>
        <v>38</v>
      </c>
      <c r="F1536">
        <v>214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 s="16">
        <f t="shared" si="188"/>
        <v>299.21221671741557</v>
      </c>
      <c r="O1536" s="17">
        <f t="shared" si="189"/>
        <v>-85.212216717415572</v>
      </c>
      <c r="P1536" s="18">
        <f t="shared" si="190"/>
        <v>0</v>
      </c>
      <c r="Q1536" s="14">
        <f t="shared" si="191"/>
        <v>7261.1218778957982</v>
      </c>
    </row>
    <row r="1537" spans="1:17">
      <c r="A1537" s="12">
        <v>38610</v>
      </c>
      <c r="B1537" s="13">
        <f t="shared" si="184"/>
        <v>9</v>
      </c>
      <c r="C1537" s="13">
        <f t="shared" si="185"/>
        <v>15</v>
      </c>
      <c r="D1537" s="13">
        <f t="shared" si="186"/>
        <v>5</v>
      </c>
      <c r="E1537" s="13">
        <f t="shared" si="187"/>
        <v>38</v>
      </c>
      <c r="F1537">
        <v>281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 s="16">
        <f t="shared" si="188"/>
        <v>324.14503837759912</v>
      </c>
      <c r="O1537" s="17">
        <f t="shared" si="189"/>
        <v>-43.145038377599121</v>
      </c>
      <c r="P1537" s="18">
        <f t="shared" si="190"/>
        <v>0</v>
      </c>
      <c r="Q1537" s="14">
        <f t="shared" si="191"/>
        <v>1861.4943366045011</v>
      </c>
    </row>
    <row r="1538" spans="1:17">
      <c r="A1538" s="12">
        <v>38611</v>
      </c>
      <c r="B1538" s="13">
        <f t="shared" si="184"/>
        <v>9</v>
      </c>
      <c r="C1538" s="13">
        <f t="shared" si="185"/>
        <v>16</v>
      </c>
      <c r="D1538" s="13">
        <f t="shared" si="186"/>
        <v>6</v>
      </c>
      <c r="E1538" s="13">
        <f t="shared" si="187"/>
        <v>38</v>
      </c>
      <c r="F1538">
        <v>506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 s="16">
        <f t="shared" si="188"/>
        <v>506.64748149544937</v>
      </c>
      <c r="O1538" s="17">
        <f t="shared" si="189"/>
        <v>-0.6474814954493695</v>
      </c>
      <c r="P1538" s="18">
        <f t="shared" si="190"/>
        <v>0</v>
      </c>
      <c r="Q1538" s="14">
        <f t="shared" si="191"/>
        <v>0.41923228694935188</v>
      </c>
    </row>
    <row r="1539" spans="1:17">
      <c r="A1539" s="12">
        <v>38612</v>
      </c>
      <c r="B1539" s="13">
        <f t="shared" si="184"/>
        <v>9</v>
      </c>
      <c r="C1539" s="13">
        <f t="shared" si="185"/>
        <v>17</v>
      </c>
      <c r="D1539" s="13">
        <f t="shared" si="186"/>
        <v>7</v>
      </c>
      <c r="E1539" s="13">
        <f t="shared" si="187"/>
        <v>38</v>
      </c>
      <c r="F1539">
        <v>516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 s="16">
        <f t="shared" si="188"/>
        <v>560.32954100884922</v>
      </c>
      <c r="O1539" s="17">
        <f t="shared" si="189"/>
        <v>-44.329541008849219</v>
      </c>
      <c r="P1539" s="18">
        <f t="shared" si="190"/>
        <v>1</v>
      </c>
      <c r="Q1539" s="14">
        <f t="shared" si="191"/>
        <v>1965.1082060552446</v>
      </c>
    </row>
    <row r="1540" spans="1:17">
      <c r="A1540" s="12">
        <v>38613</v>
      </c>
      <c r="B1540" s="13">
        <f t="shared" si="184"/>
        <v>9</v>
      </c>
      <c r="C1540" s="13">
        <f t="shared" si="185"/>
        <v>18</v>
      </c>
      <c r="D1540" s="13">
        <f t="shared" si="186"/>
        <v>1</v>
      </c>
      <c r="E1540" s="13">
        <f t="shared" si="187"/>
        <v>39</v>
      </c>
      <c r="F1540">
        <v>406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s="16">
        <f t="shared" si="188"/>
        <v>361.50293478842201</v>
      </c>
      <c r="O1540" s="17">
        <f t="shared" si="189"/>
        <v>44.49706521157799</v>
      </c>
      <c r="P1540" s="18">
        <f t="shared" si="190"/>
        <v>1</v>
      </c>
      <c r="Q1540" s="14">
        <f t="shared" si="191"/>
        <v>1979.9888124434242</v>
      </c>
    </row>
    <row r="1541" spans="1:17">
      <c r="A1541" s="12">
        <v>38614</v>
      </c>
      <c r="B1541" s="13">
        <f t="shared" si="184"/>
        <v>9</v>
      </c>
      <c r="C1541" s="13">
        <f t="shared" si="185"/>
        <v>19</v>
      </c>
      <c r="D1541" s="13">
        <f t="shared" si="186"/>
        <v>2</v>
      </c>
      <c r="E1541" s="13">
        <f t="shared" si="187"/>
        <v>39</v>
      </c>
      <c r="F1541">
        <v>205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 s="16">
        <f t="shared" si="188"/>
        <v>251.45630955842918</v>
      </c>
      <c r="O1541" s="17">
        <f t="shared" si="189"/>
        <v>-46.456309558429183</v>
      </c>
      <c r="P1541" s="18">
        <f t="shared" si="190"/>
        <v>0</v>
      </c>
      <c r="Q1541" s="14">
        <f t="shared" si="191"/>
        <v>2158.1886977885988</v>
      </c>
    </row>
    <row r="1542" spans="1:17">
      <c r="A1542" s="12">
        <v>38615</v>
      </c>
      <c r="B1542" s="13">
        <f t="shared" ref="B1542:B1564" si="192">MONTH(A1542)</f>
        <v>9</v>
      </c>
      <c r="C1542" s="13">
        <f t="shared" ref="C1542:C1564" si="193">DAY(A1542)</f>
        <v>20</v>
      </c>
      <c r="D1542" s="13">
        <f t="shared" ref="D1542:D1564" si="194">WEEKDAY(A1542)</f>
        <v>3</v>
      </c>
      <c r="E1542" s="13">
        <f t="shared" ref="E1542:E1564" si="195">WEEKNUM(A1542)</f>
        <v>39</v>
      </c>
      <c r="F1542">
        <v>225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 s="16">
        <f t="shared" si="188"/>
        <v>269.50696495620224</v>
      </c>
      <c r="O1542" s="17">
        <f t="shared" si="189"/>
        <v>-44.506964956202239</v>
      </c>
      <c r="P1542" s="18">
        <f t="shared" si="190"/>
        <v>0</v>
      </c>
      <c r="Q1542" s="14">
        <f t="shared" si="191"/>
        <v>1980.8699296126142</v>
      </c>
    </row>
    <row r="1543" spans="1:17">
      <c r="A1543" s="12">
        <v>38616</v>
      </c>
      <c r="B1543" s="13">
        <f t="shared" si="192"/>
        <v>9</v>
      </c>
      <c r="C1543" s="13">
        <f t="shared" si="193"/>
        <v>21</v>
      </c>
      <c r="D1543" s="13">
        <f t="shared" si="194"/>
        <v>4</v>
      </c>
      <c r="E1543" s="13">
        <f t="shared" si="195"/>
        <v>39</v>
      </c>
      <c r="F1543">
        <v>266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 s="16">
        <f t="shared" ref="N1543:N1564" si="196">$T$5+VLOOKUP(D1543,$S$8:$T$14,2)+VLOOKUP(E1543,$S$17:$T$69,2)+G1543*$T$73+H1543*$T$74+I1543*$T$75+J1543*$T$76+M1543*$T$79+L1543*$T$78+K1543*$T$77</f>
        <v>303.21222073135209</v>
      </c>
      <c r="O1543" s="17">
        <f t="shared" ref="O1543:O1564" si="197">F1543-N1543</f>
        <v>-37.21222073135209</v>
      </c>
      <c r="P1543" s="18">
        <f t="shared" ref="P1543:P1564" si="198">IF(O1543*O1544&lt;0,1,0)</f>
        <v>0</v>
      </c>
      <c r="Q1543" s="14">
        <f t="shared" ref="Q1543:Q1564" si="199">O1543^2</f>
        <v>1384.7493717588702</v>
      </c>
    </row>
    <row r="1544" spans="1:17">
      <c r="A1544" s="12">
        <v>38617</v>
      </c>
      <c r="B1544" s="13">
        <f t="shared" si="192"/>
        <v>9</v>
      </c>
      <c r="C1544" s="13">
        <f t="shared" si="193"/>
        <v>22</v>
      </c>
      <c r="D1544" s="13">
        <f t="shared" si="194"/>
        <v>5</v>
      </c>
      <c r="E1544" s="13">
        <f t="shared" si="195"/>
        <v>39</v>
      </c>
      <c r="F1544">
        <v>321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 s="16">
        <f t="shared" si="196"/>
        <v>328.14504239153564</v>
      </c>
      <c r="O1544" s="17">
        <f t="shared" si="197"/>
        <v>-7.1450423915356396</v>
      </c>
      <c r="P1544" s="18">
        <f t="shared" si="198"/>
        <v>0</v>
      </c>
      <c r="Q1544" s="14">
        <f t="shared" si="199"/>
        <v>51.051630776841328</v>
      </c>
    </row>
    <row r="1545" spans="1:17">
      <c r="A1545" s="12">
        <v>38618</v>
      </c>
      <c r="B1545" s="13">
        <f t="shared" si="192"/>
        <v>9</v>
      </c>
      <c r="C1545" s="13">
        <f t="shared" si="193"/>
        <v>23</v>
      </c>
      <c r="D1545" s="13">
        <f t="shared" si="194"/>
        <v>6</v>
      </c>
      <c r="E1545" s="13">
        <f t="shared" si="195"/>
        <v>39</v>
      </c>
      <c r="F1545">
        <v>496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 s="16">
        <f t="shared" si="196"/>
        <v>510.64748550938589</v>
      </c>
      <c r="O1545" s="17">
        <f t="shared" si="197"/>
        <v>-14.647485509385888</v>
      </c>
      <c r="P1545" s="18">
        <f t="shared" si="198"/>
        <v>1</v>
      </c>
      <c r="Q1545" s="14">
        <f t="shared" si="199"/>
        <v>214.54883174766957</v>
      </c>
    </row>
    <row r="1546" spans="1:17">
      <c r="A1546" s="12">
        <v>38619</v>
      </c>
      <c r="B1546" s="13">
        <f t="shared" si="192"/>
        <v>9</v>
      </c>
      <c r="C1546" s="13">
        <f t="shared" si="193"/>
        <v>24</v>
      </c>
      <c r="D1546" s="13">
        <f t="shared" si="194"/>
        <v>7</v>
      </c>
      <c r="E1546" s="13">
        <f t="shared" si="195"/>
        <v>39</v>
      </c>
      <c r="F1546">
        <v>574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 s="16">
        <f t="shared" si="196"/>
        <v>564.32954502278574</v>
      </c>
      <c r="O1546" s="17">
        <f t="shared" si="197"/>
        <v>9.6704549772142627</v>
      </c>
      <c r="P1546" s="18">
        <f t="shared" si="198"/>
        <v>1</v>
      </c>
      <c r="Q1546" s="14">
        <f t="shared" si="199"/>
        <v>93.517699466328111</v>
      </c>
    </row>
    <row r="1547" spans="1:17">
      <c r="A1547" s="12">
        <v>38620</v>
      </c>
      <c r="B1547" s="13">
        <f t="shared" si="192"/>
        <v>9</v>
      </c>
      <c r="C1547" s="13">
        <f t="shared" si="193"/>
        <v>25</v>
      </c>
      <c r="D1547" s="13">
        <f t="shared" si="194"/>
        <v>1</v>
      </c>
      <c r="E1547" s="13">
        <f t="shared" si="195"/>
        <v>40</v>
      </c>
      <c r="F1547">
        <v>282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 s="16">
        <f t="shared" si="196"/>
        <v>369.90294029369522</v>
      </c>
      <c r="O1547" s="17">
        <f t="shared" si="197"/>
        <v>-87.902940293695224</v>
      </c>
      <c r="P1547" s="18">
        <f t="shared" si="198"/>
        <v>0</v>
      </c>
      <c r="Q1547" s="14">
        <f t="shared" si="199"/>
        <v>7726.9269122769474</v>
      </c>
    </row>
    <row r="1548" spans="1:17">
      <c r="A1548" s="12">
        <v>38621</v>
      </c>
      <c r="B1548" s="13">
        <f t="shared" si="192"/>
        <v>9</v>
      </c>
      <c r="C1548" s="13">
        <f t="shared" si="193"/>
        <v>26</v>
      </c>
      <c r="D1548" s="13">
        <f t="shared" si="194"/>
        <v>2</v>
      </c>
      <c r="E1548" s="13">
        <f t="shared" si="195"/>
        <v>40</v>
      </c>
      <c r="F1548">
        <v>234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s="16">
        <f t="shared" si="196"/>
        <v>259.85631506370237</v>
      </c>
      <c r="O1548" s="17">
        <f t="shared" si="197"/>
        <v>-25.856315063702368</v>
      </c>
      <c r="P1548" s="18">
        <f t="shared" si="198"/>
        <v>1</v>
      </c>
      <c r="Q1548" s="14">
        <f t="shared" si="199"/>
        <v>668.54902867344197</v>
      </c>
    </row>
    <row r="1549" spans="1:17">
      <c r="A1549" s="12">
        <v>38622</v>
      </c>
      <c r="B1549" s="13">
        <f t="shared" si="192"/>
        <v>9</v>
      </c>
      <c r="C1549" s="13">
        <f t="shared" si="193"/>
        <v>27</v>
      </c>
      <c r="D1549" s="13">
        <f t="shared" si="194"/>
        <v>3</v>
      </c>
      <c r="E1549" s="13">
        <f t="shared" si="195"/>
        <v>40</v>
      </c>
      <c r="F1549">
        <v>304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 s="16">
        <f t="shared" si="196"/>
        <v>277.90697046147545</v>
      </c>
      <c r="O1549" s="17">
        <f t="shared" si="197"/>
        <v>26.093029538524547</v>
      </c>
      <c r="P1549" s="18">
        <f t="shared" si="198"/>
        <v>1</v>
      </c>
      <c r="Q1549" s="14">
        <f t="shared" si="199"/>
        <v>680.84619049831451</v>
      </c>
    </row>
    <row r="1550" spans="1:17">
      <c r="A1550" s="12">
        <v>38623</v>
      </c>
      <c r="B1550" s="13">
        <f t="shared" si="192"/>
        <v>9</v>
      </c>
      <c r="C1550" s="13">
        <f t="shared" si="193"/>
        <v>28</v>
      </c>
      <c r="D1550" s="13">
        <f t="shared" si="194"/>
        <v>4</v>
      </c>
      <c r="E1550" s="13">
        <f t="shared" si="195"/>
        <v>40</v>
      </c>
      <c r="F1550">
        <v>240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s="16">
        <f t="shared" si="196"/>
        <v>311.6122262366253</v>
      </c>
      <c r="O1550" s="17">
        <f t="shared" si="197"/>
        <v>-71.612226236625304</v>
      </c>
      <c r="P1550" s="18">
        <f t="shared" si="198"/>
        <v>0</v>
      </c>
      <c r="Q1550" s="14">
        <f t="shared" si="199"/>
        <v>5128.3109465656053</v>
      </c>
    </row>
    <row r="1551" spans="1:17">
      <c r="A1551" s="12">
        <v>38624</v>
      </c>
      <c r="B1551" s="13">
        <f t="shared" si="192"/>
        <v>9</v>
      </c>
      <c r="C1551" s="13">
        <f t="shared" si="193"/>
        <v>29</v>
      </c>
      <c r="D1551" s="13">
        <f t="shared" si="194"/>
        <v>5</v>
      </c>
      <c r="E1551" s="13">
        <f t="shared" si="195"/>
        <v>40</v>
      </c>
      <c r="F1551">
        <v>293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s="16">
        <f t="shared" si="196"/>
        <v>336.54504789680885</v>
      </c>
      <c r="O1551" s="17">
        <f t="shared" si="197"/>
        <v>-43.545047896808853</v>
      </c>
      <c r="P1551" s="18">
        <f t="shared" si="198"/>
        <v>0</v>
      </c>
      <c r="Q1551" s="14">
        <f t="shared" si="199"/>
        <v>1896.1711963353771</v>
      </c>
    </row>
    <row r="1552" spans="1:17">
      <c r="A1552" s="12">
        <v>38625</v>
      </c>
      <c r="B1552" s="13">
        <f t="shared" si="192"/>
        <v>9</v>
      </c>
      <c r="C1552" s="13">
        <f t="shared" si="193"/>
        <v>30</v>
      </c>
      <c r="D1552" s="13">
        <f t="shared" si="194"/>
        <v>6</v>
      </c>
      <c r="E1552" s="13">
        <f t="shared" si="195"/>
        <v>40</v>
      </c>
      <c r="F1552">
        <v>500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 s="16">
        <f t="shared" si="196"/>
        <v>519.04749101465904</v>
      </c>
      <c r="O1552" s="17">
        <f t="shared" si="197"/>
        <v>-19.047491014659045</v>
      </c>
      <c r="P1552" s="18">
        <f t="shared" si="198"/>
        <v>0</v>
      </c>
      <c r="Q1552" s="14">
        <f t="shared" si="199"/>
        <v>362.80691395351704</v>
      </c>
    </row>
    <row r="1553" spans="1:17">
      <c r="A1553" s="12">
        <v>38626</v>
      </c>
      <c r="B1553" s="13">
        <f t="shared" si="192"/>
        <v>10</v>
      </c>
      <c r="C1553" s="13">
        <f t="shared" si="193"/>
        <v>1</v>
      </c>
      <c r="D1553" s="13">
        <f t="shared" si="194"/>
        <v>7</v>
      </c>
      <c r="E1553" s="13">
        <f t="shared" si="195"/>
        <v>40</v>
      </c>
      <c r="F1553">
        <v>558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 s="16">
        <f t="shared" si="196"/>
        <v>572.72955052805889</v>
      </c>
      <c r="O1553" s="17">
        <f t="shared" si="197"/>
        <v>-14.729550528058894</v>
      </c>
      <c r="P1553" s="18">
        <f t="shared" si="198"/>
        <v>0</v>
      </c>
      <c r="Q1553" s="14">
        <f t="shared" si="199"/>
        <v>216.95965875864005</v>
      </c>
    </row>
    <row r="1554" spans="1:17">
      <c r="A1554" s="12">
        <v>38627</v>
      </c>
      <c r="B1554" s="13">
        <f t="shared" si="192"/>
        <v>10</v>
      </c>
      <c r="C1554" s="13">
        <f t="shared" si="193"/>
        <v>2</v>
      </c>
      <c r="D1554" s="13">
        <f t="shared" si="194"/>
        <v>1</v>
      </c>
      <c r="E1554" s="13">
        <f t="shared" si="195"/>
        <v>41</v>
      </c>
      <c r="F1554">
        <v>298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 s="16">
        <f t="shared" si="196"/>
        <v>371.27437500511974</v>
      </c>
      <c r="O1554" s="17">
        <f t="shared" si="197"/>
        <v>-73.274375005119737</v>
      </c>
      <c r="P1554" s="18">
        <f t="shared" si="198"/>
        <v>1</v>
      </c>
      <c r="Q1554" s="14">
        <f t="shared" si="199"/>
        <v>5369.1340323909162</v>
      </c>
    </row>
    <row r="1555" spans="1:17">
      <c r="A1555" s="12">
        <v>38628</v>
      </c>
      <c r="B1555" s="13">
        <f t="shared" si="192"/>
        <v>10</v>
      </c>
      <c r="C1555" s="13">
        <f t="shared" si="193"/>
        <v>3</v>
      </c>
      <c r="D1555" s="13">
        <f t="shared" si="194"/>
        <v>2</v>
      </c>
      <c r="E1555" s="13">
        <f t="shared" si="195"/>
        <v>41</v>
      </c>
      <c r="F1555">
        <v>269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 s="16">
        <f t="shared" si="196"/>
        <v>261.22774977512688</v>
      </c>
      <c r="O1555" s="17">
        <f t="shared" si="197"/>
        <v>7.7722502248731189</v>
      </c>
      <c r="P1555" s="18">
        <f t="shared" si="198"/>
        <v>0</v>
      </c>
      <c r="Q1555" s="14">
        <f t="shared" si="199"/>
        <v>60.407873558040244</v>
      </c>
    </row>
    <row r="1556" spans="1:17">
      <c r="A1556" s="12">
        <v>38629</v>
      </c>
      <c r="B1556" s="13">
        <f t="shared" si="192"/>
        <v>10</v>
      </c>
      <c r="C1556" s="13">
        <f t="shared" si="193"/>
        <v>4</v>
      </c>
      <c r="D1556" s="13">
        <f t="shared" si="194"/>
        <v>3</v>
      </c>
      <c r="E1556" s="13">
        <f t="shared" si="195"/>
        <v>41</v>
      </c>
      <c r="F1556">
        <v>290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s="16">
        <f t="shared" si="196"/>
        <v>279.27840517289997</v>
      </c>
      <c r="O1556" s="17">
        <f t="shared" si="197"/>
        <v>10.721594827100034</v>
      </c>
      <c r="P1556" s="18">
        <f t="shared" si="198"/>
        <v>0</v>
      </c>
      <c r="Q1556" s="14">
        <f t="shared" si="199"/>
        <v>114.95259563649822</v>
      </c>
    </row>
    <row r="1557" spans="1:17">
      <c r="A1557" s="12">
        <v>38630</v>
      </c>
      <c r="B1557" s="13">
        <f t="shared" si="192"/>
        <v>10</v>
      </c>
      <c r="C1557" s="13">
        <f t="shared" si="193"/>
        <v>5</v>
      </c>
      <c r="D1557" s="13">
        <f t="shared" si="194"/>
        <v>4</v>
      </c>
      <c r="E1557" s="13">
        <f t="shared" si="195"/>
        <v>41</v>
      </c>
      <c r="F1557">
        <v>337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 s="16">
        <f t="shared" si="196"/>
        <v>312.98366094804987</v>
      </c>
      <c r="O1557" s="17">
        <f t="shared" si="197"/>
        <v>24.016339051950126</v>
      </c>
      <c r="P1557" s="18">
        <f t="shared" si="198"/>
        <v>1</v>
      </c>
      <c r="Q1557" s="14">
        <f t="shared" si="199"/>
        <v>576.78454145822468</v>
      </c>
    </row>
    <row r="1558" spans="1:17">
      <c r="A1558" s="12">
        <v>38631</v>
      </c>
      <c r="B1558" s="13">
        <f t="shared" si="192"/>
        <v>10</v>
      </c>
      <c r="C1558" s="13">
        <f t="shared" si="193"/>
        <v>6</v>
      </c>
      <c r="D1558" s="13">
        <f t="shared" si="194"/>
        <v>5</v>
      </c>
      <c r="E1558" s="13">
        <f t="shared" si="195"/>
        <v>41</v>
      </c>
      <c r="F1558">
        <v>230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16">
        <f t="shared" si="196"/>
        <v>337.91648260823342</v>
      </c>
      <c r="O1558" s="17">
        <f t="shared" si="197"/>
        <v>-107.91648260823342</v>
      </c>
      <c r="P1558" s="18">
        <f t="shared" si="198"/>
        <v>0</v>
      </c>
      <c r="Q1558" s="14">
        <f t="shared" si="199"/>
        <v>11645.967218533147</v>
      </c>
    </row>
    <row r="1559" spans="1:17">
      <c r="A1559" s="12">
        <v>38632</v>
      </c>
      <c r="B1559" s="13">
        <f t="shared" si="192"/>
        <v>10</v>
      </c>
      <c r="C1559" s="13">
        <f t="shared" si="193"/>
        <v>7</v>
      </c>
      <c r="D1559" s="13">
        <f t="shared" si="194"/>
        <v>6</v>
      </c>
      <c r="E1559" s="13">
        <f t="shared" si="195"/>
        <v>41</v>
      </c>
      <c r="F1559">
        <v>435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s="16">
        <f t="shared" si="196"/>
        <v>520.41892572608367</v>
      </c>
      <c r="O1559" s="17">
        <f t="shared" si="197"/>
        <v>-85.418925726083671</v>
      </c>
      <c r="P1559" s="18">
        <f t="shared" si="198"/>
        <v>0</v>
      </c>
      <c r="Q1559" s="14">
        <f t="shared" si="199"/>
        <v>7296.3928721981993</v>
      </c>
    </row>
    <row r="1560" spans="1:17">
      <c r="A1560" s="12">
        <v>38633</v>
      </c>
      <c r="B1560" s="13">
        <f t="shared" si="192"/>
        <v>10</v>
      </c>
      <c r="C1560" s="13">
        <f t="shared" si="193"/>
        <v>8</v>
      </c>
      <c r="D1560" s="13">
        <f t="shared" si="194"/>
        <v>7</v>
      </c>
      <c r="E1560" s="13">
        <f t="shared" si="195"/>
        <v>41</v>
      </c>
      <c r="F1560">
        <v>565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 s="16">
        <f t="shared" si="196"/>
        <v>574.10098523948352</v>
      </c>
      <c r="O1560" s="17">
        <f t="shared" si="197"/>
        <v>-9.1009852394835207</v>
      </c>
      <c r="P1560" s="18">
        <f t="shared" si="198"/>
        <v>0</v>
      </c>
      <c r="Q1560" s="14">
        <f t="shared" si="199"/>
        <v>82.827932329296914</v>
      </c>
    </row>
    <row r="1561" spans="1:17">
      <c r="A1561" s="12">
        <v>38634</v>
      </c>
      <c r="B1561" s="13">
        <f t="shared" si="192"/>
        <v>10</v>
      </c>
      <c r="C1561" s="13">
        <f t="shared" si="193"/>
        <v>9</v>
      </c>
      <c r="D1561" s="13">
        <f t="shared" si="194"/>
        <v>1</v>
      </c>
      <c r="E1561" s="13">
        <f t="shared" si="195"/>
        <v>42</v>
      </c>
      <c r="F1561">
        <v>370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s="16">
        <f t="shared" si="196"/>
        <v>395.06773678636893</v>
      </c>
      <c r="O1561" s="17">
        <f t="shared" si="197"/>
        <v>-25.067736786368926</v>
      </c>
      <c r="P1561" s="18">
        <f t="shared" si="198"/>
        <v>0</v>
      </c>
      <c r="Q1561" s="14">
        <f t="shared" si="199"/>
        <v>628.39142759067386</v>
      </c>
    </row>
    <row r="1562" spans="1:17">
      <c r="A1562" s="12">
        <v>38635</v>
      </c>
      <c r="B1562" s="13">
        <f t="shared" si="192"/>
        <v>10</v>
      </c>
      <c r="C1562" s="13">
        <f t="shared" si="193"/>
        <v>10</v>
      </c>
      <c r="D1562" s="13">
        <f t="shared" si="194"/>
        <v>2</v>
      </c>
      <c r="E1562" s="13">
        <f t="shared" si="195"/>
        <v>42</v>
      </c>
      <c r="F1562">
        <v>272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 s="16">
        <f t="shared" si="196"/>
        <v>285.02111155637607</v>
      </c>
      <c r="O1562" s="17">
        <f t="shared" si="197"/>
        <v>-13.02111155637607</v>
      </c>
      <c r="P1562" s="18">
        <f t="shared" si="198"/>
        <v>0</v>
      </c>
      <c r="Q1562" s="14">
        <f t="shared" si="199"/>
        <v>169.54934616359043</v>
      </c>
    </row>
    <row r="1563" spans="1:17">
      <c r="A1563" s="12">
        <v>38636</v>
      </c>
      <c r="B1563" s="13">
        <f t="shared" si="192"/>
        <v>10</v>
      </c>
      <c r="C1563" s="13">
        <f t="shared" si="193"/>
        <v>11</v>
      </c>
      <c r="D1563" s="13">
        <f t="shared" si="194"/>
        <v>3</v>
      </c>
      <c r="E1563" s="13">
        <f t="shared" si="195"/>
        <v>42</v>
      </c>
      <c r="F1563">
        <v>232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 s="16">
        <f t="shared" si="196"/>
        <v>303.07176695414915</v>
      </c>
      <c r="O1563" s="17">
        <f t="shared" si="197"/>
        <v>-71.071766954149155</v>
      </c>
      <c r="P1563" s="18">
        <f t="shared" si="198"/>
        <v>0</v>
      </c>
      <c r="Q1563" s="14">
        <f t="shared" si="199"/>
        <v>5051.1960579848874</v>
      </c>
    </row>
    <row r="1564" spans="1:17">
      <c r="A1564" s="12">
        <v>38637</v>
      </c>
      <c r="B1564" s="13">
        <f t="shared" si="192"/>
        <v>10</v>
      </c>
      <c r="C1564" s="13">
        <f t="shared" si="193"/>
        <v>12</v>
      </c>
      <c r="D1564" s="13">
        <f t="shared" si="194"/>
        <v>4</v>
      </c>
      <c r="E1564" s="13">
        <f t="shared" si="195"/>
        <v>42</v>
      </c>
      <c r="F1564">
        <v>323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 s="16">
        <f t="shared" si="196"/>
        <v>336.77702272929901</v>
      </c>
      <c r="O1564" s="17">
        <f t="shared" si="197"/>
        <v>-13.777022729299006</v>
      </c>
      <c r="P1564" s="18">
        <f t="shared" si="198"/>
        <v>0</v>
      </c>
      <c r="Q1564" s="14">
        <f t="shared" si="199"/>
        <v>189.80635528362143</v>
      </c>
    </row>
  </sheetData>
  <conditionalFormatting sqref="O6:P1564">
    <cfRule type="expression" dxfId="1" priority="4">
      <formula>ABS(O6)&gt;=2*$K$1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M24" sqref="M24"/>
    </sheetView>
  </sheetViews>
  <sheetFormatPr baseColWidth="10" defaultRowHeight="16"/>
  <cols>
    <col min="2" max="2" width="12.1640625" bestFit="1" customWidth="1"/>
    <col min="3" max="3" width="12.1640625" style="10" customWidth="1"/>
    <col min="4" max="4" width="10.83203125" style="10"/>
    <col min="5" max="6" width="14.1640625" bestFit="1" customWidth="1"/>
    <col min="7" max="7" width="12.83203125" bestFit="1" customWidth="1"/>
    <col min="8" max="8" width="13.1640625" bestFit="1" customWidth="1"/>
    <col min="12" max="12" width="13" bestFit="1" customWidth="1"/>
    <col min="14" max="14" width="2.6640625" customWidth="1"/>
  </cols>
  <sheetData>
    <row r="1" spans="1:16">
      <c r="F1" s="24"/>
      <c r="G1" s="24"/>
      <c r="H1" s="24"/>
      <c r="I1" s="24"/>
      <c r="J1">
        <f>SUM(J4:J39)</f>
        <v>83631.887395257334</v>
      </c>
      <c r="K1" s="4" t="s">
        <v>20</v>
      </c>
    </row>
    <row r="3" spans="1:16">
      <c r="A3" s="22" t="s">
        <v>15</v>
      </c>
      <c r="B3" s="22" t="s">
        <v>72</v>
      </c>
      <c r="C3" s="22" t="s">
        <v>73</v>
      </c>
      <c r="D3" s="23" t="s">
        <v>74</v>
      </c>
      <c r="E3" s="23" t="s">
        <v>89</v>
      </c>
      <c r="F3" s="23" t="s">
        <v>90</v>
      </c>
      <c r="G3" s="23" t="s">
        <v>62</v>
      </c>
      <c r="H3" s="23" t="s">
        <v>63</v>
      </c>
      <c r="I3" s="23" t="s">
        <v>92</v>
      </c>
      <c r="J3" s="23" t="s">
        <v>64</v>
      </c>
    </row>
    <row r="4" spans="1:16">
      <c r="A4">
        <v>1</v>
      </c>
      <c r="B4" t="s">
        <v>77</v>
      </c>
      <c r="C4">
        <v>1056.4740177727442</v>
      </c>
      <c r="D4" s="10" t="s">
        <v>75</v>
      </c>
      <c r="E4" s="10">
        <f>IF(D4="yes",1,0)</f>
        <v>1</v>
      </c>
      <c r="F4" s="10">
        <f t="shared" ref="F4:F39" si="0">INDEX(MonthArray,MATCH(B4,$O$5:$O$16,0),2)</f>
        <v>1</v>
      </c>
      <c r="G4">
        <f t="shared" ref="G4:G39" si="1">Constant+A4*TrendFactor+IF(E4=1,PromotionYes,PromotionNo)+VLOOKUP(F4,$L$11:$M$22,2)</f>
        <v>1080.0196464262181</v>
      </c>
      <c r="H4">
        <f>C4-G4</f>
        <v>-23.545628653473841</v>
      </c>
      <c r="I4" s="10">
        <f>IF(H4*H5&lt;0,1,0)</f>
        <v>1</v>
      </c>
      <c r="J4">
        <f>H4^2</f>
        <v>554.3966286872884</v>
      </c>
    </row>
    <row r="5" spans="1:16">
      <c r="A5">
        <v>2</v>
      </c>
      <c r="B5" t="s">
        <v>78</v>
      </c>
      <c r="C5">
        <v>886.5081634848741</v>
      </c>
      <c r="D5" s="10" t="s">
        <v>76</v>
      </c>
      <c r="E5" s="10">
        <f t="shared" ref="E5:E39" si="2">IF(D5="yes",1,0)</f>
        <v>0</v>
      </c>
      <c r="F5" s="10">
        <f t="shared" si="0"/>
        <v>2</v>
      </c>
      <c r="G5">
        <f t="shared" si="1"/>
        <v>878.79813506848791</v>
      </c>
      <c r="H5">
        <f t="shared" ref="H5:H39" si="3">C5-G5</f>
        <v>7.7100284163861943</v>
      </c>
      <c r="I5" s="10">
        <f t="shared" ref="I5:I39" si="4">IF(H5*H6&lt;0,1,0)</f>
        <v>1</v>
      </c>
      <c r="J5">
        <f t="shared" ref="J5:J39" si="5">H5^2</f>
        <v>59.444538181482606</v>
      </c>
      <c r="L5" s="4" t="s">
        <v>54</v>
      </c>
      <c r="M5" s="18">
        <v>1065.5457785948258</v>
      </c>
      <c r="O5" t="s">
        <v>77</v>
      </c>
      <c r="P5">
        <v>1</v>
      </c>
    </row>
    <row r="6" spans="1:16">
      <c r="A6">
        <v>3</v>
      </c>
      <c r="B6" t="s">
        <v>79</v>
      </c>
      <c r="C6">
        <v>1248.4664849475762</v>
      </c>
      <c r="D6" s="10" t="s">
        <v>75</v>
      </c>
      <c r="E6" s="10">
        <f t="shared" si="2"/>
        <v>1</v>
      </c>
      <c r="F6" s="10">
        <f t="shared" si="0"/>
        <v>3</v>
      </c>
      <c r="G6">
        <f t="shared" si="1"/>
        <v>1281.2443023111173</v>
      </c>
      <c r="H6">
        <f t="shared" si="3"/>
        <v>-32.777817363541089</v>
      </c>
      <c r="I6" s="10">
        <f t="shared" si="4"/>
        <v>0</v>
      </c>
      <c r="J6">
        <f t="shared" si="5"/>
        <v>1074.3853111176556</v>
      </c>
      <c r="L6" s="4" t="s">
        <v>93</v>
      </c>
      <c r="M6" s="18">
        <v>176.8295905091864</v>
      </c>
      <c r="O6" t="s">
        <v>78</v>
      </c>
      <c r="P6">
        <v>2</v>
      </c>
    </row>
    <row r="7" spans="1:16">
      <c r="A7">
        <v>4</v>
      </c>
      <c r="B7" t="s">
        <v>80</v>
      </c>
      <c r="C7">
        <v>971.77608741793517</v>
      </c>
      <c r="D7" s="10" t="s">
        <v>76</v>
      </c>
      <c r="E7" s="10">
        <f t="shared" si="2"/>
        <v>0</v>
      </c>
      <c r="F7" s="10">
        <f t="shared" si="0"/>
        <v>4</v>
      </c>
      <c r="G7">
        <f t="shared" si="1"/>
        <v>1041.5512190021498</v>
      </c>
      <c r="H7">
        <f t="shared" si="3"/>
        <v>-69.775131584214591</v>
      </c>
      <c r="I7" s="10">
        <f t="shared" si="4"/>
        <v>1</v>
      </c>
      <c r="J7">
        <f t="shared" si="5"/>
        <v>4868.5689875944609</v>
      </c>
      <c r="L7" s="4" t="s">
        <v>94</v>
      </c>
      <c r="M7" s="18">
        <v>-121.7692281944895</v>
      </c>
      <c r="O7" t="s">
        <v>79</v>
      </c>
      <c r="P7">
        <v>3</v>
      </c>
    </row>
    <row r="8" spans="1:16">
      <c r="A8">
        <v>5</v>
      </c>
      <c r="B8" t="s">
        <v>81</v>
      </c>
      <c r="C8">
        <v>1098.5101749744565</v>
      </c>
      <c r="D8" s="10" t="s">
        <v>76</v>
      </c>
      <c r="E8" s="10">
        <f t="shared" si="2"/>
        <v>0</v>
      </c>
      <c r="F8" s="10">
        <f t="shared" si="0"/>
        <v>5</v>
      </c>
      <c r="G8">
        <f t="shared" si="1"/>
        <v>1091.2982568067132</v>
      </c>
      <c r="H8">
        <f t="shared" si="3"/>
        <v>7.2119181677433062</v>
      </c>
      <c r="I8" s="10">
        <f t="shared" si="4"/>
        <v>0</v>
      </c>
      <c r="J8">
        <f t="shared" si="5"/>
        <v>52.011763658225966</v>
      </c>
      <c r="L8" s="4" t="s">
        <v>95</v>
      </c>
      <c r="M8" s="18">
        <v>14.021810239593695</v>
      </c>
      <c r="O8" t="s">
        <v>80</v>
      </c>
      <c r="P8">
        <v>4</v>
      </c>
    </row>
    <row r="9" spans="1:16">
      <c r="A9">
        <v>6</v>
      </c>
      <c r="B9" t="s">
        <v>82</v>
      </c>
      <c r="C9">
        <v>1272.434385449807</v>
      </c>
      <c r="D9" s="10" t="s">
        <v>76</v>
      </c>
      <c r="E9" s="10">
        <f t="shared" si="2"/>
        <v>0</v>
      </c>
      <c r="F9" s="10">
        <f t="shared" si="0"/>
        <v>6</v>
      </c>
      <c r="G9">
        <f t="shared" si="1"/>
        <v>1266.901863069339</v>
      </c>
      <c r="H9">
        <f t="shared" si="3"/>
        <v>5.5325223804679808</v>
      </c>
      <c r="I9" s="10">
        <f t="shared" si="4"/>
        <v>0</v>
      </c>
      <c r="J9">
        <f t="shared" si="5"/>
        <v>30.608803890379093</v>
      </c>
      <c r="O9" t="s">
        <v>81</v>
      </c>
      <c r="P9">
        <v>5</v>
      </c>
    </row>
    <row r="10" spans="1:16">
      <c r="A10">
        <v>7</v>
      </c>
      <c r="B10" t="s">
        <v>83</v>
      </c>
      <c r="C10">
        <v>1623.4042087813414</v>
      </c>
      <c r="D10" s="10" t="s">
        <v>75</v>
      </c>
      <c r="E10" s="10">
        <f t="shared" si="2"/>
        <v>1</v>
      </c>
      <c r="F10" s="10">
        <f t="shared" si="0"/>
        <v>7</v>
      </c>
      <c r="G10">
        <f t="shared" si="1"/>
        <v>1612.2171385189513</v>
      </c>
      <c r="H10">
        <f t="shared" si="3"/>
        <v>11.18707026239008</v>
      </c>
      <c r="I10" s="10">
        <f t="shared" si="4"/>
        <v>0</v>
      </c>
      <c r="J10">
        <f t="shared" si="5"/>
        <v>125.15054105565245</v>
      </c>
      <c r="L10" s="11" t="s">
        <v>15</v>
      </c>
      <c r="M10" s="18"/>
      <c r="O10" t="s">
        <v>82</v>
      </c>
      <c r="P10">
        <v>6</v>
      </c>
    </row>
    <row r="11" spans="1:16">
      <c r="A11">
        <v>8</v>
      </c>
      <c r="B11" t="s">
        <v>84</v>
      </c>
      <c r="C11">
        <v>1199.1618500434638</v>
      </c>
      <c r="D11" s="10" t="s">
        <v>76</v>
      </c>
      <c r="E11" s="10">
        <f t="shared" si="2"/>
        <v>0</v>
      </c>
      <c r="F11" s="10">
        <f t="shared" si="0"/>
        <v>8</v>
      </c>
      <c r="G11">
        <f t="shared" si="1"/>
        <v>1198.5029358690356</v>
      </c>
      <c r="H11">
        <f t="shared" si="3"/>
        <v>0.65891417442821876</v>
      </c>
      <c r="I11" s="10">
        <f t="shared" si="4"/>
        <v>0</v>
      </c>
      <c r="J11">
        <f t="shared" si="5"/>
        <v>0.43416788926242111</v>
      </c>
      <c r="L11" s="11">
        <v>1</v>
      </c>
      <c r="M11" s="18">
        <v>-176.37753291738761</v>
      </c>
      <c r="O11" t="s">
        <v>83</v>
      </c>
      <c r="P11">
        <v>7</v>
      </c>
    </row>
    <row r="12" spans="1:16">
      <c r="A12">
        <v>9</v>
      </c>
      <c r="B12" t="s">
        <v>85</v>
      </c>
      <c r="C12">
        <v>1481.8708543583421</v>
      </c>
      <c r="D12" s="10" t="s">
        <v>75</v>
      </c>
      <c r="E12" s="10">
        <f t="shared" si="2"/>
        <v>1</v>
      </c>
      <c r="F12" s="10">
        <f t="shared" si="0"/>
        <v>9</v>
      </c>
      <c r="G12">
        <f t="shared" si="1"/>
        <v>1472.739966955862</v>
      </c>
      <c r="H12">
        <f t="shared" si="3"/>
        <v>9.1308874024800843</v>
      </c>
      <c r="I12" s="10">
        <f t="shared" si="4"/>
        <v>1</v>
      </c>
      <c r="J12">
        <f t="shared" si="5"/>
        <v>83.373104756769507</v>
      </c>
      <c r="L12" s="11">
        <v>2</v>
      </c>
      <c r="M12" s="18">
        <v>-93.022035811035806</v>
      </c>
      <c r="O12" t="s">
        <v>84</v>
      </c>
      <c r="P12">
        <v>8</v>
      </c>
    </row>
    <row r="13" spans="1:16">
      <c r="A13">
        <v>10</v>
      </c>
      <c r="B13" t="s">
        <v>86</v>
      </c>
      <c r="C13">
        <v>989.60206679620921</v>
      </c>
      <c r="D13" s="10" t="s">
        <v>76</v>
      </c>
      <c r="E13" s="10">
        <f t="shared" si="2"/>
        <v>0</v>
      </c>
      <c r="F13" s="10">
        <f t="shared" si="0"/>
        <v>10</v>
      </c>
      <c r="G13">
        <f t="shared" si="1"/>
        <v>1047.8120651110435</v>
      </c>
      <c r="H13">
        <f t="shared" si="3"/>
        <v>-58.209998314834252</v>
      </c>
      <c r="I13" s="10">
        <f t="shared" si="4"/>
        <v>1</v>
      </c>
      <c r="J13">
        <f t="shared" si="5"/>
        <v>3388.4039038130063</v>
      </c>
      <c r="L13" s="11">
        <v>3</v>
      </c>
      <c r="M13" s="18">
        <v>-3.1964975116758598</v>
      </c>
      <c r="O13" t="s">
        <v>85</v>
      </c>
      <c r="P13">
        <v>9</v>
      </c>
    </row>
    <row r="14" spans="1:16">
      <c r="A14">
        <v>11</v>
      </c>
      <c r="B14" t="s">
        <v>87</v>
      </c>
      <c r="C14">
        <v>989.0697179936185</v>
      </c>
      <c r="D14" s="10" t="s">
        <v>76</v>
      </c>
      <c r="E14" s="10">
        <f t="shared" si="2"/>
        <v>0</v>
      </c>
      <c r="F14" s="10">
        <f t="shared" si="0"/>
        <v>11</v>
      </c>
      <c r="G14">
        <f t="shared" si="1"/>
        <v>910.50798251583365</v>
      </c>
      <c r="H14">
        <f t="shared" si="3"/>
        <v>78.56173547778485</v>
      </c>
      <c r="I14" s="10">
        <f t="shared" si="4"/>
        <v>0</v>
      </c>
      <c r="J14">
        <f t="shared" si="5"/>
        <v>6171.946281281439</v>
      </c>
      <c r="L14" s="11">
        <v>4</v>
      </c>
      <c r="M14" s="18">
        <v>41.687427643438497</v>
      </c>
      <c r="O14" t="s">
        <v>86</v>
      </c>
      <c r="P14">
        <v>10</v>
      </c>
    </row>
    <row r="15" spans="1:16">
      <c r="A15">
        <v>12</v>
      </c>
      <c r="B15" t="s">
        <v>88</v>
      </c>
      <c r="C15">
        <v>1056.9679323845724</v>
      </c>
      <c r="D15" s="10" t="s">
        <v>75</v>
      </c>
      <c r="E15" s="10">
        <f t="shared" si="2"/>
        <v>1</v>
      </c>
      <c r="F15" s="10">
        <f t="shared" si="0"/>
        <v>12</v>
      </c>
      <c r="G15">
        <f t="shared" si="1"/>
        <v>1030.4203833982124</v>
      </c>
      <c r="H15">
        <f t="shared" si="3"/>
        <v>26.547548986359971</v>
      </c>
      <c r="I15" s="10">
        <f t="shared" si="4"/>
        <v>1</v>
      </c>
      <c r="J15">
        <f t="shared" si="5"/>
        <v>704.77235718318229</v>
      </c>
      <c r="L15" s="11">
        <v>5</v>
      </c>
      <c r="M15" s="18">
        <v>77.412655208408395</v>
      </c>
      <c r="O15" t="s">
        <v>87</v>
      </c>
      <c r="P15">
        <v>11</v>
      </c>
    </row>
    <row r="16" spans="1:16">
      <c r="A16">
        <v>13</v>
      </c>
      <c r="B16" t="s">
        <v>77</v>
      </c>
      <c r="C16">
        <v>900.56485399657947</v>
      </c>
      <c r="D16" s="10" t="s">
        <v>76</v>
      </c>
      <c r="E16" s="10">
        <f t="shared" si="2"/>
        <v>0</v>
      </c>
      <c r="F16" s="10">
        <f t="shared" si="0"/>
        <v>1</v>
      </c>
      <c r="G16">
        <f t="shared" si="1"/>
        <v>949.68255059766682</v>
      </c>
      <c r="H16">
        <f t="shared" si="3"/>
        <v>-49.117696601087346</v>
      </c>
      <c r="I16" s="10">
        <f t="shared" si="4"/>
        <v>0</v>
      </c>
      <c r="J16">
        <f t="shared" si="5"/>
        <v>2412.5481193964674</v>
      </c>
      <c r="L16" s="11">
        <v>6</v>
      </c>
      <c r="M16" s="18">
        <v>238.99445123144056</v>
      </c>
      <c r="O16" t="s">
        <v>88</v>
      </c>
      <c r="P16">
        <v>12</v>
      </c>
    </row>
    <row r="17" spans="1:13">
      <c r="A17">
        <v>14</v>
      </c>
      <c r="B17" t="s">
        <v>78</v>
      </c>
      <c r="C17">
        <v>1044.4447053527949</v>
      </c>
      <c r="D17" s="10" t="s">
        <v>76</v>
      </c>
      <c r="E17" s="10">
        <f t="shared" si="2"/>
        <v>0</v>
      </c>
      <c r="F17" s="10">
        <f t="shared" si="0"/>
        <v>2</v>
      </c>
      <c r="G17">
        <f t="shared" si="1"/>
        <v>1047.0598579436123</v>
      </c>
      <c r="H17">
        <f t="shared" si="3"/>
        <v>-2.615152590817388</v>
      </c>
      <c r="I17" s="10">
        <f t="shared" si="4"/>
        <v>1</v>
      </c>
      <c r="J17">
        <f t="shared" si="5"/>
        <v>6.8390230732588968</v>
      </c>
      <c r="L17" s="11">
        <v>7</v>
      </c>
      <c r="M17" s="18">
        <v>271.6890977377833</v>
      </c>
    </row>
    <row r="18" spans="1:13">
      <c r="A18">
        <v>15</v>
      </c>
      <c r="B18" t="s">
        <v>79</v>
      </c>
      <c r="C18">
        <v>1185.9295391479609</v>
      </c>
      <c r="D18" s="10" t="s">
        <v>76</v>
      </c>
      <c r="E18" s="10">
        <f t="shared" si="2"/>
        <v>0</v>
      </c>
      <c r="F18" s="10">
        <f t="shared" si="0"/>
        <v>3</v>
      </c>
      <c r="G18">
        <f t="shared" si="1"/>
        <v>1150.9072064825659</v>
      </c>
      <c r="H18">
        <f t="shared" si="3"/>
        <v>35.02233266539497</v>
      </c>
      <c r="I18" s="10">
        <f t="shared" si="4"/>
        <v>0</v>
      </c>
      <c r="J18">
        <f t="shared" si="5"/>
        <v>1226.5637853255914</v>
      </c>
      <c r="L18" s="11">
        <v>8</v>
      </c>
      <c r="M18" s="18">
        <v>142.55190355194958</v>
      </c>
    </row>
    <row r="19" spans="1:13">
      <c r="A19">
        <v>16</v>
      </c>
      <c r="B19" t="s">
        <v>80</v>
      </c>
      <c r="C19">
        <v>1266.7819876408773</v>
      </c>
      <c r="D19" s="10" t="s">
        <v>76</v>
      </c>
      <c r="E19" s="10">
        <f t="shared" si="2"/>
        <v>0</v>
      </c>
      <c r="F19" s="10">
        <f t="shared" si="0"/>
        <v>4</v>
      </c>
      <c r="G19">
        <f t="shared" si="1"/>
        <v>1209.8129418772739</v>
      </c>
      <c r="H19">
        <f t="shared" si="3"/>
        <v>56.96904576360339</v>
      </c>
      <c r="I19" s="10">
        <f t="shared" si="4"/>
        <v>1</v>
      </c>
      <c r="J19">
        <f t="shared" si="5"/>
        <v>3245.4721752155374</v>
      </c>
      <c r="L19" s="11">
        <v>9</v>
      </c>
      <c r="M19" s="18">
        <v>104.16830569550645</v>
      </c>
    </row>
    <row r="20" spans="1:13">
      <c r="A20">
        <v>17</v>
      </c>
      <c r="B20" t="s">
        <v>81</v>
      </c>
      <c r="C20">
        <v>1246.9919801698566</v>
      </c>
      <c r="D20" s="10" t="s">
        <v>76</v>
      </c>
      <c r="E20" s="10">
        <f t="shared" si="2"/>
        <v>0</v>
      </c>
      <c r="F20" s="10">
        <f t="shared" si="0"/>
        <v>5</v>
      </c>
      <c r="G20">
        <f t="shared" si="1"/>
        <v>1259.5599796818376</v>
      </c>
      <c r="H20">
        <f t="shared" si="3"/>
        <v>-12.567999511981043</v>
      </c>
      <c r="I20" s="10">
        <f t="shared" si="4"/>
        <v>0</v>
      </c>
      <c r="J20">
        <f t="shared" si="5"/>
        <v>157.95461173315573</v>
      </c>
      <c r="L20" s="11">
        <v>10</v>
      </c>
      <c r="M20" s="18">
        <v>-36.182587685229912</v>
      </c>
    </row>
    <row r="21" spans="1:13">
      <c r="A21">
        <v>18</v>
      </c>
      <c r="B21" t="s">
        <v>82</v>
      </c>
      <c r="C21">
        <v>1420.927685811027</v>
      </c>
      <c r="D21" s="10" t="s">
        <v>76</v>
      </c>
      <c r="E21" s="10">
        <f t="shared" si="2"/>
        <v>0</v>
      </c>
      <c r="F21" s="10">
        <f t="shared" si="0"/>
        <v>6</v>
      </c>
      <c r="G21">
        <f t="shared" si="1"/>
        <v>1435.1635859444634</v>
      </c>
      <c r="H21">
        <f t="shared" si="3"/>
        <v>-14.235900133436417</v>
      </c>
      <c r="I21" s="10">
        <f t="shared" si="4"/>
        <v>0</v>
      </c>
      <c r="J21">
        <f t="shared" si="5"/>
        <v>202.66085260917498</v>
      </c>
      <c r="L21" s="11">
        <v>11</v>
      </c>
      <c r="M21" s="18">
        <v>-187.50848052003329</v>
      </c>
    </row>
    <row r="22" spans="1:13">
      <c r="A22">
        <v>19</v>
      </c>
      <c r="B22" t="s">
        <v>83</v>
      </c>
      <c r="C22">
        <v>1459.0096768896685</v>
      </c>
      <c r="D22" s="10" t="s">
        <v>76</v>
      </c>
      <c r="E22" s="10">
        <f t="shared" si="2"/>
        <v>0</v>
      </c>
      <c r="F22" s="10">
        <f t="shared" si="0"/>
        <v>7</v>
      </c>
      <c r="G22">
        <f t="shared" si="1"/>
        <v>1481.8800426903999</v>
      </c>
      <c r="H22">
        <f t="shared" si="3"/>
        <v>-22.870365800731406</v>
      </c>
      <c r="I22" s="10">
        <f t="shared" si="4"/>
        <v>1</v>
      </c>
      <c r="J22">
        <f t="shared" si="5"/>
        <v>523.05363185926467</v>
      </c>
      <c r="L22" s="11">
        <v>12</v>
      </c>
      <c r="M22" s="18">
        <v>-380.21670858092409</v>
      </c>
    </row>
    <row r="23" spans="1:13">
      <c r="A23">
        <v>20</v>
      </c>
      <c r="B23" t="s">
        <v>84</v>
      </c>
      <c r="C23">
        <v>1733.4289214549945</v>
      </c>
      <c r="D23" s="10" t="s">
        <v>75</v>
      </c>
      <c r="E23" s="10">
        <f t="shared" si="2"/>
        <v>1</v>
      </c>
      <c r="F23" s="10">
        <f t="shared" si="0"/>
        <v>8</v>
      </c>
      <c r="G23">
        <f t="shared" si="1"/>
        <v>1665.3634774478357</v>
      </c>
      <c r="H23">
        <f t="shared" si="3"/>
        <v>68.065444007158703</v>
      </c>
      <c r="I23" s="10">
        <f t="shared" si="4"/>
        <v>1</v>
      </c>
      <c r="J23">
        <f t="shared" si="5"/>
        <v>4632.9046678916566</v>
      </c>
      <c r="L23" t="s">
        <v>96</v>
      </c>
      <c r="M23" s="18">
        <f>AVERAGE(M11:M22)</f>
        <v>-1.6314665174377296E-7</v>
      </c>
    </row>
    <row r="24" spans="1:13">
      <c r="A24">
        <v>21</v>
      </c>
      <c r="B24" t="s">
        <v>85</v>
      </c>
      <c r="C24">
        <v>1235.4307164469537</v>
      </c>
      <c r="D24" s="10" t="s">
        <v>76</v>
      </c>
      <c r="E24" s="10">
        <f t="shared" si="2"/>
        <v>0</v>
      </c>
      <c r="F24" s="10">
        <f t="shared" si="0"/>
        <v>9</v>
      </c>
      <c r="G24">
        <f t="shared" si="1"/>
        <v>1342.4028711273104</v>
      </c>
      <c r="H24">
        <f t="shared" si="3"/>
        <v>-106.97215468035665</v>
      </c>
      <c r="I24" s="10">
        <f t="shared" si="4"/>
        <v>1</v>
      </c>
      <c r="J24">
        <f t="shared" si="5"/>
        <v>11443.04187695815</v>
      </c>
    </row>
    <row r="25" spans="1:13">
      <c r="A25">
        <v>22</v>
      </c>
      <c r="B25" t="s">
        <v>86</v>
      </c>
      <c r="C25">
        <v>1280.6453015458249</v>
      </c>
      <c r="D25" s="10" t="s">
        <v>76</v>
      </c>
      <c r="E25" s="10">
        <f t="shared" si="2"/>
        <v>0</v>
      </c>
      <c r="F25" s="10">
        <f t="shared" si="0"/>
        <v>10</v>
      </c>
      <c r="G25">
        <f t="shared" si="1"/>
        <v>1216.0737879861679</v>
      </c>
      <c r="H25">
        <f t="shared" si="3"/>
        <v>64.571513559656978</v>
      </c>
      <c r="I25" s="10">
        <f t="shared" si="4"/>
        <v>1</v>
      </c>
      <c r="J25">
        <f t="shared" si="5"/>
        <v>4169.4803633849651</v>
      </c>
      <c r="L25" s="4" t="s">
        <v>91</v>
      </c>
      <c r="M25" s="18">
        <f>STDEV(H4:H39)</f>
        <v>48.882333177670532</v>
      </c>
    </row>
    <row r="26" spans="1:13">
      <c r="A26">
        <v>23</v>
      </c>
      <c r="B26" t="s">
        <v>87</v>
      </c>
      <c r="C26">
        <v>1070.492064035494</v>
      </c>
      <c r="D26" s="10" t="s">
        <v>76</v>
      </c>
      <c r="E26" s="10">
        <f t="shared" si="2"/>
        <v>0</v>
      </c>
      <c r="F26" s="10">
        <f t="shared" si="0"/>
        <v>11</v>
      </c>
      <c r="G26">
        <f t="shared" si="1"/>
        <v>1078.7697053909581</v>
      </c>
      <c r="H26">
        <f t="shared" si="3"/>
        <v>-8.277641355464084</v>
      </c>
      <c r="I26" s="10">
        <f t="shared" si="4"/>
        <v>1</v>
      </c>
      <c r="J26">
        <f t="shared" si="5"/>
        <v>68.519346409689277</v>
      </c>
      <c r="L26" s="4" t="s">
        <v>24</v>
      </c>
      <c r="M26">
        <f>RSQ(C4:C39,G4:G39)</f>
        <v>0.96252125930716381</v>
      </c>
    </row>
    <row r="27" spans="1:13">
      <c r="A27">
        <v>24</v>
      </c>
      <c r="B27" t="s">
        <v>88</v>
      </c>
      <c r="C27">
        <v>967.69185904118353</v>
      </c>
      <c r="D27" s="10" t="s">
        <v>76</v>
      </c>
      <c r="E27" s="10">
        <f t="shared" si="2"/>
        <v>0</v>
      </c>
      <c r="F27" s="10">
        <f t="shared" si="0"/>
        <v>12</v>
      </c>
      <c r="G27">
        <f t="shared" si="1"/>
        <v>900.08328756966091</v>
      </c>
      <c r="H27">
        <f t="shared" si="3"/>
        <v>67.608571471522623</v>
      </c>
      <c r="I27" s="10">
        <f t="shared" si="4"/>
        <v>0</v>
      </c>
      <c r="J27">
        <f t="shared" si="5"/>
        <v>4570.9189364199829</v>
      </c>
    </row>
    <row r="28" spans="1:13">
      <c r="A28">
        <v>25</v>
      </c>
      <c r="B28" t="s">
        <v>77</v>
      </c>
      <c r="C28">
        <v>1190.6087551765415</v>
      </c>
      <c r="D28" s="10" t="s">
        <v>76</v>
      </c>
      <c r="E28" s="10">
        <f t="shared" si="2"/>
        <v>0</v>
      </c>
      <c r="F28" s="10">
        <f t="shared" si="0"/>
        <v>1</v>
      </c>
      <c r="G28">
        <f t="shared" si="1"/>
        <v>1117.9442734727913</v>
      </c>
      <c r="H28">
        <f t="shared" si="3"/>
        <v>72.664481703750198</v>
      </c>
      <c r="I28" s="10">
        <f t="shared" si="4"/>
        <v>1</v>
      </c>
      <c r="J28">
        <f t="shared" si="5"/>
        <v>5280.126901274647</v>
      </c>
    </row>
    <row r="29" spans="1:13">
      <c r="A29">
        <v>26</v>
      </c>
      <c r="B29" t="s">
        <v>78</v>
      </c>
      <c r="C29">
        <v>1210.2259063822173</v>
      </c>
      <c r="D29" s="10" t="s">
        <v>76</v>
      </c>
      <c r="E29" s="10">
        <f t="shared" si="2"/>
        <v>0</v>
      </c>
      <c r="F29" s="10">
        <f t="shared" si="0"/>
        <v>2</v>
      </c>
      <c r="G29">
        <f t="shared" si="1"/>
        <v>1215.3215808187367</v>
      </c>
      <c r="H29">
        <f t="shared" si="3"/>
        <v>-5.0956744365194027</v>
      </c>
      <c r="I29" s="10">
        <f t="shared" si="4"/>
        <v>0</v>
      </c>
      <c r="J29">
        <f t="shared" si="5"/>
        <v>25.965897962997332</v>
      </c>
    </row>
    <row r="30" spans="1:13">
      <c r="A30">
        <v>27</v>
      </c>
      <c r="B30" t="s">
        <v>79</v>
      </c>
      <c r="C30">
        <v>1316.92579246329</v>
      </c>
      <c r="D30" s="10" t="s">
        <v>76</v>
      </c>
      <c r="E30" s="10">
        <f t="shared" si="2"/>
        <v>0</v>
      </c>
      <c r="F30" s="10">
        <f t="shared" si="0"/>
        <v>3</v>
      </c>
      <c r="G30">
        <f t="shared" si="1"/>
        <v>1319.1689293576901</v>
      </c>
      <c r="H30">
        <f t="shared" si="3"/>
        <v>-2.2431368944000951</v>
      </c>
      <c r="I30" s="10">
        <f t="shared" si="4"/>
        <v>1</v>
      </c>
      <c r="J30">
        <f t="shared" si="5"/>
        <v>5.0316631270189038</v>
      </c>
    </row>
    <row r="31" spans="1:13">
      <c r="A31">
        <v>28</v>
      </c>
      <c r="B31" t="s">
        <v>80</v>
      </c>
      <c r="C31">
        <v>1390.8781900303666</v>
      </c>
      <c r="D31" s="10" t="s">
        <v>76</v>
      </c>
      <c r="E31" s="10">
        <f t="shared" si="2"/>
        <v>0</v>
      </c>
      <c r="F31" s="10">
        <f t="shared" si="0"/>
        <v>4</v>
      </c>
      <c r="G31">
        <f t="shared" si="1"/>
        <v>1378.0746647523983</v>
      </c>
      <c r="H31">
        <f t="shared" si="3"/>
        <v>12.80352527796822</v>
      </c>
      <c r="I31" s="10">
        <f t="shared" si="4"/>
        <v>0</v>
      </c>
      <c r="J31">
        <f t="shared" si="5"/>
        <v>163.93025954357117</v>
      </c>
    </row>
    <row r="32" spans="1:13">
      <c r="A32">
        <v>29</v>
      </c>
      <c r="B32" t="s">
        <v>81</v>
      </c>
      <c r="C32">
        <v>1433.1775349030665</v>
      </c>
      <c r="D32" s="10" t="s">
        <v>76</v>
      </c>
      <c r="E32" s="10">
        <f t="shared" si="2"/>
        <v>0</v>
      </c>
      <c r="F32" s="10">
        <f t="shared" si="0"/>
        <v>5</v>
      </c>
      <c r="G32">
        <f t="shared" si="1"/>
        <v>1427.8217025569618</v>
      </c>
      <c r="H32">
        <f t="shared" si="3"/>
        <v>5.3558323461047621</v>
      </c>
      <c r="I32" s="10">
        <f t="shared" si="4"/>
        <v>0</v>
      </c>
      <c r="J32">
        <f t="shared" si="5"/>
        <v>28.684940119582041</v>
      </c>
    </row>
    <row r="33" spans="1:10">
      <c r="A33">
        <v>30</v>
      </c>
      <c r="B33" t="s">
        <v>82</v>
      </c>
      <c r="C33">
        <v>1612.1330873269417</v>
      </c>
      <c r="D33" s="10" t="s">
        <v>76</v>
      </c>
      <c r="E33" s="10">
        <f t="shared" si="2"/>
        <v>0</v>
      </c>
      <c r="F33" s="10">
        <f t="shared" si="0"/>
        <v>6</v>
      </c>
      <c r="G33">
        <f t="shared" si="1"/>
        <v>1603.4253088195878</v>
      </c>
      <c r="H33">
        <f t="shared" si="3"/>
        <v>8.7077785073538507</v>
      </c>
      <c r="I33" s="10">
        <f t="shared" si="4"/>
        <v>0</v>
      </c>
      <c r="J33">
        <f t="shared" si="5"/>
        <v>75.825406533133659</v>
      </c>
    </row>
    <row r="34" spans="1:10">
      <c r="A34">
        <v>31</v>
      </c>
      <c r="B34" t="s">
        <v>83</v>
      </c>
      <c r="C34">
        <v>1960.4257183686877</v>
      </c>
      <c r="D34" s="10" t="s">
        <v>75</v>
      </c>
      <c r="E34" s="10">
        <f t="shared" si="2"/>
        <v>1</v>
      </c>
      <c r="F34" s="10">
        <f t="shared" si="0"/>
        <v>7</v>
      </c>
      <c r="G34">
        <f t="shared" si="1"/>
        <v>1948.7405842692001</v>
      </c>
      <c r="H34">
        <f t="shared" si="3"/>
        <v>11.685134099487641</v>
      </c>
      <c r="I34" s="10">
        <f t="shared" si="4"/>
        <v>1</v>
      </c>
      <c r="J34">
        <f t="shared" si="5"/>
        <v>136.54235892300883</v>
      </c>
    </row>
    <row r="35" spans="1:10">
      <c r="A35">
        <v>32</v>
      </c>
      <c r="B35" t="s">
        <v>84</v>
      </c>
      <c r="C35">
        <v>1466.3035797535315</v>
      </c>
      <c r="D35" s="10" t="s">
        <v>76</v>
      </c>
      <c r="E35" s="10">
        <f t="shared" si="2"/>
        <v>0</v>
      </c>
      <c r="F35" s="10">
        <f t="shared" si="0"/>
        <v>8</v>
      </c>
      <c r="G35">
        <f t="shared" si="1"/>
        <v>1535.0263816192844</v>
      </c>
      <c r="H35">
        <f t="shared" si="3"/>
        <v>-68.722801865752899</v>
      </c>
      <c r="I35" s="10">
        <f t="shared" si="4"/>
        <v>1</v>
      </c>
      <c r="J35">
        <f t="shared" si="5"/>
        <v>4722.8234962795304</v>
      </c>
    </row>
    <row r="36" spans="1:10">
      <c r="A36">
        <v>33</v>
      </c>
      <c r="B36" t="s">
        <v>85</v>
      </c>
      <c r="C36">
        <v>1608.5105644865373</v>
      </c>
      <c r="D36" s="10" t="s">
        <v>76</v>
      </c>
      <c r="E36" s="10">
        <f t="shared" si="2"/>
        <v>0</v>
      </c>
      <c r="F36" s="10">
        <f t="shared" si="0"/>
        <v>9</v>
      </c>
      <c r="G36">
        <f t="shared" si="1"/>
        <v>1510.6645940024348</v>
      </c>
      <c r="H36">
        <f t="shared" si="3"/>
        <v>97.845970484102509</v>
      </c>
      <c r="I36" s="10">
        <f t="shared" si="4"/>
        <v>1</v>
      </c>
      <c r="J36">
        <f t="shared" si="5"/>
        <v>9573.8339399758588</v>
      </c>
    </row>
    <row r="37" spans="1:10">
      <c r="A37">
        <v>34</v>
      </c>
      <c r="B37" t="s">
        <v>86</v>
      </c>
      <c r="C37">
        <v>1377.9739774499872</v>
      </c>
      <c r="D37" s="10" t="s">
        <v>76</v>
      </c>
      <c r="E37" s="10">
        <f t="shared" si="2"/>
        <v>0</v>
      </c>
      <c r="F37" s="10">
        <f t="shared" si="0"/>
        <v>10</v>
      </c>
      <c r="G37">
        <f t="shared" si="1"/>
        <v>1384.3355108612921</v>
      </c>
      <c r="H37">
        <f t="shared" si="3"/>
        <v>-6.3615334113048903</v>
      </c>
      <c r="I37" s="10">
        <f t="shared" si="4"/>
        <v>0</v>
      </c>
      <c r="J37">
        <f t="shared" si="5"/>
        <v>40.469107343148437</v>
      </c>
    </row>
    <row r="38" spans="1:10">
      <c r="A38">
        <v>35</v>
      </c>
      <c r="B38" t="s">
        <v>87</v>
      </c>
      <c r="C38">
        <v>1475.3479346715358</v>
      </c>
      <c r="D38" s="10" t="s">
        <v>75</v>
      </c>
      <c r="E38" s="10">
        <f t="shared" si="2"/>
        <v>1</v>
      </c>
      <c r="F38" s="10">
        <f t="shared" si="0"/>
        <v>11</v>
      </c>
      <c r="G38">
        <f t="shared" si="1"/>
        <v>1545.6302469697582</v>
      </c>
      <c r="H38">
        <f t="shared" si="3"/>
        <v>-70.28231229822245</v>
      </c>
      <c r="I38" s="10">
        <f t="shared" si="4"/>
        <v>0</v>
      </c>
      <c r="J38">
        <f t="shared" si="5"/>
        <v>4939.6034219848707</v>
      </c>
    </row>
    <row r="39" spans="1:10">
      <c r="A39">
        <v>36</v>
      </c>
      <c r="B39" t="s">
        <v>88</v>
      </c>
      <c r="C39">
        <v>974.18771533280642</v>
      </c>
      <c r="D39" s="10" t="s">
        <v>76</v>
      </c>
      <c r="E39" s="10">
        <f t="shared" si="2"/>
        <v>0</v>
      </c>
      <c r="F39" s="10">
        <f t="shared" si="0"/>
        <v>12</v>
      </c>
      <c r="G39">
        <f t="shared" si="1"/>
        <v>1068.3450104447852</v>
      </c>
      <c r="H39">
        <f t="shared" si="3"/>
        <v>-94.157295111978783</v>
      </c>
      <c r="I39" s="10">
        <f t="shared" si="4"/>
        <v>0</v>
      </c>
      <c r="J39">
        <f t="shared" si="5"/>
        <v>8865.5962228042645</v>
      </c>
    </row>
  </sheetData>
  <conditionalFormatting sqref="H4:I39">
    <cfRule type="expression" dxfId="0" priority="8">
      <formula>ABS(H4)&gt;=2*$M$25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Forecast With Special Events</vt:lpstr>
      <vt:lpstr>Add Effect of Other Holidays</vt:lpstr>
      <vt:lpstr>First 3 Days of Month + SB</vt:lpstr>
      <vt:lpstr>Problem 11.3</vt:lpstr>
      <vt:lpstr>Problem 11.4</vt:lpstr>
      <vt:lpstr>Constant</vt:lpstr>
      <vt:lpstr>MonthArray</vt:lpstr>
      <vt:lpstr>PromotionNo</vt:lpstr>
      <vt:lpstr>PromotionYes</vt:lpstr>
      <vt:lpstr>TrendFactor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2018-02-22T20:46:13Z</dcterms:created>
  <dcterms:modified xsi:type="dcterms:W3CDTF">2018-02-24T02:03:05Z</dcterms:modified>
</cp:coreProperties>
</file>