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Marketing Analytics Book/Ken's Practice Files/"/>
    </mc:Choice>
  </mc:AlternateContent>
  <bookViews>
    <workbookView xWindow="0" yWindow="0" windowWidth="25600" windowHeight="16000" activeTab="8"/>
  </bookViews>
  <sheets>
    <sheet name="Problem 9.1" sheetId="1" r:id="rId1"/>
    <sheet name="Problem 9.2" sheetId="2" r:id="rId2"/>
    <sheet name="Problem 9.3" sheetId="3" r:id="rId3"/>
    <sheet name="Problem 9.4" sheetId="4" r:id="rId4"/>
    <sheet name="Problem 9.5" sheetId="5" r:id="rId5"/>
    <sheet name="Problem 9.6" sheetId="6" r:id="rId6"/>
    <sheet name="Problem 9.7" sheetId="7" r:id="rId7"/>
    <sheet name="Problem 9.8" sheetId="8" r:id="rId8"/>
    <sheet name="Problem 9.9" sheetId="9" r:id="rId9"/>
  </sheets>
  <definedNames>
    <definedName name="_C1">'Problem 9.5'!$F$23</definedName>
    <definedName name="_C2">'Problem 9.5'!$F$24</definedName>
    <definedName name="Dell_return">'Problem 9.1'!$C$2:$C$147</definedName>
    <definedName name="Intercept" localSheetId="1">'Problem 9.2'!$B$11</definedName>
    <definedName name="Intercept" localSheetId="3">'Problem 9.4'!$B$22</definedName>
    <definedName name="Intercept" localSheetId="4">'Problem 9.5'!$F$25</definedName>
    <definedName name="Intercept">'Problem 9.1'!$F$29</definedName>
    <definedName name="S_and_P_return">'Problem 9.1'!$B$2:$B$147</definedName>
    <definedName name="Slope" localSheetId="1">'Problem 9.2'!$B$10</definedName>
    <definedName name="Slope" localSheetId="3">'Problem 9.4'!$B$21</definedName>
    <definedName name="Slope">'Problem 9.1'!$F$28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9" l="1"/>
  <c r="C26" i="7" l="1"/>
  <c r="C23" i="7"/>
  <c r="C21" i="7"/>
  <c r="C20" i="7"/>
  <c r="C19" i="7"/>
  <c r="C18" i="7"/>
  <c r="C16" i="7"/>
  <c r="C15" i="7"/>
  <c r="C14" i="7"/>
  <c r="C13" i="7"/>
  <c r="C12" i="7"/>
  <c r="C10" i="7"/>
  <c r="C9" i="7"/>
  <c r="C8" i="7"/>
  <c r="C7" i="7"/>
  <c r="C5" i="7"/>
  <c r="C4" i="7"/>
  <c r="C3" i="7"/>
  <c r="C2" i="7"/>
  <c r="G17" i="6" l="1"/>
  <c r="G21" i="5" l="1"/>
  <c r="F18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H22" i="4" l="1"/>
  <c r="E20" i="4"/>
  <c r="B19" i="4"/>
  <c r="D22" i="2"/>
  <c r="I19" i="2" l="1"/>
  <c r="G19" i="2"/>
  <c r="G17" i="2"/>
  <c r="B16" i="2"/>
  <c r="M28" i="1"/>
  <c r="K28" i="1"/>
  <c r="K31" i="1" s="1"/>
  <c r="F30" i="1"/>
  <c r="K30" i="1" l="1"/>
</calcChain>
</file>

<file path=xl/sharedStrings.xml><?xml version="1.0" encoding="utf-8"?>
<sst xmlns="http://schemas.openxmlformats.org/spreadsheetml/2006/main" count="84" uniqueCount="69">
  <si>
    <t xml:space="preserve">Date </t>
  </si>
  <si>
    <t>S and P return</t>
  </si>
  <si>
    <t>Dell return</t>
  </si>
  <si>
    <t>Beta</t>
  </si>
  <si>
    <t>Dell moves 1.76 times more than the S&amp;P index.  This is not a stock you would want in a market downturn.</t>
  </si>
  <si>
    <t>R^2 is only 0.17…quite low.</t>
  </si>
  <si>
    <t>Standard Error</t>
  </si>
  <si>
    <t>Slope</t>
  </si>
  <si>
    <t>Intercept</t>
  </si>
  <si>
    <t>If market rises by 5%, Dell returns rise by</t>
  </si>
  <si>
    <t>+/-</t>
  </si>
  <si>
    <t>High</t>
  </si>
  <si>
    <t>Low</t>
  </si>
  <si>
    <t>Square Footage</t>
  </si>
  <si>
    <t>Value</t>
  </si>
  <si>
    <t>standard error</t>
  </si>
  <si>
    <t>Add 500 sq ft, value goes up by</t>
  </si>
  <si>
    <t>3000 sq. ft home value:</t>
  </si>
  <si>
    <t>A $500K house is price much higher than the upper limit so this is an outlier.</t>
  </si>
  <si>
    <t xml:space="preserve">+ 2 * SE = </t>
  </si>
  <si>
    <t>SE above predicted value.  Way too expensive!!</t>
  </si>
  <si>
    <t>Celsius</t>
  </si>
  <si>
    <t>Fahrenheit</t>
  </si>
  <si>
    <t>machine rep</t>
  </si>
  <si>
    <t>absentee</t>
  </si>
  <si>
    <t>%age</t>
  </si>
  <si>
    <t>republican %age</t>
  </si>
  <si>
    <t>SE:</t>
  </si>
  <si>
    <t>Machine</t>
  </si>
  <si>
    <t>Absentee Prediction</t>
  </si>
  <si>
    <t>Republicans claim</t>
  </si>
  <si>
    <t>percent of vote</t>
  </si>
  <si>
    <t xml:space="preserve">percent of vote which is </t>
  </si>
  <si>
    <t>SE's above predicted value…something's fishy!!</t>
  </si>
  <si>
    <t>GNP Data</t>
  </si>
  <si>
    <t>DATE</t>
  </si>
  <si>
    <t>PERIOD</t>
  </si>
  <si>
    <t>VALUE</t>
  </si>
  <si>
    <t>Next Quarter's GNP Prediction</t>
  </si>
  <si>
    <t>C1</t>
  </si>
  <si>
    <t>C2</t>
  </si>
  <si>
    <t>Next Period</t>
  </si>
  <si>
    <t>Bowl Price</t>
  </si>
  <si>
    <t>Bowls</t>
  </si>
  <si>
    <t>Soda</t>
  </si>
  <si>
    <t>Beer</t>
  </si>
  <si>
    <t>Moe's Palace Daily Unit Sales</t>
  </si>
  <si>
    <t>Standard Error:</t>
  </si>
  <si>
    <t>Day</t>
  </si>
  <si>
    <t>garage</t>
  </si>
  <si>
    <t>outside</t>
  </si>
  <si>
    <t>Dollars</t>
  </si>
  <si>
    <t>Printers</t>
  </si>
  <si>
    <t>Cartridges</t>
  </si>
  <si>
    <t>School Supplies</t>
  </si>
  <si>
    <t>Use "Correlation" in Data Analysis tools to get this table.</t>
  </si>
  <si>
    <t>NFL Teams</t>
  </si>
  <si>
    <t>16 games per season</t>
  </si>
  <si>
    <t>standard error for winning</t>
  </si>
  <si>
    <t>games</t>
  </si>
  <si>
    <t>Correlation between games won in 2 seasons</t>
  </si>
  <si>
    <t>Season 1</t>
  </si>
  <si>
    <t>Wins</t>
  </si>
  <si>
    <t>Losses</t>
  </si>
  <si>
    <t>Mean number of wins</t>
  </si>
  <si>
    <t>2 SE above mean</t>
  </si>
  <si>
    <t>Season 2</t>
  </si>
  <si>
    <t xml:space="preserve">SE above mean </t>
  </si>
  <si>
    <t>10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</si>
</sst>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;@"/>
    <numFmt numFmtId="168" formatCode="_(* #,##0.00000_);_(* \(#,##0.00000\);_(* &quot;-&quot;??_);_(@_)"/>
    <numFmt numFmtId="175" formatCode="0.0"/>
    <numFmt numFmtId="181" formatCode="yyyy\-mm\-dd"/>
    <numFmt numFmtId="182" formatCode="_(* #,##0_);_(* \(#,##0\);_(* &quot;-&quot;??_);_(@_)"/>
    <numFmt numFmtId="183" formatCode="&quot;$&quot;#,##0.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quotePrefix="1"/>
    <xf numFmtId="168" fontId="0" fillId="0" borderId="0" xfId="1" applyNumberFormat="1" applyFont="1"/>
    <xf numFmtId="43" fontId="0" fillId="0" borderId="0" xfId="0" applyNumberFormat="1"/>
    <xf numFmtId="0" fontId="0" fillId="2" borderId="0" xfId="0" applyFill="1"/>
    <xf numFmtId="2" fontId="0" fillId="0" borderId="0" xfId="0" applyNumberFormat="1"/>
    <xf numFmtId="175" fontId="0" fillId="0" borderId="0" xfId="0" applyNumberFormat="1"/>
    <xf numFmtId="175" fontId="0" fillId="2" borderId="0" xfId="0" applyNumberFormat="1" applyFill="1"/>
    <xf numFmtId="0" fontId="0" fillId="2" borderId="0" xfId="0" quotePrefix="1" applyFill="1"/>
    <xf numFmtId="0" fontId="2" fillId="0" borderId="0" xfId="0" applyFont="1"/>
    <xf numFmtId="181" fontId="0" fillId="0" borderId="0" xfId="0" applyNumberFormat="1" applyFont="1" applyFill="1" applyBorder="1" applyAlignment="1" applyProtection="1"/>
    <xf numFmtId="182" fontId="0" fillId="0" borderId="0" xfId="1" applyNumberFormat="1" applyFont="1" applyFill="1" applyBorder="1" applyAlignment="1" applyProtection="1"/>
    <xf numFmtId="175" fontId="0" fillId="0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>
      <alignment horizontal="left"/>
    </xf>
    <xf numFmtId="183" fontId="2" fillId="0" borderId="0" xfId="0" applyNumberFormat="1" applyFont="1"/>
    <xf numFmtId="0" fontId="2" fillId="2" borderId="0" xfId="0" applyFont="1" applyFill="1"/>
    <xf numFmtId="0" fontId="3" fillId="0" borderId="0" xfId="0" applyFont="1"/>
    <xf numFmtId="18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Dell return vs S&amp;P</a:t>
            </a:r>
            <a:r>
              <a:rPr lang="en-US" baseline="0"/>
              <a:t>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9.1'!$C$1</c:f>
              <c:strCache>
                <c:ptCount val="1"/>
                <c:pt idx="0">
                  <c:v>Dell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352032953176228"/>
                  <c:y val="-0.108057390477197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1.7638x + 0.0287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818234464464186"/>
                  <c:y val="6.30835491201183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/>
                      <a:t>R² = 0.1703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9.1'!$B$2:$B$147</c:f>
              <c:numCache>
                <c:formatCode>General</c:formatCode>
                <c:ptCount val="146"/>
                <c:pt idx="0">
                  <c:v>4.2000000000000003E-2</c:v>
                </c:pt>
                <c:pt idx="1">
                  <c:v>2.7E-2</c:v>
                </c:pt>
                <c:pt idx="2">
                  <c:v>-1.4E-2</c:v>
                </c:pt>
                <c:pt idx="3">
                  <c:v>1.7999999999999999E-2</c:v>
                </c:pt>
                <c:pt idx="4">
                  <c:v>7.1999999999999995E-2</c:v>
                </c:pt>
                <c:pt idx="5">
                  <c:v>-2.5000000000000001E-2</c:v>
                </c:pt>
                <c:pt idx="6">
                  <c:v>2.4E-2</c:v>
                </c:pt>
                <c:pt idx="7">
                  <c:v>5.1999999999999998E-2</c:v>
                </c:pt>
                <c:pt idx="8">
                  <c:v>0.04</c:v>
                </c:pt>
                <c:pt idx="9">
                  <c:v>-5.0000000000000001E-3</c:v>
                </c:pt>
                <c:pt idx="10">
                  <c:v>0.09</c:v>
                </c:pt>
                <c:pt idx="11">
                  <c:v>1.9E-2</c:v>
                </c:pt>
                <c:pt idx="12">
                  <c:v>-4.0000000000000001E-3</c:v>
                </c:pt>
                <c:pt idx="13">
                  <c:v>-2.3E-2</c:v>
                </c:pt>
                <c:pt idx="14">
                  <c:v>2.1000000000000001E-2</c:v>
                </c:pt>
                <c:pt idx="15">
                  <c:v>2.4E-2</c:v>
                </c:pt>
                <c:pt idx="16">
                  <c:v>-6.7000000000000004E-2</c:v>
                </c:pt>
                <c:pt idx="17">
                  <c:v>1.2999999999999999E-2</c:v>
                </c:pt>
                <c:pt idx="18">
                  <c:v>2.5999999999999999E-2</c:v>
                </c:pt>
                <c:pt idx="19">
                  <c:v>-2.5000000000000001E-2</c:v>
                </c:pt>
                <c:pt idx="20">
                  <c:v>9.8000000000000004E-2</c:v>
                </c:pt>
                <c:pt idx="21">
                  <c:v>-7.0000000000000001E-3</c:v>
                </c:pt>
                <c:pt idx="22">
                  <c:v>-3.0000000000000001E-3</c:v>
                </c:pt>
                <c:pt idx="23">
                  <c:v>-0.09</c:v>
                </c:pt>
                <c:pt idx="24">
                  <c:v>-4.9000000000000002E-2</c:v>
                </c:pt>
                <c:pt idx="25">
                  <c:v>-4.0000000000000001E-3</c:v>
                </c:pt>
                <c:pt idx="26">
                  <c:v>6.4000000000000001E-2</c:v>
                </c:pt>
                <c:pt idx="27">
                  <c:v>2.7E-2</c:v>
                </c:pt>
                <c:pt idx="28">
                  <c:v>4.3999999999999997E-2</c:v>
                </c:pt>
                <c:pt idx="29">
                  <c:v>7.1999999999999995E-2</c:v>
                </c:pt>
                <c:pt idx="30">
                  <c:v>2.4E-2</c:v>
                </c:pt>
                <c:pt idx="31">
                  <c:v>3.0000000000000001E-3</c:v>
                </c:pt>
                <c:pt idx="32">
                  <c:v>4.2999999999999997E-2</c:v>
                </c:pt>
                <c:pt idx="33">
                  <c:v>-4.5999999999999999E-2</c:v>
                </c:pt>
                <c:pt idx="34">
                  <c:v>4.7E-2</c:v>
                </c:pt>
                <c:pt idx="35">
                  <c:v>2.4E-2</c:v>
                </c:pt>
                <c:pt idx="36">
                  <c:v>-1.6E-2</c:v>
                </c:pt>
                <c:pt idx="37">
                  <c:v>1.2999999999999999E-2</c:v>
                </c:pt>
                <c:pt idx="38">
                  <c:v>-0.04</c:v>
                </c:pt>
                <c:pt idx="39">
                  <c:v>0.114</c:v>
                </c:pt>
                <c:pt idx="40">
                  <c:v>-1.9E-2</c:v>
                </c:pt>
                <c:pt idx="41">
                  <c:v>1.2999999999999999E-2</c:v>
                </c:pt>
                <c:pt idx="42">
                  <c:v>-0.02</c:v>
                </c:pt>
                <c:pt idx="43">
                  <c:v>2.9000000000000001E-2</c:v>
                </c:pt>
                <c:pt idx="44">
                  <c:v>5.0000000000000001E-3</c:v>
                </c:pt>
                <c:pt idx="45">
                  <c:v>-1.4999999999999999E-2</c:v>
                </c:pt>
                <c:pt idx="46">
                  <c:v>0.04</c:v>
                </c:pt>
                <c:pt idx="47">
                  <c:v>-0.02</c:v>
                </c:pt>
                <c:pt idx="48">
                  <c:v>1.2E-2</c:v>
                </c:pt>
                <c:pt idx="49">
                  <c:v>4.0000000000000001E-3</c:v>
                </c:pt>
                <c:pt idx="50">
                  <c:v>3.4000000000000002E-2</c:v>
                </c:pt>
                <c:pt idx="51">
                  <c:v>1.2999999999999999E-2</c:v>
                </c:pt>
                <c:pt idx="52">
                  <c:v>7.0000000000000001E-3</c:v>
                </c:pt>
                <c:pt idx="53">
                  <c:v>1.4E-2</c:v>
                </c:pt>
                <c:pt idx="54">
                  <c:v>2.1999999999999999E-2</c:v>
                </c:pt>
                <c:pt idx="55">
                  <c:v>-2.5000000000000001E-2</c:v>
                </c:pt>
                <c:pt idx="56">
                  <c:v>2.7E-2</c:v>
                </c:pt>
                <c:pt idx="57">
                  <c:v>3.0000000000000001E-3</c:v>
                </c:pt>
                <c:pt idx="58">
                  <c:v>-5.0000000000000001E-3</c:v>
                </c:pt>
                <c:pt idx="59">
                  <c:v>3.7999999999999999E-2</c:v>
                </c:pt>
                <c:pt idx="60">
                  <c:v>-7.0000000000000001E-3</c:v>
                </c:pt>
                <c:pt idx="61">
                  <c:v>0.02</c:v>
                </c:pt>
                <c:pt idx="62">
                  <c:v>-8.9999999999999993E-3</c:v>
                </c:pt>
                <c:pt idx="63">
                  <c:v>1.2E-2</c:v>
                </c:pt>
                <c:pt idx="64">
                  <c:v>3.4000000000000002E-2</c:v>
                </c:pt>
                <c:pt idx="65">
                  <c:v>-2.7E-2</c:v>
                </c:pt>
                <c:pt idx="66">
                  <c:v>-4.3999999999999997E-2</c:v>
                </c:pt>
                <c:pt idx="67">
                  <c:v>1.2999999999999999E-2</c:v>
                </c:pt>
                <c:pt idx="68">
                  <c:v>1.6E-2</c:v>
                </c:pt>
                <c:pt idx="69">
                  <c:v>-2.5000000000000001E-2</c:v>
                </c:pt>
                <c:pt idx="70">
                  <c:v>3.3000000000000002E-2</c:v>
                </c:pt>
                <c:pt idx="71">
                  <c:v>4.1000000000000002E-2</c:v>
                </c:pt>
                <c:pt idx="72">
                  <c:v>-2.4E-2</c:v>
                </c:pt>
                <c:pt idx="73">
                  <c:v>2.3E-2</c:v>
                </c:pt>
                <c:pt idx="74">
                  <c:v>-3.6999999999999998E-2</c:v>
                </c:pt>
                <c:pt idx="75">
                  <c:v>1.4999999999999999E-2</c:v>
                </c:pt>
                <c:pt idx="76">
                  <c:v>2.5999999999999999E-2</c:v>
                </c:pt>
                <c:pt idx="77">
                  <c:v>3.9E-2</c:v>
                </c:pt>
                <c:pt idx="78">
                  <c:v>0.03</c:v>
                </c:pt>
                <c:pt idx="79">
                  <c:v>2.9000000000000001E-2</c:v>
                </c:pt>
                <c:pt idx="80">
                  <c:v>0.04</c:v>
                </c:pt>
                <c:pt idx="81">
                  <c:v>2.4E-2</c:v>
                </c:pt>
                <c:pt idx="82">
                  <c:v>3.3000000000000002E-2</c:v>
                </c:pt>
                <c:pt idx="83">
                  <c:v>3.0000000000000001E-3</c:v>
                </c:pt>
                <c:pt idx="84">
                  <c:v>4.2000000000000003E-2</c:v>
                </c:pt>
                <c:pt idx="85">
                  <c:v>-4.0000000000000001E-3</c:v>
                </c:pt>
                <c:pt idx="86">
                  <c:v>4.3999999999999997E-2</c:v>
                </c:pt>
                <c:pt idx="87">
                  <c:v>1.9E-2</c:v>
                </c:pt>
                <c:pt idx="88">
                  <c:v>3.4000000000000002E-2</c:v>
                </c:pt>
                <c:pt idx="89">
                  <c:v>0.01</c:v>
                </c:pt>
                <c:pt idx="90">
                  <c:v>0.01</c:v>
                </c:pt>
                <c:pt idx="91">
                  <c:v>1.4999999999999999E-2</c:v>
                </c:pt>
                <c:pt idx="92">
                  <c:v>2.5999999999999999E-2</c:v>
                </c:pt>
                <c:pt idx="93">
                  <c:v>4.0000000000000001E-3</c:v>
                </c:pt>
                <c:pt idx="94">
                  <c:v>-4.4999999999999998E-2</c:v>
                </c:pt>
                <c:pt idx="95">
                  <c:v>2.1000000000000001E-2</c:v>
                </c:pt>
                <c:pt idx="96">
                  <c:v>5.6000000000000001E-2</c:v>
                </c:pt>
                <c:pt idx="97">
                  <c:v>2.7E-2</c:v>
                </c:pt>
                <c:pt idx="98">
                  <c:v>7.5999999999999998E-2</c:v>
                </c:pt>
                <c:pt idx="99">
                  <c:v>-0.02</c:v>
                </c:pt>
                <c:pt idx="100">
                  <c:v>6.2E-2</c:v>
                </c:pt>
                <c:pt idx="101">
                  <c:v>8.0000000000000002E-3</c:v>
                </c:pt>
                <c:pt idx="102">
                  <c:v>-4.2000000000000003E-2</c:v>
                </c:pt>
                <c:pt idx="103">
                  <c:v>0.06</c:v>
                </c:pt>
                <c:pt idx="104">
                  <c:v>6.0999999999999999E-2</c:v>
                </c:pt>
                <c:pt idx="105">
                  <c:v>4.4999999999999998E-2</c:v>
                </c:pt>
                <c:pt idx="106">
                  <c:v>7.9000000000000001E-2</c:v>
                </c:pt>
                <c:pt idx="107">
                  <c:v>-5.6000000000000001E-2</c:v>
                </c:pt>
                <c:pt idx="108">
                  <c:v>5.5E-2</c:v>
                </c:pt>
                <c:pt idx="109">
                  <c:v>-3.3000000000000002E-2</c:v>
                </c:pt>
                <c:pt idx="110">
                  <c:v>4.5999999999999999E-2</c:v>
                </c:pt>
                <c:pt idx="111">
                  <c:v>1.7000000000000001E-2</c:v>
                </c:pt>
                <c:pt idx="112">
                  <c:v>1.0999999999999999E-2</c:v>
                </c:pt>
                <c:pt idx="113">
                  <c:v>7.1999999999999995E-2</c:v>
                </c:pt>
                <c:pt idx="114">
                  <c:v>5.0999999999999997E-2</c:v>
                </c:pt>
                <c:pt idx="115">
                  <c:v>0.01</c:v>
                </c:pt>
                <c:pt idx="116">
                  <c:v>-1.7000000000000001E-2</c:v>
                </c:pt>
                <c:pt idx="117">
                  <c:v>4.1000000000000002E-2</c:v>
                </c:pt>
                <c:pt idx="118">
                  <c:v>-1.0999999999999999E-2</c:v>
                </c:pt>
                <c:pt idx="119">
                  <c:v>-0.14499999999999999</c:v>
                </c:pt>
                <c:pt idx="120">
                  <c:v>6.4000000000000001E-2</c:v>
                </c:pt>
                <c:pt idx="121">
                  <c:v>8.1000000000000003E-2</c:v>
                </c:pt>
                <c:pt idx="122">
                  <c:v>6.0999999999999999E-2</c:v>
                </c:pt>
                <c:pt idx="123">
                  <c:v>5.8000000000000003E-2</c:v>
                </c:pt>
                <c:pt idx="124">
                  <c:v>4.2000000000000003E-2</c:v>
                </c:pt>
                <c:pt idx="125">
                  <c:v>-3.1E-2</c:v>
                </c:pt>
                <c:pt idx="126">
                  <c:v>0.04</c:v>
                </c:pt>
                <c:pt idx="127">
                  <c:v>3.9E-2</c:v>
                </c:pt>
                <c:pt idx="128">
                  <c:v>-2.4E-2</c:v>
                </c:pt>
                <c:pt idx="129">
                  <c:v>5.6000000000000001E-2</c:v>
                </c:pt>
                <c:pt idx="130">
                  <c:v>-3.1E-2</c:v>
                </c:pt>
                <c:pt idx="131">
                  <c:v>-5.0000000000000001E-3</c:v>
                </c:pt>
                <c:pt idx="132">
                  <c:v>-2.7E-2</c:v>
                </c:pt>
                <c:pt idx="133">
                  <c:v>6.3E-2</c:v>
                </c:pt>
                <c:pt idx="134">
                  <c:v>0.02</c:v>
                </c:pt>
                <c:pt idx="135">
                  <c:v>5.8999999999999997E-2</c:v>
                </c:pt>
                <c:pt idx="136">
                  <c:v>-0.05</c:v>
                </c:pt>
                <c:pt idx="137">
                  <c:v>-1.9E-2</c:v>
                </c:pt>
                <c:pt idx="138">
                  <c:v>9.8000000000000004E-2</c:v>
                </c:pt>
                <c:pt idx="139">
                  <c:v>-0.03</c:v>
                </c:pt>
                <c:pt idx="140">
                  <c:v>-2.1000000000000001E-2</c:v>
                </c:pt>
                <c:pt idx="141">
                  <c:v>2.5000000000000001E-2</c:v>
                </c:pt>
                <c:pt idx="142">
                  <c:v>-1.6E-2</c:v>
                </c:pt>
                <c:pt idx="143">
                  <c:v>6.2E-2</c:v>
                </c:pt>
                <c:pt idx="144">
                  <c:v>-5.2999999999999999E-2</c:v>
                </c:pt>
                <c:pt idx="145">
                  <c:v>-4.0000000000000001E-3</c:v>
                </c:pt>
              </c:numCache>
            </c:numRef>
          </c:xVal>
          <c:yVal>
            <c:numRef>
              <c:f>'Problem 9.1'!$C$2:$C$147</c:f>
              <c:numCache>
                <c:formatCode>General</c:formatCode>
                <c:ptCount val="146"/>
                <c:pt idx="0">
                  <c:v>0.28211284513805529</c:v>
                </c:pt>
                <c:pt idx="1">
                  <c:v>0.15823970037453181</c:v>
                </c:pt>
                <c:pt idx="2">
                  <c:v>-8.4074373484236103E-2</c:v>
                </c:pt>
                <c:pt idx="3">
                  <c:v>-8.0317740511915245E-2</c:v>
                </c:pt>
                <c:pt idx="4">
                  <c:v>-4.9904030710172707E-2</c:v>
                </c:pt>
                <c:pt idx="5">
                  <c:v>-0.17171717171717171</c:v>
                </c:pt>
                <c:pt idx="6">
                  <c:v>-9.512195121951221E-2</c:v>
                </c:pt>
                <c:pt idx="7">
                  <c:v>0.1051212938005391</c:v>
                </c:pt>
                <c:pt idx="8">
                  <c:v>7.9268292682926733E-2</c:v>
                </c:pt>
                <c:pt idx="9">
                  <c:v>-7.3446327683615725E-2</c:v>
                </c:pt>
                <c:pt idx="10">
                  <c:v>-0.14268292682926831</c:v>
                </c:pt>
                <c:pt idx="11">
                  <c:v>3.6984352773826529E-2</c:v>
                </c:pt>
                <c:pt idx="12">
                  <c:v>1.7832647462277029E-2</c:v>
                </c:pt>
                <c:pt idx="13">
                  <c:v>-0.15768194070080865</c:v>
                </c:pt>
                <c:pt idx="14">
                  <c:v>-4.159999999999997E-2</c:v>
                </c:pt>
                <c:pt idx="15">
                  <c:v>-4.3405676126878213E-2</c:v>
                </c:pt>
                <c:pt idx="16">
                  <c:v>-0.15881326352530536</c:v>
                </c:pt>
                <c:pt idx="17">
                  <c:v>0.35062240663900424</c:v>
                </c:pt>
                <c:pt idx="18">
                  <c:v>0.21966205837173566</c:v>
                </c:pt>
                <c:pt idx="19">
                  <c:v>0.11460957178841306</c:v>
                </c:pt>
                <c:pt idx="20">
                  <c:v>0.29491525423728815</c:v>
                </c:pt>
                <c:pt idx="21">
                  <c:v>0.14746945898778371</c:v>
                </c:pt>
                <c:pt idx="22">
                  <c:v>-6.9201520912547609E-2</c:v>
                </c:pt>
                <c:pt idx="23">
                  <c:v>0</c:v>
                </c:pt>
                <c:pt idx="24">
                  <c:v>-0.25571895424836599</c:v>
                </c:pt>
                <c:pt idx="25">
                  <c:v>0.21514818880351269</c:v>
                </c:pt>
                <c:pt idx="26">
                  <c:v>0.23486901535682006</c:v>
                </c:pt>
                <c:pt idx="27">
                  <c:v>0.40965618141916627</c:v>
                </c:pt>
                <c:pt idx="28">
                  <c:v>0.22314478463933565</c:v>
                </c:pt>
                <c:pt idx="29">
                  <c:v>0.11582520152736538</c:v>
                </c:pt>
                <c:pt idx="30">
                  <c:v>0.12889733840304177</c:v>
                </c:pt>
                <c:pt idx="31">
                  <c:v>-0.17985853822835973</c:v>
                </c:pt>
                <c:pt idx="32">
                  <c:v>5.872689938398349E-2</c:v>
                </c:pt>
                <c:pt idx="33">
                  <c:v>-1.0085337470907648E-2</c:v>
                </c:pt>
                <c:pt idx="34">
                  <c:v>0.17358934169279</c:v>
                </c:pt>
                <c:pt idx="35">
                  <c:v>0.1345575959933222</c:v>
                </c:pt>
                <c:pt idx="36">
                  <c:v>2.3248969982342608E-2</c:v>
                </c:pt>
                <c:pt idx="37">
                  <c:v>-0.25481737129709525</c:v>
                </c:pt>
                <c:pt idx="38">
                  <c:v>-5.519104592821307E-2</c:v>
                </c:pt>
                <c:pt idx="39">
                  <c:v>9.0277777777777929E-2</c:v>
                </c:pt>
                <c:pt idx="40">
                  <c:v>0.24391157736980137</c:v>
                </c:pt>
                <c:pt idx="41">
                  <c:v>9.4277108433734921E-2</c:v>
                </c:pt>
                <c:pt idx="42">
                  <c:v>4.2939719240297283E-2</c:v>
                </c:pt>
                <c:pt idx="43">
                  <c:v>8.2607548165742922E-2</c:v>
                </c:pt>
                <c:pt idx="44">
                  <c:v>2.3647001462701087E-2</c:v>
                </c:pt>
                <c:pt idx="45">
                  <c:v>-0.32555370326268157</c:v>
                </c:pt>
                <c:pt idx="46">
                  <c:v>0.26906779661016944</c:v>
                </c:pt>
                <c:pt idx="47">
                  <c:v>9.7662771285475847E-2</c:v>
                </c:pt>
                <c:pt idx="48">
                  <c:v>0.13384030418250939</c:v>
                </c:pt>
                <c:pt idx="49">
                  <c:v>0.19204113570310763</c:v>
                </c:pt>
                <c:pt idx="50">
                  <c:v>7.6894223555889041E-2</c:v>
                </c:pt>
                <c:pt idx="51">
                  <c:v>0.30616509926854746</c:v>
                </c:pt>
                <c:pt idx="52">
                  <c:v>-3.6399999999999988E-2</c:v>
                </c:pt>
                <c:pt idx="53">
                  <c:v>-0.30538259305382592</c:v>
                </c:pt>
                <c:pt idx="54">
                  <c:v>9.3227091633466042E-2</c:v>
                </c:pt>
                <c:pt idx="55">
                  <c:v>-0.17438046647230313</c:v>
                </c:pt>
                <c:pt idx="56">
                  <c:v>-0.16795409401898037</c:v>
                </c:pt>
                <c:pt idx="57">
                  <c:v>-0.22281167108753322</c:v>
                </c:pt>
                <c:pt idx="58">
                  <c:v>7.3378839590443751E-2</c:v>
                </c:pt>
                <c:pt idx="59">
                  <c:v>-8.712241653418118E-2</c:v>
                </c:pt>
                <c:pt idx="60">
                  <c:v>-9.5088819226750415E-2</c:v>
                </c:pt>
                <c:pt idx="61">
                  <c:v>0.21785989222478847</c:v>
                </c:pt>
                <c:pt idx="62">
                  <c:v>0.33944374209860934</c:v>
                </c:pt>
                <c:pt idx="63">
                  <c:v>-0.16588013213780092</c:v>
                </c:pt>
                <c:pt idx="64">
                  <c:v>-2.7439886845827401E-2</c:v>
                </c:pt>
                <c:pt idx="65">
                  <c:v>0.13612565445026181</c:v>
                </c:pt>
                <c:pt idx="66">
                  <c:v>9.9846390168971191E-3</c:v>
                </c:pt>
                <c:pt idx="67">
                  <c:v>-0.12851711026615975</c:v>
                </c:pt>
                <c:pt idx="68">
                  <c:v>0.30104712041884812</c:v>
                </c:pt>
                <c:pt idx="69">
                  <c:v>-7.8694388553543382E-2</c:v>
                </c:pt>
                <c:pt idx="70">
                  <c:v>6.1635525357922778E-2</c:v>
                </c:pt>
                <c:pt idx="71">
                  <c:v>0.16068571428571435</c:v>
                </c:pt>
                <c:pt idx="72">
                  <c:v>0.15202835762111053</c:v>
                </c:pt>
                <c:pt idx="73">
                  <c:v>0.18854700854700868</c:v>
                </c:pt>
                <c:pt idx="74">
                  <c:v>-3.2216309506687725E-2</c:v>
                </c:pt>
                <c:pt idx="75">
                  <c:v>-4.8001188883935363E-2</c:v>
                </c:pt>
                <c:pt idx="76">
                  <c:v>3.9650327817671076E-2</c:v>
                </c:pt>
                <c:pt idx="77">
                  <c:v>-2.6426426426426515E-2</c:v>
                </c:pt>
                <c:pt idx="78">
                  <c:v>5.4287476866132035E-2</c:v>
                </c:pt>
                <c:pt idx="79">
                  <c:v>0.25146284376828565</c:v>
                </c:pt>
                <c:pt idx="80">
                  <c:v>-7.9953243717124506E-2</c:v>
                </c:pt>
                <c:pt idx="81">
                  <c:v>0.1936221572862406</c:v>
                </c:pt>
                <c:pt idx="82">
                  <c:v>8.1000532197977704E-2</c:v>
                </c:pt>
                <c:pt idx="83">
                  <c:v>0.18461992910594721</c:v>
                </c:pt>
                <c:pt idx="84">
                  <c:v>0.10389826282104563</c:v>
                </c:pt>
                <c:pt idx="85">
                  <c:v>9.7055944582486259E-2</c:v>
                </c:pt>
                <c:pt idx="86">
                  <c:v>-5.0926561427590965E-2</c:v>
                </c:pt>
                <c:pt idx="87">
                  <c:v>-0.21752964998553656</c:v>
                </c:pt>
                <c:pt idx="88">
                  <c:v>-0.20933456561922367</c:v>
                </c:pt>
                <c:pt idx="89">
                  <c:v>0.25563997662185856</c:v>
                </c:pt>
                <c:pt idx="90">
                  <c:v>-2.5414261776205642E-2</c:v>
                </c:pt>
                <c:pt idx="91">
                  <c:v>0.3693762537014042</c:v>
                </c:pt>
                <c:pt idx="92">
                  <c:v>0.20710100446428567</c:v>
                </c:pt>
                <c:pt idx="93">
                  <c:v>-8.1305980930366853E-2</c:v>
                </c:pt>
                <c:pt idx="94">
                  <c:v>9.0954837086425863E-2</c:v>
                </c:pt>
                <c:pt idx="95">
                  <c:v>0.20946725092250934</c:v>
                </c:pt>
                <c:pt idx="96">
                  <c:v>0.15826857987319437</c:v>
                </c:pt>
                <c:pt idx="97">
                  <c:v>4.6631271350372545E-2</c:v>
                </c:pt>
                <c:pt idx="98">
                  <c:v>0.24883995281163979</c:v>
                </c:pt>
                <c:pt idx="99">
                  <c:v>4.550034636941868E-2</c:v>
                </c:pt>
                <c:pt idx="100">
                  <c:v>0.24470680360208402</c:v>
                </c:pt>
                <c:pt idx="101">
                  <c:v>7.561459543166861E-2</c:v>
                </c:pt>
                <c:pt idx="102">
                  <c:v>-4.919802937934431E-2</c:v>
                </c:pt>
                <c:pt idx="103">
                  <c:v>0.23751951923531911</c:v>
                </c:pt>
                <c:pt idx="104">
                  <c:v>0.34426919032597264</c:v>
                </c:pt>
                <c:pt idx="105">
                  <c:v>4.3890089885083659E-2</c:v>
                </c:pt>
                <c:pt idx="106">
                  <c:v>0.45610234611297307</c:v>
                </c:pt>
                <c:pt idx="107">
                  <c:v>-4.0205847953216411E-2</c:v>
                </c:pt>
                <c:pt idx="108">
                  <c:v>0.18050654136364536</c:v>
                </c:pt>
                <c:pt idx="109">
                  <c:v>-0.17290699786942387</c:v>
                </c:pt>
                <c:pt idx="110">
                  <c:v>5.0700906585726409E-2</c:v>
                </c:pt>
                <c:pt idx="111">
                  <c:v>-2.2236159416158781E-3</c:v>
                </c:pt>
                <c:pt idx="112">
                  <c:v>0.18378095238095243</c:v>
                </c:pt>
                <c:pt idx="113">
                  <c:v>0.40666307312324518</c:v>
                </c:pt>
                <c:pt idx="114">
                  <c:v>-3.1279311843700718E-2</c:v>
                </c:pt>
                <c:pt idx="115">
                  <c:v>0.1918819188191882</c:v>
                </c:pt>
                <c:pt idx="116">
                  <c:v>2.0512693498452073E-2</c:v>
                </c:pt>
                <c:pt idx="117">
                  <c:v>0.12627659987573769</c:v>
                </c:pt>
                <c:pt idx="118">
                  <c:v>0.17003331451400888</c:v>
                </c:pt>
                <c:pt idx="119">
                  <c:v>-7.9135418661873222E-2</c:v>
                </c:pt>
                <c:pt idx="120">
                  <c:v>0.315</c:v>
                </c:pt>
                <c:pt idx="121">
                  <c:v>-3.8022813688212928E-3</c:v>
                </c:pt>
                <c:pt idx="122">
                  <c:v>-7.1566412213740507E-2</c:v>
                </c:pt>
                <c:pt idx="123">
                  <c:v>0.2034979708085852</c:v>
                </c:pt>
                <c:pt idx="124">
                  <c:v>0.36635167706004834</c:v>
                </c:pt>
                <c:pt idx="125">
                  <c:v>-0.19875000000000001</c:v>
                </c:pt>
                <c:pt idx="126">
                  <c:v>2.0280811232449299E-2</c:v>
                </c:pt>
                <c:pt idx="127">
                  <c:v>7.6452599388379203E-3</c:v>
                </c:pt>
                <c:pt idx="128">
                  <c:v>-0.1638846737481032</c:v>
                </c:pt>
                <c:pt idx="129">
                  <c:v>7.441016333938294E-2</c:v>
                </c:pt>
                <c:pt idx="130">
                  <c:v>0.10472972972972973</c:v>
                </c:pt>
                <c:pt idx="131">
                  <c:v>0.19418960244648317</c:v>
                </c:pt>
                <c:pt idx="132">
                  <c:v>-0.14340588988476313</c:v>
                </c:pt>
                <c:pt idx="133">
                  <c:v>-4.0358744394618833E-2</c:v>
                </c:pt>
                <c:pt idx="134">
                  <c:v>7.1651090342679122E-2</c:v>
                </c:pt>
                <c:pt idx="135">
                  <c:v>0.18604651162790697</c:v>
                </c:pt>
                <c:pt idx="136">
                  <c:v>-0.24632352941176472</c:v>
                </c:pt>
                <c:pt idx="137">
                  <c:v>6.1788617886178863E-2</c:v>
                </c:pt>
                <c:pt idx="138">
                  <c:v>0.32159264931087289</c:v>
                </c:pt>
                <c:pt idx="139">
                  <c:v>-7.0683661645422946E-2</c:v>
                </c:pt>
                <c:pt idx="140">
                  <c:v>-0.1396508728179551</c:v>
                </c:pt>
                <c:pt idx="141">
                  <c:v>0.14347826086956522</c:v>
                </c:pt>
                <c:pt idx="142">
                  <c:v>-0.10899873257287707</c:v>
                </c:pt>
                <c:pt idx="143">
                  <c:v>-7.1123755334281651E-3</c:v>
                </c:pt>
                <c:pt idx="144">
                  <c:v>-0.29369627507163326</c:v>
                </c:pt>
                <c:pt idx="145">
                  <c:v>-4.2596348884381338E-2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4-1545-8432-914136B8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10832"/>
        <c:axId val="888774592"/>
      </c:scatterChart>
      <c:valAx>
        <c:axId val="8889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S&amp;P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74592"/>
        <c:crosses val="autoZero"/>
        <c:crossBetween val="midCat"/>
      </c:valAx>
      <c:valAx>
        <c:axId val="888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Dell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9.2'!$B$1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35520559930007"/>
                  <c:y val="3.67545202682997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99.64x + 48053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217475940507437"/>
                  <c:y val="0.314532298046077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R² = 0.9233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9.2'!$A$2:$A$8</c:f>
              <c:numCache>
                <c:formatCode>General</c:formatCode>
                <c:ptCount val="7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2900</c:v>
                </c:pt>
                <c:pt idx="4">
                  <c:v>3000</c:v>
                </c:pt>
                <c:pt idx="5">
                  <c:v>3200</c:v>
                </c:pt>
                <c:pt idx="6">
                  <c:v>3600</c:v>
                </c:pt>
              </c:numCache>
            </c:numRef>
          </c:xVal>
          <c:yVal>
            <c:numRef>
              <c:f>'Problem 9.2'!$B$2:$B$8</c:f>
              <c:numCache>
                <c:formatCode>General</c:formatCode>
                <c:ptCount val="7"/>
                <c:pt idx="0">
                  <c:v>238139.36951502223</c:v>
                </c:pt>
                <c:pt idx="1">
                  <c:v>259711.95079299854</c:v>
                </c:pt>
                <c:pt idx="2">
                  <c:v>300953.6680434547</c:v>
                </c:pt>
                <c:pt idx="3">
                  <c:v>345131.03312619112</c:v>
                </c:pt>
                <c:pt idx="4">
                  <c:v>369965.73127331986</c:v>
                </c:pt>
                <c:pt idx="5">
                  <c:v>340091.29548752483</c:v>
                </c:pt>
                <c:pt idx="6">
                  <c:v>405425.02096871374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4-8343-A936-E0A75771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39024"/>
        <c:axId val="1019640720"/>
      </c:scatterChart>
      <c:valAx>
        <c:axId val="10196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40720"/>
        <c:crosses val="autoZero"/>
        <c:crossBetween val="midCat"/>
      </c:valAx>
      <c:valAx>
        <c:axId val="10196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3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90507436570429"/>
                  <c:y val="2.14041994750656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1.8x + 32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728674540682414"/>
                  <c:y val="3.04206765820939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9.3'!$A$2:$A$3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'Problem 9.3'!$B$2:$B$3</c:f>
              <c:numCache>
                <c:formatCode>General</c:formatCode>
                <c:ptCount val="2"/>
                <c:pt idx="0">
                  <c:v>32</c:v>
                </c:pt>
                <c:pt idx="1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B-AF4E-B9ED-F41F5350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98864"/>
        <c:axId val="1045997984"/>
      </c:scatterChart>
      <c:valAx>
        <c:axId val="10752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97984"/>
        <c:crosses val="autoZero"/>
        <c:crossBetween val="midCat"/>
      </c:valAx>
      <c:valAx>
        <c:axId val="10459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Fahrenheit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vs. Absentee Voting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5765529308836"/>
                  <c:y val="5.83315106445027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0.697x + 16.315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0.7454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9.4'!$A$4:$A$17</c:f>
              <c:numCache>
                <c:formatCode>General</c:formatCode>
                <c:ptCount val="14"/>
                <c:pt idx="0">
                  <c:v>45</c:v>
                </c:pt>
                <c:pt idx="1">
                  <c:v>58</c:v>
                </c:pt>
                <c:pt idx="2">
                  <c:v>60</c:v>
                </c:pt>
                <c:pt idx="3">
                  <c:v>43</c:v>
                </c:pt>
                <c:pt idx="4">
                  <c:v>58</c:v>
                </c:pt>
                <c:pt idx="5">
                  <c:v>56</c:v>
                </c:pt>
                <c:pt idx="6">
                  <c:v>49</c:v>
                </c:pt>
                <c:pt idx="7">
                  <c:v>53</c:v>
                </c:pt>
                <c:pt idx="8">
                  <c:v>58</c:v>
                </c:pt>
                <c:pt idx="9">
                  <c:v>55</c:v>
                </c:pt>
                <c:pt idx="10">
                  <c:v>54</c:v>
                </c:pt>
                <c:pt idx="11">
                  <c:v>43</c:v>
                </c:pt>
                <c:pt idx="12">
                  <c:v>54</c:v>
                </c:pt>
                <c:pt idx="13">
                  <c:v>58</c:v>
                </c:pt>
              </c:numCache>
            </c:numRef>
          </c:xVal>
          <c:yVal>
            <c:numRef>
              <c:f>'Problem 9.4'!$B$4:$B$17</c:f>
              <c:numCache>
                <c:formatCode>General</c:formatCode>
                <c:ptCount val="14"/>
                <c:pt idx="0">
                  <c:v>49</c:v>
                </c:pt>
                <c:pt idx="1">
                  <c:v>60</c:v>
                </c:pt>
                <c:pt idx="2">
                  <c:v>56</c:v>
                </c:pt>
                <c:pt idx="3">
                  <c:v>47</c:v>
                </c:pt>
                <c:pt idx="4">
                  <c:v>60</c:v>
                </c:pt>
                <c:pt idx="5">
                  <c:v>54</c:v>
                </c:pt>
                <c:pt idx="6">
                  <c:v>47</c:v>
                </c:pt>
                <c:pt idx="7">
                  <c:v>54</c:v>
                </c:pt>
                <c:pt idx="8">
                  <c:v>54</c:v>
                </c:pt>
                <c:pt idx="9">
                  <c:v>53</c:v>
                </c:pt>
                <c:pt idx="10">
                  <c:v>51</c:v>
                </c:pt>
                <c:pt idx="11">
                  <c:v>47</c:v>
                </c:pt>
                <c:pt idx="12">
                  <c:v>55</c:v>
                </c:pt>
                <c:pt idx="1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D-AF44-AAAF-46224C78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44448"/>
        <c:axId val="1077046144"/>
      </c:scatterChart>
      <c:valAx>
        <c:axId val="10770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46144"/>
        <c:crosses val="autoZero"/>
        <c:crossBetween val="midCat"/>
      </c:valAx>
      <c:valAx>
        <c:axId val="1077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9.5'!$C$3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65791776028"/>
                  <c:y val="2.7361111111111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0.3657x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+ 30.919x + 904.24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9.5'!$B$4:$B$175</c:f>
              <c:numCache>
                <c:formatCode>_(* #,##0_);_(* \(#,##0\);_(* "-"??_);_(@_)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'Problem 9.5'!$C$4:$C$175</c:f>
              <c:numCache>
                <c:formatCode>0.0</c:formatCode>
                <c:ptCount val="172"/>
                <c:pt idx="0">
                  <c:v>1059.8</c:v>
                </c:pt>
                <c:pt idx="1">
                  <c:v>1076.7</c:v>
                </c:pt>
                <c:pt idx="2">
                  <c:v>1095</c:v>
                </c:pt>
                <c:pt idx="3">
                  <c:v>1097.5</c:v>
                </c:pt>
                <c:pt idx="4">
                  <c:v>1145.2</c:v>
                </c:pt>
                <c:pt idx="5">
                  <c:v>1167.3</c:v>
                </c:pt>
                <c:pt idx="6">
                  <c:v>1187.5999999999999</c:v>
                </c:pt>
                <c:pt idx="7">
                  <c:v>1201.3</c:v>
                </c:pt>
                <c:pt idx="8">
                  <c:v>1242</c:v>
                </c:pt>
                <c:pt idx="9">
                  <c:v>1278.2</c:v>
                </c:pt>
                <c:pt idx="10">
                  <c:v>1302.8</c:v>
                </c:pt>
                <c:pt idx="11">
                  <c:v>1341</c:v>
                </c:pt>
                <c:pt idx="12">
                  <c:v>1391.4</c:v>
                </c:pt>
                <c:pt idx="13">
                  <c:v>1429.2</c:v>
                </c:pt>
                <c:pt idx="14">
                  <c:v>1450.7</c:v>
                </c:pt>
                <c:pt idx="15">
                  <c:v>1493.4</c:v>
                </c:pt>
                <c:pt idx="16">
                  <c:v>1511.7</c:v>
                </c:pt>
                <c:pt idx="17">
                  <c:v>1550.6</c:v>
                </c:pt>
                <c:pt idx="18">
                  <c:v>1578.7</c:v>
                </c:pt>
                <c:pt idx="19">
                  <c:v>1616.3</c:v>
                </c:pt>
                <c:pt idx="20">
                  <c:v>1630.9</c:v>
                </c:pt>
                <c:pt idx="21">
                  <c:v>1668.1</c:v>
                </c:pt>
                <c:pt idx="22">
                  <c:v>1726.8</c:v>
                </c:pt>
                <c:pt idx="23">
                  <c:v>1781.8</c:v>
                </c:pt>
                <c:pt idx="24">
                  <c:v>1840.3</c:v>
                </c:pt>
                <c:pt idx="25">
                  <c:v>1873.6</c:v>
                </c:pt>
                <c:pt idx="26">
                  <c:v>1907.6</c:v>
                </c:pt>
                <c:pt idx="27">
                  <c:v>1956.3</c:v>
                </c:pt>
                <c:pt idx="28">
                  <c:v>2013.3</c:v>
                </c:pt>
                <c:pt idx="29">
                  <c:v>2080.9</c:v>
                </c:pt>
                <c:pt idx="30">
                  <c:v>2143.3000000000002</c:v>
                </c:pt>
                <c:pt idx="31">
                  <c:v>2187.5</c:v>
                </c:pt>
                <c:pt idx="32">
                  <c:v>2230.8000000000002</c:v>
                </c:pt>
                <c:pt idx="33">
                  <c:v>2355.3000000000002</c:v>
                </c:pt>
                <c:pt idx="34">
                  <c:v>2419.8000000000002</c:v>
                </c:pt>
                <c:pt idx="35">
                  <c:v>2506.8000000000002</c:v>
                </c:pt>
                <c:pt idx="36">
                  <c:v>2557.1999999999998</c:v>
                </c:pt>
                <c:pt idx="37">
                  <c:v>2625.4</c:v>
                </c:pt>
                <c:pt idx="38">
                  <c:v>2706.5</c:v>
                </c:pt>
                <c:pt idx="39">
                  <c:v>2767.2</c:v>
                </c:pt>
                <c:pt idx="40">
                  <c:v>2834.5</c:v>
                </c:pt>
                <c:pt idx="41">
                  <c:v>2835.7</c:v>
                </c:pt>
                <c:pt idx="42">
                  <c:v>2894.5</c:v>
                </c:pt>
                <c:pt idx="43">
                  <c:v>3022.1</c:v>
                </c:pt>
                <c:pt idx="44">
                  <c:v>3163.2</c:v>
                </c:pt>
                <c:pt idx="45">
                  <c:v>3197.3</c:v>
                </c:pt>
                <c:pt idx="46">
                  <c:v>3293.9</c:v>
                </c:pt>
                <c:pt idx="47">
                  <c:v>3321.2</c:v>
                </c:pt>
                <c:pt idx="48">
                  <c:v>3309.8</c:v>
                </c:pt>
                <c:pt idx="49">
                  <c:v>3372.2</c:v>
                </c:pt>
                <c:pt idx="50">
                  <c:v>3402.1</c:v>
                </c:pt>
                <c:pt idx="51">
                  <c:v>3441.9</c:v>
                </c:pt>
                <c:pt idx="52">
                  <c:v>3514.4</c:v>
                </c:pt>
                <c:pt idx="53">
                  <c:v>3620.6</c:v>
                </c:pt>
                <c:pt idx="54">
                  <c:v>3730.1</c:v>
                </c:pt>
                <c:pt idx="55">
                  <c:v>3835.8</c:v>
                </c:pt>
                <c:pt idx="56">
                  <c:v>3949.8</c:v>
                </c:pt>
                <c:pt idx="57">
                  <c:v>4052.5</c:v>
                </c:pt>
                <c:pt idx="58">
                  <c:v>4124.7</c:v>
                </c:pt>
                <c:pt idx="59">
                  <c:v>4180.8</c:v>
                </c:pt>
                <c:pt idx="60">
                  <c:v>4262.7</c:v>
                </c:pt>
                <c:pt idx="61">
                  <c:v>4330</c:v>
                </c:pt>
                <c:pt idx="62">
                  <c:v>4417</c:v>
                </c:pt>
                <c:pt idx="63">
                  <c:v>4478.7</c:v>
                </c:pt>
                <c:pt idx="64">
                  <c:v>4538.5</c:v>
                </c:pt>
                <c:pt idx="65">
                  <c:v>4570.7</c:v>
                </c:pt>
                <c:pt idx="66">
                  <c:v>4637.8</c:v>
                </c:pt>
                <c:pt idx="67">
                  <c:v>4681.3999999999996</c:v>
                </c:pt>
                <c:pt idx="68">
                  <c:v>4750.6000000000004</c:v>
                </c:pt>
                <c:pt idx="69">
                  <c:v>4839.6000000000004</c:v>
                </c:pt>
                <c:pt idx="70">
                  <c:v>4918.3</c:v>
                </c:pt>
                <c:pt idx="71">
                  <c:v>5042.3</c:v>
                </c:pt>
                <c:pt idx="72">
                  <c:v>5115.6000000000004</c:v>
                </c:pt>
                <c:pt idx="73">
                  <c:v>5230.5</c:v>
                </c:pt>
                <c:pt idx="74">
                  <c:v>5319.6</c:v>
                </c:pt>
                <c:pt idx="75">
                  <c:v>5435.4</c:v>
                </c:pt>
                <c:pt idx="76">
                  <c:v>5549.7</c:v>
                </c:pt>
                <c:pt idx="77">
                  <c:v>5650.1</c:v>
                </c:pt>
                <c:pt idx="78">
                  <c:v>5735.8</c:v>
                </c:pt>
                <c:pt idx="79">
                  <c:v>5794.2</c:v>
                </c:pt>
                <c:pt idx="80">
                  <c:v>5920.3</c:v>
                </c:pt>
                <c:pt idx="81">
                  <c:v>6006.3</c:v>
                </c:pt>
                <c:pt idx="82">
                  <c:v>6056.6</c:v>
                </c:pt>
                <c:pt idx="83">
                  <c:v>6073.8</c:v>
                </c:pt>
                <c:pt idx="84">
                  <c:v>6094.3</c:v>
                </c:pt>
                <c:pt idx="85">
                  <c:v>6172.1</c:v>
                </c:pt>
                <c:pt idx="86">
                  <c:v>6243.5</c:v>
                </c:pt>
                <c:pt idx="87">
                  <c:v>6312.5</c:v>
                </c:pt>
                <c:pt idx="88">
                  <c:v>6413.5</c:v>
                </c:pt>
                <c:pt idx="89">
                  <c:v>6524.3</c:v>
                </c:pt>
                <c:pt idx="90">
                  <c:v>6615.7</c:v>
                </c:pt>
                <c:pt idx="91">
                  <c:v>6727.8</c:v>
                </c:pt>
                <c:pt idx="92">
                  <c:v>6786.2</c:v>
                </c:pt>
                <c:pt idx="93">
                  <c:v>6861</c:v>
                </c:pt>
                <c:pt idx="94">
                  <c:v>6941.2</c:v>
                </c:pt>
                <c:pt idx="95">
                  <c:v>7054.3</c:v>
                </c:pt>
                <c:pt idx="96">
                  <c:v>7164.5</c:v>
                </c:pt>
                <c:pt idx="97">
                  <c:v>7293.6</c:v>
                </c:pt>
                <c:pt idx="98">
                  <c:v>7374.4</c:v>
                </c:pt>
                <c:pt idx="99">
                  <c:v>7497.9</c:v>
                </c:pt>
                <c:pt idx="100">
                  <c:v>7575.9</c:v>
                </c:pt>
                <c:pt idx="101">
                  <c:v>7638.3</c:v>
                </c:pt>
                <c:pt idx="102">
                  <c:v>7726.1</c:v>
                </c:pt>
                <c:pt idx="103">
                  <c:v>7830.8</c:v>
                </c:pt>
                <c:pt idx="104">
                  <c:v>7931.3</c:v>
                </c:pt>
                <c:pt idx="105">
                  <c:v>8091.4</c:v>
                </c:pt>
                <c:pt idx="106">
                  <c:v>8185.8</c:v>
                </c:pt>
                <c:pt idx="107">
                  <c:v>8319.2999999999993</c:v>
                </c:pt>
                <c:pt idx="108">
                  <c:v>8426</c:v>
                </c:pt>
                <c:pt idx="109">
                  <c:v>8583.4</c:v>
                </c:pt>
                <c:pt idx="110">
                  <c:v>8715.6</c:v>
                </c:pt>
                <c:pt idx="111">
                  <c:v>8805.4</c:v>
                </c:pt>
                <c:pt idx="112">
                  <c:v>8915.9</c:v>
                </c:pt>
                <c:pt idx="113">
                  <c:v>9018</c:v>
                </c:pt>
                <c:pt idx="114">
                  <c:v>9156.9</c:v>
                </c:pt>
                <c:pt idx="115">
                  <c:v>9338.7000000000007</c:v>
                </c:pt>
                <c:pt idx="116">
                  <c:v>9472.4</c:v>
                </c:pt>
                <c:pt idx="117">
                  <c:v>9588.9</c:v>
                </c:pt>
                <c:pt idx="118">
                  <c:v>9743.2999999999993</c:v>
                </c:pt>
                <c:pt idx="119">
                  <c:v>9966.7999999999993</c:v>
                </c:pt>
                <c:pt idx="120">
                  <c:v>10066.9</c:v>
                </c:pt>
                <c:pt idx="121">
                  <c:v>10317.5</c:v>
                </c:pt>
                <c:pt idx="122">
                  <c:v>10393.1</c:v>
                </c:pt>
                <c:pt idx="123">
                  <c:v>10529.5</c:v>
                </c:pt>
                <c:pt idx="124">
                  <c:v>10553</c:v>
                </c:pt>
                <c:pt idx="125">
                  <c:v>10691.3</c:v>
                </c:pt>
                <c:pt idx="126">
                  <c:v>10671.1</c:v>
                </c:pt>
                <c:pt idx="127">
                  <c:v>10792.8</c:v>
                </c:pt>
                <c:pt idx="128">
                  <c:v>10888.5</c:v>
                </c:pt>
                <c:pt idx="129">
                  <c:v>10970.5</c:v>
                </c:pt>
                <c:pt idx="130">
                  <c:v>11086.6</c:v>
                </c:pt>
                <c:pt idx="131">
                  <c:v>11169.5</c:v>
                </c:pt>
                <c:pt idx="132">
                  <c:v>11281.8</c:v>
                </c:pt>
                <c:pt idx="133">
                  <c:v>11436.2</c:v>
                </c:pt>
                <c:pt idx="134">
                  <c:v>11693.3</c:v>
                </c:pt>
                <c:pt idx="135">
                  <c:v>11909.9</c:v>
                </c:pt>
                <c:pt idx="136">
                  <c:v>12101.3</c:v>
                </c:pt>
                <c:pt idx="137">
                  <c:v>12268.4</c:v>
                </c:pt>
                <c:pt idx="138">
                  <c:v>12465</c:v>
                </c:pt>
                <c:pt idx="139">
                  <c:v>12633.8</c:v>
                </c:pt>
                <c:pt idx="140">
                  <c:v>12920</c:v>
                </c:pt>
                <c:pt idx="141">
                  <c:v>13068.4</c:v>
                </c:pt>
                <c:pt idx="142">
                  <c:v>13309.8</c:v>
                </c:pt>
                <c:pt idx="143">
                  <c:v>13457.5</c:v>
                </c:pt>
                <c:pt idx="144">
                  <c:v>13726.2</c:v>
                </c:pt>
                <c:pt idx="145">
                  <c:v>13874.2</c:v>
                </c:pt>
                <c:pt idx="146">
                  <c:v>13968.4</c:v>
                </c:pt>
                <c:pt idx="147">
                  <c:v>14136.6</c:v>
                </c:pt>
                <c:pt idx="148">
                  <c:v>14304.5</c:v>
                </c:pt>
                <c:pt idx="149">
                  <c:v>14516.2</c:v>
                </c:pt>
                <c:pt idx="150">
                  <c:v>14720.7</c:v>
                </c:pt>
                <c:pt idx="151">
                  <c:v>14885.7</c:v>
                </c:pt>
                <c:pt idx="152">
                  <c:v>14854.6</c:v>
                </c:pt>
                <c:pt idx="153">
                  <c:v>15002.4</c:v>
                </c:pt>
                <c:pt idx="154">
                  <c:v>15047.3</c:v>
                </c:pt>
                <c:pt idx="155">
                  <c:v>14668.6</c:v>
                </c:pt>
                <c:pt idx="156">
                  <c:v>14503.8</c:v>
                </c:pt>
                <c:pt idx="157">
                  <c:v>14461.7</c:v>
                </c:pt>
                <c:pt idx="158">
                  <c:v>14550.9</c:v>
                </c:pt>
                <c:pt idx="159">
                  <c:v>14744.2</c:v>
                </c:pt>
                <c:pt idx="160">
                  <c:v>14875.9</c:v>
                </c:pt>
                <c:pt idx="161">
                  <c:v>15084.3</c:v>
                </c:pt>
                <c:pt idx="162">
                  <c:v>15249.5</c:v>
                </c:pt>
                <c:pt idx="163">
                  <c:v>15447.2</c:v>
                </c:pt>
                <c:pt idx="164">
                  <c:v>15491.2</c:v>
                </c:pt>
                <c:pt idx="165">
                  <c:v>15712.1</c:v>
                </c:pt>
                <c:pt idx="166">
                  <c:v>15884</c:v>
                </c:pt>
                <c:pt idx="167">
                  <c:v>16091</c:v>
                </c:pt>
                <c:pt idx="168">
                  <c:v>16289.6</c:v>
                </c:pt>
                <c:pt idx="169">
                  <c:v>16419.2</c:v>
                </c:pt>
                <c:pt idx="170">
                  <c:v>16603.7</c:v>
                </c:pt>
                <c:pt idx="171">
                  <c:v>16677.3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F-6043-BA4D-7AD6F873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19408"/>
        <c:axId val="1079771344"/>
      </c:scatterChart>
      <c:valAx>
        <c:axId val="10797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71344"/>
        <c:crosses val="autoZero"/>
        <c:crossBetween val="midCat"/>
      </c:valAx>
      <c:valAx>
        <c:axId val="10797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Soda</a:t>
            </a:r>
            <a:r>
              <a:rPr lang="en-US" baseline="0"/>
              <a:t> Units Sold vs. Bowls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70822397200349"/>
                  <c:y val="-5.49467774861475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0.8431x - 20.334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0.6906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9.6'!$B$4:$B$189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xVal>
          <c:yVal>
            <c:numRef>
              <c:f>'Problem 9.6'!$C$4:$C$189</c:f>
              <c:numCache>
                <c:formatCode>General</c:formatCode>
                <c:ptCount val="186"/>
                <c:pt idx="0">
                  <c:v>313</c:v>
                </c:pt>
                <c:pt idx="1">
                  <c:v>326</c:v>
                </c:pt>
                <c:pt idx="2">
                  <c:v>358</c:v>
                </c:pt>
                <c:pt idx="3">
                  <c:v>331</c:v>
                </c:pt>
                <c:pt idx="4">
                  <c:v>380</c:v>
                </c:pt>
                <c:pt idx="5">
                  <c:v>291</c:v>
                </c:pt>
                <c:pt idx="6">
                  <c:v>307</c:v>
                </c:pt>
                <c:pt idx="7">
                  <c:v>361</c:v>
                </c:pt>
                <c:pt idx="8">
                  <c:v>344</c:v>
                </c:pt>
                <c:pt idx="9">
                  <c:v>351</c:v>
                </c:pt>
                <c:pt idx="10">
                  <c:v>338</c:v>
                </c:pt>
                <c:pt idx="11">
                  <c:v>374</c:v>
                </c:pt>
                <c:pt idx="12">
                  <c:v>388</c:v>
                </c:pt>
                <c:pt idx="13">
                  <c:v>325</c:v>
                </c:pt>
                <c:pt idx="14">
                  <c:v>341</c:v>
                </c:pt>
                <c:pt idx="15">
                  <c:v>314</c:v>
                </c:pt>
                <c:pt idx="16">
                  <c:v>375</c:v>
                </c:pt>
                <c:pt idx="17">
                  <c:v>376</c:v>
                </c:pt>
                <c:pt idx="18">
                  <c:v>312</c:v>
                </c:pt>
                <c:pt idx="19">
                  <c:v>301</c:v>
                </c:pt>
                <c:pt idx="20">
                  <c:v>370</c:v>
                </c:pt>
                <c:pt idx="21">
                  <c:v>321</c:v>
                </c:pt>
                <c:pt idx="22">
                  <c:v>374</c:v>
                </c:pt>
                <c:pt idx="23">
                  <c:v>327</c:v>
                </c:pt>
                <c:pt idx="24">
                  <c:v>370</c:v>
                </c:pt>
                <c:pt idx="25">
                  <c:v>414</c:v>
                </c:pt>
                <c:pt idx="26">
                  <c:v>386</c:v>
                </c:pt>
                <c:pt idx="27">
                  <c:v>354</c:v>
                </c:pt>
                <c:pt idx="28">
                  <c:v>313</c:v>
                </c:pt>
                <c:pt idx="29">
                  <c:v>319</c:v>
                </c:pt>
                <c:pt idx="30">
                  <c:v>365</c:v>
                </c:pt>
                <c:pt idx="31">
                  <c:v>357</c:v>
                </c:pt>
                <c:pt idx="32">
                  <c:v>284</c:v>
                </c:pt>
                <c:pt idx="33">
                  <c:v>337</c:v>
                </c:pt>
                <c:pt idx="34">
                  <c:v>368</c:v>
                </c:pt>
                <c:pt idx="35">
                  <c:v>406</c:v>
                </c:pt>
                <c:pt idx="36">
                  <c:v>348</c:v>
                </c:pt>
                <c:pt idx="37">
                  <c:v>325</c:v>
                </c:pt>
                <c:pt idx="38">
                  <c:v>359</c:v>
                </c:pt>
                <c:pt idx="39">
                  <c:v>351</c:v>
                </c:pt>
                <c:pt idx="40">
                  <c:v>345</c:v>
                </c:pt>
                <c:pt idx="41">
                  <c:v>311</c:v>
                </c:pt>
                <c:pt idx="42">
                  <c:v>298</c:v>
                </c:pt>
                <c:pt idx="43">
                  <c:v>309</c:v>
                </c:pt>
                <c:pt idx="44">
                  <c:v>324</c:v>
                </c:pt>
                <c:pt idx="45">
                  <c:v>351</c:v>
                </c:pt>
                <c:pt idx="46">
                  <c:v>375</c:v>
                </c:pt>
                <c:pt idx="47">
                  <c:v>335</c:v>
                </c:pt>
                <c:pt idx="48">
                  <c:v>346</c:v>
                </c:pt>
                <c:pt idx="49">
                  <c:v>340</c:v>
                </c:pt>
                <c:pt idx="50">
                  <c:v>369</c:v>
                </c:pt>
                <c:pt idx="51">
                  <c:v>369</c:v>
                </c:pt>
                <c:pt idx="52">
                  <c:v>364</c:v>
                </c:pt>
                <c:pt idx="53">
                  <c:v>350</c:v>
                </c:pt>
                <c:pt idx="54">
                  <c:v>338</c:v>
                </c:pt>
                <c:pt idx="55">
                  <c:v>289</c:v>
                </c:pt>
                <c:pt idx="56">
                  <c:v>311</c:v>
                </c:pt>
                <c:pt idx="57">
                  <c:v>327</c:v>
                </c:pt>
                <c:pt idx="58">
                  <c:v>338</c:v>
                </c:pt>
                <c:pt idx="59">
                  <c:v>332</c:v>
                </c:pt>
                <c:pt idx="60">
                  <c:v>334</c:v>
                </c:pt>
                <c:pt idx="61">
                  <c:v>384</c:v>
                </c:pt>
                <c:pt idx="62">
                  <c:v>331</c:v>
                </c:pt>
                <c:pt idx="63">
                  <c:v>296</c:v>
                </c:pt>
                <c:pt idx="64">
                  <c:v>350</c:v>
                </c:pt>
                <c:pt idx="65">
                  <c:v>354</c:v>
                </c:pt>
                <c:pt idx="66">
                  <c:v>356</c:v>
                </c:pt>
                <c:pt idx="67">
                  <c:v>326</c:v>
                </c:pt>
                <c:pt idx="68">
                  <c:v>319</c:v>
                </c:pt>
                <c:pt idx="69">
                  <c:v>336</c:v>
                </c:pt>
                <c:pt idx="70">
                  <c:v>336</c:v>
                </c:pt>
                <c:pt idx="71">
                  <c:v>317</c:v>
                </c:pt>
                <c:pt idx="72">
                  <c:v>353</c:v>
                </c:pt>
                <c:pt idx="73">
                  <c:v>320</c:v>
                </c:pt>
                <c:pt idx="74">
                  <c:v>331</c:v>
                </c:pt>
                <c:pt idx="75">
                  <c:v>362</c:v>
                </c:pt>
                <c:pt idx="76">
                  <c:v>312</c:v>
                </c:pt>
                <c:pt idx="77">
                  <c:v>336</c:v>
                </c:pt>
                <c:pt idx="78">
                  <c:v>371</c:v>
                </c:pt>
                <c:pt idx="79">
                  <c:v>367</c:v>
                </c:pt>
                <c:pt idx="80">
                  <c:v>332</c:v>
                </c:pt>
                <c:pt idx="81">
                  <c:v>328</c:v>
                </c:pt>
                <c:pt idx="82">
                  <c:v>354</c:v>
                </c:pt>
                <c:pt idx="83">
                  <c:v>338</c:v>
                </c:pt>
                <c:pt idx="84">
                  <c:v>349</c:v>
                </c:pt>
                <c:pt idx="85">
                  <c:v>355</c:v>
                </c:pt>
                <c:pt idx="86">
                  <c:v>341</c:v>
                </c:pt>
                <c:pt idx="87">
                  <c:v>326</c:v>
                </c:pt>
                <c:pt idx="88">
                  <c:v>353</c:v>
                </c:pt>
                <c:pt idx="89">
                  <c:v>323</c:v>
                </c:pt>
                <c:pt idx="90">
                  <c:v>382</c:v>
                </c:pt>
                <c:pt idx="91">
                  <c:v>343</c:v>
                </c:pt>
                <c:pt idx="92">
                  <c:v>335</c:v>
                </c:pt>
                <c:pt idx="93">
                  <c:v>339</c:v>
                </c:pt>
                <c:pt idx="94">
                  <c:v>338</c:v>
                </c:pt>
                <c:pt idx="95">
                  <c:v>349</c:v>
                </c:pt>
                <c:pt idx="96">
                  <c:v>379</c:v>
                </c:pt>
                <c:pt idx="97">
                  <c:v>331</c:v>
                </c:pt>
                <c:pt idx="98">
                  <c:v>328</c:v>
                </c:pt>
                <c:pt idx="99">
                  <c:v>342</c:v>
                </c:pt>
                <c:pt idx="100">
                  <c:v>349</c:v>
                </c:pt>
                <c:pt idx="101">
                  <c:v>363</c:v>
                </c:pt>
                <c:pt idx="102">
                  <c:v>390</c:v>
                </c:pt>
                <c:pt idx="103">
                  <c:v>364</c:v>
                </c:pt>
                <c:pt idx="104">
                  <c:v>371</c:v>
                </c:pt>
                <c:pt idx="105">
                  <c:v>390</c:v>
                </c:pt>
                <c:pt idx="106">
                  <c:v>364</c:v>
                </c:pt>
                <c:pt idx="107">
                  <c:v>337</c:v>
                </c:pt>
                <c:pt idx="108">
                  <c:v>353</c:v>
                </c:pt>
                <c:pt idx="109">
                  <c:v>329</c:v>
                </c:pt>
                <c:pt idx="110">
                  <c:v>285</c:v>
                </c:pt>
                <c:pt idx="111">
                  <c:v>343</c:v>
                </c:pt>
                <c:pt idx="112">
                  <c:v>332</c:v>
                </c:pt>
                <c:pt idx="113">
                  <c:v>379</c:v>
                </c:pt>
                <c:pt idx="114">
                  <c:v>360</c:v>
                </c:pt>
                <c:pt idx="115">
                  <c:v>330</c:v>
                </c:pt>
                <c:pt idx="116">
                  <c:v>332</c:v>
                </c:pt>
                <c:pt idx="117">
                  <c:v>298</c:v>
                </c:pt>
                <c:pt idx="118">
                  <c:v>303</c:v>
                </c:pt>
                <c:pt idx="119">
                  <c:v>326</c:v>
                </c:pt>
                <c:pt idx="120">
                  <c:v>305</c:v>
                </c:pt>
                <c:pt idx="121">
                  <c:v>348</c:v>
                </c:pt>
                <c:pt idx="122">
                  <c:v>333</c:v>
                </c:pt>
                <c:pt idx="123">
                  <c:v>315</c:v>
                </c:pt>
                <c:pt idx="124">
                  <c:v>346</c:v>
                </c:pt>
                <c:pt idx="125">
                  <c:v>345</c:v>
                </c:pt>
                <c:pt idx="126">
                  <c:v>373</c:v>
                </c:pt>
                <c:pt idx="127">
                  <c:v>356</c:v>
                </c:pt>
                <c:pt idx="128">
                  <c:v>344</c:v>
                </c:pt>
                <c:pt idx="129">
                  <c:v>316</c:v>
                </c:pt>
                <c:pt idx="130">
                  <c:v>340</c:v>
                </c:pt>
                <c:pt idx="131">
                  <c:v>328</c:v>
                </c:pt>
                <c:pt idx="132">
                  <c:v>323</c:v>
                </c:pt>
                <c:pt idx="133">
                  <c:v>327</c:v>
                </c:pt>
                <c:pt idx="134">
                  <c:v>316</c:v>
                </c:pt>
                <c:pt idx="135">
                  <c:v>358</c:v>
                </c:pt>
                <c:pt idx="136">
                  <c:v>299</c:v>
                </c:pt>
                <c:pt idx="137">
                  <c:v>352</c:v>
                </c:pt>
                <c:pt idx="138">
                  <c:v>376</c:v>
                </c:pt>
                <c:pt idx="139">
                  <c:v>321</c:v>
                </c:pt>
                <c:pt idx="140">
                  <c:v>305</c:v>
                </c:pt>
                <c:pt idx="141">
                  <c:v>371</c:v>
                </c:pt>
                <c:pt idx="142">
                  <c:v>351</c:v>
                </c:pt>
                <c:pt idx="143">
                  <c:v>332</c:v>
                </c:pt>
                <c:pt idx="144">
                  <c:v>365</c:v>
                </c:pt>
                <c:pt idx="145">
                  <c:v>342</c:v>
                </c:pt>
                <c:pt idx="146">
                  <c:v>369</c:v>
                </c:pt>
                <c:pt idx="147">
                  <c:v>313</c:v>
                </c:pt>
                <c:pt idx="148">
                  <c:v>360</c:v>
                </c:pt>
                <c:pt idx="149">
                  <c:v>341</c:v>
                </c:pt>
                <c:pt idx="150">
                  <c:v>381</c:v>
                </c:pt>
                <c:pt idx="151">
                  <c:v>334</c:v>
                </c:pt>
                <c:pt idx="152">
                  <c:v>322</c:v>
                </c:pt>
                <c:pt idx="153">
                  <c:v>353</c:v>
                </c:pt>
                <c:pt idx="154">
                  <c:v>311</c:v>
                </c:pt>
                <c:pt idx="155">
                  <c:v>362</c:v>
                </c:pt>
                <c:pt idx="156">
                  <c:v>363</c:v>
                </c:pt>
                <c:pt idx="157">
                  <c:v>346</c:v>
                </c:pt>
                <c:pt idx="158">
                  <c:v>293</c:v>
                </c:pt>
                <c:pt idx="159">
                  <c:v>302</c:v>
                </c:pt>
                <c:pt idx="160">
                  <c:v>360</c:v>
                </c:pt>
                <c:pt idx="161">
                  <c:v>320</c:v>
                </c:pt>
                <c:pt idx="162">
                  <c:v>335</c:v>
                </c:pt>
                <c:pt idx="163">
                  <c:v>314</c:v>
                </c:pt>
                <c:pt idx="164">
                  <c:v>366</c:v>
                </c:pt>
                <c:pt idx="165">
                  <c:v>349</c:v>
                </c:pt>
                <c:pt idx="166">
                  <c:v>332</c:v>
                </c:pt>
                <c:pt idx="167">
                  <c:v>344</c:v>
                </c:pt>
                <c:pt idx="168">
                  <c:v>318</c:v>
                </c:pt>
                <c:pt idx="169">
                  <c:v>307</c:v>
                </c:pt>
                <c:pt idx="170">
                  <c:v>374</c:v>
                </c:pt>
                <c:pt idx="171">
                  <c:v>349</c:v>
                </c:pt>
                <c:pt idx="172">
                  <c:v>296</c:v>
                </c:pt>
                <c:pt idx="173">
                  <c:v>328</c:v>
                </c:pt>
                <c:pt idx="174">
                  <c:v>348</c:v>
                </c:pt>
                <c:pt idx="175">
                  <c:v>310</c:v>
                </c:pt>
                <c:pt idx="176">
                  <c:v>375</c:v>
                </c:pt>
                <c:pt idx="177">
                  <c:v>326</c:v>
                </c:pt>
                <c:pt idx="178">
                  <c:v>361</c:v>
                </c:pt>
                <c:pt idx="179">
                  <c:v>323</c:v>
                </c:pt>
                <c:pt idx="180">
                  <c:v>314</c:v>
                </c:pt>
                <c:pt idx="181">
                  <c:v>380</c:v>
                </c:pt>
                <c:pt idx="182">
                  <c:v>327</c:v>
                </c:pt>
                <c:pt idx="183">
                  <c:v>310</c:v>
                </c:pt>
                <c:pt idx="184">
                  <c:v>356</c:v>
                </c:pt>
                <c:pt idx="185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D-EF4F-8A7F-DFA44F37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13872"/>
        <c:axId val="1078115568"/>
      </c:scatterChart>
      <c:valAx>
        <c:axId val="1078113872"/>
        <c:scaling>
          <c:orientation val="minMax"/>
          <c:max val="490"/>
          <c:min val="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5568"/>
        <c:crosses val="autoZero"/>
        <c:crossBetween val="midCat"/>
      </c:valAx>
      <c:valAx>
        <c:axId val="1078115568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outside vs garage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9.7'!$C$1</c:f>
              <c:strCache>
                <c:ptCount val="1"/>
                <c:pt idx="0">
                  <c:v>outside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906058617672793"/>
                  <c:y val="1.08960338291046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/>
                      <a:t>R² = 0.9981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228280839895011"/>
                  <c:y val="-0.118733595800524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-1.0044x + 500.02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9.7'!$B$2:$B$26</c:f>
              <c:numCache>
                <c:formatCode>General</c:formatCode>
                <c:ptCount val="25"/>
                <c:pt idx="0">
                  <c:v>278</c:v>
                </c:pt>
                <c:pt idx="1">
                  <c:v>259</c:v>
                </c:pt>
                <c:pt idx="2">
                  <c:v>385</c:v>
                </c:pt>
                <c:pt idx="3">
                  <c:v>294</c:v>
                </c:pt>
                <c:pt idx="4">
                  <c:v>349</c:v>
                </c:pt>
                <c:pt idx="5">
                  <c:v>206</c:v>
                </c:pt>
                <c:pt idx="6">
                  <c:v>398</c:v>
                </c:pt>
                <c:pt idx="7">
                  <c:v>307</c:v>
                </c:pt>
                <c:pt idx="8">
                  <c:v>340</c:v>
                </c:pt>
                <c:pt idx="9">
                  <c:v>219</c:v>
                </c:pt>
                <c:pt idx="10">
                  <c:v>352</c:v>
                </c:pt>
                <c:pt idx="11">
                  <c:v>329</c:v>
                </c:pt>
                <c:pt idx="12">
                  <c:v>289</c:v>
                </c:pt>
                <c:pt idx="13">
                  <c:v>399</c:v>
                </c:pt>
                <c:pt idx="14">
                  <c:v>300</c:v>
                </c:pt>
                <c:pt idx="15">
                  <c:v>343</c:v>
                </c:pt>
                <c:pt idx="16">
                  <c:v>373</c:v>
                </c:pt>
                <c:pt idx="17">
                  <c:v>265</c:v>
                </c:pt>
                <c:pt idx="18">
                  <c:v>233</c:v>
                </c:pt>
                <c:pt idx="19">
                  <c:v>239</c:v>
                </c:pt>
                <c:pt idx="20">
                  <c:v>353</c:v>
                </c:pt>
                <c:pt idx="21">
                  <c:v>241</c:v>
                </c:pt>
                <c:pt idx="22">
                  <c:v>395</c:v>
                </c:pt>
                <c:pt idx="23">
                  <c:v>226</c:v>
                </c:pt>
                <c:pt idx="24">
                  <c:v>251</c:v>
                </c:pt>
              </c:numCache>
            </c:numRef>
          </c:xVal>
          <c:yVal>
            <c:numRef>
              <c:f>'Problem 9.7'!$C$2:$C$26</c:f>
              <c:numCache>
                <c:formatCode>General</c:formatCode>
                <c:ptCount val="25"/>
                <c:pt idx="0">
                  <c:v>222</c:v>
                </c:pt>
                <c:pt idx="1">
                  <c:v>241</c:v>
                </c:pt>
                <c:pt idx="2">
                  <c:v>115</c:v>
                </c:pt>
                <c:pt idx="3">
                  <c:v>206</c:v>
                </c:pt>
                <c:pt idx="4">
                  <c:v>140</c:v>
                </c:pt>
                <c:pt idx="5">
                  <c:v>294</c:v>
                </c:pt>
                <c:pt idx="6">
                  <c:v>102</c:v>
                </c:pt>
                <c:pt idx="7">
                  <c:v>193</c:v>
                </c:pt>
                <c:pt idx="8">
                  <c:v>160</c:v>
                </c:pt>
                <c:pt idx="9">
                  <c:v>275</c:v>
                </c:pt>
                <c:pt idx="10">
                  <c:v>148</c:v>
                </c:pt>
                <c:pt idx="11">
                  <c:v>171</c:v>
                </c:pt>
                <c:pt idx="12">
                  <c:v>211</c:v>
                </c:pt>
                <c:pt idx="13">
                  <c:v>101</c:v>
                </c:pt>
                <c:pt idx="14">
                  <c:v>200</c:v>
                </c:pt>
                <c:pt idx="15">
                  <c:v>153</c:v>
                </c:pt>
                <c:pt idx="16">
                  <c:v>127</c:v>
                </c:pt>
                <c:pt idx="17">
                  <c:v>235</c:v>
                </c:pt>
                <c:pt idx="18">
                  <c:v>267</c:v>
                </c:pt>
                <c:pt idx="19">
                  <c:v>261</c:v>
                </c:pt>
                <c:pt idx="20">
                  <c:v>144</c:v>
                </c:pt>
                <c:pt idx="21">
                  <c:v>259</c:v>
                </c:pt>
                <c:pt idx="22">
                  <c:v>100</c:v>
                </c:pt>
                <c:pt idx="23">
                  <c:v>270</c:v>
                </c:pt>
                <c:pt idx="24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0-3A4F-908F-A99F2DC8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02576"/>
        <c:axId val="1081112368"/>
      </c:scatterChart>
      <c:valAx>
        <c:axId val="1080102576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2368"/>
        <c:crosses val="autoZero"/>
        <c:crossBetween val="midCat"/>
      </c:valAx>
      <c:valAx>
        <c:axId val="10811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</xdr:row>
      <xdr:rowOff>63500</xdr:rowOff>
    </xdr:from>
    <xdr:to>
      <xdr:col>10</xdr:col>
      <xdr:colOff>673100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0EBD3-B198-464E-9CA5-BFAB261E1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</xdr:row>
      <xdr:rowOff>101600</xdr:rowOff>
    </xdr:from>
    <xdr:to>
      <xdr:col>8</xdr:col>
      <xdr:colOff>298450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1EFCA-BF3E-E445-A26F-7E9E4BA16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101600</xdr:rowOff>
    </xdr:from>
    <xdr:to>
      <xdr:col>8</xdr:col>
      <xdr:colOff>450850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4688F-AEB8-EE46-A28F-9C961524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0</xdr:rowOff>
    </xdr:from>
    <xdr:to>
      <xdr:col>8</xdr:col>
      <xdr:colOff>654050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40FFB-79DB-AD4E-A167-EB1A3D82E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444500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90A30-8EC9-7A43-AA4D-926FDCCFB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7A840-26C2-2F48-8228-BCF4675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0</xdr:rowOff>
    </xdr:from>
    <xdr:to>
      <xdr:col>9</xdr:col>
      <xdr:colOff>285750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10C2E-3C6D-C049-B430-26A693C74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5" workbookViewId="0">
      <selection activeCell="J30" sqref="J30:J31"/>
    </sheetView>
  </sheetViews>
  <sheetFormatPr baseColWidth="10" defaultRowHeight="16"/>
  <cols>
    <col min="2" max="2" width="12.6640625" bestFit="1" customWidth="1"/>
    <col min="5" max="5" width="13.33203125" customWidth="1"/>
    <col min="10" max="10" width="13" customWidth="1"/>
    <col min="12" max="12" width="3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32387</v>
      </c>
      <c r="B2">
        <v>4.2000000000000003E-2</v>
      </c>
      <c r="C2">
        <v>0.28211284513805529</v>
      </c>
    </row>
    <row r="3" spans="1:3">
      <c r="A3" s="1">
        <v>32417</v>
      </c>
      <c r="B3">
        <v>2.7E-2</v>
      </c>
      <c r="C3">
        <v>0.15823970037453181</v>
      </c>
    </row>
    <row r="4" spans="1:3">
      <c r="A4" s="1">
        <v>32448</v>
      </c>
      <c r="B4">
        <v>-1.4E-2</v>
      </c>
      <c r="C4">
        <v>-8.4074373484236103E-2</v>
      </c>
    </row>
    <row r="5" spans="1:3">
      <c r="A5" s="1">
        <v>32478</v>
      </c>
      <c r="B5">
        <v>1.7999999999999999E-2</v>
      </c>
      <c r="C5">
        <v>-8.0317740511915245E-2</v>
      </c>
    </row>
    <row r="6" spans="1:3">
      <c r="A6" s="1">
        <v>32509</v>
      </c>
      <c r="B6">
        <v>7.1999999999999995E-2</v>
      </c>
      <c r="C6">
        <v>-4.9904030710172707E-2</v>
      </c>
    </row>
    <row r="7" spans="1:3">
      <c r="A7" s="1">
        <v>32540</v>
      </c>
      <c r="B7">
        <v>-2.5000000000000001E-2</v>
      </c>
      <c r="C7">
        <v>-0.17171717171717171</v>
      </c>
    </row>
    <row r="8" spans="1:3">
      <c r="A8" s="1">
        <v>32568</v>
      </c>
      <c r="B8">
        <v>2.4E-2</v>
      </c>
      <c r="C8">
        <v>-9.512195121951221E-2</v>
      </c>
    </row>
    <row r="9" spans="1:3">
      <c r="A9" s="1">
        <v>32599</v>
      </c>
      <c r="B9">
        <v>5.1999999999999998E-2</v>
      </c>
      <c r="C9">
        <v>0.1051212938005391</v>
      </c>
    </row>
    <row r="10" spans="1:3">
      <c r="A10" s="1">
        <v>32629</v>
      </c>
      <c r="B10">
        <v>0.04</v>
      </c>
      <c r="C10">
        <v>7.9268292682926733E-2</v>
      </c>
    </row>
    <row r="11" spans="1:3">
      <c r="A11" s="1">
        <v>32660</v>
      </c>
      <c r="B11">
        <v>-5.0000000000000001E-3</v>
      </c>
      <c r="C11">
        <v>-7.3446327683615725E-2</v>
      </c>
    </row>
    <row r="12" spans="1:3">
      <c r="A12" s="1">
        <v>32690</v>
      </c>
      <c r="B12">
        <v>0.09</v>
      </c>
      <c r="C12">
        <v>-0.14268292682926831</v>
      </c>
    </row>
    <row r="13" spans="1:3">
      <c r="A13" s="1">
        <v>32721</v>
      </c>
      <c r="B13">
        <v>1.9E-2</v>
      </c>
      <c r="C13">
        <v>3.6984352773826529E-2</v>
      </c>
    </row>
    <row r="14" spans="1:3">
      <c r="A14" s="1">
        <v>32752</v>
      </c>
      <c r="B14">
        <v>-4.0000000000000001E-3</v>
      </c>
      <c r="C14">
        <v>1.7832647462277029E-2</v>
      </c>
    </row>
    <row r="15" spans="1:3">
      <c r="A15" s="1">
        <v>32782</v>
      </c>
      <c r="B15">
        <v>-2.3E-2</v>
      </c>
      <c r="C15">
        <v>-0.15768194070080865</v>
      </c>
    </row>
    <row r="16" spans="1:3">
      <c r="A16" s="1">
        <v>32813</v>
      </c>
      <c r="B16">
        <v>2.1000000000000001E-2</v>
      </c>
      <c r="C16">
        <v>-4.159999999999997E-2</v>
      </c>
    </row>
    <row r="17" spans="1:13">
      <c r="A17" s="1">
        <v>32843</v>
      </c>
      <c r="B17">
        <v>2.4E-2</v>
      </c>
      <c r="C17">
        <v>-4.3405676126878213E-2</v>
      </c>
    </row>
    <row r="18" spans="1:13">
      <c r="A18" s="1">
        <v>32874</v>
      </c>
      <c r="B18">
        <v>-6.7000000000000004E-2</v>
      </c>
      <c r="C18">
        <v>-0.15881326352530536</v>
      </c>
    </row>
    <row r="19" spans="1:13">
      <c r="A19" s="1">
        <v>32905</v>
      </c>
      <c r="B19">
        <v>1.2999999999999999E-2</v>
      </c>
      <c r="C19">
        <v>0.35062240663900424</v>
      </c>
    </row>
    <row r="20" spans="1:13">
      <c r="A20" s="1">
        <v>32933</v>
      </c>
      <c r="B20">
        <v>2.5999999999999999E-2</v>
      </c>
      <c r="C20">
        <v>0.21966205837173566</v>
      </c>
    </row>
    <row r="21" spans="1:13">
      <c r="A21" s="1">
        <v>32964</v>
      </c>
      <c r="B21">
        <v>-2.5000000000000001E-2</v>
      </c>
      <c r="C21">
        <v>0.11460957178841306</v>
      </c>
    </row>
    <row r="22" spans="1:13">
      <c r="A22" s="1">
        <v>32994</v>
      </c>
      <c r="B22">
        <v>9.8000000000000004E-2</v>
      </c>
      <c r="C22">
        <v>0.29491525423728815</v>
      </c>
    </row>
    <row r="23" spans="1:13">
      <c r="A23" s="1">
        <v>33025</v>
      </c>
      <c r="B23">
        <v>-7.0000000000000001E-3</v>
      </c>
      <c r="C23">
        <v>0.14746945898778371</v>
      </c>
    </row>
    <row r="24" spans="1:13">
      <c r="A24" s="1">
        <v>33055</v>
      </c>
      <c r="B24">
        <v>-3.0000000000000001E-3</v>
      </c>
      <c r="C24">
        <v>-6.9201520912547609E-2</v>
      </c>
      <c r="E24" t="s">
        <v>3</v>
      </c>
      <c r="F24">
        <v>1.76</v>
      </c>
      <c r="H24" t="s">
        <v>5</v>
      </c>
    </row>
    <row r="25" spans="1:13">
      <c r="A25" s="1">
        <v>33086</v>
      </c>
      <c r="B25">
        <v>-0.09</v>
      </c>
      <c r="C25">
        <v>0</v>
      </c>
    </row>
    <row r="26" spans="1:13">
      <c r="A26" s="1">
        <v>33117</v>
      </c>
      <c r="B26">
        <v>-4.9000000000000002E-2</v>
      </c>
      <c r="C26">
        <v>-0.25571895424836599</v>
      </c>
      <c r="E26" t="s">
        <v>4</v>
      </c>
    </row>
    <row r="27" spans="1:13">
      <c r="A27" s="1">
        <v>33147</v>
      </c>
      <c r="B27">
        <v>-4.0000000000000001E-3</v>
      </c>
      <c r="C27">
        <v>0.21514818880351269</v>
      </c>
    </row>
    <row r="28" spans="1:13">
      <c r="A28" s="1">
        <v>33178</v>
      </c>
      <c r="B28">
        <v>6.4000000000000001E-2</v>
      </c>
      <c r="C28">
        <v>0.23486901535682006</v>
      </c>
      <c r="E28" s="5" t="s">
        <v>7</v>
      </c>
      <c r="F28">
        <v>1.7638</v>
      </c>
      <c r="H28" t="s">
        <v>9</v>
      </c>
      <c r="K28" s="3">
        <f>Slope*0.05+Intercept</f>
        <v>0.11689000000000001</v>
      </c>
      <c r="L28" s="2" t="s">
        <v>10</v>
      </c>
      <c r="M28">
        <f>2*F30</f>
        <v>0.30414910862780309</v>
      </c>
    </row>
    <row r="29" spans="1:13">
      <c r="A29" s="1">
        <v>33208</v>
      </c>
      <c r="B29">
        <v>2.7E-2</v>
      </c>
      <c r="C29">
        <v>0.40965618141916627</v>
      </c>
      <c r="E29" s="5" t="s">
        <v>8</v>
      </c>
      <c r="F29">
        <v>2.87E-2</v>
      </c>
    </row>
    <row r="30" spans="1:13">
      <c r="A30" s="1">
        <v>33239</v>
      </c>
      <c r="B30">
        <v>4.3999999999999997E-2</v>
      </c>
      <c r="C30">
        <v>0.22314478463933565</v>
      </c>
      <c r="E30" s="5" t="s">
        <v>6</v>
      </c>
      <c r="F30">
        <f>STEYX(Dell_return,S_and_P_return)</f>
        <v>0.15207455431390154</v>
      </c>
      <c r="J30" s="5" t="s">
        <v>11</v>
      </c>
      <c r="K30" s="4">
        <f>K28+M28</f>
        <v>0.42103910862780308</v>
      </c>
    </row>
    <row r="31" spans="1:13">
      <c r="A31" s="1">
        <v>33270</v>
      </c>
      <c r="B31">
        <v>7.1999999999999995E-2</v>
      </c>
      <c r="C31">
        <v>0.11582520152736538</v>
      </c>
      <c r="J31" s="5" t="s">
        <v>12</v>
      </c>
      <c r="K31" s="4">
        <f>K28-M28</f>
        <v>-0.18725910862780309</v>
      </c>
    </row>
    <row r="32" spans="1:13">
      <c r="A32" s="1">
        <v>33298</v>
      </c>
      <c r="B32">
        <v>2.4E-2</v>
      </c>
      <c r="C32">
        <v>0.12889733840304177</v>
      </c>
    </row>
    <row r="33" spans="1:3">
      <c r="A33" s="1">
        <v>33329</v>
      </c>
      <c r="B33">
        <v>3.0000000000000001E-3</v>
      </c>
      <c r="C33">
        <v>-0.17985853822835973</v>
      </c>
    </row>
    <row r="34" spans="1:3">
      <c r="A34" s="1">
        <v>33359</v>
      </c>
      <c r="B34">
        <v>4.2999999999999997E-2</v>
      </c>
      <c r="C34">
        <v>5.872689938398349E-2</v>
      </c>
    </row>
    <row r="35" spans="1:3">
      <c r="A35" s="1">
        <v>33390</v>
      </c>
      <c r="B35">
        <v>-4.5999999999999999E-2</v>
      </c>
      <c r="C35">
        <v>-1.0085337470907648E-2</v>
      </c>
    </row>
    <row r="36" spans="1:3">
      <c r="A36" s="1">
        <v>33420</v>
      </c>
      <c r="B36">
        <v>4.7E-2</v>
      </c>
      <c r="C36">
        <v>0.17358934169279</v>
      </c>
    </row>
    <row r="37" spans="1:3">
      <c r="A37" s="1">
        <v>33451</v>
      </c>
      <c r="B37">
        <v>2.4E-2</v>
      </c>
      <c r="C37">
        <v>0.1345575959933222</v>
      </c>
    </row>
    <row r="38" spans="1:3">
      <c r="A38" s="1">
        <v>33482</v>
      </c>
      <c r="B38">
        <v>-1.6E-2</v>
      </c>
      <c r="C38">
        <v>2.3248969982342608E-2</v>
      </c>
    </row>
    <row r="39" spans="1:3">
      <c r="A39" s="1">
        <v>33512</v>
      </c>
      <c r="B39">
        <v>1.2999999999999999E-2</v>
      </c>
      <c r="C39">
        <v>-0.25481737129709525</v>
      </c>
    </row>
    <row r="40" spans="1:3">
      <c r="A40" s="1">
        <v>33543</v>
      </c>
      <c r="B40">
        <v>-0.04</v>
      </c>
      <c r="C40">
        <v>-5.519104592821307E-2</v>
      </c>
    </row>
    <row r="41" spans="1:3">
      <c r="A41" s="1">
        <v>33573</v>
      </c>
      <c r="B41">
        <v>0.114</v>
      </c>
      <c r="C41">
        <v>9.0277777777777929E-2</v>
      </c>
    </row>
    <row r="42" spans="1:3">
      <c r="A42" s="1">
        <v>33604</v>
      </c>
      <c r="B42">
        <v>-1.9E-2</v>
      </c>
      <c r="C42">
        <v>0.24391157736980137</v>
      </c>
    </row>
    <row r="43" spans="1:3">
      <c r="A43" s="1">
        <v>33635</v>
      </c>
      <c r="B43">
        <v>1.2999999999999999E-2</v>
      </c>
      <c r="C43">
        <v>9.4277108433734921E-2</v>
      </c>
    </row>
    <row r="44" spans="1:3">
      <c r="A44" s="1">
        <v>33664</v>
      </c>
      <c r="B44">
        <v>-0.02</v>
      </c>
      <c r="C44">
        <v>4.2939719240297283E-2</v>
      </c>
    </row>
    <row r="45" spans="1:3">
      <c r="A45" s="1">
        <v>33695</v>
      </c>
      <c r="B45">
        <v>2.9000000000000001E-2</v>
      </c>
      <c r="C45">
        <v>8.2607548165742922E-2</v>
      </c>
    </row>
    <row r="46" spans="1:3">
      <c r="A46" s="1">
        <v>33725</v>
      </c>
      <c r="B46">
        <v>5.0000000000000001E-3</v>
      </c>
      <c r="C46">
        <v>2.3647001462701087E-2</v>
      </c>
    </row>
    <row r="47" spans="1:3">
      <c r="A47" s="1">
        <v>33756</v>
      </c>
      <c r="B47">
        <v>-1.4999999999999999E-2</v>
      </c>
      <c r="C47">
        <v>-0.32555370326268157</v>
      </c>
    </row>
    <row r="48" spans="1:3">
      <c r="A48" s="1">
        <v>33786</v>
      </c>
      <c r="B48">
        <v>0.04</v>
      </c>
      <c r="C48">
        <v>0.26906779661016944</v>
      </c>
    </row>
    <row r="49" spans="1:3">
      <c r="A49" s="1">
        <v>33817</v>
      </c>
      <c r="B49">
        <v>-0.02</v>
      </c>
      <c r="C49">
        <v>9.7662771285475847E-2</v>
      </c>
    </row>
    <row r="50" spans="1:3">
      <c r="A50" s="1">
        <v>33848</v>
      </c>
      <c r="B50">
        <v>1.2E-2</v>
      </c>
      <c r="C50">
        <v>0.13384030418250939</v>
      </c>
    </row>
    <row r="51" spans="1:3">
      <c r="A51" s="1">
        <v>33878</v>
      </c>
      <c r="B51">
        <v>4.0000000000000001E-3</v>
      </c>
      <c r="C51">
        <v>0.19204113570310763</v>
      </c>
    </row>
    <row r="52" spans="1:3">
      <c r="A52" s="1">
        <v>33909</v>
      </c>
      <c r="B52">
        <v>3.4000000000000002E-2</v>
      </c>
      <c r="C52">
        <v>7.6894223555889041E-2</v>
      </c>
    </row>
    <row r="53" spans="1:3">
      <c r="A53" s="1">
        <v>33939</v>
      </c>
      <c r="B53">
        <v>1.2999999999999999E-2</v>
      </c>
      <c r="C53">
        <v>0.30616509926854746</v>
      </c>
    </row>
    <row r="54" spans="1:3">
      <c r="A54" s="1">
        <v>33970</v>
      </c>
      <c r="B54">
        <v>7.0000000000000001E-3</v>
      </c>
      <c r="C54">
        <v>-3.6399999999999988E-2</v>
      </c>
    </row>
    <row r="55" spans="1:3">
      <c r="A55" s="1">
        <v>34001</v>
      </c>
      <c r="B55">
        <v>1.4E-2</v>
      </c>
      <c r="C55">
        <v>-0.30538259305382592</v>
      </c>
    </row>
    <row r="56" spans="1:3">
      <c r="A56" s="1">
        <v>34029</v>
      </c>
      <c r="B56">
        <v>2.1999999999999999E-2</v>
      </c>
      <c r="C56">
        <v>9.3227091633466042E-2</v>
      </c>
    </row>
    <row r="57" spans="1:3">
      <c r="A57" s="1">
        <v>34060</v>
      </c>
      <c r="B57">
        <v>-2.5000000000000001E-2</v>
      </c>
      <c r="C57">
        <v>-0.17438046647230313</v>
      </c>
    </row>
    <row r="58" spans="1:3">
      <c r="A58" s="1">
        <v>34090</v>
      </c>
      <c r="B58">
        <v>2.7E-2</v>
      </c>
      <c r="C58">
        <v>-0.16795409401898037</v>
      </c>
    </row>
    <row r="59" spans="1:3">
      <c r="A59" s="1">
        <v>34121</v>
      </c>
      <c r="B59">
        <v>3.0000000000000001E-3</v>
      </c>
      <c r="C59">
        <v>-0.22281167108753322</v>
      </c>
    </row>
    <row r="60" spans="1:3">
      <c r="A60" s="1">
        <v>34151</v>
      </c>
      <c r="B60">
        <v>-5.0000000000000001E-3</v>
      </c>
      <c r="C60">
        <v>7.3378839590443751E-2</v>
      </c>
    </row>
    <row r="61" spans="1:3">
      <c r="A61" s="1">
        <v>34182</v>
      </c>
      <c r="B61">
        <v>3.7999999999999999E-2</v>
      </c>
      <c r="C61">
        <v>-8.712241653418118E-2</v>
      </c>
    </row>
    <row r="62" spans="1:3">
      <c r="A62" s="1">
        <v>34213</v>
      </c>
      <c r="B62">
        <v>-7.0000000000000001E-3</v>
      </c>
      <c r="C62">
        <v>-9.5088819226750415E-2</v>
      </c>
    </row>
    <row r="63" spans="1:3">
      <c r="A63" s="1">
        <v>34243</v>
      </c>
      <c r="B63">
        <v>0.02</v>
      </c>
      <c r="C63">
        <v>0.21785989222478847</v>
      </c>
    </row>
    <row r="64" spans="1:3">
      <c r="A64" s="1">
        <v>34274</v>
      </c>
      <c r="B64">
        <v>-8.9999999999999993E-3</v>
      </c>
      <c r="C64">
        <v>0.33944374209860934</v>
      </c>
    </row>
    <row r="65" spans="1:3">
      <c r="A65" s="1">
        <v>34304</v>
      </c>
      <c r="B65">
        <v>1.2E-2</v>
      </c>
      <c r="C65">
        <v>-0.16588013213780092</v>
      </c>
    </row>
    <row r="66" spans="1:3">
      <c r="A66" s="1">
        <v>34335</v>
      </c>
      <c r="B66">
        <v>3.4000000000000002E-2</v>
      </c>
      <c r="C66">
        <v>-2.7439886845827401E-2</v>
      </c>
    </row>
    <row r="67" spans="1:3">
      <c r="A67" s="1">
        <v>34366</v>
      </c>
      <c r="B67">
        <v>-2.7E-2</v>
      </c>
      <c r="C67">
        <v>0.13612565445026181</v>
      </c>
    </row>
    <row r="68" spans="1:3">
      <c r="A68" s="1">
        <v>34394</v>
      </c>
      <c r="B68">
        <v>-4.3999999999999997E-2</v>
      </c>
      <c r="C68">
        <v>9.9846390168971191E-3</v>
      </c>
    </row>
    <row r="69" spans="1:3">
      <c r="A69" s="1">
        <v>34425</v>
      </c>
      <c r="B69">
        <v>1.2999999999999999E-2</v>
      </c>
      <c r="C69">
        <v>-0.12851711026615975</v>
      </c>
    </row>
    <row r="70" spans="1:3">
      <c r="A70" s="1">
        <v>34455</v>
      </c>
      <c r="B70">
        <v>1.6E-2</v>
      </c>
      <c r="C70">
        <v>0.30104712041884812</v>
      </c>
    </row>
    <row r="71" spans="1:3">
      <c r="A71" s="1">
        <v>34486</v>
      </c>
      <c r="B71">
        <v>-2.5000000000000001E-2</v>
      </c>
      <c r="C71">
        <v>-7.8694388553543382E-2</v>
      </c>
    </row>
    <row r="72" spans="1:3">
      <c r="A72" s="1">
        <v>34516</v>
      </c>
      <c r="B72">
        <v>3.3000000000000002E-2</v>
      </c>
      <c r="C72">
        <v>6.1635525357922778E-2</v>
      </c>
    </row>
    <row r="73" spans="1:3">
      <c r="A73" s="1">
        <v>34547</v>
      </c>
      <c r="B73">
        <v>4.1000000000000002E-2</v>
      </c>
      <c r="C73">
        <v>0.16068571428571435</v>
      </c>
    </row>
    <row r="74" spans="1:3">
      <c r="A74" s="1">
        <v>34578</v>
      </c>
      <c r="B74">
        <v>-2.4E-2</v>
      </c>
      <c r="C74">
        <v>0.15202835762111053</v>
      </c>
    </row>
    <row r="75" spans="1:3">
      <c r="A75" s="1">
        <v>34608</v>
      </c>
      <c r="B75">
        <v>2.3E-2</v>
      </c>
      <c r="C75">
        <v>0.18854700854700868</v>
      </c>
    </row>
    <row r="76" spans="1:3">
      <c r="A76" s="1">
        <v>34639</v>
      </c>
      <c r="B76">
        <v>-3.6999999999999998E-2</v>
      </c>
      <c r="C76">
        <v>-3.2216309506687725E-2</v>
      </c>
    </row>
    <row r="77" spans="1:3">
      <c r="A77" s="1">
        <v>34669</v>
      </c>
      <c r="B77">
        <v>1.4999999999999999E-2</v>
      </c>
      <c r="C77">
        <v>-4.8001188883935363E-2</v>
      </c>
    </row>
    <row r="78" spans="1:3">
      <c r="A78" s="1">
        <v>34700</v>
      </c>
      <c r="B78">
        <v>2.5999999999999999E-2</v>
      </c>
      <c r="C78">
        <v>3.9650327817671076E-2</v>
      </c>
    </row>
    <row r="79" spans="1:3">
      <c r="A79" s="1">
        <v>34731</v>
      </c>
      <c r="B79">
        <v>3.9E-2</v>
      </c>
      <c r="C79">
        <v>-2.6426426426426515E-2</v>
      </c>
    </row>
    <row r="80" spans="1:3">
      <c r="A80" s="1">
        <v>34759</v>
      </c>
      <c r="B80">
        <v>0.03</v>
      </c>
      <c r="C80">
        <v>5.4287476866132035E-2</v>
      </c>
    </row>
    <row r="81" spans="1:3">
      <c r="A81" s="1">
        <v>34790</v>
      </c>
      <c r="B81">
        <v>2.9000000000000001E-2</v>
      </c>
      <c r="C81">
        <v>0.25146284376828565</v>
      </c>
    </row>
    <row r="82" spans="1:3">
      <c r="A82" s="1">
        <v>34820</v>
      </c>
      <c r="B82">
        <v>0.04</v>
      </c>
      <c r="C82">
        <v>-7.9953243717124506E-2</v>
      </c>
    </row>
    <row r="83" spans="1:3">
      <c r="A83" s="1">
        <v>34851</v>
      </c>
      <c r="B83">
        <v>2.4E-2</v>
      </c>
      <c r="C83">
        <v>0.1936221572862406</v>
      </c>
    </row>
    <row r="84" spans="1:3">
      <c r="A84" s="1">
        <v>34881</v>
      </c>
      <c r="B84">
        <v>3.3000000000000002E-2</v>
      </c>
      <c r="C84">
        <v>8.1000532197977704E-2</v>
      </c>
    </row>
    <row r="85" spans="1:3">
      <c r="A85" s="1">
        <v>34912</v>
      </c>
      <c r="B85">
        <v>3.0000000000000001E-3</v>
      </c>
      <c r="C85">
        <v>0.18461992910594721</v>
      </c>
    </row>
    <row r="86" spans="1:3">
      <c r="A86" s="1">
        <v>34943</v>
      </c>
      <c r="B86">
        <v>4.2000000000000003E-2</v>
      </c>
      <c r="C86">
        <v>0.10389826282104563</v>
      </c>
    </row>
    <row r="87" spans="1:3">
      <c r="A87" s="1">
        <v>34973</v>
      </c>
      <c r="B87">
        <v>-4.0000000000000001E-3</v>
      </c>
      <c r="C87">
        <v>9.7055944582486259E-2</v>
      </c>
    </row>
    <row r="88" spans="1:3">
      <c r="A88" s="1">
        <v>35004</v>
      </c>
      <c r="B88">
        <v>4.3999999999999997E-2</v>
      </c>
      <c r="C88">
        <v>-5.0926561427590965E-2</v>
      </c>
    </row>
    <row r="89" spans="1:3">
      <c r="A89" s="1">
        <v>35034</v>
      </c>
      <c r="B89">
        <v>1.9E-2</v>
      </c>
      <c r="C89">
        <v>-0.21752964998553656</v>
      </c>
    </row>
    <row r="90" spans="1:3">
      <c r="A90" s="1">
        <v>35065</v>
      </c>
      <c r="B90">
        <v>3.4000000000000002E-2</v>
      </c>
      <c r="C90">
        <v>-0.20933456561922367</v>
      </c>
    </row>
    <row r="91" spans="1:3">
      <c r="A91" s="1">
        <v>35096</v>
      </c>
      <c r="B91">
        <v>0.01</v>
      </c>
      <c r="C91">
        <v>0.25563997662185856</v>
      </c>
    </row>
    <row r="92" spans="1:3">
      <c r="A92" s="1">
        <v>35125</v>
      </c>
      <c r="B92">
        <v>0.01</v>
      </c>
      <c r="C92">
        <v>-2.5414261776205642E-2</v>
      </c>
    </row>
    <row r="93" spans="1:3">
      <c r="A93" s="1">
        <v>35156</v>
      </c>
      <c r="B93">
        <v>1.4999999999999999E-2</v>
      </c>
      <c r="C93">
        <v>0.3693762537014042</v>
      </c>
    </row>
    <row r="94" spans="1:3">
      <c r="A94" s="1">
        <v>35186</v>
      </c>
      <c r="B94">
        <v>2.5999999999999999E-2</v>
      </c>
      <c r="C94">
        <v>0.20710100446428567</v>
      </c>
    </row>
    <row r="95" spans="1:3">
      <c r="A95" s="1">
        <v>35217</v>
      </c>
      <c r="B95">
        <v>4.0000000000000001E-3</v>
      </c>
      <c r="C95">
        <v>-8.1305980930366853E-2</v>
      </c>
    </row>
    <row r="96" spans="1:3">
      <c r="A96" s="1">
        <v>35247</v>
      </c>
      <c r="B96">
        <v>-4.4999999999999998E-2</v>
      </c>
      <c r="C96">
        <v>9.0954837086425863E-2</v>
      </c>
    </row>
    <row r="97" spans="1:3">
      <c r="A97" s="1">
        <v>35278</v>
      </c>
      <c r="B97">
        <v>2.1000000000000001E-2</v>
      </c>
      <c r="C97">
        <v>0.20946725092250934</v>
      </c>
    </row>
    <row r="98" spans="1:3">
      <c r="A98" s="1">
        <v>35309</v>
      </c>
      <c r="B98">
        <v>5.6000000000000001E-2</v>
      </c>
      <c r="C98">
        <v>0.15826857987319437</v>
      </c>
    </row>
    <row r="99" spans="1:3">
      <c r="A99" s="1">
        <v>35339</v>
      </c>
      <c r="B99">
        <v>2.7E-2</v>
      </c>
      <c r="C99">
        <v>4.6631271350372545E-2</v>
      </c>
    </row>
    <row r="100" spans="1:3">
      <c r="A100" s="1">
        <v>35370</v>
      </c>
      <c r="B100">
        <v>7.5999999999999998E-2</v>
      </c>
      <c r="C100">
        <v>0.24883995281163979</v>
      </c>
    </row>
    <row r="101" spans="1:3">
      <c r="A101" s="1">
        <v>35400</v>
      </c>
      <c r="B101">
        <v>-0.02</v>
      </c>
      <c r="C101">
        <v>4.550034636941868E-2</v>
      </c>
    </row>
    <row r="102" spans="1:3">
      <c r="A102" s="1">
        <v>35431</v>
      </c>
      <c r="B102">
        <v>6.2E-2</v>
      </c>
      <c r="C102">
        <v>0.24470680360208402</v>
      </c>
    </row>
    <row r="103" spans="1:3">
      <c r="A103" s="1">
        <v>35462</v>
      </c>
      <c r="B103">
        <v>8.0000000000000002E-3</v>
      </c>
      <c r="C103">
        <v>7.561459543166861E-2</v>
      </c>
    </row>
    <row r="104" spans="1:3">
      <c r="A104" s="1">
        <v>35490</v>
      </c>
      <c r="B104">
        <v>-4.2000000000000003E-2</v>
      </c>
      <c r="C104">
        <v>-4.919802937934431E-2</v>
      </c>
    </row>
    <row r="105" spans="1:3">
      <c r="A105" s="1">
        <v>35521</v>
      </c>
      <c r="B105">
        <v>0.06</v>
      </c>
      <c r="C105">
        <v>0.23751951923531911</v>
      </c>
    </row>
    <row r="106" spans="1:3">
      <c r="A106" s="1">
        <v>35551</v>
      </c>
      <c r="B106">
        <v>6.0999999999999999E-2</v>
      </c>
      <c r="C106">
        <v>0.34426919032597264</v>
      </c>
    </row>
    <row r="107" spans="1:3">
      <c r="A107" s="1">
        <v>35582</v>
      </c>
      <c r="B107">
        <v>4.4999999999999998E-2</v>
      </c>
      <c r="C107">
        <v>4.3890089885083659E-2</v>
      </c>
    </row>
    <row r="108" spans="1:3">
      <c r="A108" s="1">
        <v>35612</v>
      </c>
      <c r="B108">
        <v>7.9000000000000001E-2</v>
      </c>
      <c r="C108">
        <v>0.45610234611297307</v>
      </c>
    </row>
    <row r="109" spans="1:3">
      <c r="A109" s="1">
        <v>35643</v>
      </c>
      <c r="B109">
        <v>-5.6000000000000001E-2</v>
      </c>
      <c r="C109">
        <v>-4.0205847953216411E-2</v>
      </c>
    </row>
    <row r="110" spans="1:3">
      <c r="A110" s="1">
        <v>35674</v>
      </c>
      <c r="B110">
        <v>5.5E-2</v>
      </c>
      <c r="C110">
        <v>0.18050654136364536</v>
      </c>
    </row>
    <row r="111" spans="1:3">
      <c r="A111" s="1">
        <v>35704</v>
      </c>
      <c r="B111">
        <v>-3.3000000000000002E-2</v>
      </c>
      <c r="C111">
        <v>-0.17290699786942387</v>
      </c>
    </row>
    <row r="112" spans="1:3">
      <c r="A112" s="1">
        <v>35735</v>
      </c>
      <c r="B112">
        <v>4.5999999999999999E-2</v>
      </c>
      <c r="C112">
        <v>5.0700906585726409E-2</v>
      </c>
    </row>
    <row r="113" spans="1:3">
      <c r="A113" s="1">
        <v>35765</v>
      </c>
      <c r="B113">
        <v>1.7000000000000001E-2</v>
      </c>
      <c r="C113">
        <v>-2.2236159416158781E-3</v>
      </c>
    </row>
    <row r="114" spans="1:3">
      <c r="A114" s="1">
        <v>35796</v>
      </c>
      <c r="B114">
        <v>1.0999999999999999E-2</v>
      </c>
      <c r="C114">
        <v>0.18378095238095243</v>
      </c>
    </row>
    <row r="115" spans="1:3">
      <c r="A115" s="1">
        <v>35827</v>
      </c>
      <c r="B115">
        <v>7.1999999999999995E-2</v>
      </c>
      <c r="C115">
        <v>0.40666307312324518</v>
      </c>
    </row>
    <row r="116" spans="1:3">
      <c r="A116" s="1">
        <v>35855</v>
      </c>
      <c r="B116">
        <v>5.0999999999999997E-2</v>
      </c>
      <c r="C116">
        <v>-3.1279311843700718E-2</v>
      </c>
    </row>
    <row r="117" spans="1:3">
      <c r="A117" s="1">
        <v>35886</v>
      </c>
      <c r="B117">
        <v>0.01</v>
      </c>
      <c r="C117">
        <v>0.1918819188191882</v>
      </c>
    </row>
    <row r="118" spans="1:3">
      <c r="A118" s="1">
        <v>35916</v>
      </c>
      <c r="B118">
        <v>-1.7000000000000001E-2</v>
      </c>
      <c r="C118">
        <v>2.0512693498452073E-2</v>
      </c>
    </row>
    <row r="119" spans="1:3">
      <c r="A119" s="1">
        <v>35947</v>
      </c>
      <c r="B119">
        <v>4.1000000000000002E-2</v>
      </c>
      <c r="C119">
        <v>0.12627659987573769</v>
      </c>
    </row>
    <row r="120" spans="1:3">
      <c r="A120" s="1">
        <v>35977</v>
      </c>
      <c r="B120">
        <v>-1.0999999999999999E-2</v>
      </c>
      <c r="C120">
        <v>0.17003331451400888</v>
      </c>
    </row>
    <row r="121" spans="1:3">
      <c r="A121" s="1">
        <v>36008</v>
      </c>
      <c r="B121">
        <v>-0.14499999999999999</v>
      </c>
      <c r="C121">
        <v>-7.9135418661873222E-2</v>
      </c>
    </row>
    <row r="122" spans="1:3">
      <c r="A122" s="1">
        <v>36039</v>
      </c>
      <c r="B122">
        <v>6.4000000000000001E-2</v>
      </c>
      <c r="C122">
        <v>0.315</v>
      </c>
    </row>
    <row r="123" spans="1:3">
      <c r="A123" s="1">
        <v>36069</v>
      </c>
      <c r="B123">
        <v>8.1000000000000003E-2</v>
      </c>
      <c r="C123">
        <v>-3.8022813688212928E-3</v>
      </c>
    </row>
    <row r="124" spans="1:3">
      <c r="A124" s="1">
        <v>36100</v>
      </c>
      <c r="B124">
        <v>6.0999999999999999E-2</v>
      </c>
      <c r="C124">
        <v>-7.1566412213740507E-2</v>
      </c>
    </row>
    <row r="125" spans="1:3">
      <c r="A125" s="1">
        <v>36130</v>
      </c>
      <c r="B125">
        <v>5.8000000000000003E-2</v>
      </c>
      <c r="C125">
        <v>0.2034979708085852</v>
      </c>
    </row>
    <row r="126" spans="1:3">
      <c r="A126" s="1">
        <v>36161</v>
      </c>
      <c r="B126">
        <v>4.2000000000000003E-2</v>
      </c>
      <c r="C126">
        <v>0.36635167706004834</v>
      </c>
    </row>
    <row r="127" spans="1:3">
      <c r="A127" s="1">
        <v>36192</v>
      </c>
      <c r="B127">
        <v>-3.1E-2</v>
      </c>
      <c r="C127">
        <v>-0.19875000000000001</v>
      </c>
    </row>
    <row r="128" spans="1:3">
      <c r="A128" s="1">
        <v>36220</v>
      </c>
      <c r="B128">
        <v>0.04</v>
      </c>
      <c r="C128">
        <v>2.0280811232449299E-2</v>
      </c>
    </row>
    <row r="129" spans="1:3">
      <c r="A129" s="1">
        <v>36251</v>
      </c>
      <c r="B129">
        <v>3.9E-2</v>
      </c>
      <c r="C129">
        <v>7.6452599388379203E-3</v>
      </c>
    </row>
    <row r="130" spans="1:3">
      <c r="A130" s="1">
        <v>36281</v>
      </c>
      <c r="B130">
        <v>-2.4E-2</v>
      </c>
      <c r="C130">
        <v>-0.1638846737481032</v>
      </c>
    </row>
    <row r="131" spans="1:3">
      <c r="A131" s="1">
        <v>36312</v>
      </c>
      <c r="B131">
        <v>5.6000000000000001E-2</v>
      </c>
      <c r="C131">
        <v>7.441016333938294E-2</v>
      </c>
    </row>
    <row r="132" spans="1:3">
      <c r="A132" s="1">
        <v>36342</v>
      </c>
      <c r="B132">
        <v>-3.1E-2</v>
      </c>
      <c r="C132">
        <v>0.10472972972972973</v>
      </c>
    </row>
    <row r="133" spans="1:3">
      <c r="A133" s="1">
        <v>36373</v>
      </c>
      <c r="B133">
        <v>-5.0000000000000001E-3</v>
      </c>
      <c r="C133">
        <v>0.19418960244648317</v>
      </c>
    </row>
    <row r="134" spans="1:3">
      <c r="A134" s="1">
        <v>36404</v>
      </c>
      <c r="B134">
        <v>-2.7E-2</v>
      </c>
      <c r="C134">
        <v>-0.14340588988476313</v>
      </c>
    </row>
    <row r="135" spans="1:3">
      <c r="A135" s="1">
        <v>36434</v>
      </c>
      <c r="B135">
        <v>6.3E-2</v>
      </c>
      <c r="C135">
        <v>-4.0358744394618833E-2</v>
      </c>
    </row>
    <row r="136" spans="1:3">
      <c r="A136" s="1">
        <v>36465</v>
      </c>
      <c r="B136">
        <v>0.02</v>
      </c>
      <c r="C136">
        <v>7.1651090342679122E-2</v>
      </c>
    </row>
    <row r="137" spans="1:3">
      <c r="A137" s="1">
        <v>36495</v>
      </c>
      <c r="B137">
        <v>5.8999999999999997E-2</v>
      </c>
      <c r="C137">
        <v>0.18604651162790697</v>
      </c>
    </row>
    <row r="138" spans="1:3">
      <c r="A138" s="1">
        <v>36526</v>
      </c>
      <c r="B138">
        <v>-0.05</v>
      </c>
      <c r="C138">
        <v>-0.24632352941176472</v>
      </c>
    </row>
    <row r="139" spans="1:3">
      <c r="A139" s="1">
        <v>36557</v>
      </c>
      <c r="B139">
        <v>-1.9E-2</v>
      </c>
      <c r="C139">
        <v>6.1788617886178863E-2</v>
      </c>
    </row>
    <row r="140" spans="1:3">
      <c r="A140" s="1">
        <v>36586</v>
      </c>
      <c r="B140">
        <v>9.8000000000000004E-2</v>
      </c>
      <c r="C140">
        <v>0.32159264931087289</v>
      </c>
    </row>
    <row r="141" spans="1:3">
      <c r="A141" s="1">
        <v>36617</v>
      </c>
      <c r="B141">
        <v>-0.03</v>
      </c>
      <c r="C141">
        <v>-7.0683661645422946E-2</v>
      </c>
    </row>
    <row r="142" spans="1:3">
      <c r="A142" s="1">
        <v>36647</v>
      </c>
      <c r="B142">
        <v>-2.1000000000000001E-2</v>
      </c>
      <c r="C142">
        <v>-0.1396508728179551</v>
      </c>
    </row>
    <row r="143" spans="1:3">
      <c r="A143" s="1">
        <v>36678</v>
      </c>
      <c r="B143">
        <v>2.5000000000000001E-2</v>
      </c>
      <c r="C143">
        <v>0.14347826086956522</v>
      </c>
    </row>
    <row r="144" spans="1:3">
      <c r="A144" s="1">
        <v>36708</v>
      </c>
      <c r="B144">
        <v>-1.6E-2</v>
      </c>
      <c r="C144">
        <v>-0.10899873257287707</v>
      </c>
    </row>
    <row r="145" spans="1:3">
      <c r="A145" s="1">
        <v>36739</v>
      </c>
      <c r="B145">
        <v>6.2E-2</v>
      </c>
      <c r="C145">
        <v>-7.1123755334281651E-3</v>
      </c>
    </row>
    <row r="146" spans="1:3">
      <c r="A146" s="1">
        <v>36770</v>
      </c>
      <c r="B146">
        <v>-5.2999999999999999E-2</v>
      </c>
      <c r="C146">
        <v>-0.29369627507163326</v>
      </c>
    </row>
    <row r="147" spans="1:3">
      <c r="A147" s="1">
        <v>36800</v>
      </c>
      <c r="B147">
        <v>-4.0000000000000001E-3</v>
      </c>
      <c r="C147">
        <v>-4.2596348884381338E-2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6" sqref="B16"/>
    </sheetView>
  </sheetViews>
  <sheetFormatPr baseColWidth="10" defaultRowHeight="16"/>
  <cols>
    <col min="1" max="1" width="14" bestFit="1" customWidth="1"/>
    <col min="4" max="4" width="12" customWidth="1"/>
    <col min="6" max="6" width="4" customWidth="1"/>
  </cols>
  <sheetData>
    <row r="1" spans="1:2">
      <c r="A1" t="s">
        <v>13</v>
      </c>
      <c r="B1" t="s">
        <v>14</v>
      </c>
    </row>
    <row r="2" spans="1:2">
      <c r="A2">
        <v>2000</v>
      </c>
      <c r="B2">
        <v>238139.36951502223</v>
      </c>
    </row>
    <row r="3" spans="1:2">
      <c r="A3">
        <v>2200</v>
      </c>
      <c r="B3">
        <v>259711.95079299854</v>
      </c>
    </row>
    <row r="4" spans="1:2">
      <c r="A4">
        <v>2400</v>
      </c>
      <c r="B4">
        <v>300953.6680434547</v>
      </c>
    </row>
    <row r="5" spans="1:2">
      <c r="A5">
        <v>2900</v>
      </c>
      <c r="B5">
        <v>345131.03312619112</v>
      </c>
    </row>
    <row r="6" spans="1:2">
      <c r="A6">
        <v>3000</v>
      </c>
      <c r="B6">
        <v>369965.73127331986</v>
      </c>
    </row>
    <row r="7" spans="1:2">
      <c r="A7">
        <v>3200</v>
      </c>
      <c r="B7">
        <v>340091.29548752483</v>
      </c>
    </row>
    <row r="8" spans="1:2">
      <c r="A8">
        <v>3600</v>
      </c>
      <c r="B8">
        <v>405425.02096871374</v>
      </c>
    </row>
    <row r="10" spans="1:2">
      <c r="A10" t="s">
        <v>7</v>
      </c>
      <c r="B10">
        <v>99.64</v>
      </c>
    </row>
    <row r="11" spans="1:2">
      <c r="A11" t="s">
        <v>8</v>
      </c>
      <c r="B11">
        <v>48053</v>
      </c>
    </row>
    <row r="16" spans="1:2">
      <c r="A16" t="s">
        <v>15</v>
      </c>
      <c r="B16">
        <f>STEYX(B2:B8,A2:A8)</f>
        <v>18144.666466415827</v>
      </c>
    </row>
    <row r="17" spans="4:9">
      <c r="D17" s="5" t="s">
        <v>16</v>
      </c>
      <c r="E17" s="5"/>
      <c r="F17" s="5"/>
      <c r="G17" s="5">
        <f>Slope*500+Intercept</f>
        <v>97873</v>
      </c>
    </row>
    <row r="19" spans="4:9">
      <c r="D19" s="5" t="s">
        <v>17</v>
      </c>
      <c r="E19" s="5"/>
      <c r="F19" s="5"/>
      <c r="G19" s="5">
        <f>3000*Slope+Intercept</f>
        <v>346973</v>
      </c>
      <c r="H19" s="9" t="s">
        <v>19</v>
      </c>
      <c r="I19" s="5">
        <f>G19+2*B16</f>
        <v>383262.33293283166</v>
      </c>
    </row>
    <row r="21" spans="4:9">
      <c r="D21" t="s">
        <v>18</v>
      </c>
    </row>
    <row r="22" spans="4:9">
      <c r="D22" s="8">
        <f>(500000-G19)/B16</f>
        <v>8.43371798998011</v>
      </c>
      <c r="E22" t="s">
        <v>20</v>
      </c>
    </row>
  </sheetData>
  <sortState ref="A2:B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23" sqref="G23"/>
    </sheetView>
  </sheetViews>
  <sheetFormatPr baseColWidth="10" defaultRowHeight="16"/>
  <sheetData>
    <row r="1" spans="1:2">
      <c r="A1" t="s">
        <v>21</v>
      </c>
      <c r="B1" t="s">
        <v>22</v>
      </c>
    </row>
    <row r="2" spans="1:2">
      <c r="A2">
        <v>0</v>
      </c>
      <c r="B2">
        <v>32</v>
      </c>
    </row>
    <row r="3" spans="1:2">
      <c r="A3">
        <v>100</v>
      </c>
      <c r="B3">
        <v>212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K11" sqref="K11"/>
    </sheetView>
  </sheetViews>
  <sheetFormatPr baseColWidth="10" defaultRowHeight="16"/>
  <cols>
    <col min="2" max="2" width="13.5" bestFit="1" customWidth="1"/>
    <col min="4" max="4" width="19.83203125" customWidth="1"/>
    <col min="5" max="5" width="5.1640625" customWidth="1"/>
    <col min="6" max="6" width="13.5" bestFit="1" customWidth="1"/>
    <col min="7" max="7" width="7.1640625" customWidth="1"/>
  </cols>
  <sheetData>
    <row r="2" spans="1:2">
      <c r="A2" s="10" t="s">
        <v>23</v>
      </c>
      <c r="B2" s="10" t="s">
        <v>24</v>
      </c>
    </row>
    <row r="3" spans="1:2">
      <c r="A3" s="10" t="s">
        <v>25</v>
      </c>
      <c r="B3" s="10" t="s">
        <v>26</v>
      </c>
    </row>
    <row r="4" spans="1:2">
      <c r="A4" s="10">
        <v>45</v>
      </c>
      <c r="B4" s="10">
        <v>49</v>
      </c>
    </row>
    <row r="5" spans="1:2">
      <c r="A5" s="10">
        <v>58</v>
      </c>
      <c r="B5" s="10">
        <v>60</v>
      </c>
    </row>
    <row r="6" spans="1:2">
      <c r="A6" s="10">
        <v>60</v>
      </c>
      <c r="B6" s="10">
        <v>56</v>
      </c>
    </row>
    <row r="7" spans="1:2">
      <c r="A7" s="10">
        <v>43</v>
      </c>
      <c r="B7" s="10">
        <v>47</v>
      </c>
    </row>
    <row r="8" spans="1:2">
      <c r="A8" s="10">
        <v>58</v>
      </c>
      <c r="B8" s="10">
        <v>60</v>
      </c>
    </row>
    <row r="9" spans="1:2">
      <c r="A9" s="10">
        <v>56</v>
      </c>
      <c r="B9" s="10">
        <v>54</v>
      </c>
    </row>
    <row r="10" spans="1:2">
      <c r="A10" s="10">
        <v>49</v>
      </c>
      <c r="B10" s="10">
        <v>47</v>
      </c>
    </row>
    <row r="11" spans="1:2">
      <c r="A11" s="10">
        <v>53</v>
      </c>
      <c r="B11" s="10">
        <v>54</v>
      </c>
    </row>
    <row r="12" spans="1:2">
      <c r="A12" s="10">
        <v>58</v>
      </c>
      <c r="B12" s="10">
        <v>54</v>
      </c>
    </row>
    <row r="13" spans="1:2">
      <c r="A13" s="10">
        <v>55</v>
      </c>
      <c r="B13" s="10">
        <v>53</v>
      </c>
    </row>
    <row r="14" spans="1:2">
      <c r="A14" s="10">
        <v>54</v>
      </c>
      <c r="B14" s="10">
        <v>51</v>
      </c>
    </row>
    <row r="15" spans="1:2">
      <c r="A15" s="10">
        <v>43</v>
      </c>
      <c r="B15" s="10">
        <v>47</v>
      </c>
    </row>
    <row r="16" spans="1:2">
      <c r="A16" s="10">
        <v>54</v>
      </c>
      <c r="B16" s="10">
        <v>55</v>
      </c>
    </row>
    <row r="17" spans="1:9">
      <c r="A17" s="10">
        <v>58</v>
      </c>
      <c r="B17" s="10">
        <v>60</v>
      </c>
    </row>
    <row r="19" spans="1:9">
      <c r="A19" s="5" t="s">
        <v>27</v>
      </c>
      <c r="B19" s="6">
        <f>STEYX(B4:B17,A4:A17)</f>
        <v>2.4770680381611094</v>
      </c>
      <c r="D19" s="5" t="s">
        <v>28</v>
      </c>
      <c r="E19">
        <v>49</v>
      </c>
      <c r="F19" t="s">
        <v>31</v>
      </c>
    </row>
    <row r="20" spans="1:9">
      <c r="D20" s="5" t="s">
        <v>29</v>
      </c>
      <c r="E20" s="7">
        <f>E19*Slope+Intercept</f>
        <v>50.468000000000004</v>
      </c>
      <c r="F20" t="s">
        <v>31</v>
      </c>
    </row>
    <row r="21" spans="1:9">
      <c r="A21" s="5" t="s">
        <v>7</v>
      </c>
      <c r="B21">
        <v>0.69699999999999995</v>
      </c>
    </row>
    <row r="22" spans="1:9">
      <c r="A22" s="5" t="s">
        <v>8</v>
      </c>
      <c r="B22">
        <v>16.315000000000001</v>
      </c>
      <c r="D22" t="s">
        <v>30</v>
      </c>
      <c r="E22">
        <v>60</v>
      </c>
      <c r="F22" t="s">
        <v>32</v>
      </c>
      <c r="H22">
        <f>(E22-E20)/B19</f>
        <v>3.8480977725085932</v>
      </c>
      <c r="I22" t="s">
        <v>33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activeCell="K29" sqref="K29"/>
    </sheetView>
  </sheetViews>
  <sheetFormatPr baseColWidth="10" defaultRowHeight="16"/>
  <cols>
    <col min="5" max="5" width="13.83203125" customWidth="1"/>
    <col min="6" max="6" width="12.33203125" customWidth="1"/>
  </cols>
  <sheetData>
    <row r="1" spans="1:3">
      <c r="A1" t="s">
        <v>34</v>
      </c>
    </row>
    <row r="3" spans="1:3">
      <c r="A3" s="14" t="s">
        <v>35</v>
      </c>
      <c r="B3" s="14" t="s">
        <v>36</v>
      </c>
      <c r="C3" s="14" t="s">
        <v>37</v>
      </c>
    </row>
    <row r="4" spans="1:3">
      <c r="A4" s="11">
        <v>25569</v>
      </c>
      <c r="B4" s="12">
        <v>1</v>
      </c>
      <c r="C4" s="13">
        <v>1059.8</v>
      </c>
    </row>
    <row r="5" spans="1:3">
      <c r="A5" s="11">
        <v>25659</v>
      </c>
      <c r="B5" s="12">
        <f>B4+1</f>
        <v>2</v>
      </c>
      <c r="C5" s="13">
        <v>1076.7</v>
      </c>
    </row>
    <row r="6" spans="1:3">
      <c r="A6" s="11">
        <v>25750</v>
      </c>
      <c r="B6" s="12">
        <f t="shared" ref="B6:B69" si="0">B5+1</f>
        <v>3</v>
      </c>
      <c r="C6" s="13">
        <v>1095</v>
      </c>
    </row>
    <row r="7" spans="1:3">
      <c r="A7" s="11">
        <v>25842</v>
      </c>
      <c r="B7" s="12">
        <f t="shared" si="0"/>
        <v>4</v>
      </c>
      <c r="C7" s="13">
        <v>1097.5</v>
      </c>
    </row>
    <row r="8" spans="1:3">
      <c r="A8" s="11">
        <v>25934</v>
      </c>
      <c r="B8" s="12">
        <f t="shared" si="0"/>
        <v>5</v>
      </c>
      <c r="C8" s="13">
        <v>1145.2</v>
      </c>
    </row>
    <row r="9" spans="1:3">
      <c r="A9" s="11">
        <v>26024</v>
      </c>
      <c r="B9" s="12">
        <f t="shared" si="0"/>
        <v>6</v>
      </c>
      <c r="C9" s="13">
        <v>1167.3</v>
      </c>
    </row>
    <row r="10" spans="1:3">
      <c r="A10" s="11">
        <v>26115</v>
      </c>
      <c r="B10" s="12">
        <f t="shared" si="0"/>
        <v>7</v>
      </c>
      <c r="C10" s="13">
        <v>1187.5999999999999</v>
      </c>
    </row>
    <row r="11" spans="1:3">
      <c r="A11" s="11">
        <v>26207</v>
      </c>
      <c r="B11" s="12">
        <f t="shared" si="0"/>
        <v>8</v>
      </c>
      <c r="C11" s="13">
        <v>1201.3</v>
      </c>
    </row>
    <row r="12" spans="1:3">
      <c r="A12" s="11">
        <v>26299</v>
      </c>
      <c r="B12" s="12">
        <f t="shared" si="0"/>
        <v>9</v>
      </c>
      <c r="C12" s="13">
        <v>1242</v>
      </c>
    </row>
    <row r="13" spans="1:3">
      <c r="A13" s="11">
        <v>26390</v>
      </c>
      <c r="B13" s="12">
        <f t="shared" si="0"/>
        <v>10</v>
      </c>
      <c r="C13" s="13">
        <v>1278.2</v>
      </c>
    </row>
    <row r="14" spans="1:3">
      <c r="A14" s="11">
        <v>26481</v>
      </c>
      <c r="B14" s="12">
        <f t="shared" si="0"/>
        <v>11</v>
      </c>
      <c r="C14" s="13">
        <v>1302.8</v>
      </c>
    </row>
    <row r="15" spans="1:3">
      <c r="A15" s="11">
        <v>26573</v>
      </c>
      <c r="B15" s="12">
        <f t="shared" si="0"/>
        <v>12</v>
      </c>
      <c r="C15" s="13">
        <v>1341</v>
      </c>
    </row>
    <row r="16" spans="1:3">
      <c r="A16" s="11">
        <v>26665</v>
      </c>
      <c r="B16" s="12">
        <f t="shared" si="0"/>
        <v>13</v>
      </c>
      <c r="C16" s="13">
        <v>1391.4</v>
      </c>
    </row>
    <row r="17" spans="1:7">
      <c r="A17" s="11">
        <v>26755</v>
      </c>
      <c r="B17" s="12">
        <f t="shared" si="0"/>
        <v>14</v>
      </c>
      <c r="C17" s="13">
        <v>1429.2</v>
      </c>
    </row>
    <row r="18" spans="1:7">
      <c r="A18" s="11">
        <v>26846</v>
      </c>
      <c r="B18" s="12">
        <f t="shared" si="0"/>
        <v>15</v>
      </c>
      <c r="C18" s="13">
        <v>1450.7</v>
      </c>
      <c r="E18" s="5" t="s">
        <v>6</v>
      </c>
      <c r="F18" s="7">
        <f>STEYX(C4:C175,B4:B175)</f>
        <v>847.5140231768064</v>
      </c>
    </row>
    <row r="19" spans="1:7">
      <c r="A19" s="11">
        <v>26938</v>
      </c>
      <c r="B19" s="12">
        <f t="shared" si="0"/>
        <v>16</v>
      </c>
      <c r="C19" s="13">
        <v>1493.4</v>
      </c>
    </row>
    <row r="20" spans="1:7">
      <c r="A20" s="11">
        <v>27030</v>
      </c>
      <c r="B20" s="12">
        <f t="shared" si="0"/>
        <v>17</v>
      </c>
      <c r="C20" s="13">
        <v>1511.7</v>
      </c>
      <c r="E20" s="5" t="s">
        <v>41</v>
      </c>
      <c r="F20">
        <v>173</v>
      </c>
    </row>
    <row r="21" spans="1:7">
      <c r="A21" s="11">
        <v>27120</v>
      </c>
      <c r="B21" s="12">
        <f t="shared" si="0"/>
        <v>18</v>
      </c>
      <c r="C21" s="13">
        <v>1550.6</v>
      </c>
      <c r="E21" s="5" t="s">
        <v>38</v>
      </c>
      <c r="F21" s="5"/>
      <c r="G21">
        <f>_C1*F20^2+_C2*F20+Intercept</f>
        <v>17198.262300000002</v>
      </c>
    </row>
    <row r="22" spans="1:7">
      <c r="A22" s="11">
        <v>27211</v>
      </c>
      <c r="B22" s="12">
        <f t="shared" si="0"/>
        <v>19</v>
      </c>
      <c r="C22" s="13">
        <v>1578.7</v>
      </c>
    </row>
    <row r="23" spans="1:7">
      <c r="A23" s="11">
        <v>27303</v>
      </c>
      <c r="B23" s="12">
        <f t="shared" si="0"/>
        <v>20</v>
      </c>
      <c r="C23" s="13">
        <v>1616.3</v>
      </c>
      <c r="E23" s="5" t="s">
        <v>39</v>
      </c>
      <c r="F23">
        <v>0.36570000000000003</v>
      </c>
    </row>
    <row r="24" spans="1:7">
      <c r="A24" s="11">
        <v>27395</v>
      </c>
      <c r="B24" s="12">
        <f t="shared" si="0"/>
        <v>21</v>
      </c>
      <c r="C24" s="13">
        <v>1630.9</v>
      </c>
      <c r="E24" s="5" t="s">
        <v>40</v>
      </c>
      <c r="F24">
        <v>30.919</v>
      </c>
    </row>
    <row r="25" spans="1:7">
      <c r="A25" s="11">
        <v>27485</v>
      </c>
      <c r="B25" s="12">
        <f t="shared" si="0"/>
        <v>22</v>
      </c>
      <c r="C25" s="13">
        <v>1668.1</v>
      </c>
      <c r="E25" s="5" t="s">
        <v>8</v>
      </c>
      <c r="F25">
        <v>904.24</v>
      </c>
    </row>
    <row r="26" spans="1:7">
      <c r="A26" s="11">
        <v>27576</v>
      </c>
      <c r="B26" s="12">
        <f t="shared" si="0"/>
        <v>23</v>
      </c>
      <c r="C26" s="13">
        <v>1726.8</v>
      </c>
    </row>
    <row r="27" spans="1:7">
      <c r="A27" s="11">
        <v>27668</v>
      </c>
      <c r="B27" s="12">
        <f t="shared" si="0"/>
        <v>24</v>
      </c>
      <c r="C27" s="13">
        <v>1781.8</v>
      </c>
    </row>
    <row r="28" spans="1:7">
      <c r="A28" s="11">
        <v>27760</v>
      </c>
      <c r="B28" s="12">
        <f t="shared" si="0"/>
        <v>25</v>
      </c>
      <c r="C28" s="13">
        <v>1840.3</v>
      </c>
    </row>
    <row r="29" spans="1:7">
      <c r="A29" s="11">
        <v>27851</v>
      </c>
      <c r="B29" s="12">
        <f t="shared" si="0"/>
        <v>26</v>
      </c>
      <c r="C29" s="13">
        <v>1873.6</v>
      </c>
    </row>
    <row r="30" spans="1:7">
      <c r="A30" s="11">
        <v>27942</v>
      </c>
      <c r="B30" s="12">
        <f t="shared" si="0"/>
        <v>27</v>
      </c>
      <c r="C30" s="13">
        <v>1907.6</v>
      </c>
    </row>
    <row r="31" spans="1:7">
      <c r="A31" s="11">
        <v>28034</v>
      </c>
      <c r="B31" s="12">
        <f t="shared" si="0"/>
        <v>28</v>
      </c>
      <c r="C31" s="13">
        <v>1956.3</v>
      </c>
    </row>
    <row r="32" spans="1:7">
      <c r="A32" s="11">
        <v>28126</v>
      </c>
      <c r="B32" s="12">
        <f t="shared" si="0"/>
        <v>29</v>
      </c>
      <c r="C32" s="13">
        <v>2013.3</v>
      </c>
    </row>
    <row r="33" spans="1:3">
      <c r="A33" s="11">
        <v>28216</v>
      </c>
      <c r="B33" s="12">
        <f t="shared" si="0"/>
        <v>30</v>
      </c>
      <c r="C33" s="13">
        <v>2080.9</v>
      </c>
    </row>
    <row r="34" spans="1:3">
      <c r="A34" s="11">
        <v>28307</v>
      </c>
      <c r="B34" s="12">
        <f t="shared" si="0"/>
        <v>31</v>
      </c>
      <c r="C34" s="13">
        <v>2143.3000000000002</v>
      </c>
    </row>
    <row r="35" spans="1:3">
      <c r="A35" s="11">
        <v>28399</v>
      </c>
      <c r="B35" s="12">
        <f t="shared" si="0"/>
        <v>32</v>
      </c>
      <c r="C35" s="13">
        <v>2187.5</v>
      </c>
    </row>
    <row r="36" spans="1:3">
      <c r="A36" s="11">
        <v>28491</v>
      </c>
      <c r="B36" s="12">
        <f t="shared" si="0"/>
        <v>33</v>
      </c>
      <c r="C36" s="13">
        <v>2230.8000000000002</v>
      </c>
    </row>
    <row r="37" spans="1:3">
      <c r="A37" s="11">
        <v>28581</v>
      </c>
      <c r="B37" s="12">
        <f t="shared" si="0"/>
        <v>34</v>
      </c>
      <c r="C37" s="13">
        <v>2355.3000000000002</v>
      </c>
    </row>
    <row r="38" spans="1:3">
      <c r="A38" s="11">
        <v>28672</v>
      </c>
      <c r="B38" s="12">
        <f t="shared" si="0"/>
        <v>35</v>
      </c>
      <c r="C38" s="13">
        <v>2419.8000000000002</v>
      </c>
    </row>
    <row r="39" spans="1:3">
      <c r="A39" s="11">
        <v>28764</v>
      </c>
      <c r="B39" s="12">
        <f t="shared" si="0"/>
        <v>36</v>
      </c>
      <c r="C39" s="13">
        <v>2506.8000000000002</v>
      </c>
    </row>
    <row r="40" spans="1:3">
      <c r="A40" s="11">
        <v>28856</v>
      </c>
      <c r="B40" s="12">
        <f t="shared" si="0"/>
        <v>37</v>
      </c>
      <c r="C40" s="13">
        <v>2557.1999999999998</v>
      </c>
    </row>
    <row r="41" spans="1:3">
      <c r="A41" s="11">
        <v>28946</v>
      </c>
      <c r="B41" s="12">
        <f t="shared" si="0"/>
        <v>38</v>
      </c>
      <c r="C41" s="13">
        <v>2625.4</v>
      </c>
    </row>
    <row r="42" spans="1:3">
      <c r="A42" s="11">
        <v>29037</v>
      </c>
      <c r="B42" s="12">
        <f t="shared" si="0"/>
        <v>39</v>
      </c>
      <c r="C42" s="13">
        <v>2706.5</v>
      </c>
    </row>
    <row r="43" spans="1:3">
      <c r="A43" s="11">
        <v>29129</v>
      </c>
      <c r="B43" s="12">
        <f t="shared" si="0"/>
        <v>40</v>
      </c>
      <c r="C43" s="13">
        <v>2767.2</v>
      </c>
    </row>
    <row r="44" spans="1:3">
      <c r="A44" s="11">
        <v>29221</v>
      </c>
      <c r="B44" s="12">
        <f t="shared" si="0"/>
        <v>41</v>
      </c>
      <c r="C44" s="13">
        <v>2834.5</v>
      </c>
    </row>
    <row r="45" spans="1:3">
      <c r="A45" s="11">
        <v>29312</v>
      </c>
      <c r="B45" s="12">
        <f t="shared" si="0"/>
        <v>42</v>
      </c>
      <c r="C45" s="13">
        <v>2835.7</v>
      </c>
    </row>
    <row r="46" spans="1:3">
      <c r="A46" s="11">
        <v>29403</v>
      </c>
      <c r="B46" s="12">
        <f t="shared" si="0"/>
        <v>43</v>
      </c>
      <c r="C46" s="13">
        <v>2894.5</v>
      </c>
    </row>
    <row r="47" spans="1:3">
      <c r="A47" s="11">
        <v>29495</v>
      </c>
      <c r="B47" s="12">
        <f t="shared" si="0"/>
        <v>44</v>
      </c>
      <c r="C47" s="13">
        <v>3022.1</v>
      </c>
    </row>
    <row r="48" spans="1:3">
      <c r="A48" s="11">
        <v>29587</v>
      </c>
      <c r="B48" s="12">
        <f t="shared" si="0"/>
        <v>45</v>
      </c>
      <c r="C48" s="13">
        <v>3163.2</v>
      </c>
    </row>
    <row r="49" spans="1:3">
      <c r="A49" s="11">
        <v>29677</v>
      </c>
      <c r="B49" s="12">
        <f t="shared" si="0"/>
        <v>46</v>
      </c>
      <c r="C49" s="13">
        <v>3197.3</v>
      </c>
    </row>
    <row r="50" spans="1:3">
      <c r="A50" s="11">
        <v>29768</v>
      </c>
      <c r="B50" s="12">
        <f t="shared" si="0"/>
        <v>47</v>
      </c>
      <c r="C50" s="13">
        <v>3293.9</v>
      </c>
    </row>
    <row r="51" spans="1:3">
      <c r="A51" s="11">
        <v>29860</v>
      </c>
      <c r="B51" s="12">
        <f t="shared" si="0"/>
        <v>48</v>
      </c>
      <c r="C51" s="13">
        <v>3321.2</v>
      </c>
    </row>
    <row r="52" spans="1:3">
      <c r="A52" s="11">
        <v>29952</v>
      </c>
      <c r="B52" s="12">
        <f t="shared" si="0"/>
        <v>49</v>
      </c>
      <c r="C52" s="13">
        <v>3309.8</v>
      </c>
    </row>
    <row r="53" spans="1:3">
      <c r="A53" s="11">
        <v>30042</v>
      </c>
      <c r="B53" s="12">
        <f t="shared" si="0"/>
        <v>50</v>
      </c>
      <c r="C53" s="13">
        <v>3372.2</v>
      </c>
    </row>
    <row r="54" spans="1:3">
      <c r="A54" s="11">
        <v>30133</v>
      </c>
      <c r="B54" s="12">
        <f t="shared" si="0"/>
        <v>51</v>
      </c>
      <c r="C54" s="13">
        <v>3402.1</v>
      </c>
    </row>
    <row r="55" spans="1:3">
      <c r="A55" s="11">
        <v>30225</v>
      </c>
      <c r="B55" s="12">
        <f t="shared" si="0"/>
        <v>52</v>
      </c>
      <c r="C55" s="13">
        <v>3441.9</v>
      </c>
    </row>
    <row r="56" spans="1:3">
      <c r="A56" s="11">
        <v>30317</v>
      </c>
      <c r="B56" s="12">
        <f t="shared" si="0"/>
        <v>53</v>
      </c>
      <c r="C56" s="13">
        <v>3514.4</v>
      </c>
    </row>
    <row r="57" spans="1:3">
      <c r="A57" s="11">
        <v>30407</v>
      </c>
      <c r="B57" s="12">
        <f t="shared" si="0"/>
        <v>54</v>
      </c>
      <c r="C57" s="13">
        <v>3620.6</v>
      </c>
    </row>
    <row r="58" spans="1:3">
      <c r="A58" s="11">
        <v>30498</v>
      </c>
      <c r="B58" s="12">
        <f t="shared" si="0"/>
        <v>55</v>
      </c>
      <c r="C58" s="13">
        <v>3730.1</v>
      </c>
    </row>
    <row r="59" spans="1:3">
      <c r="A59" s="11">
        <v>30590</v>
      </c>
      <c r="B59" s="12">
        <f t="shared" si="0"/>
        <v>56</v>
      </c>
      <c r="C59" s="13">
        <v>3835.8</v>
      </c>
    </row>
    <row r="60" spans="1:3">
      <c r="A60" s="11">
        <v>30682</v>
      </c>
      <c r="B60" s="12">
        <f t="shared" si="0"/>
        <v>57</v>
      </c>
      <c r="C60" s="13">
        <v>3949.8</v>
      </c>
    </row>
    <row r="61" spans="1:3">
      <c r="A61" s="11">
        <v>30773</v>
      </c>
      <c r="B61" s="12">
        <f t="shared" si="0"/>
        <v>58</v>
      </c>
      <c r="C61" s="13">
        <v>4052.5</v>
      </c>
    </row>
    <row r="62" spans="1:3">
      <c r="A62" s="11">
        <v>30864</v>
      </c>
      <c r="B62" s="12">
        <f t="shared" si="0"/>
        <v>59</v>
      </c>
      <c r="C62" s="13">
        <v>4124.7</v>
      </c>
    </row>
    <row r="63" spans="1:3">
      <c r="A63" s="11">
        <v>30956</v>
      </c>
      <c r="B63" s="12">
        <f t="shared" si="0"/>
        <v>60</v>
      </c>
      <c r="C63" s="13">
        <v>4180.8</v>
      </c>
    </row>
    <row r="64" spans="1:3">
      <c r="A64" s="11">
        <v>31048</v>
      </c>
      <c r="B64" s="12">
        <f t="shared" si="0"/>
        <v>61</v>
      </c>
      <c r="C64" s="13">
        <v>4262.7</v>
      </c>
    </row>
    <row r="65" spans="1:3">
      <c r="A65" s="11">
        <v>31138</v>
      </c>
      <c r="B65" s="12">
        <f t="shared" si="0"/>
        <v>62</v>
      </c>
      <c r="C65" s="13">
        <v>4330</v>
      </c>
    </row>
    <row r="66" spans="1:3">
      <c r="A66" s="11">
        <v>31229</v>
      </c>
      <c r="B66" s="12">
        <f t="shared" si="0"/>
        <v>63</v>
      </c>
      <c r="C66" s="13">
        <v>4417</v>
      </c>
    </row>
    <row r="67" spans="1:3">
      <c r="A67" s="11">
        <v>31321</v>
      </c>
      <c r="B67" s="12">
        <f t="shared" si="0"/>
        <v>64</v>
      </c>
      <c r="C67" s="13">
        <v>4478.7</v>
      </c>
    </row>
    <row r="68" spans="1:3">
      <c r="A68" s="11">
        <v>31413</v>
      </c>
      <c r="B68" s="12">
        <f t="shared" si="0"/>
        <v>65</v>
      </c>
      <c r="C68" s="13">
        <v>4538.5</v>
      </c>
    </row>
    <row r="69" spans="1:3">
      <c r="A69" s="11">
        <v>31503</v>
      </c>
      <c r="B69" s="12">
        <f t="shared" si="0"/>
        <v>66</v>
      </c>
      <c r="C69" s="13">
        <v>4570.7</v>
      </c>
    </row>
    <row r="70" spans="1:3">
      <c r="A70" s="11">
        <v>31594</v>
      </c>
      <c r="B70" s="12">
        <f t="shared" ref="B70:B133" si="1">B69+1</f>
        <v>67</v>
      </c>
      <c r="C70" s="13">
        <v>4637.8</v>
      </c>
    </row>
    <row r="71" spans="1:3">
      <c r="A71" s="11">
        <v>31686</v>
      </c>
      <c r="B71" s="12">
        <f t="shared" si="1"/>
        <v>68</v>
      </c>
      <c r="C71" s="13">
        <v>4681.3999999999996</v>
      </c>
    </row>
    <row r="72" spans="1:3">
      <c r="A72" s="11">
        <v>31778</v>
      </c>
      <c r="B72" s="12">
        <f t="shared" si="1"/>
        <v>69</v>
      </c>
      <c r="C72" s="13">
        <v>4750.6000000000004</v>
      </c>
    </row>
    <row r="73" spans="1:3">
      <c r="A73" s="11">
        <v>31868</v>
      </c>
      <c r="B73" s="12">
        <f t="shared" si="1"/>
        <v>70</v>
      </c>
      <c r="C73" s="13">
        <v>4839.6000000000004</v>
      </c>
    </row>
    <row r="74" spans="1:3">
      <c r="A74" s="11">
        <v>31959</v>
      </c>
      <c r="B74" s="12">
        <f t="shared" si="1"/>
        <v>71</v>
      </c>
      <c r="C74" s="13">
        <v>4918.3</v>
      </c>
    </row>
    <row r="75" spans="1:3">
      <c r="A75" s="11">
        <v>32051</v>
      </c>
      <c r="B75" s="12">
        <f t="shared" si="1"/>
        <v>72</v>
      </c>
      <c r="C75" s="13">
        <v>5042.3</v>
      </c>
    </row>
    <row r="76" spans="1:3">
      <c r="A76" s="11">
        <v>32143</v>
      </c>
      <c r="B76" s="12">
        <f t="shared" si="1"/>
        <v>73</v>
      </c>
      <c r="C76" s="13">
        <v>5115.6000000000004</v>
      </c>
    </row>
    <row r="77" spans="1:3">
      <c r="A77" s="11">
        <v>32234</v>
      </c>
      <c r="B77" s="12">
        <f t="shared" si="1"/>
        <v>74</v>
      </c>
      <c r="C77" s="13">
        <v>5230.5</v>
      </c>
    </row>
    <row r="78" spans="1:3">
      <c r="A78" s="11">
        <v>32325</v>
      </c>
      <c r="B78" s="12">
        <f t="shared" si="1"/>
        <v>75</v>
      </c>
      <c r="C78" s="13">
        <v>5319.6</v>
      </c>
    </row>
    <row r="79" spans="1:3">
      <c r="A79" s="11">
        <v>32417</v>
      </c>
      <c r="B79" s="12">
        <f t="shared" si="1"/>
        <v>76</v>
      </c>
      <c r="C79" s="13">
        <v>5435.4</v>
      </c>
    </row>
    <row r="80" spans="1:3">
      <c r="A80" s="11">
        <v>32509</v>
      </c>
      <c r="B80" s="12">
        <f t="shared" si="1"/>
        <v>77</v>
      </c>
      <c r="C80" s="13">
        <v>5549.7</v>
      </c>
    </row>
    <row r="81" spans="1:3">
      <c r="A81" s="11">
        <v>32599</v>
      </c>
      <c r="B81" s="12">
        <f t="shared" si="1"/>
        <v>78</v>
      </c>
      <c r="C81" s="13">
        <v>5650.1</v>
      </c>
    </row>
    <row r="82" spans="1:3">
      <c r="A82" s="11">
        <v>32690</v>
      </c>
      <c r="B82" s="12">
        <f t="shared" si="1"/>
        <v>79</v>
      </c>
      <c r="C82" s="13">
        <v>5735.8</v>
      </c>
    </row>
    <row r="83" spans="1:3">
      <c r="A83" s="11">
        <v>32782</v>
      </c>
      <c r="B83" s="12">
        <f t="shared" si="1"/>
        <v>80</v>
      </c>
      <c r="C83" s="13">
        <v>5794.2</v>
      </c>
    </row>
    <row r="84" spans="1:3">
      <c r="A84" s="11">
        <v>32874</v>
      </c>
      <c r="B84" s="12">
        <f t="shared" si="1"/>
        <v>81</v>
      </c>
      <c r="C84" s="13">
        <v>5920.3</v>
      </c>
    </row>
    <row r="85" spans="1:3">
      <c r="A85" s="11">
        <v>32964</v>
      </c>
      <c r="B85" s="12">
        <f t="shared" si="1"/>
        <v>82</v>
      </c>
      <c r="C85" s="13">
        <v>6006.3</v>
      </c>
    </row>
    <row r="86" spans="1:3">
      <c r="A86" s="11">
        <v>33055</v>
      </c>
      <c r="B86" s="12">
        <f t="shared" si="1"/>
        <v>83</v>
      </c>
      <c r="C86" s="13">
        <v>6056.6</v>
      </c>
    </row>
    <row r="87" spans="1:3">
      <c r="A87" s="11">
        <v>33147</v>
      </c>
      <c r="B87" s="12">
        <f t="shared" si="1"/>
        <v>84</v>
      </c>
      <c r="C87" s="13">
        <v>6073.8</v>
      </c>
    </row>
    <row r="88" spans="1:3">
      <c r="A88" s="11">
        <v>33239</v>
      </c>
      <c r="B88" s="12">
        <f t="shared" si="1"/>
        <v>85</v>
      </c>
      <c r="C88" s="13">
        <v>6094.3</v>
      </c>
    </row>
    <row r="89" spans="1:3">
      <c r="A89" s="11">
        <v>33329</v>
      </c>
      <c r="B89" s="12">
        <f t="shared" si="1"/>
        <v>86</v>
      </c>
      <c r="C89" s="13">
        <v>6172.1</v>
      </c>
    </row>
    <row r="90" spans="1:3">
      <c r="A90" s="11">
        <v>33420</v>
      </c>
      <c r="B90" s="12">
        <f t="shared" si="1"/>
        <v>87</v>
      </c>
      <c r="C90" s="13">
        <v>6243.5</v>
      </c>
    </row>
    <row r="91" spans="1:3">
      <c r="A91" s="11">
        <v>33512</v>
      </c>
      <c r="B91" s="12">
        <f t="shared" si="1"/>
        <v>88</v>
      </c>
      <c r="C91" s="13">
        <v>6312.5</v>
      </c>
    </row>
    <row r="92" spans="1:3">
      <c r="A92" s="11">
        <v>33604</v>
      </c>
      <c r="B92" s="12">
        <f t="shared" si="1"/>
        <v>89</v>
      </c>
      <c r="C92" s="13">
        <v>6413.5</v>
      </c>
    </row>
    <row r="93" spans="1:3">
      <c r="A93" s="11">
        <v>33695</v>
      </c>
      <c r="B93" s="12">
        <f t="shared" si="1"/>
        <v>90</v>
      </c>
      <c r="C93" s="13">
        <v>6524.3</v>
      </c>
    </row>
    <row r="94" spans="1:3">
      <c r="A94" s="11">
        <v>33786</v>
      </c>
      <c r="B94" s="12">
        <f t="shared" si="1"/>
        <v>91</v>
      </c>
      <c r="C94" s="13">
        <v>6615.7</v>
      </c>
    </row>
    <row r="95" spans="1:3">
      <c r="A95" s="11">
        <v>33878</v>
      </c>
      <c r="B95" s="12">
        <f t="shared" si="1"/>
        <v>92</v>
      </c>
      <c r="C95" s="13">
        <v>6727.8</v>
      </c>
    </row>
    <row r="96" spans="1:3">
      <c r="A96" s="11">
        <v>33970</v>
      </c>
      <c r="B96" s="12">
        <f t="shared" si="1"/>
        <v>93</v>
      </c>
      <c r="C96" s="13">
        <v>6786.2</v>
      </c>
    </row>
    <row r="97" spans="1:3">
      <c r="A97" s="11">
        <v>34060</v>
      </c>
      <c r="B97" s="12">
        <f t="shared" si="1"/>
        <v>94</v>
      </c>
      <c r="C97" s="13">
        <v>6861</v>
      </c>
    </row>
    <row r="98" spans="1:3">
      <c r="A98" s="11">
        <v>34151</v>
      </c>
      <c r="B98" s="12">
        <f t="shared" si="1"/>
        <v>95</v>
      </c>
      <c r="C98" s="13">
        <v>6941.2</v>
      </c>
    </row>
    <row r="99" spans="1:3">
      <c r="A99" s="11">
        <v>34243</v>
      </c>
      <c r="B99" s="12">
        <f t="shared" si="1"/>
        <v>96</v>
      </c>
      <c r="C99" s="13">
        <v>7054.3</v>
      </c>
    </row>
    <row r="100" spans="1:3">
      <c r="A100" s="11">
        <v>34335</v>
      </c>
      <c r="B100" s="12">
        <f t="shared" si="1"/>
        <v>97</v>
      </c>
      <c r="C100" s="13">
        <v>7164.5</v>
      </c>
    </row>
    <row r="101" spans="1:3">
      <c r="A101" s="11">
        <v>34425</v>
      </c>
      <c r="B101" s="12">
        <f t="shared" si="1"/>
        <v>98</v>
      </c>
      <c r="C101" s="13">
        <v>7293.6</v>
      </c>
    </row>
    <row r="102" spans="1:3">
      <c r="A102" s="11">
        <v>34516</v>
      </c>
      <c r="B102" s="12">
        <f t="shared" si="1"/>
        <v>99</v>
      </c>
      <c r="C102" s="13">
        <v>7374.4</v>
      </c>
    </row>
    <row r="103" spans="1:3">
      <c r="A103" s="11">
        <v>34608</v>
      </c>
      <c r="B103" s="12">
        <f t="shared" si="1"/>
        <v>100</v>
      </c>
      <c r="C103" s="13">
        <v>7497.9</v>
      </c>
    </row>
    <row r="104" spans="1:3">
      <c r="A104" s="11">
        <v>34700</v>
      </c>
      <c r="B104" s="12">
        <f t="shared" si="1"/>
        <v>101</v>
      </c>
      <c r="C104" s="13">
        <v>7575.9</v>
      </c>
    </row>
    <row r="105" spans="1:3">
      <c r="A105" s="11">
        <v>34790</v>
      </c>
      <c r="B105" s="12">
        <f t="shared" si="1"/>
        <v>102</v>
      </c>
      <c r="C105" s="13">
        <v>7638.3</v>
      </c>
    </row>
    <row r="106" spans="1:3">
      <c r="A106" s="11">
        <v>34881</v>
      </c>
      <c r="B106" s="12">
        <f t="shared" si="1"/>
        <v>103</v>
      </c>
      <c r="C106" s="13">
        <v>7726.1</v>
      </c>
    </row>
    <row r="107" spans="1:3">
      <c r="A107" s="11">
        <v>34973</v>
      </c>
      <c r="B107" s="12">
        <f t="shared" si="1"/>
        <v>104</v>
      </c>
      <c r="C107" s="13">
        <v>7830.8</v>
      </c>
    </row>
    <row r="108" spans="1:3">
      <c r="A108" s="11">
        <v>35065</v>
      </c>
      <c r="B108" s="12">
        <f t="shared" si="1"/>
        <v>105</v>
      </c>
      <c r="C108" s="13">
        <v>7931.3</v>
      </c>
    </row>
    <row r="109" spans="1:3">
      <c r="A109" s="11">
        <v>35156</v>
      </c>
      <c r="B109" s="12">
        <f t="shared" si="1"/>
        <v>106</v>
      </c>
      <c r="C109" s="13">
        <v>8091.4</v>
      </c>
    </row>
    <row r="110" spans="1:3">
      <c r="A110" s="11">
        <v>35247</v>
      </c>
      <c r="B110" s="12">
        <f t="shared" si="1"/>
        <v>107</v>
      </c>
      <c r="C110" s="13">
        <v>8185.8</v>
      </c>
    </row>
    <row r="111" spans="1:3">
      <c r="A111" s="11">
        <v>35339</v>
      </c>
      <c r="B111" s="12">
        <f t="shared" si="1"/>
        <v>108</v>
      </c>
      <c r="C111" s="13">
        <v>8319.2999999999993</v>
      </c>
    </row>
    <row r="112" spans="1:3">
      <c r="A112" s="11">
        <v>35431</v>
      </c>
      <c r="B112" s="12">
        <f t="shared" si="1"/>
        <v>109</v>
      </c>
      <c r="C112" s="13">
        <v>8426</v>
      </c>
    </row>
    <row r="113" spans="1:3">
      <c r="A113" s="11">
        <v>35521</v>
      </c>
      <c r="B113" s="12">
        <f t="shared" si="1"/>
        <v>110</v>
      </c>
      <c r="C113" s="13">
        <v>8583.4</v>
      </c>
    </row>
    <row r="114" spans="1:3">
      <c r="A114" s="11">
        <v>35612</v>
      </c>
      <c r="B114" s="12">
        <f t="shared" si="1"/>
        <v>111</v>
      </c>
      <c r="C114" s="13">
        <v>8715.6</v>
      </c>
    </row>
    <row r="115" spans="1:3">
      <c r="A115" s="11">
        <v>35704</v>
      </c>
      <c r="B115" s="12">
        <f t="shared" si="1"/>
        <v>112</v>
      </c>
      <c r="C115" s="13">
        <v>8805.4</v>
      </c>
    </row>
    <row r="116" spans="1:3">
      <c r="A116" s="11">
        <v>35796</v>
      </c>
      <c r="B116" s="12">
        <f t="shared" si="1"/>
        <v>113</v>
      </c>
      <c r="C116" s="13">
        <v>8915.9</v>
      </c>
    </row>
    <row r="117" spans="1:3">
      <c r="A117" s="11">
        <v>35886</v>
      </c>
      <c r="B117" s="12">
        <f t="shared" si="1"/>
        <v>114</v>
      </c>
      <c r="C117" s="13">
        <v>9018</v>
      </c>
    </row>
    <row r="118" spans="1:3">
      <c r="A118" s="11">
        <v>35977</v>
      </c>
      <c r="B118" s="12">
        <f t="shared" si="1"/>
        <v>115</v>
      </c>
      <c r="C118" s="13">
        <v>9156.9</v>
      </c>
    </row>
    <row r="119" spans="1:3">
      <c r="A119" s="11">
        <v>36069</v>
      </c>
      <c r="B119" s="12">
        <f t="shared" si="1"/>
        <v>116</v>
      </c>
      <c r="C119" s="13">
        <v>9338.7000000000007</v>
      </c>
    </row>
    <row r="120" spans="1:3">
      <c r="A120" s="11">
        <v>36161</v>
      </c>
      <c r="B120" s="12">
        <f t="shared" si="1"/>
        <v>117</v>
      </c>
      <c r="C120" s="13">
        <v>9472.4</v>
      </c>
    </row>
    <row r="121" spans="1:3">
      <c r="A121" s="11">
        <v>36251</v>
      </c>
      <c r="B121" s="12">
        <f t="shared" si="1"/>
        <v>118</v>
      </c>
      <c r="C121" s="13">
        <v>9588.9</v>
      </c>
    </row>
    <row r="122" spans="1:3">
      <c r="A122" s="11">
        <v>36342</v>
      </c>
      <c r="B122" s="12">
        <f t="shared" si="1"/>
        <v>119</v>
      </c>
      <c r="C122" s="13">
        <v>9743.2999999999993</v>
      </c>
    </row>
    <row r="123" spans="1:3">
      <c r="A123" s="11">
        <v>36434</v>
      </c>
      <c r="B123" s="12">
        <f t="shared" si="1"/>
        <v>120</v>
      </c>
      <c r="C123" s="13">
        <v>9966.7999999999993</v>
      </c>
    </row>
    <row r="124" spans="1:3">
      <c r="A124" s="11">
        <v>36526</v>
      </c>
      <c r="B124" s="12">
        <f t="shared" si="1"/>
        <v>121</v>
      </c>
      <c r="C124" s="13">
        <v>10066.9</v>
      </c>
    </row>
    <row r="125" spans="1:3">
      <c r="A125" s="11">
        <v>36617</v>
      </c>
      <c r="B125" s="12">
        <f t="shared" si="1"/>
        <v>122</v>
      </c>
      <c r="C125" s="13">
        <v>10317.5</v>
      </c>
    </row>
    <row r="126" spans="1:3">
      <c r="A126" s="11">
        <v>36708</v>
      </c>
      <c r="B126" s="12">
        <f t="shared" si="1"/>
        <v>123</v>
      </c>
      <c r="C126" s="13">
        <v>10393.1</v>
      </c>
    </row>
    <row r="127" spans="1:3">
      <c r="A127" s="11">
        <v>36800</v>
      </c>
      <c r="B127" s="12">
        <f t="shared" si="1"/>
        <v>124</v>
      </c>
      <c r="C127" s="13">
        <v>10529.5</v>
      </c>
    </row>
    <row r="128" spans="1:3">
      <c r="A128" s="11">
        <v>36892</v>
      </c>
      <c r="B128" s="12">
        <f t="shared" si="1"/>
        <v>125</v>
      </c>
      <c r="C128" s="13">
        <v>10553</v>
      </c>
    </row>
    <row r="129" spans="1:3">
      <c r="A129" s="11">
        <v>36982</v>
      </c>
      <c r="B129" s="12">
        <f t="shared" si="1"/>
        <v>126</v>
      </c>
      <c r="C129" s="13">
        <v>10691.3</v>
      </c>
    </row>
    <row r="130" spans="1:3">
      <c r="A130" s="11">
        <v>37073</v>
      </c>
      <c r="B130" s="12">
        <f t="shared" si="1"/>
        <v>127</v>
      </c>
      <c r="C130" s="13">
        <v>10671.1</v>
      </c>
    </row>
    <row r="131" spans="1:3">
      <c r="A131" s="11">
        <v>37165</v>
      </c>
      <c r="B131" s="12">
        <f t="shared" si="1"/>
        <v>128</v>
      </c>
      <c r="C131" s="13">
        <v>10792.8</v>
      </c>
    </row>
    <row r="132" spans="1:3">
      <c r="A132" s="11">
        <v>37257</v>
      </c>
      <c r="B132" s="12">
        <f t="shared" si="1"/>
        <v>129</v>
      </c>
      <c r="C132" s="13">
        <v>10888.5</v>
      </c>
    </row>
    <row r="133" spans="1:3">
      <c r="A133" s="11">
        <v>37347</v>
      </c>
      <c r="B133" s="12">
        <f t="shared" si="1"/>
        <v>130</v>
      </c>
      <c r="C133" s="13">
        <v>10970.5</v>
      </c>
    </row>
    <row r="134" spans="1:3">
      <c r="A134" s="11">
        <v>37438</v>
      </c>
      <c r="B134" s="12">
        <f t="shared" ref="B134:B175" si="2">B133+1</f>
        <v>131</v>
      </c>
      <c r="C134" s="13">
        <v>11086.6</v>
      </c>
    </row>
    <row r="135" spans="1:3">
      <c r="A135" s="11">
        <v>37530</v>
      </c>
      <c r="B135" s="12">
        <f t="shared" si="2"/>
        <v>132</v>
      </c>
      <c r="C135" s="13">
        <v>11169.5</v>
      </c>
    </row>
    <row r="136" spans="1:3">
      <c r="A136" s="11">
        <v>37622</v>
      </c>
      <c r="B136" s="12">
        <f t="shared" si="2"/>
        <v>133</v>
      </c>
      <c r="C136" s="13">
        <v>11281.8</v>
      </c>
    </row>
    <row r="137" spans="1:3">
      <c r="A137" s="11">
        <v>37712</v>
      </c>
      <c r="B137" s="12">
        <f t="shared" si="2"/>
        <v>134</v>
      </c>
      <c r="C137" s="13">
        <v>11436.2</v>
      </c>
    </row>
    <row r="138" spans="1:3">
      <c r="A138" s="11">
        <v>37803</v>
      </c>
      <c r="B138" s="12">
        <f t="shared" si="2"/>
        <v>135</v>
      </c>
      <c r="C138" s="13">
        <v>11693.3</v>
      </c>
    </row>
    <row r="139" spans="1:3">
      <c r="A139" s="11">
        <v>37895</v>
      </c>
      <c r="B139" s="12">
        <f t="shared" si="2"/>
        <v>136</v>
      </c>
      <c r="C139" s="13">
        <v>11909.9</v>
      </c>
    </row>
    <row r="140" spans="1:3">
      <c r="A140" s="11">
        <v>37987</v>
      </c>
      <c r="B140" s="12">
        <f t="shared" si="2"/>
        <v>137</v>
      </c>
      <c r="C140" s="13">
        <v>12101.3</v>
      </c>
    </row>
    <row r="141" spans="1:3">
      <c r="A141" s="11">
        <v>38078</v>
      </c>
      <c r="B141" s="12">
        <f t="shared" si="2"/>
        <v>138</v>
      </c>
      <c r="C141" s="13">
        <v>12268.4</v>
      </c>
    </row>
    <row r="142" spans="1:3">
      <c r="A142" s="11">
        <v>38169</v>
      </c>
      <c r="B142" s="12">
        <f t="shared" si="2"/>
        <v>139</v>
      </c>
      <c r="C142" s="13">
        <v>12465</v>
      </c>
    </row>
    <row r="143" spans="1:3">
      <c r="A143" s="11">
        <v>38261</v>
      </c>
      <c r="B143" s="12">
        <f t="shared" si="2"/>
        <v>140</v>
      </c>
      <c r="C143" s="13">
        <v>12633.8</v>
      </c>
    </row>
    <row r="144" spans="1:3">
      <c r="A144" s="11">
        <v>38353</v>
      </c>
      <c r="B144" s="12">
        <f t="shared" si="2"/>
        <v>141</v>
      </c>
      <c r="C144" s="13">
        <v>12920</v>
      </c>
    </row>
    <row r="145" spans="1:3">
      <c r="A145" s="11">
        <v>38443</v>
      </c>
      <c r="B145" s="12">
        <f t="shared" si="2"/>
        <v>142</v>
      </c>
      <c r="C145" s="13">
        <v>13068.4</v>
      </c>
    </row>
    <row r="146" spans="1:3">
      <c r="A146" s="11">
        <v>38534</v>
      </c>
      <c r="B146" s="12">
        <f t="shared" si="2"/>
        <v>143</v>
      </c>
      <c r="C146" s="13">
        <v>13309.8</v>
      </c>
    </row>
    <row r="147" spans="1:3">
      <c r="A147" s="11">
        <v>38626</v>
      </c>
      <c r="B147" s="12">
        <f t="shared" si="2"/>
        <v>144</v>
      </c>
      <c r="C147" s="13">
        <v>13457.5</v>
      </c>
    </row>
    <row r="148" spans="1:3">
      <c r="A148" s="11">
        <v>38718</v>
      </c>
      <c r="B148" s="12">
        <f t="shared" si="2"/>
        <v>145</v>
      </c>
      <c r="C148" s="13">
        <v>13726.2</v>
      </c>
    </row>
    <row r="149" spans="1:3">
      <c r="A149" s="11">
        <v>38808</v>
      </c>
      <c r="B149" s="12">
        <f t="shared" si="2"/>
        <v>146</v>
      </c>
      <c r="C149" s="13">
        <v>13874.2</v>
      </c>
    </row>
    <row r="150" spans="1:3">
      <c r="A150" s="11">
        <v>38899</v>
      </c>
      <c r="B150" s="12">
        <f t="shared" si="2"/>
        <v>147</v>
      </c>
      <c r="C150" s="13">
        <v>13968.4</v>
      </c>
    </row>
    <row r="151" spans="1:3">
      <c r="A151" s="11">
        <v>38991</v>
      </c>
      <c r="B151" s="12">
        <f t="shared" si="2"/>
        <v>148</v>
      </c>
      <c r="C151" s="13">
        <v>14136.6</v>
      </c>
    </row>
    <row r="152" spans="1:3">
      <c r="A152" s="11">
        <v>39083</v>
      </c>
      <c r="B152" s="12">
        <f t="shared" si="2"/>
        <v>149</v>
      </c>
      <c r="C152" s="13">
        <v>14304.5</v>
      </c>
    </row>
    <row r="153" spans="1:3">
      <c r="A153" s="11">
        <v>39173</v>
      </c>
      <c r="B153" s="12">
        <f t="shared" si="2"/>
        <v>150</v>
      </c>
      <c r="C153" s="13">
        <v>14516.2</v>
      </c>
    </row>
    <row r="154" spans="1:3">
      <c r="A154" s="11">
        <v>39264</v>
      </c>
      <c r="B154" s="12">
        <f t="shared" si="2"/>
        <v>151</v>
      </c>
      <c r="C154" s="13">
        <v>14720.7</v>
      </c>
    </row>
    <row r="155" spans="1:3">
      <c r="A155" s="11">
        <v>39356</v>
      </c>
      <c r="B155" s="12">
        <f t="shared" si="2"/>
        <v>152</v>
      </c>
      <c r="C155" s="13">
        <v>14885.7</v>
      </c>
    </row>
    <row r="156" spans="1:3">
      <c r="A156" s="11">
        <v>39448</v>
      </c>
      <c r="B156" s="12">
        <f t="shared" si="2"/>
        <v>153</v>
      </c>
      <c r="C156" s="13">
        <v>14854.6</v>
      </c>
    </row>
    <row r="157" spans="1:3">
      <c r="A157" s="11">
        <v>39539</v>
      </c>
      <c r="B157" s="12">
        <f t="shared" si="2"/>
        <v>154</v>
      </c>
      <c r="C157" s="13">
        <v>15002.4</v>
      </c>
    </row>
    <row r="158" spans="1:3">
      <c r="A158" s="11">
        <v>39630</v>
      </c>
      <c r="B158" s="12">
        <f t="shared" si="2"/>
        <v>155</v>
      </c>
      <c r="C158" s="13">
        <v>15047.3</v>
      </c>
    </row>
    <row r="159" spans="1:3">
      <c r="A159" s="11">
        <v>39722</v>
      </c>
      <c r="B159" s="12">
        <f t="shared" si="2"/>
        <v>156</v>
      </c>
      <c r="C159" s="13">
        <v>14668.6</v>
      </c>
    </row>
    <row r="160" spans="1:3">
      <c r="A160" s="11">
        <v>39814</v>
      </c>
      <c r="B160" s="12">
        <f t="shared" si="2"/>
        <v>157</v>
      </c>
      <c r="C160" s="13">
        <v>14503.8</v>
      </c>
    </row>
    <row r="161" spans="1:3">
      <c r="A161" s="11">
        <v>39904</v>
      </c>
      <c r="B161" s="12">
        <f t="shared" si="2"/>
        <v>158</v>
      </c>
      <c r="C161" s="13">
        <v>14461.7</v>
      </c>
    </row>
    <row r="162" spans="1:3">
      <c r="A162" s="11">
        <v>39995</v>
      </c>
      <c r="B162" s="12">
        <f t="shared" si="2"/>
        <v>159</v>
      </c>
      <c r="C162" s="13">
        <v>14550.9</v>
      </c>
    </row>
    <row r="163" spans="1:3">
      <c r="A163" s="11">
        <v>40087</v>
      </c>
      <c r="B163" s="12">
        <f t="shared" si="2"/>
        <v>160</v>
      </c>
      <c r="C163" s="13">
        <v>14744.2</v>
      </c>
    </row>
    <row r="164" spans="1:3">
      <c r="A164" s="11">
        <v>40179</v>
      </c>
      <c r="B164" s="12">
        <f t="shared" si="2"/>
        <v>161</v>
      </c>
      <c r="C164" s="13">
        <v>14875.9</v>
      </c>
    </row>
    <row r="165" spans="1:3">
      <c r="A165" s="11">
        <v>40269</v>
      </c>
      <c r="B165" s="12">
        <f t="shared" si="2"/>
        <v>162</v>
      </c>
      <c r="C165" s="13">
        <v>15084.3</v>
      </c>
    </row>
    <row r="166" spans="1:3">
      <c r="A166" s="11">
        <v>40360</v>
      </c>
      <c r="B166" s="12">
        <f t="shared" si="2"/>
        <v>163</v>
      </c>
      <c r="C166" s="13">
        <v>15249.5</v>
      </c>
    </row>
    <row r="167" spans="1:3">
      <c r="A167" s="11">
        <v>40452</v>
      </c>
      <c r="B167" s="12">
        <f t="shared" si="2"/>
        <v>164</v>
      </c>
      <c r="C167" s="13">
        <v>15447.2</v>
      </c>
    </row>
    <row r="168" spans="1:3">
      <c r="A168" s="11">
        <v>40544</v>
      </c>
      <c r="B168" s="12">
        <f t="shared" si="2"/>
        <v>165</v>
      </c>
      <c r="C168" s="13">
        <v>15491.2</v>
      </c>
    </row>
    <row r="169" spans="1:3">
      <c r="A169" s="11">
        <v>40634</v>
      </c>
      <c r="B169" s="12">
        <f t="shared" si="2"/>
        <v>166</v>
      </c>
      <c r="C169" s="13">
        <v>15712.1</v>
      </c>
    </row>
    <row r="170" spans="1:3">
      <c r="A170" s="11">
        <v>40725</v>
      </c>
      <c r="B170" s="12">
        <f t="shared" si="2"/>
        <v>167</v>
      </c>
      <c r="C170" s="13">
        <v>15884</v>
      </c>
    </row>
    <row r="171" spans="1:3">
      <c r="A171" s="11">
        <v>40817</v>
      </c>
      <c r="B171" s="12">
        <f t="shared" si="2"/>
        <v>168</v>
      </c>
      <c r="C171" s="13">
        <v>16091</v>
      </c>
    </row>
    <row r="172" spans="1:3">
      <c r="A172" s="11">
        <v>40909</v>
      </c>
      <c r="B172" s="12">
        <f t="shared" si="2"/>
        <v>169</v>
      </c>
      <c r="C172" s="13">
        <v>16289.6</v>
      </c>
    </row>
    <row r="173" spans="1:3">
      <c r="A173" s="11">
        <v>41000</v>
      </c>
      <c r="B173" s="12">
        <f t="shared" si="2"/>
        <v>170</v>
      </c>
      <c r="C173" s="13">
        <v>16419.2</v>
      </c>
    </row>
    <row r="174" spans="1:3">
      <c r="A174" s="11">
        <v>41091</v>
      </c>
      <c r="B174" s="12">
        <f t="shared" si="2"/>
        <v>171</v>
      </c>
      <c r="C174" s="13">
        <v>16603.7</v>
      </c>
    </row>
    <row r="175" spans="1:3">
      <c r="A175" s="11">
        <v>41183</v>
      </c>
      <c r="B175" s="12">
        <f t="shared" si="2"/>
        <v>172</v>
      </c>
      <c r="C175" s="13">
        <v>16677.3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>
      <selection activeCell="H25" sqref="H25"/>
    </sheetView>
  </sheetViews>
  <sheetFormatPr baseColWidth="10" defaultRowHeight="16"/>
  <cols>
    <col min="6" max="6" width="13.5" customWidth="1"/>
  </cols>
  <sheetData>
    <row r="1" spans="1:4" ht="21">
      <c r="A1" s="17" t="s">
        <v>46</v>
      </c>
    </row>
    <row r="3" spans="1:4">
      <c r="A3" s="16" t="s">
        <v>42</v>
      </c>
      <c r="B3" s="16" t="s">
        <v>43</v>
      </c>
      <c r="C3" s="16" t="s">
        <v>44</v>
      </c>
      <c r="D3" s="16" t="s">
        <v>45</v>
      </c>
    </row>
    <row r="4" spans="1:4">
      <c r="A4" s="15">
        <v>9.3000000000000007</v>
      </c>
      <c r="B4" s="10">
        <v>391</v>
      </c>
      <c r="C4" s="10">
        <v>313</v>
      </c>
      <c r="D4" s="10">
        <v>90</v>
      </c>
    </row>
    <row r="5" spans="1:4">
      <c r="A5" s="15">
        <v>9.1</v>
      </c>
      <c r="B5" s="10">
        <v>418</v>
      </c>
      <c r="C5" s="10">
        <v>326</v>
      </c>
      <c r="D5" s="10">
        <v>100</v>
      </c>
    </row>
    <row r="6" spans="1:4">
      <c r="A6" s="15">
        <v>8.5</v>
      </c>
      <c r="B6" s="10">
        <v>459</v>
      </c>
      <c r="C6" s="10">
        <v>358</v>
      </c>
      <c r="D6" s="10">
        <v>115</v>
      </c>
    </row>
    <row r="7" spans="1:4">
      <c r="A7" s="15">
        <v>9.5</v>
      </c>
      <c r="B7" s="10">
        <v>424</v>
      </c>
      <c r="C7" s="10">
        <v>331</v>
      </c>
      <c r="D7" s="10">
        <v>81</v>
      </c>
    </row>
    <row r="8" spans="1:4">
      <c r="A8" s="15">
        <v>8.6999999999999993</v>
      </c>
      <c r="B8" s="10">
        <v>447</v>
      </c>
      <c r="C8" s="10">
        <v>380</v>
      </c>
      <c r="D8" s="10">
        <v>89</v>
      </c>
    </row>
    <row r="9" spans="1:4">
      <c r="A9" s="15">
        <v>9.6999999999999993</v>
      </c>
      <c r="B9" s="10">
        <v>383</v>
      </c>
      <c r="C9" s="10">
        <v>291</v>
      </c>
      <c r="D9" s="10">
        <v>92</v>
      </c>
    </row>
    <row r="10" spans="1:4">
      <c r="A10" s="15">
        <v>9.8000000000000007</v>
      </c>
      <c r="B10" s="10">
        <v>399</v>
      </c>
      <c r="C10" s="10">
        <v>307</v>
      </c>
      <c r="D10" s="10">
        <v>96</v>
      </c>
    </row>
    <row r="11" spans="1:4">
      <c r="A11" s="15">
        <v>8.8000000000000007</v>
      </c>
      <c r="B11" s="10">
        <v>440</v>
      </c>
      <c r="C11" s="10">
        <v>361</v>
      </c>
      <c r="D11" s="10">
        <v>66</v>
      </c>
    </row>
    <row r="12" spans="1:4">
      <c r="A12" s="15">
        <v>8.6</v>
      </c>
      <c r="B12" s="10">
        <v>436</v>
      </c>
      <c r="C12" s="10">
        <v>344</v>
      </c>
      <c r="D12" s="10">
        <v>74</v>
      </c>
    </row>
    <row r="13" spans="1:4">
      <c r="A13" s="15">
        <v>9.6</v>
      </c>
      <c r="B13" s="10">
        <v>413</v>
      </c>
      <c r="C13" s="10">
        <v>351</v>
      </c>
      <c r="D13" s="10">
        <v>62</v>
      </c>
    </row>
    <row r="14" spans="1:4">
      <c r="A14" s="15">
        <v>8.1999999999999993</v>
      </c>
      <c r="B14" s="10">
        <v>428</v>
      </c>
      <c r="C14" s="10">
        <v>338</v>
      </c>
      <c r="D14" s="10">
        <v>64</v>
      </c>
    </row>
    <row r="15" spans="1:4">
      <c r="A15" s="15">
        <v>8</v>
      </c>
      <c r="B15" s="10">
        <v>479</v>
      </c>
      <c r="C15" s="10">
        <v>374</v>
      </c>
      <c r="D15" s="10">
        <v>101</v>
      </c>
    </row>
    <row r="16" spans="1:4">
      <c r="A16" s="15">
        <v>8.1</v>
      </c>
      <c r="B16" s="10">
        <v>462</v>
      </c>
      <c r="C16" s="10">
        <v>388</v>
      </c>
      <c r="D16" s="10">
        <v>69</v>
      </c>
    </row>
    <row r="17" spans="1:7">
      <c r="A17" s="15">
        <v>9.8000000000000007</v>
      </c>
      <c r="B17" s="10">
        <v>387</v>
      </c>
      <c r="C17" s="10">
        <v>325</v>
      </c>
      <c r="D17" s="10">
        <v>77</v>
      </c>
      <c r="F17" s="5" t="s">
        <v>47</v>
      </c>
      <c r="G17">
        <f>STEYX(C4:C189,B4:B189)</f>
        <v>13.997458177465029</v>
      </c>
    </row>
    <row r="18" spans="1:7">
      <c r="A18" s="15">
        <v>8.9</v>
      </c>
      <c r="B18" s="10">
        <v>454</v>
      </c>
      <c r="C18" s="10">
        <v>341</v>
      </c>
      <c r="D18" s="10">
        <v>114</v>
      </c>
    </row>
    <row r="19" spans="1:7">
      <c r="A19" s="15">
        <v>9.4</v>
      </c>
      <c r="B19" s="10">
        <v>418</v>
      </c>
      <c r="C19" s="10">
        <v>314</v>
      </c>
      <c r="D19" s="10">
        <v>88</v>
      </c>
    </row>
    <row r="20" spans="1:7">
      <c r="A20" s="15">
        <v>8.3000000000000007</v>
      </c>
      <c r="B20" s="10">
        <v>447</v>
      </c>
      <c r="C20" s="10">
        <v>375</v>
      </c>
      <c r="D20" s="10">
        <v>107</v>
      </c>
    </row>
    <row r="21" spans="1:7">
      <c r="A21" s="15">
        <v>9.6</v>
      </c>
      <c r="B21" s="10">
        <v>442</v>
      </c>
      <c r="C21" s="10">
        <v>376</v>
      </c>
      <c r="D21" s="10">
        <v>102</v>
      </c>
    </row>
    <row r="22" spans="1:7">
      <c r="A22" s="15">
        <v>9.9</v>
      </c>
      <c r="B22" s="10">
        <v>381</v>
      </c>
      <c r="C22" s="10">
        <v>312</v>
      </c>
      <c r="D22" s="10">
        <v>95</v>
      </c>
    </row>
    <row r="23" spans="1:7">
      <c r="A23" s="15">
        <v>9.3000000000000007</v>
      </c>
      <c r="B23" s="10">
        <v>401</v>
      </c>
      <c r="C23" s="10">
        <v>301</v>
      </c>
      <c r="D23" s="10">
        <v>68</v>
      </c>
    </row>
    <row r="24" spans="1:7">
      <c r="A24" s="15">
        <v>8.1</v>
      </c>
      <c r="B24" s="10">
        <v>468</v>
      </c>
      <c r="C24" s="10">
        <v>370</v>
      </c>
      <c r="D24" s="10">
        <v>70</v>
      </c>
    </row>
    <row r="25" spans="1:7">
      <c r="A25" s="15">
        <v>8.6999999999999993</v>
      </c>
      <c r="B25" s="10">
        <v>428</v>
      </c>
      <c r="C25" s="10">
        <v>321</v>
      </c>
      <c r="D25" s="10">
        <v>64</v>
      </c>
    </row>
    <row r="26" spans="1:7">
      <c r="A26" s="15">
        <v>8.1</v>
      </c>
      <c r="B26" s="10">
        <v>480</v>
      </c>
      <c r="C26" s="10">
        <v>374</v>
      </c>
      <c r="D26" s="10">
        <v>115</v>
      </c>
    </row>
    <row r="27" spans="1:7">
      <c r="A27" s="15">
        <v>8.1</v>
      </c>
      <c r="B27" s="10">
        <v>436</v>
      </c>
      <c r="C27" s="10">
        <v>327</v>
      </c>
      <c r="D27" s="10">
        <v>70</v>
      </c>
    </row>
    <row r="28" spans="1:7">
      <c r="A28" s="15">
        <v>8.5</v>
      </c>
      <c r="B28" s="10">
        <v>474</v>
      </c>
      <c r="C28" s="10">
        <v>370</v>
      </c>
      <c r="D28" s="10">
        <v>76</v>
      </c>
    </row>
    <row r="29" spans="1:7">
      <c r="A29" s="15">
        <v>8.1</v>
      </c>
      <c r="B29" s="10">
        <v>487</v>
      </c>
      <c r="C29" s="10">
        <v>414</v>
      </c>
      <c r="D29" s="10">
        <v>93</v>
      </c>
    </row>
    <row r="30" spans="1:7">
      <c r="A30" s="15">
        <v>8.8000000000000007</v>
      </c>
      <c r="B30" s="10">
        <v>459</v>
      </c>
      <c r="C30" s="10">
        <v>386</v>
      </c>
      <c r="D30" s="10">
        <v>73</v>
      </c>
    </row>
    <row r="31" spans="1:7">
      <c r="A31" s="15">
        <v>9.5</v>
      </c>
      <c r="B31" s="10">
        <v>421</v>
      </c>
      <c r="C31" s="10">
        <v>354</v>
      </c>
      <c r="D31" s="10">
        <v>76</v>
      </c>
    </row>
    <row r="32" spans="1:7">
      <c r="A32" s="15">
        <v>9.5</v>
      </c>
      <c r="B32" s="10">
        <v>401</v>
      </c>
      <c r="C32" s="10">
        <v>313</v>
      </c>
      <c r="D32" s="10">
        <v>92</v>
      </c>
    </row>
    <row r="33" spans="1:4">
      <c r="A33" s="15">
        <v>8.9</v>
      </c>
      <c r="B33" s="10">
        <v>420</v>
      </c>
      <c r="C33" s="10">
        <v>319</v>
      </c>
      <c r="D33" s="10">
        <v>67</v>
      </c>
    </row>
    <row r="34" spans="1:4">
      <c r="A34" s="15">
        <v>8.1</v>
      </c>
      <c r="B34" s="10">
        <v>435</v>
      </c>
      <c r="C34" s="10">
        <v>365</v>
      </c>
      <c r="D34" s="10">
        <v>104</v>
      </c>
    </row>
    <row r="35" spans="1:4">
      <c r="A35" s="15">
        <v>8.8000000000000007</v>
      </c>
      <c r="B35" s="10">
        <v>458</v>
      </c>
      <c r="C35" s="10">
        <v>357</v>
      </c>
      <c r="D35" s="10">
        <v>92</v>
      </c>
    </row>
    <row r="36" spans="1:4">
      <c r="A36" s="15">
        <v>10</v>
      </c>
      <c r="B36" s="10">
        <v>379</v>
      </c>
      <c r="C36" s="10">
        <v>284</v>
      </c>
      <c r="D36" s="10">
        <v>87</v>
      </c>
    </row>
    <row r="37" spans="1:4">
      <c r="A37" s="15">
        <v>9.4</v>
      </c>
      <c r="B37" s="10">
        <v>426</v>
      </c>
      <c r="C37" s="10">
        <v>337</v>
      </c>
      <c r="D37" s="10">
        <v>98</v>
      </c>
    </row>
    <row r="38" spans="1:4">
      <c r="A38" s="15">
        <v>8.1999999999999993</v>
      </c>
      <c r="B38" s="10">
        <v>443</v>
      </c>
      <c r="C38" s="10">
        <v>368</v>
      </c>
      <c r="D38" s="10">
        <v>111</v>
      </c>
    </row>
    <row r="39" spans="1:4">
      <c r="A39" s="15">
        <v>8.1</v>
      </c>
      <c r="B39" s="10">
        <v>483</v>
      </c>
      <c r="C39" s="10">
        <v>406</v>
      </c>
      <c r="D39" s="10">
        <v>101</v>
      </c>
    </row>
    <row r="40" spans="1:4">
      <c r="A40" s="15">
        <v>8.6999999999999993</v>
      </c>
      <c r="B40" s="10">
        <v>409</v>
      </c>
      <c r="C40" s="10">
        <v>348</v>
      </c>
      <c r="D40" s="10">
        <v>82</v>
      </c>
    </row>
    <row r="41" spans="1:4">
      <c r="A41" s="15">
        <v>9.6999999999999993</v>
      </c>
      <c r="B41" s="10">
        <v>406</v>
      </c>
      <c r="C41" s="10">
        <v>325</v>
      </c>
      <c r="D41" s="10">
        <v>85</v>
      </c>
    </row>
    <row r="42" spans="1:4">
      <c r="A42" s="15">
        <v>8</v>
      </c>
      <c r="B42" s="10">
        <v>454</v>
      </c>
      <c r="C42" s="10">
        <v>359</v>
      </c>
      <c r="D42" s="10">
        <v>104</v>
      </c>
    </row>
    <row r="43" spans="1:4">
      <c r="A43" s="15">
        <v>8.5</v>
      </c>
      <c r="B43" s="10">
        <v>468</v>
      </c>
      <c r="C43" s="10">
        <v>351</v>
      </c>
      <c r="D43" s="10">
        <v>80</v>
      </c>
    </row>
    <row r="44" spans="1:4">
      <c r="A44" s="15">
        <v>8.8000000000000007</v>
      </c>
      <c r="B44" s="10">
        <v>421</v>
      </c>
      <c r="C44" s="10">
        <v>345</v>
      </c>
      <c r="D44" s="10">
        <v>63</v>
      </c>
    </row>
    <row r="45" spans="1:4">
      <c r="A45" s="15">
        <v>9.1</v>
      </c>
      <c r="B45" s="10">
        <v>404</v>
      </c>
      <c r="C45" s="10">
        <v>311</v>
      </c>
      <c r="D45" s="10">
        <v>73</v>
      </c>
    </row>
    <row r="46" spans="1:4">
      <c r="A46" s="15">
        <v>9.9</v>
      </c>
      <c r="B46" s="10">
        <v>387</v>
      </c>
      <c r="C46" s="10">
        <v>298</v>
      </c>
      <c r="D46" s="10">
        <v>74</v>
      </c>
    </row>
    <row r="47" spans="1:4">
      <c r="A47" s="15">
        <v>8.9</v>
      </c>
      <c r="B47" s="10">
        <v>412</v>
      </c>
      <c r="C47" s="10">
        <v>309</v>
      </c>
      <c r="D47" s="10">
        <v>74</v>
      </c>
    </row>
    <row r="48" spans="1:4">
      <c r="A48" s="15">
        <v>10</v>
      </c>
      <c r="B48" s="10">
        <v>400</v>
      </c>
      <c r="C48" s="10">
        <v>324</v>
      </c>
      <c r="D48" s="10">
        <v>84</v>
      </c>
    </row>
    <row r="49" spans="1:4">
      <c r="A49" s="15">
        <v>9.5</v>
      </c>
      <c r="B49" s="10">
        <v>418</v>
      </c>
      <c r="C49" s="10">
        <v>351</v>
      </c>
      <c r="D49" s="10">
        <v>67</v>
      </c>
    </row>
    <row r="50" spans="1:4">
      <c r="A50" s="15">
        <v>8.5</v>
      </c>
      <c r="B50" s="10">
        <v>441</v>
      </c>
      <c r="C50" s="10">
        <v>375</v>
      </c>
      <c r="D50" s="10">
        <v>88</v>
      </c>
    </row>
    <row r="51" spans="1:4">
      <c r="A51" s="15">
        <v>9.1</v>
      </c>
      <c r="B51" s="10">
        <v>409</v>
      </c>
      <c r="C51" s="10">
        <v>335</v>
      </c>
      <c r="D51" s="10">
        <v>86</v>
      </c>
    </row>
    <row r="52" spans="1:4">
      <c r="A52" s="15">
        <v>8.8000000000000007</v>
      </c>
      <c r="B52" s="10">
        <v>443</v>
      </c>
      <c r="C52" s="10">
        <v>346</v>
      </c>
      <c r="D52" s="10">
        <v>71</v>
      </c>
    </row>
    <row r="53" spans="1:4">
      <c r="A53" s="15">
        <v>9.3000000000000007</v>
      </c>
      <c r="B53" s="10">
        <v>425</v>
      </c>
      <c r="C53" s="10">
        <v>340</v>
      </c>
      <c r="D53" s="10">
        <v>94</v>
      </c>
    </row>
    <row r="54" spans="1:4">
      <c r="A54" s="15">
        <v>8.6999999999999993</v>
      </c>
      <c r="B54" s="10">
        <v>445</v>
      </c>
      <c r="C54" s="10">
        <v>369</v>
      </c>
      <c r="D54" s="10">
        <v>67</v>
      </c>
    </row>
    <row r="55" spans="1:4">
      <c r="A55" s="15">
        <v>8.5</v>
      </c>
      <c r="B55" s="10">
        <v>467</v>
      </c>
      <c r="C55" s="10">
        <v>369</v>
      </c>
      <c r="D55" s="10">
        <v>93</v>
      </c>
    </row>
    <row r="56" spans="1:4">
      <c r="A56" s="15">
        <v>8.5</v>
      </c>
      <c r="B56" s="10">
        <v>473</v>
      </c>
      <c r="C56" s="10">
        <v>364</v>
      </c>
      <c r="D56" s="10">
        <v>71</v>
      </c>
    </row>
    <row r="57" spans="1:4">
      <c r="A57" s="15">
        <v>8.8000000000000007</v>
      </c>
      <c r="B57" s="10">
        <v>437</v>
      </c>
      <c r="C57" s="10">
        <v>350</v>
      </c>
      <c r="D57" s="10">
        <v>96</v>
      </c>
    </row>
    <row r="58" spans="1:4">
      <c r="A58" s="15">
        <v>8.1</v>
      </c>
      <c r="B58" s="10">
        <v>445</v>
      </c>
      <c r="C58" s="10">
        <v>338</v>
      </c>
      <c r="D58" s="10">
        <v>71</v>
      </c>
    </row>
    <row r="59" spans="1:4">
      <c r="A59" s="15">
        <v>10</v>
      </c>
      <c r="B59" s="10">
        <v>380</v>
      </c>
      <c r="C59" s="10">
        <v>289</v>
      </c>
      <c r="D59" s="10">
        <v>65</v>
      </c>
    </row>
    <row r="60" spans="1:4">
      <c r="A60" s="15">
        <v>10</v>
      </c>
      <c r="B60" s="10">
        <v>415</v>
      </c>
      <c r="C60" s="10">
        <v>311</v>
      </c>
      <c r="D60" s="10">
        <v>104</v>
      </c>
    </row>
    <row r="61" spans="1:4">
      <c r="A61" s="15">
        <v>9.1</v>
      </c>
      <c r="B61" s="10">
        <v>430</v>
      </c>
      <c r="C61" s="10">
        <v>327</v>
      </c>
      <c r="D61" s="10">
        <v>77</v>
      </c>
    </row>
    <row r="62" spans="1:4">
      <c r="A62" s="15">
        <v>8.6</v>
      </c>
      <c r="B62" s="10">
        <v>433</v>
      </c>
      <c r="C62" s="10">
        <v>338</v>
      </c>
      <c r="D62" s="10">
        <v>100</v>
      </c>
    </row>
    <row r="63" spans="1:4">
      <c r="A63" s="15">
        <v>9.6</v>
      </c>
      <c r="B63" s="10">
        <v>395</v>
      </c>
      <c r="C63" s="10">
        <v>332</v>
      </c>
      <c r="D63" s="10">
        <v>83</v>
      </c>
    </row>
    <row r="64" spans="1:4">
      <c r="A64" s="15">
        <v>9.3000000000000007</v>
      </c>
      <c r="B64" s="10">
        <v>423</v>
      </c>
      <c r="C64" s="10">
        <v>334</v>
      </c>
      <c r="D64" s="10">
        <v>106</v>
      </c>
    </row>
    <row r="65" spans="1:4">
      <c r="A65" s="15">
        <v>8.1999999999999993</v>
      </c>
      <c r="B65" s="10">
        <v>463</v>
      </c>
      <c r="C65" s="10">
        <v>384</v>
      </c>
      <c r="D65" s="10">
        <v>93</v>
      </c>
    </row>
    <row r="66" spans="1:4">
      <c r="A66" s="15">
        <v>8.6999999999999993</v>
      </c>
      <c r="B66" s="10">
        <v>436</v>
      </c>
      <c r="C66" s="10">
        <v>331</v>
      </c>
      <c r="D66" s="10">
        <v>74</v>
      </c>
    </row>
    <row r="67" spans="1:4">
      <c r="A67" s="15">
        <v>9.5</v>
      </c>
      <c r="B67" s="10">
        <v>394</v>
      </c>
      <c r="C67" s="10">
        <v>296</v>
      </c>
      <c r="D67" s="10">
        <v>83</v>
      </c>
    </row>
    <row r="68" spans="1:4">
      <c r="A68" s="15">
        <v>9.5</v>
      </c>
      <c r="B68" s="10">
        <v>412</v>
      </c>
      <c r="C68" s="10">
        <v>350</v>
      </c>
      <c r="D68" s="10">
        <v>82</v>
      </c>
    </row>
    <row r="69" spans="1:4">
      <c r="A69" s="15">
        <v>9.5</v>
      </c>
      <c r="B69" s="10">
        <v>416</v>
      </c>
      <c r="C69" s="10">
        <v>354</v>
      </c>
      <c r="D69" s="10">
        <v>71</v>
      </c>
    </row>
    <row r="70" spans="1:4">
      <c r="A70" s="15">
        <v>9.1999999999999993</v>
      </c>
      <c r="B70" s="10">
        <v>419</v>
      </c>
      <c r="C70" s="10">
        <v>356</v>
      </c>
      <c r="D70" s="10">
        <v>67</v>
      </c>
    </row>
    <row r="71" spans="1:4">
      <c r="A71" s="15">
        <v>9.6999999999999993</v>
      </c>
      <c r="B71" s="10">
        <v>429</v>
      </c>
      <c r="C71" s="10">
        <v>326</v>
      </c>
      <c r="D71" s="10">
        <v>99</v>
      </c>
    </row>
    <row r="72" spans="1:4">
      <c r="A72" s="15">
        <v>9.9</v>
      </c>
      <c r="B72" s="10">
        <v>409</v>
      </c>
      <c r="C72" s="10">
        <v>319</v>
      </c>
      <c r="D72" s="10">
        <v>78</v>
      </c>
    </row>
    <row r="73" spans="1:4">
      <c r="A73" s="15">
        <v>8.6</v>
      </c>
      <c r="B73" s="10">
        <v>415</v>
      </c>
      <c r="C73" s="10">
        <v>336</v>
      </c>
      <c r="D73" s="10">
        <v>66</v>
      </c>
    </row>
    <row r="74" spans="1:4">
      <c r="A74" s="15">
        <v>8.5</v>
      </c>
      <c r="B74" s="10">
        <v>437</v>
      </c>
      <c r="C74" s="10">
        <v>336</v>
      </c>
      <c r="D74" s="10">
        <v>92</v>
      </c>
    </row>
    <row r="75" spans="1:4">
      <c r="A75" s="15">
        <v>9.9</v>
      </c>
      <c r="B75" s="10">
        <v>417</v>
      </c>
      <c r="C75" s="10">
        <v>317</v>
      </c>
      <c r="D75" s="10">
        <v>63</v>
      </c>
    </row>
    <row r="76" spans="1:4">
      <c r="A76" s="15">
        <v>9.6</v>
      </c>
      <c r="B76" s="10">
        <v>441</v>
      </c>
      <c r="C76" s="10">
        <v>353</v>
      </c>
      <c r="D76" s="10">
        <v>88</v>
      </c>
    </row>
    <row r="77" spans="1:4">
      <c r="A77" s="15">
        <v>8.5</v>
      </c>
      <c r="B77" s="10">
        <v>421</v>
      </c>
      <c r="C77" s="10">
        <v>320</v>
      </c>
      <c r="D77" s="10">
        <v>101</v>
      </c>
    </row>
    <row r="78" spans="1:4">
      <c r="A78" s="15">
        <v>8.1999999999999993</v>
      </c>
      <c r="B78" s="10">
        <v>436</v>
      </c>
      <c r="C78" s="10">
        <v>331</v>
      </c>
      <c r="D78" s="10">
        <v>74</v>
      </c>
    </row>
    <row r="79" spans="1:4">
      <c r="A79" s="15">
        <v>9.3000000000000007</v>
      </c>
      <c r="B79" s="10">
        <v>447</v>
      </c>
      <c r="C79" s="10">
        <v>362</v>
      </c>
      <c r="D79" s="10">
        <v>103</v>
      </c>
    </row>
    <row r="80" spans="1:4">
      <c r="A80" s="15">
        <v>9.1</v>
      </c>
      <c r="B80" s="10">
        <v>416</v>
      </c>
      <c r="C80" s="10">
        <v>312</v>
      </c>
      <c r="D80" s="10">
        <v>71</v>
      </c>
    </row>
    <row r="81" spans="1:4">
      <c r="A81" s="15">
        <v>10</v>
      </c>
      <c r="B81" s="10">
        <v>415</v>
      </c>
      <c r="C81" s="10">
        <v>336</v>
      </c>
      <c r="D81" s="10">
        <v>62</v>
      </c>
    </row>
    <row r="82" spans="1:4">
      <c r="A82" s="15">
        <v>8.9</v>
      </c>
      <c r="B82" s="10">
        <v>447</v>
      </c>
      <c r="C82" s="10">
        <v>371</v>
      </c>
      <c r="D82" s="10">
        <v>72</v>
      </c>
    </row>
    <row r="83" spans="1:4">
      <c r="A83" s="15">
        <v>9</v>
      </c>
      <c r="B83" s="10">
        <v>459</v>
      </c>
      <c r="C83" s="10">
        <v>367</v>
      </c>
      <c r="D83" s="10">
        <v>78</v>
      </c>
    </row>
    <row r="84" spans="1:4">
      <c r="A84" s="15">
        <v>9.5</v>
      </c>
      <c r="B84" s="10">
        <v>425</v>
      </c>
      <c r="C84" s="10">
        <v>332</v>
      </c>
      <c r="D84" s="10">
        <v>77</v>
      </c>
    </row>
    <row r="85" spans="1:4">
      <c r="A85" s="15">
        <v>9.3000000000000007</v>
      </c>
      <c r="B85" s="10">
        <v>432</v>
      </c>
      <c r="C85" s="10">
        <v>328</v>
      </c>
      <c r="D85" s="10">
        <v>86</v>
      </c>
    </row>
    <row r="86" spans="1:4">
      <c r="A86" s="15">
        <v>8.1</v>
      </c>
      <c r="B86" s="10">
        <v>437</v>
      </c>
      <c r="C86" s="10">
        <v>354</v>
      </c>
      <c r="D86" s="10">
        <v>66</v>
      </c>
    </row>
    <row r="87" spans="1:4">
      <c r="A87" s="15">
        <v>8.6</v>
      </c>
      <c r="B87" s="10">
        <v>423</v>
      </c>
      <c r="C87" s="10">
        <v>338</v>
      </c>
      <c r="D87" s="10">
        <v>93</v>
      </c>
    </row>
    <row r="88" spans="1:4">
      <c r="A88" s="15">
        <v>8.4</v>
      </c>
      <c r="B88" s="10">
        <v>459</v>
      </c>
      <c r="C88" s="10">
        <v>349</v>
      </c>
      <c r="D88" s="10">
        <v>110</v>
      </c>
    </row>
    <row r="89" spans="1:4">
      <c r="A89" s="15">
        <v>8.4</v>
      </c>
      <c r="B89" s="10">
        <v>473</v>
      </c>
      <c r="C89" s="10">
        <v>355</v>
      </c>
      <c r="D89" s="10">
        <v>95</v>
      </c>
    </row>
    <row r="90" spans="1:4">
      <c r="A90" s="15">
        <v>9.1999999999999993</v>
      </c>
      <c r="B90" s="10">
        <v>437</v>
      </c>
      <c r="C90" s="10">
        <v>341</v>
      </c>
      <c r="D90" s="10">
        <v>96</v>
      </c>
    </row>
    <row r="91" spans="1:4">
      <c r="A91" s="15">
        <v>9.4</v>
      </c>
      <c r="B91" s="10">
        <v>413</v>
      </c>
      <c r="C91" s="10">
        <v>326</v>
      </c>
      <c r="D91" s="10">
        <v>78</v>
      </c>
    </row>
    <row r="92" spans="1:4">
      <c r="A92" s="15">
        <v>9.6</v>
      </c>
      <c r="B92" s="10">
        <v>441</v>
      </c>
      <c r="C92" s="10">
        <v>353</v>
      </c>
      <c r="D92" s="10">
        <v>66</v>
      </c>
    </row>
    <row r="93" spans="1:4">
      <c r="A93" s="15">
        <v>9</v>
      </c>
      <c r="B93" s="10">
        <v>414</v>
      </c>
      <c r="C93" s="10">
        <v>323</v>
      </c>
      <c r="D93" s="10">
        <v>79</v>
      </c>
    </row>
    <row r="94" spans="1:4">
      <c r="A94" s="15">
        <v>8.4</v>
      </c>
      <c r="B94" s="10">
        <v>455</v>
      </c>
      <c r="C94" s="10">
        <v>382</v>
      </c>
      <c r="D94" s="10">
        <v>73</v>
      </c>
    </row>
    <row r="95" spans="1:4">
      <c r="A95" s="15">
        <v>8.6999999999999993</v>
      </c>
      <c r="B95" s="10">
        <v>423</v>
      </c>
      <c r="C95" s="10">
        <v>343</v>
      </c>
      <c r="D95" s="10">
        <v>72</v>
      </c>
    </row>
    <row r="96" spans="1:4">
      <c r="A96" s="15">
        <v>8.6999999999999993</v>
      </c>
      <c r="B96" s="10">
        <v>419</v>
      </c>
      <c r="C96" s="10">
        <v>335</v>
      </c>
      <c r="D96" s="10">
        <v>80</v>
      </c>
    </row>
    <row r="97" spans="1:4">
      <c r="A97" s="15">
        <v>9.1999999999999993</v>
      </c>
      <c r="B97" s="10">
        <v>408</v>
      </c>
      <c r="C97" s="10">
        <v>339</v>
      </c>
      <c r="D97" s="10">
        <v>73</v>
      </c>
    </row>
    <row r="98" spans="1:4">
      <c r="A98" s="15">
        <v>9.9</v>
      </c>
      <c r="B98" s="10">
        <v>398</v>
      </c>
      <c r="C98" s="10">
        <v>338</v>
      </c>
      <c r="D98" s="10">
        <v>72</v>
      </c>
    </row>
    <row r="99" spans="1:4">
      <c r="A99" s="15">
        <v>8.5</v>
      </c>
      <c r="B99" s="10">
        <v>421</v>
      </c>
      <c r="C99" s="10">
        <v>349</v>
      </c>
      <c r="D99" s="10">
        <v>84</v>
      </c>
    </row>
    <row r="100" spans="1:4">
      <c r="A100" s="15">
        <v>8.9</v>
      </c>
      <c r="B100" s="10">
        <v>451</v>
      </c>
      <c r="C100" s="10">
        <v>379</v>
      </c>
      <c r="D100" s="10">
        <v>108</v>
      </c>
    </row>
    <row r="101" spans="1:4">
      <c r="A101" s="15">
        <v>9.1999999999999993</v>
      </c>
      <c r="B101" s="10">
        <v>424</v>
      </c>
      <c r="C101" s="10">
        <v>331</v>
      </c>
      <c r="D101" s="10">
        <v>68</v>
      </c>
    </row>
    <row r="102" spans="1:4">
      <c r="A102" s="15">
        <v>9.4</v>
      </c>
      <c r="B102" s="10">
        <v>410</v>
      </c>
      <c r="C102" s="10">
        <v>328</v>
      </c>
      <c r="D102" s="10">
        <v>82</v>
      </c>
    </row>
    <row r="103" spans="1:4">
      <c r="A103" s="15">
        <v>8</v>
      </c>
      <c r="B103" s="10">
        <v>450</v>
      </c>
      <c r="C103" s="10">
        <v>342</v>
      </c>
      <c r="D103" s="10">
        <v>72</v>
      </c>
    </row>
    <row r="104" spans="1:4">
      <c r="A104" s="15">
        <v>9.9</v>
      </c>
      <c r="B104" s="10">
        <v>415</v>
      </c>
      <c r="C104" s="10">
        <v>349</v>
      </c>
      <c r="D104" s="10">
        <v>104</v>
      </c>
    </row>
    <row r="105" spans="1:4">
      <c r="A105" s="15">
        <v>8.4</v>
      </c>
      <c r="B105" s="10">
        <v>460</v>
      </c>
      <c r="C105" s="10">
        <v>363</v>
      </c>
      <c r="D105" s="10">
        <v>97</v>
      </c>
    </row>
    <row r="106" spans="1:4">
      <c r="A106" s="15">
        <v>8.5</v>
      </c>
      <c r="B106" s="10">
        <v>464</v>
      </c>
      <c r="C106" s="10">
        <v>390</v>
      </c>
      <c r="D106" s="10">
        <v>97</v>
      </c>
    </row>
    <row r="107" spans="1:4">
      <c r="A107" s="15">
        <v>8.9</v>
      </c>
      <c r="B107" s="10">
        <v>439</v>
      </c>
      <c r="C107" s="10">
        <v>364</v>
      </c>
      <c r="D107" s="10">
        <v>97</v>
      </c>
    </row>
    <row r="108" spans="1:4">
      <c r="A108" s="15">
        <v>9.1</v>
      </c>
      <c r="B108" s="10">
        <v>437</v>
      </c>
      <c r="C108" s="10">
        <v>371</v>
      </c>
      <c r="D108" s="10">
        <v>74</v>
      </c>
    </row>
    <row r="109" spans="1:4">
      <c r="A109" s="15">
        <v>8.3000000000000007</v>
      </c>
      <c r="B109" s="10">
        <v>459</v>
      </c>
      <c r="C109" s="10">
        <v>390</v>
      </c>
      <c r="D109" s="10">
        <v>101</v>
      </c>
    </row>
    <row r="110" spans="1:4">
      <c r="A110" s="15">
        <v>9.8000000000000007</v>
      </c>
      <c r="B110" s="10">
        <v>433</v>
      </c>
      <c r="C110" s="10">
        <v>364</v>
      </c>
      <c r="D110" s="10">
        <v>100</v>
      </c>
    </row>
    <row r="111" spans="1:4">
      <c r="A111" s="15">
        <v>8.3000000000000007</v>
      </c>
      <c r="B111" s="10">
        <v>432</v>
      </c>
      <c r="C111" s="10">
        <v>337</v>
      </c>
      <c r="D111" s="10">
        <v>73</v>
      </c>
    </row>
    <row r="112" spans="1:4">
      <c r="A112" s="15">
        <v>9.1999999999999993</v>
      </c>
      <c r="B112" s="10">
        <v>431</v>
      </c>
      <c r="C112" s="10">
        <v>353</v>
      </c>
      <c r="D112" s="10">
        <v>86</v>
      </c>
    </row>
    <row r="113" spans="1:4">
      <c r="A113" s="15">
        <v>8.9</v>
      </c>
      <c r="B113" s="10">
        <v>417</v>
      </c>
      <c r="C113" s="10">
        <v>329</v>
      </c>
      <c r="D113" s="10">
        <v>75</v>
      </c>
    </row>
    <row r="114" spans="1:4">
      <c r="A114" s="15">
        <v>9.8000000000000007</v>
      </c>
      <c r="B114" s="10">
        <v>380</v>
      </c>
      <c r="C114" s="10">
        <v>285</v>
      </c>
      <c r="D114" s="10">
        <v>95</v>
      </c>
    </row>
    <row r="115" spans="1:4">
      <c r="A115" s="15">
        <v>9.9</v>
      </c>
      <c r="B115" s="10">
        <v>423</v>
      </c>
      <c r="C115" s="10">
        <v>343</v>
      </c>
      <c r="D115" s="10">
        <v>89</v>
      </c>
    </row>
    <row r="116" spans="1:4">
      <c r="A116" s="15">
        <v>8.6</v>
      </c>
      <c r="B116" s="10">
        <v>431</v>
      </c>
      <c r="C116" s="10">
        <v>332</v>
      </c>
      <c r="D116" s="10">
        <v>86</v>
      </c>
    </row>
    <row r="117" spans="1:4">
      <c r="A117" s="15">
        <v>8.6999999999999993</v>
      </c>
      <c r="B117" s="10">
        <v>451</v>
      </c>
      <c r="C117" s="10">
        <v>379</v>
      </c>
      <c r="D117" s="10">
        <v>95</v>
      </c>
    </row>
    <row r="118" spans="1:4">
      <c r="A118" s="15">
        <v>8.1</v>
      </c>
      <c r="B118" s="10">
        <v>474</v>
      </c>
      <c r="C118" s="10">
        <v>360</v>
      </c>
      <c r="D118" s="10">
        <v>119</v>
      </c>
    </row>
    <row r="119" spans="1:4">
      <c r="A119" s="15">
        <v>9.3000000000000007</v>
      </c>
      <c r="B119" s="10">
        <v>413</v>
      </c>
      <c r="C119" s="10">
        <v>330</v>
      </c>
      <c r="D119" s="10">
        <v>66</v>
      </c>
    </row>
    <row r="120" spans="1:4">
      <c r="A120" s="15">
        <v>8.6</v>
      </c>
      <c r="B120" s="10">
        <v>431</v>
      </c>
      <c r="C120" s="10">
        <v>332</v>
      </c>
      <c r="D120" s="10">
        <v>86</v>
      </c>
    </row>
    <row r="121" spans="1:4">
      <c r="A121" s="15">
        <v>9.6</v>
      </c>
      <c r="B121" s="10">
        <v>387</v>
      </c>
      <c r="C121" s="10">
        <v>298</v>
      </c>
      <c r="D121" s="10">
        <v>77</v>
      </c>
    </row>
    <row r="122" spans="1:4">
      <c r="A122" s="15">
        <v>9.6999999999999993</v>
      </c>
      <c r="B122" s="10">
        <v>404</v>
      </c>
      <c r="C122" s="10">
        <v>303</v>
      </c>
      <c r="D122" s="10">
        <v>77</v>
      </c>
    </row>
    <row r="123" spans="1:4">
      <c r="A123" s="15">
        <v>9.8000000000000007</v>
      </c>
      <c r="B123" s="10">
        <v>424</v>
      </c>
      <c r="C123" s="10">
        <v>326</v>
      </c>
      <c r="D123" s="10">
        <v>89</v>
      </c>
    </row>
    <row r="124" spans="1:4">
      <c r="A124" s="15">
        <v>9.4</v>
      </c>
      <c r="B124" s="10">
        <v>391</v>
      </c>
      <c r="C124" s="10">
        <v>305</v>
      </c>
      <c r="D124" s="10">
        <v>70</v>
      </c>
    </row>
    <row r="125" spans="1:4">
      <c r="A125" s="15">
        <v>9.4</v>
      </c>
      <c r="B125" s="10">
        <v>446</v>
      </c>
      <c r="C125" s="10">
        <v>348</v>
      </c>
      <c r="D125" s="10">
        <v>98</v>
      </c>
    </row>
    <row r="126" spans="1:4">
      <c r="A126" s="15">
        <v>9.9</v>
      </c>
      <c r="B126" s="10">
        <v>422</v>
      </c>
      <c r="C126" s="10">
        <v>333</v>
      </c>
      <c r="D126" s="10">
        <v>72</v>
      </c>
    </row>
    <row r="127" spans="1:4">
      <c r="A127" s="15">
        <v>10</v>
      </c>
      <c r="B127" s="10">
        <v>415</v>
      </c>
      <c r="C127" s="10">
        <v>315</v>
      </c>
      <c r="D127" s="10">
        <v>104</v>
      </c>
    </row>
    <row r="128" spans="1:4">
      <c r="A128" s="15">
        <v>9.9</v>
      </c>
      <c r="B128" s="10">
        <v>422</v>
      </c>
      <c r="C128" s="10">
        <v>346</v>
      </c>
      <c r="D128" s="10">
        <v>89</v>
      </c>
    </row>
    <row r="129" spans="1:4">
      <c r="A129" s="15">
        <v>8.3000000000000007</v>
      </c>
      <c r="B129" s="10">
        <v>460</v>
      </c>
      <c r="C129" s="10">
        <v>345</v>
      </c>
      <c r="D129" s="10">
        <v>97</v>
      </c>
    </row>
    <row r="130" spans="1:4">
      <c r="A130" s="15">
        <v>9.1</v>
      </c>
      <c r="B130" s="10">
        <v>444</v>
      </c>
      <c r="C130" s="10">
        <v>373</v>
      </c>
      <c r="D130" s="10">
        <v>67</v>
      </c>
    </row>
    <row r="131" spans="1:4">
      <c r="A131" s="15">
        <v>8.3000000000000007</v>
      </c>
      <c r="B131" s="10">
        <v>434</v>
      </c>
      <c r="C131" s="10">
        <v>356</v>
      </c>
      <c r="D131" s="10">
        <v>87</v>
      </c>
    </row>
    <row r="132" spans="1:4">
      <c r="A132" s="15">
        <v>8.1999999999999993</v>
      </c>
      <c r="B132" s="10">
        <v>430</v>
      </c>
      <c r="C132" s="10">
        <v>344</v>
      </c>
      <c r="D132" s="10">
        <v>95</v>
      </c>
    </row>
    <row r="133" spans="1:4">
      <c r="A133" s="15">
        <v>9</v>
      </c>
      <c r="B133" s="10">
        <v>411</v>
      </c>
      <c r="C133" s="10">
        <v>316</v>
      </c>
      <c r="D133" s="10">
        <v>62</v>
      </c>
    </row>
    <row r="134" spans="1:4">
      <c r="A134" s="15">
        <v>9.1</v>
      </c>
      <c r="B134" s="10">
        <v>436</v>
      </c>
      <c r="C134" s="10">
        <v>340</v>
      </c>
      <c r="D134" s="10">
        <v>78</v>
      </c>
    </row>
    <row r="135" spans="1:4">
      <c r="A135" s="15">
        <v>9.3000000000000007</v>
      </c>
      <c r="B135" s="10">
        <v>432</v>
      </c>
      <c r="C135" s="10">
        <v>328</v>
      </c>
      <c r="D135" s="10">
        <v>91</v>
      </c>
    </row>
    <row r="136" spans="1:4">
      <c r="A136" s="15">
        <v>9.4</v>
      </c>
      <c r="B136" s="10">
        <v>430</v>
      </c>
      <c r="C136" s="10">
        <v>323</v>
      </c>
      <c r="D136" s="10">
        <v>90</v>
      </c>
    </row>
    <row r="137" spans="1:4">
      <c r="A137" s="15">
        <v>9.9</v>
      </c>
      <c r="B137" s="10">
        <v>425</v>
      </c>
      <c r="C137" s="10">
        <v>327</v>
      </c>
      <c r="D137" s="10">
        <v>98</v>
      </c>
    </row>
    <row r="138" spans="1:4">
      <c r="A138" s="15">
        <v>9.4</v>
      </c>
      <c r="B138" s="10">
        <v>400</v>
      </c>
      <c r="C138" s="10">
        <v>316</v>
      </c>
      <c r="D138" s="10">
        <v>60</v>
      </c>
    </row>
    <row r="139" spans="1:4">
      <c r="A139" s="15">
        <v>8.9</v>
      </c>
      <c r="B139" s="10">
        <v>448</v>
      </c>
      <c r="C139" s="10">
        <v>358</v>
      </c>
      <c r="D139" s="10">
        <v>103</v>
      </c>
    </row>
    <row r="140" spans="1:4">
      <c r="A140" s="15">
        <v>9.6</v>
      </c>
      <c r="B140" s="10">
        <v>394</v>
      </c>
      <c r="C140" s="10">
        <v>299</v>
      </c>
      <c r="D140" s="10">
        <v>87</v>
      </c>
    </row>
    <row r="141" spans="1:4">
      <c r="A141" s="15">
        <v>8.3000000000000007</v>
      </c>
      <c r="B141" s="10">
        <v>434</v>
      </c>
      <c r="C141" s="10">
        <v>352</v>
      </c>
      <c r="D141" s="10">
        <v>109</v>
      </c>
    </row>
    <row r="142" spans="1:4">
      <c r="A142" s="15">
        <v>8.5</v>
      </c>
      <c r="B142" s="10">
        <v>448</v>
      </c>
      <c r="C142" s="10">
        <v>376</v>
      </c>
      <c r="D142" s="10">
        <v>99</v>
      </c>
    </row>
    <row r="143" spans="1:4">
      <c r="A143" s="15">
        <v>10</v>
      </c>
      <c r="B143" s="10">
        <v>392</v>
      </c>
      <c r="C143" s="10">
        <v>321</v>
      </c>
      <c r="D143" s="10">
        <v>98</v>
      </c>
    </row>
    <row r="144" spans="1:4">
      <c r="A144" s="15">
        <v>8.9</v>
      </c>
      <c r="B144" s="10">
        <v>407</v>
      </c>
      <c r="C144" s="10">
        <v>305</v>
      </c>
      <c r="D144" s="10">
        <v>90</v>
      </c>
    </row>
    <row r="145" spans="1:4">
      <c r="A145" s="15">
        <v>8.6</v>
      </c>
      <c r="B145" s="10">
        <v>453</v>
      </c>
      <c r="C145" s="10">
        <v>371</v>
      </c>
      <c r="D145" s="10">
        <v>91</v>
      </c>
    </row>
    <row r="146" spans="1:4">
      <c r="A146" s="15">
        <v>8.5</v>
      </c>
      <c r="B146" s="10">
        <v>462</v>
      </c>
      <c r="C146" s="10">
        <v>351</v>
      </c>
      <c r="D146" s="10">
        <v>83</v>
      </c>
    </row>
    <row r="147" spans="1:4">
      <c r="A147" s="15">
        <v>9.4</v>
      </c>
      <c r="B147" s="10">
        <v>410</v>
      </c>
      <c r="C147" s="10">
        <v>332</v>
      </c>
      <c r="D147" s="10">
        <v>90</v>
      </c>
    </row>
    <row r="148" spans="1:4">
      <c r="A148" s="15">
        <v>8.5</v>
      </c>
      <c r="B148" s="10">
        <v>468</v>
      </c>
      <c r="C148" s="10">
        <v>365</v>
      </c>
      <c r="D148" s="10">
        <v>108</v>
      </c>
    </row>
    <row r="149" spans="1:4">
      <c r="A149" s="15">
        <v>9</v>
      </c>
      <c r="B149" s="10">
        <v>427</v>
      </c>
      <c r="C149" s="10">
        <v>342</v>
      </c>
      <c r="D149" s="10">
        <v>98</v>
      </c>
    </row>
    <row r="150" spans="1:4">
      <c r="A150" s="15">
        <v>9.3000000000000007</v>
      </c>
      <c r="B150" s="10">
        <v>445</v>
      </c>
      <c r="C150" s="10">
        <v>369</v>
      </c>
      <c r="D150" s="10">
        <v>89</v>
      </c>
    </row>
    <row r="151" spans="1:4">
      <c r="A151" s="15">
        <v>9.9</v>
      </c>
      <c r="B151" s="10">
        <v>382</v>
      </c>
      <c r="C151" s="10">
        <v>313</v>
      </c>
      <c r="D151" s="10">
        <v>57</v>
      </c>
    </row>
    <row r="152" spans="1:4">
      <c r="A152" s="15">
        <v>9.4</v>
      </c>
      <c r="B152" s="10">
        <v>434</v>
      </c>
      <c r="C152" s="10">
        <v>360</v>
      </c>
      <c r="D152" s="10">
        <v>104</v>
      </c>
    </row>
    <row r="153" spans="1:4">
      <c r="A153" s="15">
        <v>9.4</v>
      </c>
      <c r="B153" s="10">
        <v>426</v>
      </c>
      <c r="C153" s="10">
        <v>341</v>
      </c>
      <c r="D153" s="10">
        <v>94</v>
      </c>
    </row>
    <row r="154" spans="1:4">
      <c r="A154" s="15">
        <v>8.8000000000000007</v>
      </c>
      <c r="B154" s="10">
        <v>448</v>
      </c>
      <c r="C154" s="10">
        <v>381</v>
      </c>
      <c r="D154" s="10">
        <v>76</v>
      </c>
    </row>
    <row r="155" spans="1:4">
      <c r="A155" s="15">
        <v>9</v>
      </c>
      <c r="B155" s="10">
        <v>403</v>
      </c>
      <c r="C155" s="10">
        <v>334</v>
      </c>
      <c r="D155" s="10">
        <v>64</v>
      </c>
    </row>
    <row r="156" spans="1:4">
      <c r="A156" s="15">
        <v>9</v>
      </c>
      <c r="B156" s="10">
        <v>413</v>
      </c>
      <c r="C156" s="10">
        <v>322</v>
      </c>
      <c r="D156" s="10">
        <v>87</v>
      </c>
    </row>
    <row r="157" spans="1:4">
      <c r="A157" s="15">
        <v>8.4</v>
      </c>
      <c r="B157" s="10">
        <v>420</v>
      </c>
      <c r="C157" s="10">
        <v>353</v>
      </c>
      <c r="D157" s="10">
        <v>101</v>
      </c>
    </row>
    <row r="158" spans="1:4">
      <c r="A158" s="15">
        <v>9.8000000000000007</v>
      </c>
      <c r="B158" s="10">
        <v>404</v>
      </c>
      <c r="C158" s="10">
        <v>311</v>
      </c>
      <c r="D158" s="10">
        <v>73</v>
      </c>
    </row>
    <row r="159" spans="1:4">
      <c r="A159" s="15">
        <v>8.1</v>
      </c>
      <c r="B159" s="10">
        <v>483</v>
      </c>
      <c r="C159" s="10">
        <v>362</v>
      </c>
      <c r="D159" s="10">
        <v>106</v>
      </c>
    </row>
    <row r="160" spans="1:4">
      <c r="A160" s="15">
        <v>9.1999999999999993</v>
      </c>
      <c r="B160" s="10">
        <v>454</v>
      </c>
      <c r="C160" s="10">
        <v>363</v>
      </c>
      <c r="D160" s="10">
        <v>114</v>
      </c>
    </row>
    <row r="161" spans="1:4">
      <c r="A161" s="15">
        <v>9.1</v>
      </c>
      <c r="B161" s="10">
        <v>432</v>
      </c>
      <c r="C161" s="10">
        <v>346</v>
      </c>
      <c r="D161" s="10">
        <v>65</v>
      </c>
    </row>
    <row r="162" spans="1:4">
      <c r="A162" s="15">
        <v>10</v>
      </c>
      <c r="B162" s="10">
        <v>386</v>
      </c>
      <c r="C162" s="10">
        <v>293</v>
      </c>
      <c r="D162" s="10">
        <v>97</v>
      </c>
    </row>
    <row r="163" spans="1:4">
      <c r="A163" s="15">
        <v>9</v>
      </c>
      <c r="B163" s="10">
        <v>402</v>
      </c>
      <c r="C163" s="10">
        <v>302</v>
      </c>
      <c r="D163" s="10">
        <v>96</v>
      </c>
    </row>
    <row r="164" spans="1:4">
      <c r="A164" s="15">
        <v>8.1</v>
      </c>
      <c r="B164" s="10">
        <v>468</v>
      </c>
      <c r="C164" s="10">
        <v>360</v>
      </c>
      <c r="D164" s="10">
        <v>89</v>
      </c>
    </row>
    <row r="165" spans="1:4">
      <c r="A165" s="15">
        <v>9.6</v>
      </c>
      <c r="B165" s="10">
        <v>400</v>
      </c>
      <c r="C165" s="10">
        <v>320</v>
      </c>
      <c r="D165" s="10">
        <v>96</v>
      </c>
    </row>
    <row r="166" spans="1:4">
      <c r="A166" s="15">
        <v>8.6999999999999993</v>
      </c>
      <c r="B166" s="10">
        <v>419</v>
      </c>
      <c r="C166" s="10">
        <v>335</v>
      </c>
      <c r="D166" s="10">
        <v>63</v>
      </c>
    </row>
    <row r="167" spans="1:4">
      <c r="A167" s="15">
        <v>9</v>
      </c>
      <c r="B167" s="10">
        <v>408</v>
      </c>
      <c r="C167" s="10">
        <v>314</v>
      </c>
      <c r="D167" s="10">
        <v>86</v>
      </c>
    </row>
    <row r="168" spans="1:4">
      <c r="A168" s="15">
        <v>8.6999999999999993</v>
      </c>
      <c r="B168" s="10">
        <v>452</v>
      </c>
      <c r="C168" s="10">
        <v>366</v>
      </c>
      <c r="D168" s="10">
        <v>90</v>
      </c>
    </row>
    <row r="169" spans="1:4">
      <c r="A169" s="15">
        <v>8.9</v>
      </c>
      <c r="B169" s="10">
        <v>410</v>
      </c>
      <c r="C169" s="10">
        <v>349</v>
      </c>
      <c r="D169" s="10">
        <v>86</v>
      </c>
    </row>
    <row r="170" spans="1:4">
      <c r="A170" s="15">
        <v>9.6999999999999993</v>
      </c>
      <c r="B170" s="10">
        <v>395</v>
      </c>
      <c r="C170" s="10">
        <v>332</v>
      </c>
      <c r="D170" s="10">
        <v>59</v>
      </c>
    </row>
    <row r="171" spans="1:4">
      <c r="A171" s="15">
        <v>9.9</v>
      </c>
      <c r="B171" s="10">
        <v>430</v>
      </c>
      <c r="C171" s="10">
        <v>344</v>
      </c>
      <c r="D171" s="10">
        <v>69</v>
      </c>
    </row>
    <row r="172" spans="1:4">
      <c r="A172" s="15">
        <v>9.6999999999999993</v>
      </c>
      <c r="B172" s="10">
        <v>388</v>
      </c>
      <c r="C172" s="10">
        <v>318</v>
      </c>
      <c r="D172" s="10">
        <v>74</v>
      </c>
    </row>
    <row r="173" spans="1:4">
      <c r="A173" s="15">
        <v>9.3000000000000007</v>
      </c>
      <c r="B173" s="10">
        <v>393</v>
      </c>
      <c r="C173" s="10">
        <v>307</v>
      </c>
      <c r="D173" s="10">
        <v>67</v>
      </c>
    </row>
    <row r="174" spans="1:4">
      <c r="A174" s="15">
        <v>8.1999999999999993</v>
      </c>
      <c r="B174" s="10">
        <v>473</v>
      </c>
      <c r="C174" s="10">
        <v>374</v>
      </c>
      <c r="D174" s="10">
        <v>118</v>
      </c>
    </row>
    <row r="175" spans="1:4">
      <c r="A175" s="15">
        <v>8.8000000000000007</v>
      </c>
      <c r="B175" s="10">
        <v>465</v>
      </c>
      <c r="C175" s="10">
        <v>349</v>
      </c>
      <c r="D175" s="10">
        <v>88</v>
      </c>
    </row>
    <row r="176" spans="1:4">
      <c r="A176" s="15">
        <v>9.6999999999999993</v>
      </c>
      <c r="B176" s="10">
        <v>395</v>
      </c>
      <c r="C176" s="10">
        <v>296</v>
      </c>
      <c r="D176" s="10">
        <v>87</v>
      </c>
    </row>
    <row r="177" spans="1:4">
      <c r="A177" s="15">
        <v>8</v>
      </c>
      <c r="B177" s="10">
        <v>431</v>
      </c>
      <c r="C177" s="10">
        <v>328</v>
      </c>
      <c r="D177" s="10">
        <v>91</v>
      </c>
    </row>
    <row r="178" spans="1:4">
      <c r="A178" s="15">
        <v>9</v>
      </c>
      <c r="B178" s="10">
        <v>452</v>
      </c>
      <c r="C178" s="10">
        <v>348</v>
      </c>
      <c r="D178" s="10">
        <v>77</v>
      </c>
    </row>
    <row r="179" spans="1:4">
      <c r="A179" s="15">
        <v>9.6</v>
      </c>
      <c r="B179" s="10">
        <v>397</v>
      </c>
      <c r="C179" s="10">
        <v>310</v>
      </c>
      <c r="D179" s="10">
        <v>95</v>
      </c>
    </row>
    <row r="180" spans="1:4">
      <c r="A180" s="15">
        <v>8.1</v>
      </c>
      <c r="B180" s="10">
        <v>446</v>
      </c>
      <c r="C180" s="10">
        <v>375</v>
      </c>
      <c r="D180" s="10">
        <v>89</v>
      </c>
    </row>
    <row r="181" spans="1:4">
      <c r="A181" s="15">
        <v>9.5</v>
      </c>
      <c r="B181" s="10">
        <v>408</v>
      </c>
      <c r="C181" s="10">
        <v>326</v>
      </c>
      <c r="D181" s="10">
        <v>61</v>
      </c>
    </row>
    <row r="182" spans="1:4">
      <c r="A182" s="15">
        <v>9.8000000000000007</v>
      </c>
      <c r="B182" s="10">
        <v>430</v>
      </c>
      <c r="C182" s="10">
        <v>361</v>
      </c>
      <c r="D182" s="10">
        <v>69</v>
      </c>
    </row>
    <row r="183" spans="1:4">
      <c r="A183" s="15">
        <v>8.6999999999999993</v>
      </c>
      <c r="B183" s="10">
        <v>414</v>
      </c>
      <c r="C183" s="10">
        <v>323</v>
      </c>
      <c r="D183" s="10">
        <v>75</v>
      </c>
    </row>
    <row r="184" spans="1:4">
      <c r="A184" s="15">
        <v>9.5</v>
      </c>
      <c r="B184" s="10">
        <v>418</v>
      </c>
      <c r="C184" s="10">
        <v>314</v>
      </c>
      <c r="D184" s="10">
        <v>92</v>
      </c>
    </row>
    <row r="185" spans="1:4">
      <c r="A185" s="15">
        <v>8.5</v>
      </c>
      <c r="B185" s="10">
        <v>447</v>
      </c>
      <c r="C185" s="10">
        <v>380</v>
      </c>
      <c r="D185" s="10">
        <v>103</v>
      </c>
    </row>
    <row r="186" spans="1:4">
      <c r="A186" s="15">
        <v>9.4</v>
      </c>
      <c r="B186" s="10">
        <v>404</v>
      </c>
      <c r="C186" s="10">
        <v>327</v>
      </c>
      <c r="D186" s="10">
        <v>81</v>
      </c>
    </row>
    <row r="187" spans="1:4">
      <c r="A187" s="15">
        <v>9.9</v>
      </c>
      <c r="B187" s="10">
        <v>408</v>
      </c>
      <c r="C187" s="10">
        <v>310</v>
      </c>
      <c r="D187" s="10">
        <v>61</v>
      </c>
    </row>
    <row r="188" spans="1:4">
      <c r="A188" s="15">
        <v>8</v>
      </c>
      <c r="B188" s="10">
        <v>457</v>
      </c>
      <c r="C188" s="10">
        <v>356</v>
      </c>
      <c r="D188" s="10">
        <v>82</v>
      </c>
    </row>
    <row r="189" spans="1:4">
      <c r="A189" s="15">
        <v>9.5</v>
      </c>
      <c r="B189" s="10">
        <v>421</v>
      </c>
      <c r="C189" s="10">
        <v>324</v>
      </c>
      <c r="D189" s="10">
        <v>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F18" sqref="F18"/>
    </sheetView>
  </sheetViews>
  <sheetFormatPr baseColWidth="10" defaultRowHeight="16"/>
  <sheetData>
    <row r="1" spans="1:3">
      <c r="A1" t="s">
        <v>48</v>
      </c>
      <c r="B1" t="s">
        <v>49</v>
      </c>
      <c r="C1" t="s">
        <v>50</v>
      </c>
    </row>
    <row r="2" spans="1:3">
      <c r="A2">
        <v>1</v>
      </c>
      <c r="B2">
        <v>278</v>
      </c>
      <c r="C2">
        <f>500-B2</f>
        <v>222</v>
      </c>
    </row>
    <row r="3" spans="1:3">
      <c r="A3">
        <v>2</v>
      </c>
      <c r="B3">
        <v>259</v>
      </c>
      <c r="C3">
        <f t="shared" ref="C3:C26" si="0">500-B3</f>
        <v>241</v>
      </c>
    </row>
    <row r="4" spans="1:3">
      <c r="A4">
        <v>3</v>
      </c>
      <c r="B4">
        <v>385</v>
      </c>
      <c r="C4">
        <f t="shared" si="0"/>
        <v>115</v>
      </c>
    </row>
    <row r="5" spans="1:3">
      <c r="A5">
        <v>4</v>
      </c>
      <c r="B5">
        <v>294</v>
      </c>
      <c r="C5">
        <f t="shared" si="0"/>
        <v>206</v>
      </c>
    </row>
    <row r="6" spans="1:3">
      <c r="A6">
        <v>5</v>
      </c>
      <c r="B6">
        <v>349</v>
      </c>
      <c r="C6">
        <v>140</v>
      </c>
    </row>
    <row r="7" spans="1:3">
      <c r="A7">
        <v>6</v>
      </c>
      <c r="B7">
        <v>206</v>
      </c>
      <c r="C7">
        <f t="shared" si="0"/>
        <v>294</v>
      </c>
    </row>
    <row r="8" spans="1:3">
      <c r="A8">
        <v>7</v>
      </c>
      <c r="B8">
        <v>398</v>
      </c>
      <c r="C8">
        <f t="shared" si="0"/>
        <v>102</v>
      </c>
    </row>
    <row r="9" spans="1:3">
      <c r="A9">
        <v>8</v>
      </c>
      <c r="B9">
        <v>307</v>
      </c>
      <c r="C9">
        <f t="shared" si="0"/>
        <v>193</v>
      </c>
    </row>
    <row r="10" spans="1:3">
      <c r="A10">
        <v>9</v>
      </c>
      <c r="B10">
        <v>340</v>
      </c>
      <c r="C10">
        <f t="shared" si="0"/>
        <v>160</v>
      </c>
    </row>
    <row r="11" spans="1:3">
      <c r="A11">
        <v>10</v>
      </c>
      <c r="B11">
        <v>219</v>
      </c>
      <c r="C11">
        <v>275</v>
      </c>
    </row>
    <row r="12" spans="1:3">
      <c r="A12">
        <v>11</v>
      </c>
      <c r="B12">
        <v>352</v>
      </c>
      <c r="C12">
        <f t="shared" si="0"/>
        <v>148</v>
      </c>
    </row>
    <row r="13" spans="1:3">
      <c r="A13">
        <v>12</v>
      </c>
      <c r="B13">
        <v>329</v>
      </c>
      <c r="C13">
        <f t="shared" si="0"/>
        <v>171</v>
      </c>
    </row>
    <row r="14" spans="1:3">
      <c r="A14">
        <v>13</v>
      </c>
      <c r="B14">
        <v>289</v>
      </c>
      <c r="C14">
        <f t="shared" si="0"/>
        <v>211</v>
      </c>
    </row>
    <row r="15" spans="1:3">
      <c r="A15">
        <v>14</v>
      </c>
      <c r="B15">
        <v>399</v>
      </c>
      <c r="C15">
        <f t="shared" si="0"/>
        <v>101</v>
      </c>
    </row>
    <row r="16" spans="1:3">
      <c r="A16">
        <v>15</v>
      </c>
      <c r="B16">
        <v>300</v>
      </c>
      <c r="C16">
        <f t="shared" si="0"/>
        <v>200</v>
      </c>
    </row>
    <row r="17" spans="1:3">
      <c r="A17">
        <v>16</v>
      </c>
      <c r="B17">
        <v>343</v>
      </c>
      <c r="C17">
        <v>153</v>
      </c>
    </row>
    <row r="18" spans="1:3">
      <c r="A18">
        <v>17</v>
      </c>
      <c r="B18">
        <v>373</v>
      </c>
      <c r="C18">
        <f t="shared" si="0"/>
        <v>127</v>
      </c>
    </row>
    <row r="19" spans="1:3">
      <c r="A19">
        <v>18</v>
      </c>
      <c r="B19">
        <v>265</v>
      </c>
      <c r="C19">
        <f t="shared" si="0"/>
        <v>235</v>
      </c>
    </row>
    <row r="20" spans="1:3">
      <c r="A20">
        <v>19</v>
      </c>
      <c r="B20">
        <v>233</v>
      </c>
      <c r="C20">
        <f t="shared" si="0"/>
        <v>267</v>
      </c>
    </row>
    <row r="21" spans="1:3">
      <c r="A21">
        <v>20</v>
      </c>
      <c r="B21">
        <v>239</v>
      </c>
      <c r="C21">
        <f t="shared" si="0"/>
        <v>261</v>
      </c>
    </row>
    <row r="22" spans="1:3">
      <c r="A22">
        <v>21</v>
      </c>
      <c r="B22">
        <v>353</v>
      </c>
      <c r="C22">
        <v>144</v>
      </c>
    </row>
    <row r="23" spans="1:3">
      <c r="A23">
        <v>22</v>
      </c>
      <c r="B23">
        <v>241</v>
      </c>
      <c r="C23">
        <f t="shared" si="0"/>
        <v>259</v>
      </c>
    </row>
    <row r="24" spans="1:3">
      <c r="A24">
        <v>23</v>
      </c>
      <c r="B24">
        <v>395</v>
      </c>
      <c r="C24">
        <v>100</v>
      </c>
    </row>
    <row r="25" spans="1:3">
      <c r="A25">
        <v>24</v>
      </c>
      <c r="B25">
        <v>226</v>
      </c>
      <c r="C25">
        <v>270</v>
      </c>
    </row>
    <row r="26" spans="1:3">
      <c r="A26">
        <v>25</v>
      </c>
      <c r="B26">
        <v>251</v>
      </c>
      <c r="C26">
        <f t="shared" si="0"/>
        <v>249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H17" sqref="H17"/>
    </sheetView>
  </sheetViews>
  <sheetFormatPr baseColWidth="10" defaultRowHeight="16"/>
  <cols>
    <col min="4" max="4" width="13.83203125" bestFit="1" customWidth="1"/>
    <col min="6" max="6" width="14.5" customWidth="1"/>
    <col min="9" max="9" width="17.1640625" customWidth="1"/>
  </cols>
  <sheetData>
    <row r="1" spans="1:9">
      <c r="D1" t="s">
        <v>51</v>
      </c>
    </row>
    <row r="2" spans="1:9" ht="17" thickBot="1">
      <c r="A2" t="s">
        <v>48</v>
      </c>
      <c r="B2" t="s">
        <v>52</v>
      </c>
      <c r="C2" t="s">
        <v>53</v>
      </c>
      <c r="D2" t="s">
        <v>54</v>
      </c>
    </row>
    <row r="3" spans="1:9">
      <c r="A3">
        <v>1</v>
      </c>
      <c r="B3">
        <v>19</v>
      </c>
      <c r="C3">
        <v>57</v>
      </c>
      <c r="D3" s="18">
        <v>1634</v>
      </c>
      <c r="F3" s="21"/>
      <c r="G3" s="21" t="s">
        <v>52</v>
      </c>
      <c r="H3" s="21" t="s">
        <v>53</v>
      </c>
      <c r="I3" s="21" t="s">
        <v>54</v>
      </c>
    </row>
    <row r="4" spans="1:9">
      <c r="A4">
        <v>2</v>
      </c>
      <c r="B4">
        <v>15</v>
      </c>
      <c r="C4">
        <v>60</v>
      </c>
      <c r="D4" s="18">
        <v>945</v>
      </c>
      <c r="F4" s="19" t="s">
        <v>52</v>
      </c>
      <c r="G4" s="19">
        <v>1</v>
      </c>
      <c r="H4" s="19"/>
      <c r="I4" s="19"/>
    </row>
    <row r="5" spans="1:9">
      <c r="A5">
        <v>3</v>
      </c>
      <c r="B5">
        <v>15</v>
      </c>
      <c r="C5">
        <v>60</v>
      </c>
      <c r="D5" s="18">
        <v>1245</v>
      </c>
      <c r="F5" s="19" t="s">
        <v>53</v>
      </c>
      <c r="G5" s="19">
        <v>0.70442098072964132</v>
      </c>
      <c r="H5" s="19">
        <v>1</v>
      </c>
      <c r="I5" s="19"/>
    </row>
    <row r="6" spans="1:9" ht="17" thickBot="1">
      <c r="A6">
        <v>4</v>
      </c>
      <c r="B6">
        <v>15</v>
      </c>
      <c r="C6">
        <v>75</v>
      </c>
      <c r="D6" s="18">
        <v>840</v>
      </c>
      <c r="F6" s="20" t="s">
        <v>54</v>
      </c>
      <c r="G6" s="20">
        <v>0.7519450834715693</v>
      </c>
      <c r="H6" s="20">
        <v>0.5369142239728526</v>
      </c>
      <c r="I6" s="20">
        <v>1</v>
      </c>
    </row>
    <row r="7" spans="1:9">
      <c r="A7">
        <v>5</v>
      </c>
      <c r="B7">
        <v>16</v>
      </c>
      <c r="C7">
        <v>80</v>
      </c>
      <c r="D7" s="18">
        <v>1424</v>
      </c>
    </row>
    <row r="8" spans="1:9">
      <c r="A8">
        <v>6</v>
      </c>
      <c r="B8">
        <v>14</v>
      </c>
      <c r="C8">
        <v>42</v>
      </c>
      <c r="D8" s="18">
        <v>1260</v>
      </c>
      <c r="F8" s="5" t="s">
        <v>55</v>
      </c>
      <c r="G8" s="5"/>
      <c r="H8" s="5"/>
      <c r="I8" s="5"/>
    </row>
    <row r="9" spans="1:9">
      <c r="A9">
        <v>7</v>
      </c>
      <c r="B9">
        <v>10</v>
      </c>
      <c r="C9">
        <v>40</v>
      </c>
      <c r="D9" s="18">
        <v>530</v>
      </c>
    </row>
    <row r="10" spans="1:9">
      <c r="A10">
        <v>8</v>
      </c>
      <c r="B10">
        <v>12</v>
      </c>
      <c r="C10">
        <v>36</v>
      </c>
      <c r="D10" s="18">
        <v>972</v>
      </c>
    </row>
    <row r="11" spans="1:9">
      <c r="A11">
        <v>9</v>
      </c>
      <c r="B11">
        <v>20</v>
      </c>
      <c r="C11">
        <v>80</v>
      </c>
      <c r="D11" s="18">
        <v>1180</v>
      </c>
    </row>
    <row r="12" spans="1:9">
      <c r="A12">
        <v>10</v>
      </c>
      <c r="B12">
        <v>19</v>
      </c>
      <c r="C12">
        <v>76</v>
      </c>
      <c r="D12" s="18">
        <v>1045</v>
      </c>
    </row>
    <row r="13" spans="1:9">
      <c r="A13">
        <v>11</v>
      </c>
      <c r="B13">
        <v>17</v>
      </c>
      <c r="C13">
        <v>85</v>
      </c>
      <c r="D13" s="18">
        <v>1479</v>
      </c>
    </row>
    <row r="14" spans="1:9">
      <c r="A14">
        <v>12</v>
      </c>
      <c r="B14">
        <v>19</v>
      </c>
      <c r="C14">
        <v>76</v>
      </c>
      <c r="D14" s="18">
        <v>1349</v>
      </c>
    </row>
    <row r="15" spans="1:9">
      <c r="A15">
        <v>13</v>
      </c>
      <c r="B15">
        <v>18</v>
      </c>
      <c r="C15">
        <v>72</v>
      </c>
      <c r="D15" s="18">
        <v>1206</v>
      </c>
    </row>
    <row r="16" spans="1:9">
      <c r="A16">
        <v>14</v>
      </c>
      <c r="B16">
        <v>12</v>
      </c>
      <c r="C16">
        <v>48</v>
      </c>
      <c r="D16" s="18">
        <v>924</v>
      </c>
    </row>
    <row r="17" spans="1:4">
      <c r="A17">
        <v>15</v>
      </c>
      <c r="B17">
        <v>17</v>
      </c>
      <c r="C17">
        <v>85</v>
      </c>
      <c r="D17" s="18">
        <v>1462</v>
      </c>
    </row>
    <row r="18" spans="1:4">
      <c r="A18">
        <v>16</v>
      </c>
      <c r="B18">
        <v>13</v>
      </c>
      <c r="C18">
        <v>65</v>
      </c>
      <c r="D18" s="18">
        <v>962</v>
      </c>
    </row>
    <row r="19" spans="1:4">
      <c r="A19">
        <v>17</v>
      </c>
      <c r="B19">
        <v>17</v>
      </c>
      <c r="C19">
        <v>68</v>
      </c>
      <c r="D19" s="18">
        <v>1445</v>
      </c>
    </row>
    <row r="20" spans="1:4">
      <c r="A20">
        <v>18</v>
      </c>
      <c r="B20">
        <v>11</v>
      </c>
      <c r="C20">
        <v>55</v>
      </c>
      <c r="D20" s="18">
        <v>682</v>
      </c>
    </row>
    <row r="21" spans="1:4">
      <c r="A21">
        <v>19</v>
      </c>
      <c r="B21">
        <v>19</v>
      </c>
      <c r="C21">
        <v>76</v>
      </c>
      <c r="D21" s="18">
        <v>1501</v>
      </c>
    </row>
    <row r="22" spans="1:4">
      <c r="A22">
        <v>20</v>
      </c>
      <c r="B22">
        <v>14</v>
      </c>
      <c r="C22">
        <v>42</v>
      </c>
      <c r="D22" s="18">
        <v>784</v>
      </c>
    </row>
    <row r="23" spans="1:4">
      <c r="A23">
        <v>21</v>
      </c>
      <c r="B23">
        <v>14</v>
      </c>
      <c r="C23">
        <v>42</v>
      </c>
      <c r="D23" s="18">
        <v>868</v>
      </c>
    </row>
    <row r="24" spans="1:4">
      <c r="A24">
        <v>22</v>
      </c>
      <c r="B24">
        <v>18</v>
      </c>
      <c r="C24">
        <v>90</v>
      </c>
      <c r="D24" s="18">
        <v>954</v>
      </c>
    </row>
    <row r="25" spans="1:4">
      <c r="A25">
        <v>23</v>
      </c>
      <c r="B25">
        <v>13</v>
      </c>
      <c r="C25">
        <v>65</v>
      </c>
      <c r="D25" s="18">
        <v>702</v>
      </c>
    </row>
    <row r="26" spans="1:4">
      <c r="A26">
        <v>24</v>
      </c>
      <c r="B26">
        <v>19</v>
      </c>
      <c r="C26">
        <v>95</v>
      </c>
      <c r="D26" s="18">
        <v>1558</v>
      </c>
    </row>
    <row r="27" spans="1:4">
      <c r="A27">
        <v>25</v>
      </c>
      <c r="B27">
        <v>11</v>
      </c>
      <c r="C27">
        <v>44</v>
      </c>
      <c r="D27" s="18">
        <v>880</v>
      </c>
    </row>
    <row r="28" spans="1:4">
      <c r="A28">
        <v>26</v>
      </c>
      <c r="B28">
        <v>10</v>
      </c>
      <c r="C28">
        <v>50</v>
      </c>
      <c r="D28" s="18">
        <v>540</v>
      </c>
    </row>
    <row r="29" spans="1:4">
      <c r="A29">
        <v>27</v>
      </c>
      <c r="B29">
        <v>17</v>
      </c>
      <c r="C29">
        <v>51</v>
      </c>
      <c r="D29" s="18">
        <v>1207</v>
      </c>
    </row>
    <row r="30" spans="1:4">
      <c r="A30">
        <v>28</v>
      </c>
      <c r="B30">
        <v>17</v>
      </c>
      <c r="C30">
        <v>51</v>
      </c>
      <c r="D30" s="18">
        <v>1445</v>
      </c>
    </row>
    <row r="31" spans="1:4">
      <c r="A31">
        <v>29</v>
      </c>
      <c r="B31">
        <v>16</v>
      </c>
      <c r="C31">
        <v>48</v>
      </c>
      <c r="D31" s="18">
        <v>928</v>
      </c>
    </row>
    <row r="32" spans="1:4">
      <c r="A32">
        <v>30</v>
      </c>
      <c r="B32">
        <v>10</v>
      </c>
      <c r="C32">
        <v>40</v>
      </c>
      <c r="D32" s="18">
        <v>830</v>
      </c>
    </row>
    <row r="33" spans="1:4">
      <c r="A33">
        <v>31</v>
      </c>
      <c r="B33">
        <v>13</v>
      </c>
      <c r="C33">
        <v>52</v>
      </c>
      <c r="D33" s="18">
        <v>1079</v>
      </c>
    </row>
    <row r="34" spans="1:4">
      <c r="A34">
        <v>32</v>
      </c>
      <c r="B34">
        <v>15</v>
      </c>
      <c r="C34">
        <v>45</v>
      </c>
      <c r="D34" s="18">
        <v>1260</v>
      </c>
    </row>
    <row r="35" spans="1:4">
      <c r="A35">
        <v>33</v>
      </c>
      <c r="B35">
        <v>14</v>
      </c>
      <c r="C35">
        <v>56</v>
      </c>
      <c r="D35" s="18">
        <v>1260</v>
      </c>
    </row>
    <row r="36" spans="1:4">
      <c r="A36">
        <v>34</v>
      </c>
      <c r="B36">
        <v>15</v>
      </c>
      <c r="C36">
        <v>60</v>
      </c>
      <c r="D36" s="18">
        <v>1140</v>
      </c>
    </row>
    <row r="37" spans="1:4">
      <c r="A37">
        <v>35</v>
      </c>
      <c r="B37">
        <v>11</v>
      </c>
      <c r="C37">
        <v>55</v>
      </c>
      <c r="D37" s="18">
        <v>737</v>
      </c>
    </row>
    <row r="38" spans="1:4">
      <c r="A38">
        <v>36</v>
      </c>
      <c r="B38">
        <v>20</v>
      </c>
      <c r="C38">
        <v>80</v>
      </c>
      <c r="D38" s="18">
        <v>1580</v>
      </c>
    </row>
    <row r="39" spans="1:4">
      <c r="A39">
        <v>37</v>
      </c>
      <c r="B39">
        <v>16</v>
      </c>
      <c r="C39">
        <v>64</v>
      </c>
      <c r="D39" s="18">
        <v>1328</v>
      </c>
    </row>
    <row r="40" spans="1:4">
      <c r="A40">
        <v>38</v>
      </c>
      <c r="B40">
        <v>12</v>
      </c>
      <c r="C40">
        <v>36</v>
      </c>
      <c r="D40" s="18">
        <v>708</v>
      </c>
    </row>
    <row r="41" spans="1:4">
      <c r="A41">
        <v>39</v>
      </c>
      <c r="B41">
        <v>17</v>
      </c>
      <c r="C41">
        <v>85</v>
      </c>
      <c r="D41" s="18">
        <v>1377</v>
      </c>
    </row>
    <row r="42" spans="1:4">
      <c r="A42">
        <v>40</v>
      </c>
      <c r="B42">
        <v>15</v>
      </c>
      <c r="C42">
        <v>45</v>
      </c>
      <c r="D42" s="18">
        <v>1080</v>
      </c>
    </row>
    <row r="43" spans="1:4">
      <c r="A43">
        <v>41</v>
      </c>
      <c r="B43">
        <v>11</v>
      </c>
      <c r="C43">
        <v>44</v>
      </c>
      <c r="D43" s="18">
        <v>968</v>
      </c>
    </row>
    <row r="44" spans="1:4">
      <c r="A44">
        <v>42</v>
      </c>
      <c r="B44">
        <v>17</v>
      </c>
      <c r="C44">
        <v>85</v>
      </c>
      <c r="D44" s="18">
        <v>1190</v>
      </c>
    </row>
    <row r="45" spans="1:4">
      <c r="A45">
        <v>43</v>
      </c>
      <c r="B45">
        <v>11</v>
      </c>
      <c r="C45">
        <v>33</v>
      </c>
      <c r="D45" s="18">
        <v>715</v>
      </c>
    </row>
    <row r="46" spans="1:4">
      <c r="A46">
        <v>44</v>
      </c>
      <c r="B46">
        <v>13</v>
      </c>
      <c r="C46">
        <v>65</v>
      </c>
      <c r="D46" s="18">
        <v>1170</v>
      </c>
    </row>
    <row r="47" spans="1:4">
      <c r="A47">
        <v>45</v>
      </c>
      <c r="B47">
        <v>14</v>
      </c>
      <c r="C47">
        <v>42</v>
      </c>
      <c r="D47" s="18">
        <v>1092</v>
      </c>
    </row>
    <row r="48" spans="1:4">
      <c r="A48">
        <v>46</v>
      </c>
      <c r="B48">
        <v>19</v>
      </c>
      <c r="C48">
        <v>76</v>
      </c>
      <c r="D48" s="18">
        <v>1425</v>
      </c>
    </row>
    <row r="49" spans="1:4">
      <c r="A49">
        <v>47</v>
      </c>
      <c r="B49">
        <v>19</v>
      </c>
      <c r="C49">
        <v>57</v>
      </c>
      <c r="D49" s="18">
        <v>1482</v>
      </c>
    </row>
    <row r="50" spans="1:4">
      <c r="A50">
        <v>48</v>
      </c>
      <c r="B50">
        <v>19</v>
      </c>
      <c r="C50">
        <v>76</v>
      </c>
      <c r="D50" s="18">
        <v>1159</v>
      </c>
    </row>
    <row r="51" spans="1:4">
      <c r="A51">
        <v>49</v>
      </c>
      <c r="B51">
        <v>14</v>
      </c>
      <c r="C51">
        <v>42</v>
      </c>
      <c r="D51" s="18">
        <v>1120</v>
      </c>
    </row>
    <row r="52" spans="1:4">
      <c r="A52">
        <v>50</v>
      </c>
      <c r="B52">
        <v>13</v>
      </c>
      <c r="C52">
        <v>52</v>
      </c>
      <c r="D52" s="18">
        <v>1170</v>
      </c>
    </row>
    <row r="53" spans="1:4">
      <c r="A53">
        <v>51</v>
      </c>
      <c r="B53">
        <v>14</v>
      </c>
      <c r="C53">
        <v>56</v>
      </c>
      <c r="D53" s="18">
        <v>756</v>
      </c>
    </row>
    <row r="54" spans="1:4">
      <c r="A54">
        <v>52</v>
      </c>
      <c r="B54">
        <v>15</v>
      </c>
      <c r="C54">
        <v>75</v>
      </c>
      <c r="D54" s="18">
        <v>915</v>
      </c>
    </row>
    <row r="55" spans="1:4">
      <c r="A55">
        <v>53</v>
      </c>
      <c r="B55">
        <v>12</v>
      </c>
      <c r="C55">
        <v>36</v>
      </c>
      <c r="D55" s="18">
        <v>1020</v>
      </c>
    </row>
    <row r="56" spans="1:4">
      <c r="A56">
        <v>54</v>
      </c>
      <c r="B56">
        <v>16</v>
      </c>
      <c r="C56">
        <v>80</v>
      </c>
      <c r="D56" s="18">
        <v>1024</v>
      </c>
    </row>
    <row r="57" spans="1:4">
      <c r="A57">
        <v>55</v>
      </c>
      <c r="B57">
        <v>19</v>
      </c>
      <c r="C57">
        <v>95</v>
      </c>
      <c r="D57" s="18">
        <v>1349</v>
      </c>
    </row>
    <row r="58" spans="1:4">
      <c r="A58">
        <v>56</v>
      </c>
      <c r="B58">
        <v>12</v>
      </c>
      <c r="C58">
        <v>36</v>
      </c>
      <c r="D58" s="18">
        <v>732</v>
      </c>
    </row>
    <row r="59" spans="1:4">
      <c r="A59">
        <v>57</v>
      </c>
      <c r="B59">
        <v>11</v>
      </c>
      <c r="C59">
        <v>55</v>
      </c>
      <c r="D59" s="18">
        <v>627</v>
      </c>
    </row>
    <row r="60" spans="1:4">
      <c r="A60">
        <v>58</v>
      </c>
      <c r="B60">
        <v>20</v>
      </c>
      <c r="C60">
        <v>80</v>
      </c>
      <c r="D60" s="18">
        <v>1040</v>
      </c>
    </row>
    <row r="61" spans="1:4">
      <c r="A61">
        <v>59</v>
      </c>
      <c r="B61">
        <v>15</v>
      </c>
      <c r="C61">
        <v>45</v>
      </c>
      <c r="D61" s="18">
        <v>930</v>
      </c>
    </row>
    <row r="62" spans="1:4">
      <c r="A62">
        <v>60</v>
      </c>
      <c r="B62">
        <v>12</v>
      </c>
      <c r="C62">
        <v>36</v>
      </c>
      <c r="D62" s="18">
        <v>888</v>
      </c>
    </row>
    <row r="63" spans="1:4">
      <c r="A63">
        <v>61</v>
      </c>
      <c r="B63">
        <v>17</v>
      </c>
      <c r="C63">
        <v>68</v>
      </c>
      <c r="D63" s="18">
        <v>1309</v>
      </c>
    </row>
    <row r="64" spans="1:4">
      <c r="A64">
        <v>62</v>
      </c>
      <c r="B64">
        <v>18</v>
      </c>
      <c r="C64">
        <v>90</v>
      </c>
      <c r="D64" s="18">
        <v>1620</v>
      </c>
    </row>
    <row r="65" spans="1:4">
      <c r="A65">
        <v>63</v>
      </c>
      <c r="B65">
        <v>14</v>
      </c>
      <c r="C65">
        <v>56</v>
      </c>
      <c r="D65" s="18">
        <v>924</v>
      </c>
    </row>
    <row r="66" spans="1:4">
      <c r="A66">
        <v>64</v>
      </c>
      <c r="B66">
        <v>17</v>
      </c>
      <c r="C66">
        <v>51</v>
      </c>
      <c r="D66" s="18">
        <v>952</v>
      </c>
    </row>
    <row r="67" spans="1:4">
      <c r="A67">
        <v>65</v>
      </c>
      <c r="B67">
        <v>16</v>
      </c>
      <c r="C67">
        <v>80</v>
      </c>
      <c r="D67" s="18">
        <v>800</v>
      </c>
    </row>
    <row r="68" spans="1:4">
      <c r="A68">
        <v>66</v>
      </c>
      <c r="B68">
        <v>19</v>
      </c>
      <c r="C68">
        <v>57</v>
      </c>
      <c r="D68" s="18">
        <v>1102</v>
      </c>
    </row>
    <row r="69" spans="1:4">
      <c r="A69">
        <v>67</v>
      </c>
      <c r="B69">
        <v>12</v>
      </c>
      <c r="C69">
        <v>36</v>
      </c>
      <c r="D69" s="18">
        <v>600</v>
      </c>
    </row>
    <row r="70" spans="1:4">
      <c r="A70">
        <v>68</v>
      </c>
      <c r="B70">
        <v>20</v>
      </c>
      <c r="C70">
        <v>60</v>
      </c>
      <c r="D70" s="18">
        <v>1500</v>
      </c>
    </row>
    <row r="71" spans="1:4">
      <c r="A71">
        <v>69</v>
      </c>
      <c r="B71">
        <v>17</v>
      </c>
      <c r="C71">
        <v>85</v>
      </c>
      <c r="D71" s="18">
        <v>1224</v>
      </c>
    </row>
    <row r="72" spans="1:4">
      <c r="A72">
        <v>70</v>
      </c>
      <c r="B72">
        <v>11</v>
      </c>
      <c r="C72">
        <v>44</v>
      </c>
      <c r="D72" s="18">
        <v>803</v>
      </c>
    </row>
    <row r="73" spans="1:4">
      <c r="A73">
        <v>71</v>
      </c>
      <c r="B73">
        <v>14</v>
      </c>
      <c r="C73">
        <v>42</v>
      </c>
      <c r="D73" s="18">
        <v>854</v>
      </c>
    </row>
    <row r="74" spans="1:4">
      <c r="A74">
        <v>72</v>
      </c>
      <c r="B74">
        <v>10</v>
      </c>
      <c r="C74">
        <v>50</v>
      </c>
      <c r="D74" s="18">
        <v>890</v>
      </c>
    </row>
    <row r="75" spans="1:4">
      <c r="A75">
        <v>73</v>
      </c>
      <c r="B75">
        <v>14</v>
      </c>
      <c r="C75">
        <v>70</v>
      </c>
      <c r="D75" s="18">
        <v>798</v>
      </c>
    </row>
    <row r="76" spans="1:4">
      <c r="A76">
        <v>74</v>
      </c>
      <c r="B76">
        <v>11</v>
      </c>
      <c r="C76">
        <v>44</v>
      </c>
      <c r="D76" s="18">
        <v>869</v>
      </c>
    </row>
    <row r="77" spans="1:4">
      <c r="A77">
        <v>75</v>
      </c>
      <c r="B77">
        <v>14</v>
      </c>
      <c r="C77">
        <v>70</v>
      </c>
      <c r="D77" s="18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22" sqref="H22"/>
    </sheetView>
  </sheetViews>
  <sheetFormatPr baseColWidth="10" defaultRowHeight="16"/>
  <cols>
    <col min="2" max="2" width="14.6640625" customWidth="1"/>
    <col min="3" max="3" width="3.1640625" customWidth="1"/>
    <col min="4" max="4" width="14.1640625" customWidth="1"/>
  </cols>
  <sheetData>
    <row r="1" spans="1:5">
      <c r="A1" s="5" t="s">
        <v>56</v>
      </c>
    </row>
    <row r="3" spans="1:5">
      <c r="A3" t="s">
        <v>57</v>
      </c>
    </row>
    <row r="4" spans="1:5">
      <c r="A4" s="5" t="s">
        <v>64</v>
      </c>
      <c r="B4" s="5"/>
      <c r="C4">
        <v>8</v>
      </c>
      <c r="D4" t="s">
        <v>59</v>
      </c>
    </row>
    <row r="5" spans="1:5">
      <c r="A5" s="5" t="s">
        <v>58</v>
      </c>
      <c r="B5" s="5"/>
      <c r="C5">
        <v>2</v>
      </c>
      <c r="D5" t="s">
        <v>59</v>
      </c>
    </row>
    <row r="7" spans="1:5">
      <c r="A7" s="5" t="s">
        <v>60</v>
      </c>
      <c r="B7" s="5"/>
      <c r="C7" s="5"/>
      <c r="D7" s="5"/>
      <c r="E7">
        <v>0.5</v>
      </c>
    </row>
    <row r="9" spans="1:5">
      <c r="B9" t="s">
        <v>62</v>
      </c>
      <c r="D9" t="s">
        <v>63</v>
      </c>
    </row>
    <row r="10" spans="1:5">
      <c r="A10" t="s">
        <v>61</v>
      </c>
      <c r="B10">
        <v>12</v>
      </c>
      <c r="D10">
        <v>4</v>
      </c>
    </row>
    <row r="11" spans="1:5">
      <c r="B11" t="s">
        <v>65</v>
      </c>
    </row>
    <row r="13" spans="1:5">
      <c r="A13" t="s">
        <v>66</v>
      </c>
      <c r="B13">
        <f>2*E7</f>
        <v>1</v>
      </c>
      <c r="D13" t="s">
        <v>67</v>
      </c>
      <c r="E13" s="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Problem 9.1</vt:lpstr>
      <vt:lpstr>Problem 9.2</vt:lpstr>
      <vt:lpstr>Problem 9.3</vt:lpstr>
      <vt:lpstr>Problem 9.4</vt:lpstr>
      <vt:lpstr>Problem 9.5</vt:lpstr>
      <vt:lpstr>Problem 9.6</vt:lpstr>
      <vt:lpstr>Problem 9.7</vt:lpstr>
      <vt:lpstr>Problem 9.8</vt:lpstr>
      <vt:lpstr>Problem 9.9</vt:lpstr>
      <vt:lpstr>_C1</vt:lpstr>
      <vt:lpstr>_C2</vt:lpstr>
      <vt:lpstr>Dell_return</vt:lpstr>
      <vt:lpstr>'Problem 9.2'!Intercept</vt:lpstr>
      <vt:lpstr>'Problem 9.4'!Intercept</vt:lpstr>
      <vt:lpstr>'Problem 9.5'!Intercept</vt:lpstr>
      <vt:lpstr>Intercept</vt:lpstr>
      <vt:lpstr>S_and_P_return</vt:lpstr>
      <vt:lpstr>'Problem 9.2'!Slope</vt:lpstr>
      <vt:lpstr>'Problem 9.4'!Slope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2018-02-21T17:14:02Z</dcterms:created>
  <dcterms:modified xsi:type="dcterms:W3CDTF">2018-02-21T20:52:52Z</dcterms:modified>
</cp:coreProperties>
</file>