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bookViews>
    <workbookView xWindow="80" yWindow="460" windowWidth="25440" windowHeight="14280" activeTab="5"/>
  </bookViews>
  <sheets>
    <sheet name="Problem 10.1" sheetId="1" r:id="rId1"/>
    <sheet name="Problem 10.2" sheetId="2" r:id="rId2"/>
    <sheet name="Problem 10.3" sheetId="3" r:id="rId3"/>
    <sheet name="Problem 10.4" sheetId="4" r:id="rId4"/>
    <sheet name="Problem 10.5" sheetId="5" r:id="rId5"/>
    <sheet name="Problem 10.8" sheetId="6" r:id="rId6"/>
  </sheets>
  <definedNames>
    <definedName name="GNP">'Problem 10.3'!$B$18</definedName>
    <definedName name="Intercept">'Problem 10.3'!$B$15</definedName>
    <definedName name="Literarcy">'Problem 10.3'!$B$16</definedName>
    <definedName name="Period">'Problem 10.8'!#REF!</definedName>
    <definedName name="PrimarySchool">'Problem 10.3'!$B$17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6" l="1"/>
  <c r="I21" i="6"/>
  <c r="H19" i="6"/>
  <c r="B4" i="6"/>
  <c r="B5" i="6"/>
  <c r="B6" i="6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3" i="6"/>
  <c r="M33" i="4" l="1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32" i="4"/>
  <c r="M9" i="4"/>
  <c r="G16" i="3"/>
  <c r="H3" i="3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13" i="2" l="1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G20" i="1" l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</calcChain>
</file>

<file path=xl/sharedStrings.xml><?xml version="1.0" encoding="utf-8"?>
<sst xmlns="http://schemas.openxmlformats.org/spreadsheetml/2006/main" count="557" uniqueCount="300">
  <si>
    <t>Fizzy Drug</t>
  </si>
  <si>
    <t>Interactions</t>
  </si>
  <si>
    <t>Yield</t>
  </si>
  <si>
    <t>Size</t>
  </si>
  <si>
    <t>Pressure</t>
  </si>
  <si>
    <t>Temperature</t>
  </si>
  <si>
    <t>S*P</t>
  </si>
  <si>
    <t>S*T</t>
  </si>
  <si>
    <t>P*T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</si>
  <si>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</si>
  <si>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</si>
  <si>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</si>
  <si>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</si>
  <si>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</si>
  <si>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</si>
  <si>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</si>
  <si>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</si>
  <si>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</si>
  <si>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</si>
  <si>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</si>
  <si>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</si>
  <si>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</si>
  <si>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</si>
  <si>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</si>
  <si>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</si>
  <si>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</si>
  <si>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</si>
  <si>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</si>
  <si>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</si>
  <si>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</si>
  <si>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</si>
  <si>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</si>
  <si>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</si>
  <si>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so not significant</t>
  </si>
  <si>
    <t>P-value of P*T is high</t>
  </si>
  <si>
    <t>Rerun the regression without P*T:</t>
  </si>
  <si>
    <t>Yield is maximized with max size, pressure, and temperature</t>
  </si>
  <si>
    <t>Size has the biggest impact.</t>
  </si>
  <si>
    <t>Week</t>
  </si>
  <si>
    <t>Cart Notice?</t>
  </si>
  <si>
    <t>Coupon?</t>
  </si>
  <si>
    <t>Price Reduction?</t>
  </si>
  <si>
    <t>Cart Notice Recode</t>
  </si>
  <si>
    <t>Coupon Recode</t>
  </si>
  <si>
    <t>Sales</t>
  </si>
  <si>
    <t>Yes</t>
  </si>
  <si>
    <t>No</t>
  </si>
  <si>
    <t>Price Reduction 1 cent Recode</t>
  </si>
  <si>
    <t>Price Reduction 2 cent Recode</t>
  </si>
  <si>
    <t xml:space="preserve">Variables not </t>
  </si>
  <si>
    <t>significant</t>
  </si>
  <si>
    <t>Biggest impact</t>
  </si>
  <si>
    <t>Infant Mortality(deaths per thousand births)</t>
  </si>
  <si>
    <t>%age adult literacy</t>
  </si>
  <si>
    <t>%age finishing primary school</t>
  </si>
  <si>
    <t>GNP per capita</t>
  </si>
  <si>
    <t>Cuba</t>
  </si>
  <si>
    <t>Sri Lanka</t>
  </si>
  <si>
    <t>Costa Rica</t>
  </si>
  <si>
    <t>Vietnam</t>
  </si>
  <si>
    <t>China</t>
  </si>
  <si>
    <t>South Africa</t>
  </si>
  <si>
    <t>Saudi Arabia</t>
  </si>
  <si>
    <t>Brazil</t>
  </si>
  <si>
    <t>Zimbawe</t>
  </si>
  <si>
    <t>Morocco</t>
  </si>
  <si>
    <t>Pakistan</t>
  </si>
  <si>
    <t>Nigeria</t>
  </si>
  <si>
    <t>Predicted Value</t>
  </si>
  <si>
    <t>Literarcy</t>
  </si>
  <si>
    <t>PrimarySchool</t>
  </si>
  <si>
    <t>GNP</t>
  </si>
  <si>
    <t xml:space="preserve">No Residual is &gt;= 2*SE = </t>
  </si>
  <si>
    <t>so no outliers</t>
  </si>
  <si>
    <t>1996 Baseball</t>
  </si>
  <si>
    <t>Team</t>
  </si>
  <si>
    <t>Runs</t>
  </si>
  <si>
    <t>Singles</t>
  </si>
  <si>
    <t>Doubles</t>
  </si>
  <si>
    <t>Triples</t>
  </si>
  <si>
    <t>HR's</t>
  </si>
  <si>
    <t>BB's</t>
  </si>
  <si>
    <t>SB's</t>
  </si>
  <si>
    <t>Cleveland</t>
  </si>
  <si>
    <t>Chicago Sox</t>
  </si>
  <si>
    <t>Boston</t>
  </si>
  <si>
    <t>Minnesota</t>
  </si>
  <si>
    <t>California</t>
  </si>
  <si>
    <t>Yankees</t>
  </si>
  <si>
    <t>Seattle</t>
  </si>
  <si>
    <t>Milwaukee</t>
  </si>
  <si>
    <t>Texas</t>
  </si>
  <si>
    <t>Oakland</t>
  </si>
  <si>
    <t>Baltimore</t>
  </si>
  <si>
    <t>Kansas City</t>
  </si>
  <si>
    <t>Toronto</t>
  </si>
  <si>
    <t>Detroit</t>
  </si>
  <si>
    <t>Colorado</t>
  </si>
  <si>
    <t>Housston</t>
  </si>
  <si>
    <t>San Diego</t>
  </si>
  <si>
    <t>Cincinnati</t>
  </si>
  <si>
    <t>Mets</t>
  </si>
  <si>
    <t>Cubs</t>
  </si>
  <si>
    <t>LA</t>
  </si>
  <si>
    <t>Philadelphia</t>
  </si>
  <si>
    <t>Florida</t>
  </si>
  <si>
    <t>Pittsburgh</t>
  </si>
  <si>
    <t>Montreal</t>
  </si>
  <si>
    <t>San Francisco</t>
  </si>
  <si>
    <t>Atlanta</t>
  </si>
  <si>
    <t>St Louis</t>
  </si>
  <si>
    <t>RESIDUAL OUTPUT</t>
  </si>
  <si>
    <t>Observation</t>
  </si>
  <si>
    <t>Predicted Runs</t>
  </si>
  <si>
    <t>Residuals</t>
  </si>
  <si>
    <t>2 * SE</t>
  </si>
  <si>
    <t>Outlier?</t>
  </si>
  <si>
    <t>cyl</t>
  </si>
  <si>
    <t>disp</t>
  </si>
  <si>
    <t>HP</t>
  </si>
  <si>
    <t>wt</t>
  </si>
  <si>
    <t>accel</t>
  </si>
  <si>
    <t>mpg</t>
  </si>
  <si>
    <t>Cyl, disp and accel not significant</t>
  </si>
  <si>
    <t>Rerun the regression</t>
  </si>
  <si>
    <t>Scale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</si>
  <si>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</si>
  <si>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</si>
  <si>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</si>
  <si>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</si>
  <si>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</si>
  <si>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</si>
  <si>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</si>
  <si>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</si>
  <si>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</si>
  <si>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</si>
  <si>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</si>
  <si>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</si>
  <si>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</si>
  <si>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</si>
  <si>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</si>
  <si>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</si>
  <si>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</si>
  <si>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</si>
  <si>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</si>
  <si>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</si>
  <si>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</si>
  <si>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</si>
  <si>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</si>
  <si>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</si>
  <si>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</si>
  <si>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</si>
  <si>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</si>
  <si>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</si>
  <si>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</si>
  <si>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</si>
  <si>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</si>
  <si>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</si>
  <si>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</si>
  <si>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</si>
  <si>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</si>
  <si>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</si>
  <si>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</si>
  <si>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</si>
  <si>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</si>
  <si>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</si>
  <si>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</si>
  <si>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</si>
  <si>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</si>
  <si>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</si>
  <si>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</si>
  <si>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</si>
  <si>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</si>
  <si>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</si>
  <si>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</si>
  <si>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</si>
  <si>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</si>
  <si>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</si>
  <si>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</si>
  <si>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</si>
  <si>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</si>
  <si>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</si>
  <si>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</si>
  <si>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</si>
  <si>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</si>
  <si>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</si>
  <si>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</si>
  <si>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</si>
  <si>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</si>
  <si>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</si>
  <si>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</si>
  <si>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</si>
  <si>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</si>
  <si>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</si>
  <si>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</si>
  <si>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</si>
  <si>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</si>
  <si>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</si>
  <si>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</si>
  <si>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</si>
  <si>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</si>
  <si>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</si>
  <si>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</si>
  <si>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</si>
  <si>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</si>
  <si>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</si>
  <si>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</si>
  <si>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</si>
  <si>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</si>
  <si>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</si>
  <si>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</si>
  <si>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</si>
  <si>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</si>
  <si>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</si>
  <si>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</si>
  <si>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</si>
  <si>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</si>
  <si>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</si>
  <si>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</si>
  <si>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</si>
  <si>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</si>
  <si>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</si>
  <si>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</si>
  <si>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</si>
  <si>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</si>
  <si>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</si>
  <si>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</si>
  <si>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</si>
  <si>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</si>
  <si>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</si>
  <si>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</si>
  <si>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</si>
  <si>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</si>
  <si>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</si>
  <si>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</si>
  <si>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</si>
  <si>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</si>
  <si>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</si>
  <si>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</si>
  <si>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</si>
  <si>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</si>
  <si>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</si>
  <si>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</si>
  <si>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</si>
  <si>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</si>
  <si>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</si>
  <si>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</si>
  <si>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</si>
  <si>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</si>
  <si>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</si>
  <si>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</si>
  <si>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</si>
  <si>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</si>
  <si>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</si>
  <si>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</si>
  <si>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</si>
  <si>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</si>
  <si>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</si>
  <si>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</si>
  <si>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</si>
  <si>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</si>
  <si>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</si>
  <si>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</si>
  <si>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</si>
  <si>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</si>
  <si>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</si>
  <si>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</si>
  <si>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</si>
  <si>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</si>
  <si>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</si>
  <si>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</si>
  <si>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</si>
  <si>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</si>
  <si>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</si>
  <si>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</si>
  <si>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</si>
  <si>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</si>
  <si>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</si>
  <si>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</si>
  <si>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</si>
  <si>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</si>
  <si>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</si>
  <si>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</si>
  <si>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</si>
  <si>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</si>
  <si>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</si>
  <si>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</si>
  <si>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</si>
  <si>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</si>
  <si>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</si>
  <si>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</si>
  <si>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</si>
  <si>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</si>
  <si>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</si>
  <si>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</si>
  <si>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GNP Billions</t>
  </si>
  <si>
    <t>Inflation</t>
  </si>
  <si>
    <t>Unemployment Rate</t>
  </si>
  <si>
    <t>Period</t>
  </si>
  <si>
    <t>Next Quarter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</si>
</sst>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scheme val="minor"/>
    </font>
    <font>
      <b/>
      <sz val="10"/>
      <name val="Arial"/>
    </font>
    <font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2" borderId="0" xfId="0" applyFill="1"/>
    <xf numFmtId="0" fontId="0" fillId="2" borderId="0" xfId="0" applyFill="1" applyBorder="1" applyAlignment="1"/>
    <xf numFmtId="0" fontId="3" fillId="0" borderId="0" xfId="0" applyFont="1"/>
    <xf numFmtId="0" fontId="0" fillId="2" borderId="0" xfId="0" applyFill="1" applyAlignment="1">
      <alignment wrapText="1"/>
    </xf>
    <xf numFmtId="0" fontId="0" fillId="0" borderId="0" xfId="0" applyFill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5" fillId="0" borderId="0" xfId="0" applyNumberFormat="1" applyFont="1"/>
    <xf numFmtId="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295844269466317"/>
                  <c:y val="6.43981481481481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12.42x + 1007.3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0.9263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10.8'!$B$2:$B$5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'Problem 10.8'!$C$2:$C$5</c:f>
              <c:numCache>
                <c:formatCode>General</c:formatCode>
                <c:ptCount val="4"/>
                <c:pt idx="0">
                  <c:v>1017.1</c:v>
                </c:pt>
                <c:pt idx="1">
                  <c:v>1033.0999999999999</c:v>
                </c:pt>
                <c:pt idx="2">
                  <c:v>1050.5</c:v>
                </c:pt>
                <c:pt idx="3">
                  <c:v>1052.7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1-D645-94D8-57A11BB9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36192"/>
        <c:axId val="991460224"/>
      </c:scatterChart>
      <c:valAx>
        <c:axId val="99143619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60224"/>
        <c:crosses val="autoZero"/>
        <c:crossBetween val="midCat"/>
        <c:majorUnit val="1"/>
      </c:valAx>
      <c:valAx>
        <c:axId val="9914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95250</xdr:rowOff>
    </xdr:from>
    <xdr:to>
      <xdr:col>11</xdr:col>
      <xdr:colOff>361950</xdr:colOff>
      <xdr:row>15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767D0B-D41C-1B4E-B1E1-DEFC52437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31" workbookViewId="0">
      <selection activeCell="E7" sqref="E7"/>
    </sheetView>
  </sheetViews>
  <sheetFormatPr baseColWidth="10" defaultRowHeight="16"/>
  <cols>
    <col min="4" max="4" width="11.83203125" bestFit="1" customWidth="1"/>
    <col min="6" max="6" width="13" customWidth="1"/>
    <col min="7" max="7" width="9.83203125" customWidth="1"/>
    <col min="9" max="9" width="12.5" customWidth="1"/>
    <col min="11" max="11" width="13.5" bestFit="1" customWidth="1"/>
  </cols>
  <sheetData>
    <row r="1" spans="1:14" ht="26">
      <c r="A1" s="9" t="s">
        <v>0</v>
      </c>
    </row>
    <row r="3" spans="1:14">
      <c r="A3" s="1" t="s">
        <v>1</v>
      </c>
    </row>
    <row r="4" spans="1:14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9</v>
      </c>
    </row>
    <row r="5" spans="1:14" ht="17" thickBot="1">
      <c r="A5">
        <v>1550</v>
      </c>
      <c r="B5">
        <v>1.3</v>
      </c>
      <c r="C5">
        <v>4</v>
      </c>
      <c r="D5">
        <v>22</v>
      </c>
      <c r="E5">
        <f t="shared" ref="E5:E20" si="0">B5*C5</f>
        <v>5.2</v>
      </c>
      <c r="F5">
        <f t="shared" ref="F5:F20" si="1">B5*D5</f>
        <v>28.6</v>
      </c>
      <c r="G5">
        <f t="shared" ref="G5:G20" si="2">C5*D5</f>
        <v>88</v>
      </c>
    </row>
    <row r="6" spans="1:14">
      <c r="A6">
        <v>1925</v>
      </c>
      <c r="B6">
        <v>1.5</v>
      </c>
      <c r="C6">
        <v>4</v>
      </c>
      <c r="D6">
        <v>22</v>
      </c>
      <c r="E6">
        <f t="shared" si="0"/>
        <v>6</v>
      </c>
      <c r="F6">
        <f t="shared" si="1"/>
        <v>33</v>
      </c>
      <c r="G6">
        <f t="shared" si="2"/>
        <v>88</v>
      </c>
      <c r="I6" s="5" t="s">
        <v>10</v>
      </c>
      <c r="J6" s="5"/>
    </row>
    <row r="7" spans="1:14">
      <c r="A7">
        <v>2150</v>
      </c>
      <c r="B7">
        <v>1.3</v>
      </c>
      <c r="C7">
        <v>4.5</v>
      </c>
      <c r="D7">
        <v>22</v>
      </c>
      <c r="E7">
        <f t="shared" si="0"/>
        <v>5.8500000000000005</v>
      </c>
      <c r="F7">
        <f t="shared" si="1"/>
        <v>28.6</v>
      </c>
      <c r="G7">
        <f t="shared" si="2"/>
        <v>99</v>
      </c>
      <c r="I7" s="2" t="s">
        <v>11</v>
      </c>
      <c r="J7" s="2">
        <v>0.99929545646440698</v>
      </c>
    </row>
    <row r="8" spans="1:14">
      <c r="A8">
        <v>2350</v>
      </c>
      <c r="B8">
        <v>1.5</v>
      </c>
      <c r="C8">
        <v>4.5</v>
      </c>
      <c r="D8">
        <v>22</v>
      </c>
      <c r="E8">
        <f t="shared" si="0"/>
        <v>6.75</v>
      </c>
      <c r="F8">
        <f t="shared" si="1"/>
        <v>33</v>
      </c>
      <c r="G8">
        <f t="shared" si="2"/>
        <v>99</v>
      </c>
      <c r="I8" s="2" t="s">
        <v>12</v>
      </c>
      <c r="J8" s="2">
        <v>0.99859140931040746</v>
      </c>
    </row>
    <row r="9" spans="1:14">
      <c r="A9">
        <v>1525</v>
      </c>
      <c r="B9">
        <v>1.3</v>
      </c>
      <c r="C9">
        <v>4</v>
      </c>
      <c r="D9">
        <v>30</v>
      </c>
      <c r="E9">
        <f t="shared" si="0"/>
        <v>5.2</v>
      </c>
      <c r="F9">
        <f t="shared" si="1"/>
        <v>39</v>
      </c>
      <c r="G9">
        <f t="shared" si="2"/>
        <v>120</v>
      </c>
      <c r="I9" s="2" t="s">
        <v>13</v>
      </c>
      <c r="J9" s="2">
        <v>0.9976523488506791</v>
      </c>
    </row>
    <row r="10" spans="1:14">
      <c r="A10">
        <v>1800</v>
      </c>
      <c r="B10">
        <v>1.5</v>
      </c>
      <c r="C10">
        <v>4</v>
      </c>
      <c r="D10">
        <v>30</v>
      </c>
      <c r="E10">
        <f t="shared" si="0"/>
        <v>6</v>
      </c>
      <c r="F10">
        <f t="shared" si="1"/>
        <v>45</v>
      </c>
      <c r="G10">
        <f t="shared" si="2"/>
        <v>120</v>
      </c>
      <c r="I10" s="2" t="s">
        <v>14</v>
      </c>
      <c r="J10" s="2">
        <v>14.630874888399481</v>
      </c>
    </row>
    <row r="11" spans="1:14" ht="17" thickBot="1">
      <c r="A11">
        <v>2175</v>
      </c>
      <c r="B11">
        <v>1.3</v>
      </c>
      <c r="C11">
        <v>4.5</v>
      </c>
      <c r="D11">
        <v>30</v>
      </c>
      <c r="E11">
        <f t="shared" si="0"/>
        <v>5.8500000000000005</v>
      </c>
      <c r="F11">
        <f t="shared" si="1"/>
        <v>39</v>
      </c>
      <c r="G11">
        <f t="shared" si="2"/>
        <v>135</v>
      </c>
      <c r="I11" s="3" t="s">
        <v>15</v>
      </c>
      <c r="J11" s="3">
        <v>16</v>
      </c>
    </row>
    <row r="12" spans="1:14">
      <c r="A12">
        <v>2200</v>
      </c>
      <c r="B12">
        <v>1.5</v>
      </c>
      <c r="C12">
        <v>4.5</v>
      </c>
      <c r="D12">
        <v>30</v>
      </c>
      <c r="E12">
        <f t="shared" si="0"/>
        <v>6.75</v>
      </c>
      <c r="F12">
        <f t="shared" si="1"/>
        <v>45</v>
      </c>
      <c r="G12">
        <f t="shared" si="2"/>
        <v>135</v>
      </c>
    </row>
    <row r="13" spans="1:14" ht="17" thickBot="1">
      <c r="A13">
        <v>1530</v>
      </c>
      <c r="B13">
        <v>1.3</v>
      </c>
      <c r="C13">
        <v>4</v>
      </c>
      <c r="D13">
        <v>22</v>
      </c>
      <c r="E13">
        <f t="shared" si="0"/>
        <v>5.2</v>
      </c>
      <c r="F13">
        <f t="shared" si="1"/>
        <v>28.6</v>
      </c>
      <c r="G13">
        <f t="shared" si="2"/>
        <v>88</v>
      </c>
      <c r="I13" t="s">
        <v>16</v>
      </c>
    </row>
    <row r="14" spans="1:14">
      <c r="A14">
        <v>1900</v>
      </c>
      <c r="B14">
        <v>1.5</v>
      </c>
      <c r="C14">
        <v>4</v>
      </c>
      <c r="D14">
        <v>22</v>
      </c>
      <c r="E14">
        <f t="shared" si="0"/>
        <v>6</v>
      </c>
      <c r="F14">
        <f t="shared" si="1"/>
        <v>33</v>
      </c>
      <c r="G14">
        <f t="shared" si="2"/>
        <v>88</v>
      </c>
      <c r="I14" s="4"/>
      <c r="J14" s="4" t="s">
        <v>21</v>
      </c>
      <c r="K14" s="4" t="s">
        <v>22</v>
      </c>
      <c r="L14" s="4" t="s">
        <v>23</v>
      </c>
      <c r="M14" s="4" t="s">
        <v>24</v>
      </c>
      <c r="N14" s="4" t="s">
        <v>25</v>
      </c>
    </row>
    <row r="15" spans="1:14">
      <c r="A15">
        <v>2140</v>
      </c>
      <c r="B15">
        <v>1.3</v>
      </c>
      <c r="C15">
        <v>4.5</v>
      </c>
      <c r="D15">
        <v>22</v>
      </c>
      <c r="E15">
        <f t="shared" si="0"/>
        <v>5.8500000000000005</v>
      </c>
      <c r="F15">
        <f t="shared" si="1"/>
        <v>28.6</v>
      </c>
      <c r="G15">
        <f t="shared" si="2"/>
        <v>99</v>
      </c>
      <c r="I15" s="2" t="s">
        <v>17</v>
      </c>
      <c r="J15" s="2">
        <v>6</v>
      </c>
      <c r="K15" s="2">
        <v>1365796.875</v>
      </c>
      <c r="L15" s="2">
        <v>227632.8125</v>
      </c>
      <c r="M15" s="2">
        <v>1063.3941605839489</v>
      </c>
      <c r="N15" s="2">
        <v>2.6349726964598972E-12</v>
      </c>
    </row>
    <row r="16" spans="1:14">
      <c r="A16">
        <v>2350</v>
      </c>
      <c r="B16">
        <v>1.5</v>
      </c>
      <c r="C16">
        <v>4.5</v>
      </c>
      <c r="D16">
        <v>22</v>
      </c>
      <c r="E16">
        <f t="shared" si="0"/>
        <v>6.75</v>
      </c>
      <c r="F16">
        <f t="shared" si="1"/>
        <v>33</v>
      </c>
      <c r="G16">
        <f t="shared" si="2"/>
        <v>99</v>
      </c>
      <c r="I16" s="2" t="s">
        <v>18</v>
      </c>
      <c r="J16" s="2">
        <v>9</v>
      </c>
      <c r="K16" s="2">
        <v>1926.5624999999866</v>
      </c>
      <c r="L16" s="2">
        <v>214.06249999999852</v>
      </c>
      <c r="M16" s="2"/>
      <c r="N16" s="2"/>
    </row>
    <row r="17" spans="1:17" ht="17" thickBot="1">
      <c r="A17">
        <v>1530</v>
      </c>
      <c r="B17">
        <v>1.3</v>
      </c>
      <c r="C17">
        <v>4</v>
      </c>
      <c r="D17">
        <v>30</v>
      </c>
      <c r="E17">
        <f t="shared" si="0"/>
        <v>5.2</v>
      </c>
      <c r="F17">
        <f t="shared" si="1"/>
        <v>39</v>
      </c>
      <c r="G17">
        <f t="shared" si="2"/>
        <v>120</v>
      </c>
      <c r="I17" s="3" t="s">
        <v>19</v>
      </c>
      <c r="J17" s="3">
        <v>15</v>
      </c>
      <c r="K17" s="3">
        <v>1367723.4375</v>
      </c>
      <c r="L17" s="3"/>
      <c r="M17" s="3"/>
      <c r="N17" s="3"/>
    </row>
    <row r="18" spans="1:17" ht="17" thickBot="1">
      <c r="A18">
        <v>1780</v>
      </c>
      <c r="B18">
        <v>1.5</v>
      </c>
      <c r="C18">
        <v>4</v>
      </c>
      <c r="D18">
        <v>30</v>
      </c>
      <c r="E18">
        <f t="shared" si="0"/>
        <v>6</v>
      </c>
      <c r="F18">
        <f t="shared" si="1"/>
        <v>45</v>
      </c>
      <c r="G18">
        <f t="shared" si="2"/>
        <v>120</v>
      </c>
    </row>
    <row r="19" spans="1:17">
      <c r="A19">
        <v>2170</v>
      </c>
      <c r="B19">
        <v>1.3</v>
      </c>
      <c r="C19">
        <v>4.5</v>
      </c>
      <c r="D19">
        <v>30</v>
      </c>
      <c r="E19">
        <f t="shared" si="0"/>
        <v>5.8500000000000005</v>
      </c>
      <c r="F19">
        <f t="shared" si="1"/>
        <v>39</v>
      </c>
      <c r="G19">
        <f t="shared" si="2"/>
        <v>135</v>
      </c>
      <c r="I19" s="4"/>
      <c r="J19" s="4" t="s">
        <v>26</v>
      </c>
      <c r="K19" s="4" t="s">
        <v>14</v>
      </c>
      <c r="L19" s="4" t="s">
        <v>27</v>
      </c>
      <c r="M19" s="4" t="s">
        <v>28</v>
      </c>
      <c r="N19" s="4" t="s">
        <v>29</v>
      </c>
      <c r="O19" s="4" t="s">
        <v>30</v>
      </c>
      <c r="P19" s="4" t="s">
        <v>31</v>
      </c>
      <c r="Q19" s="4" t="s">
        <v>32</v>
      </c>
    </row>
    <row r="20" spans="1:17">
      <c r="A20">
        <v>2200</v>
      </c>
      <c r="B20">
        <v>1.5</v>
      </c>
      <c r="C20">
        <v>4.5</v>
      </c>
      <c r="D20">
        <v>30</v>
      </c>
      <c r="E20">
        <f t="shared" si="0"/>
        <v>6.75</v>
      </c>
      <c r="F20">
        <f t="shared" si="1"/>
        <v>45</v>
      </c>
      <c r="G20">
        <f t="shared" si="2"/>
        <v>135</v>
      </c>
      <c r="I20" s="2" t="s">
        <v>20</v>
      </c>
      <c r="J20" s="2">
        <v>-18883.437500000025</v>
      </c>
      <c r="K20" s="2">
        <v>1019.3393377805405</v>
      </c>
      <c r="L20" s="2">
        <v>-18.525172923391633</v>
      </c>
      <c r="M20" s="2">
        <v>1.7824172193670407E-8</v>
      </c>
      <c r="N20" s="2">
        <v>-21189.343284282255</v>
      </c>
      <c r="O20" s="2">
        <v>-16577.531715717796</v>
      </c>
      <c r="P20" s="2">
        <v>-21189.343284282255</v>
      </c>
      <c r="Q20" s="2">
        <v>-16577.531715717796</v>
      </c>
    </row>
    <row r="21" spans="1:17">
      <c r="I21" s="2" t="s">
        <v>3</v>
      </c>
      <c r="J21" s="2">
        <v>11973.437500000022</v>
      </c>
      <c r="K21" s="2">
        <v>666.71895140025003</v>
      </c>
      <c r="L21" s="2">
        <v>17.958747797483909</v>
      </c>
      <c r="M21" s="2">
        <v>2.341409864503593E-8</v>
      </c>
      <c r="N21" s="2">
        <v>10465.214448516637</v>
      </c>
      <c r="O21" s="2">
        <v>13481.660551483406</v>
      </c>
      <c r="P21" s="2">
        <v>10465.214448516637</v>
      </c>
      <c r="Q21" s="2">
        <v>13481.660551483406</v>
      </c>
    </row>
    <row r="22" spans="1:17">
      <c r="I22" s="2" t="s">
        <v>4</v>
      </c>
      <c r="J22" s="2">
        <v>3825.6250000000077</v>
      </c>
      <c r="K22" s="2">
        <v>226.30610492207208</v>
      </c>
      <c r="L22" s="2">
        <v>16.904647805755623</v>
      </c>
      <c r="M22" s="2">
        <v>3.9784354916116128E-8</v>
      </c>
      <c r="N22" s="2">
        <v>3313.6850237655804</v>
      </c>
      <c r="O22" s="2">
        <v>4337.5649762344356</v>
      </c>
      <c r="P22" s="2">
        <v>3313.6850237655804</v>
      </c>
      <c r="Q22" s="2">
        <v>4337.5649762344356</v>
      </c>
    </row>
    <row r="23" spans="1:17">
      <c r="I23" s="2" t="s">
        <v>5</v>
      </c>
      <c r="J23" s="2">
        <v>111.09374999999936</v>
      </c>
      <c r="K23" s="2">
        <v>20.158975106481648</v>
      </c>
      <c r="L23" s="2">
        <v>5.510882840679721</v>
      </c>
      <c r="M23" s="2">
        <v>3.7487284901959253E-4</v>
      </c>
      <c r="N23" s="2">
        <v>65.490980068201196</v>
      </c>
      <c r="O23" s="2">
        <v>156.69651993179752</v>
      </c>
      <c r="P23" s="2">
        <v>65.490980068201196</v>
      </c>
      <c r="Q23" s="2">
        <v>156.69651993179752</v>
      </c>
    </row>
    <row r="24" spans="1:17">
      <c r="I24" s="2" t="s">
        <v>6</v>
      </c>
      <c r="J24" s="2">
        <v>-2012.5000000000077</v>
      </c>
      <c r="K24" s="2">
        <v>146.30874888399532</v>
      </c>
      <c r="L24" s="2">
        <v>-13.755158289239903</v>
      </c>
      <c r="M24" s="2">
        <v>2.3883090872671974E-7</v>
      </c>
      <c r="N24" s="2">
        <v>-2343.4733842679816</v>
      </c>
      <c r="O24" s="2">
        <v>-1681.5266157320339</v>
      </c>
      <c r="P24" s="2">
        <v>-2343.4733842679816</v>
      </c>
      <c r="Q24" s="2">
        <v>-1681.5266157320339</v>
      </c>
    </row>
    <row r="25" spans="1:17">
      <c r="G25" s="7" t="s">
        <v>34</v>
      </c>
      <c r="H25" s="7"/>
      <c r="I25" s="2" t="s">
        <v>7</v>
      </c>
      <c r="J25" s="2">
        <v>-89.84374999999973</v>
      </c>
      <c r="K25" s="2">
        <v>9.1442968052496738</v>
      </c>
      <c r="L25" s="2">
        <v>-9.8251130637427568</v>
      </c>
      <c r="M25" s="2">
        <v>4.1434633947054313E-6</v>
      </c>
      <c r="N25" s="2">
        <v>-110.52958651674803</v>
      </c>
      <c r="O25" s="2">
        <v>-69.157913483251434</v>
      </c>
      <c r="P25" s="2">
        <v>-110.52958651674803</v>
      </c>
      <c r="Q25" s="2">
        <v>-69.157913483251434</v>
      </c>
    </row>
    <row r="26" spans="1:17" ht="17" thickBot="1">
      <c r="G26" s="7" t="s">
        <v>33</v>
      </c>
      <c r="H26" s="7"/>
      <c r="I26" s="6" t="s">
        <v>8</v>
      </c>
      <c r="J26" s="6">
        <v>1.5625000000000846</v>
      </c>
      <c r="K26" s="6">
        <v>3.6577187220998688</v>
      </c>
      <c r="L26" s="6">
        <v>0.42717882885840525</v>
      </c>
      <c r="M26" s="6">
        <v>0.67928697554741702</v>
      </c>
      <c r="N26" s="6">
        <v>-6.7118346066992318</v>
      </c>
      <c r="O26" s="6">
        <v>9.8368346066994015</v>
      </c>
      <c r="P26" s="6">
        <v>-6.7118346066992318</v>
      </c>
      <c r="Q26" s="6">
        <v>9.8368346066994015</v>
      </c>
    </row>
    <row r="30" spans="1:17">
      <c r="I30" t="s">
        <v>9</v>
      </c>
    </row>
    <row r="31" spans="1:17" ht="17" thickBot="1">
      <c r="E31" s="7" t="s">
        <v>35</v>
      </c>
      <c r="F31" s="7"/>
      <c r="G31" s="7"/>
    </row>
    <row r="32" spans="1:17">
      <c r="I32" s="5" t="s">
        <v>10</v>
      </c>
      <c r="J32" s="5"/>
    </row>
    <row r="33" spans="4:17">
      <c r="I33" s="2" t="s">
        <v>11</v>
      </c>
      <c r="J33" s="2">
        <v>0.99928116617769158</v>
      </c>
    </row>
    <row r="34" spans="4:17">
      <c r="I34" s="2" t="s">
        <v>12</v>
      </c>
      <c r="J34" s="2">
        <v>0.9985628490774473</v>
      </c>
    </row>
    <row r="35" spans="4:17">
      <c r="I35" s="2" t="s">
        <v>13</v>
      </c>
      <c r="J35" s="2">
        <v>0.9978442736161709</v>
      </c>
    </row>
    <row r="36" spans="4:17">
      <c r="I36" s="2" t="s">
        <v>14</v>
      </c>
      <c r="J36" s="2">
        <v>14.020074892809886</v>
      </c>
    </row>
    <row r="37" spans="4:17" ht="17" thickBot="1">
      <c r="I37" s="3" t="s">
        <v>15</v>
      </c>
      <c r="J37" s="3">
        <v>16</v>
      </c>
    </row>
    <row r="39" spans="4:17" ht="17" thickBot="1">
      <c r="I39" t="s">
        <v>16</v>
      </c>
    </row>
    <row r="40" spans="4:17">
      <c r="I40" s="4"/>
      <c r="J40" s="4" t="s">
        <v>21</v>
      </c>
      <c r="K40" s="4" t="s">
        <v>22</v>
      </c>
      <c r="L40" s="4" t="s">
        <v>23</v>
      </c>
      <c r="M40" s="4" t="s">
        <v>24</v>
      </c>
      <c r="N40" s="4" t="s">
        <v>25</v>
      </c>
    </row>
    <row r="41" spans="4:17">
      <c r="I41" s="2" t="s">
        <v>17</v>
      </c>
      <c r="J41" s="2">
        <v>5</v>
      </c>
      <c r="K41" s="2">
        <v>1365757.8125</v>
      </c>
      <c r="L41" s="2">
        <v>273151.5625</v>
      </c>
      <c r="M41" s="2">
        <v>1389.6422893481849</v>
      </c>
      <c r="N41" s="2">
        <v>7.1787133600922022E-14</v>
      </c>
    </row>
    <row r="42" spans="4:17">
      <c r="I42" s="2" t="s">
        <v>18</v>
      </c>
      <c r="J42" s="2">
        <v>10</v>
      </c>
      <c r="K42" s="2">
        <v>1965.6249999999814</v>
      </c>
      <c r="L42" s="2">
        <v>196.56249999999812</v>
      </c>
      <c r="M42" s="2"/>
      <c r="N42" s="2"/>
    </row>
    <row r="43" spans="4:17" ht="17" thickBot="1">
      <c r="I43" s="3" t="s">
        <v>19</v>
      </c>
      <c r="J43" s="3">
        <v>15</v>
      </c>
      <c r="K43" s="3">
        <v>1367723.4375</v>
      </c>
      <c r="L43" s="3"/>
      <c r="M43" s="3"/>
      <c r="N43" s="3"/>
    </row>
    <row r="44" spans="4:17" ht="17" thickBot="1"/>
    <row r="45" spans="4:17">
      <c r="I45" s="4"/>
      <c r="J45" s="4" t="s">
        <v>26</v>
      </c>
      <c r="K45" s="4" t="s">
        <v>14</v>
      </c>
      <c r="L45" s="4" t="s">
        <v>27</v>
      </c>
      <c r="M45" s="4" t="s">
        <v>28</v>
      </c>
      <c r="N45" s="4" t="s">
        <v>29</v>
      </c>
      <c r="O45" s="4" t="s">
        <v>30</v>
      </c>
      <c r="P45" s="4" t="s">
        <v>31</v>
      </c>
      <c r="Q45" s="4" t="s">
        <v>32</v>
      </c>
    </row>
    <row r="46" spans="4:17">
      <c r="D46" s="7" t="s">
        <v>36</v>
      </c>
      <c r="E46" s="7"/>
      <c r="F46" s="7"/>
      <c r="G46" s="7"/>
      <c r="H46" s="7"/>
      <c r="I46" s="2" t="s">
        <v>20</v>
      </c>
      <c r="J46" s="2">
        <v>-19056.093750000047</v>
      </c>
      <c r="K46" s="2">
        <v>896.71812924703841</v>
      </c>
      <c r="L46" s="2">
        <v>-21.250929504459982</v>
      </c>
      <c r="M46" s="2">
        <v>1.1850037155496396E-9</v>
      </c>
      <c r="N46" s="2">
        <v>-21054.106253055823</v>
      </c>
      <c r="O46" s="2">
        <v>-17058.081246944272</v>
      </c>
      <c r="P46" s="2">
        <v>-21054.106253055823</v>
      </c>
      <c r="Q46" s="2">
        <v>-17058.081246944272</v>
      </c>
    </row>
    <row r="47" spans="4:17">
      <c r="I47" s="8" t="s">
        <v>3</v>
      </c>
      <c r="J47" s="8">
        <v>11973.437500000024</v>
      </c>
      <c r="K47" s="2">
        <v>638.88521379528561</v>
      </c>
      <c r="L47" s="2">
        <v>18.741140413740432</v>
      </c>
      <c r="M47" s="2">
        <v>4.0480900777828129E-9</v>
      </c>
      <c r="N47" s="2">
        <v>10549.912533183191</v>
      </c>
      <c r="O47" s="2">
        <v>13396.962466816856</v>
      </c>
      <c r="P47" s="2">
        <v>10549.912533183191</v>
      </c>
      <c r="Q47" s="2">
        <v>13396.962466816856</v>
      </c>
    </row>
    <row r="48" spans="4:17">
      <c r="E48" s="7" t="s">
        <v>37</v>
      </c>
      <c r="F48" s="7"/>
      <c r="I48" s="2" t="s">
        <v>4</v>
      </c>
      <c r="J48" s="2">
        <v>3866.2500000000068</v>
      </c>
      <c r="K48" s="2">
        <v>196.78112841428617</v>
      </c>
      <c r="L48" s="2">
        <v>19.647463306848888</v>
      </c>
      <c r="M48" s="2">
        <v>2.5534055107647771E-9</v>
      </c>
      <c r="N48" s="2">
        <v>3427.7943224424357</v>
      </c>
      <c r="O48" s="2">
        <v>4304.7056775575784</v>
      </c>
      <c r="P48" s="2">
        <v>3427.7943224424357</v>
      </c>
      <c r="Q48" s="2">
        <v>4304.7056775575784</v>
      </c>
    </row>
    <row r="49" spans="9:17">
      <c r="I49" s="2" t="s">
        <v>5</v>
      </c>
      <c r="J49" s="2">
        <v>117.73437500000014</v>
      </c>
      <c r="K49" s="2">
        <v>12.29882052589284</v>
      </c>
      <c r="L49" s="2">
        <v>9.5728183651540153</v>
      </c>
      <c r="M49" s="2">
        <v>2.3681796130404743E-6</v>
      </c>
      <c r="N49" s="2">
        <v>90.330895152652047</v>
      </c>
      <c r="O49" s="2">
        <v>145.13785484734825</v>
      </c>
      <c r="P49" s="2">
        <v>90.330895152652047</v>
      </c>
      <c r="Q49" s="2">
        <v>145.13785484734825</v>
      </c>
    </row>
    <row r="50" spans="9:17">
      <c r="I50" s="2" t="s">
        <v>6</v>
      </c>
      <c r="J50" s="2">
        <v>-2012.5000000000039</v>
      </c>
      <c r="K50" s="2">
        <v>140.20074892809907</v>
      </c>
      <c r="L50" s="2">
        <v>-14.354416901382601</v>
      </c>
      <c r="M50" s="2">
        <v>5.3319412265502373E-8</v>
      </c>
      <c r="N50" s="2">
        <v>-2324.8867357642744</v>
      </c>
      <c r="O50" s="2">
        <v>-1700.1132642357334</v>
      </c>
      <c r="P50" s="2">
        <v>-2324.8867357642744</v>
      </c>
      <c r="Q50" s="2">
        <v>-1700.1132642357334</v>
      </c>
    </row>
    <row r="51" spans="9:17" ht="17" thickBot="1">
      <c r="I51" s="3" t="s">
        <v>7</v>
      </c>
      <c r="J51" s="3">
        <v>-89.843750000000128</v>
      </c>
      <c r="K51" s="3">
        <v>8.7625468080061637</v>
      </c>
      <c r="L51" s="3">
        <v>-10.253154929559029</v>
      </c>
      <c r="M51" s="3">
        <v>1.2634409012563667E-6</v>
      </c>
      <c r="N51" s="3">
        <v>-109.36792098526698</v>
      </c>
      <c r="O51" s="3">
        <v>-70.319579014733279</v>
      </c>
      <c r="P51" s="3">
        <v>-109.36792098526698</v>
      </c>
      <c r="Q51" s="3">
        <v>-70.319579014733279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E22" sqref="E22:E23"/>
    </sheetView>
  </sheetViews>
  <sheetFormatPr baseColWidth="10" defaultRowHeight="16"/>
  <cols>
    <col min="6" max="6" width="14.1640625" customWidth="1"/>
    <col min="7" max="7" width="14.5" customWidth="1"/>
    <col min="8" max="8" width="13.6640625" customWidth="1"/>
    <col min="9" max="9" width="14.5" customWidth="1"/>
    <col min="11" max="11" width="26.6640625" customWidth="1"/>
  </cols>
  <sheetData>
    <row r="1" spans="1:16" ht="38" customHeight="1">
      <c r="A1" s="7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47</v>
      </c>
      <c r="H1" s="10" t="s">
        <v>48</v>
      </c>
      <c r="I1" s="10" t="s">
        <v>44</v>
      </c>
    </row>
    <row r="2" spans="1:16">
      <c r="A2">
        <v>1</v>
      </c>
      <c r="B2" t="s">
        <v>45</v>
      </c>
      <c r="C2" t="s">
        <v>45</v>
      </c>
      <c r="D2">
        <v>0</v>
      </c>
      <c r="E2">
        <f>IF(B2="Yes",1,0)</f>
        <v>1</v>
      </c>
      <c r="F2">
        <f>IF(C2="Yes",1,0)</f>
        <v>1</v>
      </c>
      <c r="G2">
        <f>IF(D2=1,1,0)</f>
        <v>0</v>
      </c>
      <c r="H2">
        <f t="shared" ref="H2:H13" si="0">IF(D2=2,1,0)</f>
        <v>0</v>
      </c>
      <c r="I2">
        <v>36</v>
      </c>
    </row>
    <row r="3" spans="1:16">
      <c r="A3">
        <v>2</v>
      </c>
      <c r="B3" t="s">
        <v>45</v>
      </c>
      <c r="C3" t="s">
        <v>45</v>
      </c>
      <c r="D3">
        <v>1</v>
      </c>
      <c r="E3">
        <f t="shared" ref="E3:E13" si="1">IF(B3="Yes",1,0)</f>
        <v>1</v>
      </c>
      <c r="F3">
        <f t="shared" ref="F3:F13" si="2">IF(C3="Yes",1,0)</f>
        <v>1</v>
      </c>
      <c r="G3">
        <f t="shared" ref="G3:G13" si="3">IF(D3=1,1,0)</f>
        <v>1</v>
      </c>
      <c r="H3">
        <f t="shared" si="0"/>
        <v>0</v>
      </c>
      <c r="I3">
        <v>38</v>
      </c>
    </row>
    <row r="4" spans="1:16">
      <c r="A4">
        <v>3</v>
      </c>
      <c r="B4" t="s">
        <v>45</v>
      </c>
      <c r="C4" t="s">
        <v>45</v>
      </c>
      <c r="D4">
        <v>2</v>
      </c>
      <c r="E4">
        <f t="shared" si="1"/>
        <v>1</v>
      </c>
      <c r="F4">
        <f t="shared" si="2"/>
        <v>1</v>
      </c>
      <c r="G4">
        <f t="shared" si="3"/>
        <v>0</v>
      </c>
      <c r="H4">
        <f t="shared" si="0"/>
        <v>1</v>
      </c>
      <c r="I4">
        <v>40</v>
      </c>
      <c r="K4" t="s">
        <v>9</v>
      </c>
    </row>
    <row r="5" spans="1:16" ht="17" thickBot="1">
      <c r="A5">
        <v>4</v>
      </c>
      <c r="B5" t="s">
        <v>45</v>
      </c>
      <c r="C5" t="s">
        <v>46</v>
      </c>
      <c r="D5"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0"/>
        <v>0</v>
      </c>
      <c r="I5">
        <v>40</v>
      </c>
    </row>
    <row r="6" spans="1:16">
      <c r="A6">
        <v>5</v>
      </c>
      <c r="B6" t="s">
        <v>45</v>
      </c>
      <c r="C6" t="s">
        <v>46</v>
      </c>
      <c r="D6">
        <v>1</v>
      </c>
      <c r="E6">
        <f t="shared" si="1"/>
        <v>1</v>
      </c>
      <c r="F6">
        <f t="shared" si="2"/>
        <v>0</v>
      </c>
      <c r="G6">
        <f t="shared" si="3"/>
        <v>1</v>
      </c>
      <c r="H6">
        <f t="shared" si="0"/>
        <v>0</v>
      </c>
      <c r="I6">
        <v>42</v>
      </c>
      <c r="K6" s="5" t="s">
        <v>10</v>
      </c>
      <c r="L6" s="5"/>
    </row>
    <row r="7" spans="1:16">
      <c r="A7">
        <v>6</v>
      </c>
      <c r="B7" t="s">
        <v>45</v>
      </c>
      <c r="C7" t="s">
        <v>46</v>
      </c>
      <c r="D7">
        <v>2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0"/>
        <v>1</v>
      </c>
      <c r="I7">
        <v>44</v>
      </c>
      <c r="K7" s="2" t="s">
        <v>11</v>
      </c>
      <c r="L7" s="2">
        <v>0.9416541943945107</v>
      </c>
    </row>
    <row r="8" spans="1:16">
      <c r="A8">
        <v>7</v>
      </c>
      <c r="B8" t="s">
        <v>46</v>
      </c>
      <c r="C8" t="s">
        <v>45</v>
      </c>
      <c r="D8">
        <v>0</v>
      </c>
      <c r="E8">
        <f t="shared" si="1"/>
        <v>0</v>
      </c>
      <c r="F8">
        <f t="shared" si="2"/>
        <v>1</v>
      </c>
      <c r="G8">
        <f t="shared" si="3"/>
        <v>0</v>
      </c>
      <c r="H8">
        <f t="shared" si="0"/>
        <v>0</v>
      </c>
      <c r="I8">
        <v>12</v>
      </c>
      <c r="K8" s="2" t="s">
        <v>12</v>
      </c>
      <c r="L8" s="2">
        <v>0.88671262182077493</v>
      </c>
    </row>
    <row r="9" spans="1:16">
      <c r="A9">
        <v>8</v>
      </c>
      <c r="B9" t="s">
        <v>46</v>
      </c>
      <c r="C9" t="s">
        <v>45</v>
      </c>
      <c r="D9">
        <v>1</v>
      </c>
      <c r="E9">
        <f t="shared" si="1"/>
        <v>0</v>
      </c>
      <c r="F9">
        <f t="shared" si="2"/>
        <v>1</v>
      </c>
      <c r="G9">
        <f t="shared" si="3"/>
        <v>1</v>
      </c>
      <c r="H9">
        <f t="shared" si="0"/>
        <v>0</v>
      </c>
      <c r="I9">
        <v>20</v>
      </c>
      <c r="K9" s="2" t="s">
        <v>13</v>
      </c>
      <c r="L9" s="2">
        <v>0.82197697714693219</v>
      </c>
    </row>
    <row r="10" spans="1:16">
      <c r="A10">
        <v>9</v>
      </c>
      <c r="B10" t="s">
        <v>46</v>
      </c>
      <c r="C10" t="s">
        <v>45</v>
      </c>
      <c r="D10">
        <v>2</v>
      </c>
      <c r="E10">
        <f t="shared" si="1"/>
        <v>0</v>
      </c>
      <c r="F10">
        <f t="shared" si="2"/>
        <v>1</v>
      </c>
      <c r="G10">
        <f t="shared" si="3"/>
        <v>0</v>
      </c>
      <c r="H10">
        <f t="shared" si="0"/>
        <v>1</v>
      </c>
      <c r="I10">
        <v>30</v>
      </c>
      <c r="K10" s="2" t="s">
        <v>14</v>
      </c>
      <c r="L10" s="2">
        <v>5.3262601907011273</v>
      </c>
    </row>
    <row r="11" spans="1:16" ht="17" thickBot="1">
      <c r="A11">
        <v>10</v>
      </c>
      <c r="B11" t="s">
        <v>46</v>
      </c>
      <c r="C11" t="s">
        <v>46</v>
      </c>
      <c r="D11"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0"/>
        <v>0</v>
      </c>
      <c r="I11">
        <v>8</v>
      </c>
      <c r="K11" s="3" t="s">
        <v>15</v>
      </c>
      <c r="L11" s="3">
        <v>12</v>
      </c>
    </row>
    <row r="12" spans="1:16">
      <c r="A12">
        <v>11</v>
      </c>
      <c r="B12" t="s">
        <v>46</v>
      </c>
      <c r="C12" t="s">
        <v>46</v>
      </c>
      <c r="D12">
        <v>1</v>
      </c>
      <c r="E12">
        <f t="shared" si="1"/>
        <v>0</v>
      </c>
      <c r="F12">
        <f t="shared" si="2"/>
        <v>0</v>
      </c>
      <c r="G12">
        <f t="shared" si="3"/>
        <v>1</v>
      </c>
      <c r="H12">
        <f t="shared" si="0"/>
        <v>0</v>
      </c>
      <c r="I12">
        <v>16</v>
      </c>
    </row>
    <row r="13" spans="1:16" ht="17" thickBot="1">
      <c r="A13">
        <v>12</v>
      </c>
      <c r="B13" t="s">
        <v>46</v>
      </c>
      <c r="C13" t="s">
        <v>46</v>
      </c>
      <c r="D13">
        <v>2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0"/>
        <v>1</v>
      </c>
      <c r="I13">
        <v>33</v>
      </c>
      <c r="K13" t="s">
        <v>16</v>
      </c>
    </row>
    <row r="14" spans="1:16">
      <c r="K14" s="4"/>
      <c r="L14" s="4" t="s">
        <v>21</v>
      </c>
      <c r="M14" s="4" t="s">
        <v>22</v>
      </c>
      <c r="N14" s="4" t="s">
        <v>23</v>
      </c>
      <c r="O14" s="4" t="s">
        <v>24</v>
      </c>
      <c r="P14" s="4" t="s">
        <v>25</v>
      </c>
    </row>
    <row r="15" spans="1:16">
      <c r="K15" s="2" t="s">
        <v>17</v>
      </c>
      <c r="L15" s="2">
        <v>4</v>
      </c>
      <c r="M15" s="2">
        <v>1554.3333333333333</v>
      </c>
      <c r="N15" s="2">
        <v>388.58333333333331</v>
      </c>
      <c r="O15" s="2">
        <v>13.697440201426774</v>
      </c>
      <c r="P15" s="2">
        <v>2.0081176919540225E-3</v>
      </c>
    </row>
    <row r="16" spans="1:16">
      <c r="K16" s="2" t="s">
        <v>18</v>
      </c>
      <c r="L16" s="2">
        <v>7</v>
      </c>
      <c r="M16" s="2">
        <v>198.58333333333329</v>
      </c>
      <c r="N16" s="2">
        <v>28.369047619047613</v>
      </c>
      <c r="O16" s="2"/>
      <c r="P16" s="2"/>
    </row>
    <row r="17" spans="9:19" ht="17" thickBot="1">
      <c r="K17" s="3" t="s">
        <v>19</v>
      </c>
      <c r="L17" s="3">
        <v>11</v>
      </c>
      <c r="M17" s="3">
        <v>1752.9166666666665</v>
      </c>
      <c r="N17" s="3"/>
      <c r="O17" s="3"/>
      <c r="P17" s="3"/>
    </row>
    <row r="18" spans="9:19" ht="17" thickBot="1"/>
    <row r="19" spans="9:19">
      <c r="K19" s="4"/>
      <c r="L19" s="4" t="s">
        <v>26</v>
      </c>
      <c r="M19" s="4" t="s">
        <v>14</v>
      </c>
      <c r="N19" s="4" t="s">
        <v>27</v>
      </c>
      <c r="O19" s="4" t="s">
        <v>28</v>
      </c>
      <c r="P19" s="4" t="s">
        <v>29</v>
      </c>
      <c r="Q19" s="4" t="s">
        <v>30</v>
      </c>
      <c r="R19" s="4" t="s">
        <v>31</v>
      </c>
      <c r="S19" s="4" t="s">
        <v>32</v>
      </c>
    </row>
    <row r="20" spans="9:19">
      <c r="K20" s="2" t="s">
        <v>20</v>
      </c>
      <c r="L20" s="2">
        <v>14.5</v>
      </c>
      <c r="M20" s="2">
        <v>3.4380861693588352</v>
      </c>
      <c r="N20" s="2">
        <v>4.2174626480359825</v>
      </c>
      <c r="O20" s="2">
        <v>3.9490107359192103E-3</v>
      </c>
      <c r="P20" s="2">
        <v>6.3702180648683591</v>
      </c>
      <c r="Q20" s="2">
        <v>22.629781935131639</v>
      </c>
      <c r="R20" s="2">
        <v>6.3702180648683591</v>
      </c>
      <c r="S20" s="2">
        <v>22.629781935131639</v>
      </c>
    </row>
    <row r="21" spans="9:19">
      <c r="K21" s="2" t="s">
        <v>42</v>
      </c>
      <c r="L21" s="2">
        <v>20.166666666666668</v>
      </c>
      <c r="M21" s="2">
        <v>3.0751177548752837</v>
      </c>
      <c r="N21" s="2">
        <v>6.5580144482904714</v>
      </c>
      <c r="O21" s="2">
        <v>3.1644942032433329E-4</v>
      </c>
      <c r="P21" s="2">
        <v>12.895168646985015</v>
      </c>
      <c r="Q21" s="2">
        <v>27.438164686348323</v>
      </c>
      <c r="R21" s="2">
        <v>12.895168646985015</v>
      </c>
      <c r="S21" s="2">
        <v>27.438164686348323</v>
      </c>
    </row>
    <row r="22" spans="9:19">
      <c r="I22" s="7" t="s">
        <v>49</v>
      </c>
      <c r="K22" s="8" t="s">
        <v>43</v>
      </c>
      <c r="L22" s="8">
        <v>-1.1666666666666647</v>
      </c>
      <c r="M22" s="8">
        <v>3.0751177548752833</v>
      </c>
      <c r="N22" s="8">
        <v>-0.37938926560358044</v>
      </c>
      <c r="O22" s="8">
        <v>0.71564576053817364</v>
      </c>
      <c r="P22" s="8">
        <v>-8.4381646863483155</v>
      </c>
      <c r="Q22" s="8">
        <v>6.1048313530149869</v>
      </c>
      <c r="R22" s="8">
        <v>-8.4381646863483155</v>
      </c>
      <c r="S22" s="8">
        <v>6.1048313530149869</v>
      </c>
    </row>
    <row r="23" spans="9:19">
      <c r="I23" s="7" t="s">
        <v>50</v>
      </c>
      <c r="K23" s="8" t="s">
        <v>47</v>
      </c>
      <c r="L23" s="8">
        <v>5.0000000000000053</v>
      </c>
      <c r="M23" s="8">
        <v>3.7662346992087219</v>
      </c>
      <c r="N23" s="8">
        <v>1.3275858780257361</v>
      </c>
      <c r="O23" s="8">
        <v>0.225971511032277</v>
      </c>
      <c r="P23" s="8">
        <v>-3.9057299069391966</v>
      </c>
      <c r="Q23" s="8">
        <v>13.905729906939207</v>
      </c>
      <c r="R23" s="8">
        <v>-3.9057299069391966</v>
      </c>
      <c r="S23" s="8">
        <v>13.905729906939207</v>
      </c>
    </row>
    <row r="24" spans="9:19" ht="17" thickBot="1">
      <c r="K24" s="3" t="s">
        <v>48</v>
      </c>
      <c r="L24" s="3">
        <v>12.750000000000002</v>
      </c>
      <c r="M24" s="3">
        <v>3.766234699208721</v>
      </c>
      <c r="N24" s="3">
        <v>3.3853439889656247</v>
      </c>
      <c r="O24" s="3">
        <v>1.1673294383987851E-2</v>
      </c>
      <c r="P24" s="3">
        <v>3.8442700930608034</v>
      </c>
      <c r="Q24" s="3">
        <v>21.6557299069392</v>
      </c>
      <c r="R24" s="3">
        <v>3.8442700930608034</v>
      </c>
      <c r="S24" s="3">
        <v>21.6557299069392</v>
      </c>
    </row>
    <row r="27" spans="9:19">
      <c r="K27" t="s">
        <v>9</v>
      </c>
    </row>
    <row r="28" spans="9:19" ht="17" thickBot="1"/>
    <row r="29" spans="9:19">
      <c r="K29" s="5" t="s">
        <v>10</v>
      </c>
      <c r="L29" s="5"/>
    </row>
    <row r="30" spans="9:19">
      <c r="K30" s="2" t="s">
        <v>11</v>
      </c>
      <c r="L30" s="2">
        <v>0.92512663033165332</v>
      </c>
    </row>
    <row r="31" spans="9:19">
      <c r="K31" s="2" t="s">
        <v>12</v>
      </c>
      <c r="L31" s="2">
        <v>0.85585928214879958</v>
      </c>
    </row>
    <row r="32" spans="9:19">
      <c r="K32" s="2" t="s">
        <v>13</v>
      </c>
      <c r="L32" s="2">
        <v>0.82382801151519958</v>
      </c>
    </row>
    <row r="33" spans="9:19">
      <c r="K33" s="2" t="s">
        <v>14</v>
      </c>
      <c r="L33" s="2">
        <v>5.2984973411406076</v>
      </c>
    </row>
    <row r="34" spans="9:19" ht="17" thickBot="1">
      <c r="K34" s="3" t="s">
        <v>15</v>
      </c>
      <c r="L34" s="3">
        <v>12</v>
      </c>
    </row>
    <row r="36" spans="9:19" ht="17" thickBot="1">
      <c r="K36" t="s">
        <v>16</v>
      </c>
    </row>
    <row r="37" spans="9:19">
      <c r="K37" s="4"/>
      <c r="L37" s="4" t="s">
        <v>21</v>
      </c>
      <c r="M37" s="4" t="s">
        <v>22</v>
      </c>
      <c r="N37" s="4" t="s">
        <v>23</v>
      </c>
      <c r="O37" s="4" t="s">
        <v>24</v>
      </c>
      <c r="P37" s="4" t="s">
        <v>25</v>
      </c>
    </row>
    <row r="38" spans="9:19">
      <c r="K38" s="2" t="s">
        <v>17</v>
      </c>
      <c r="L38" s="2">
        <v>2</v>
      </c>
      <c r="M38" s="2">
        <v>1500.2499999999998</v>
      </c>
      <c r="N38" s="2">
        <v>750.12499999999989</v>
      </c>
      <c r="O38" s="2">
        <v>26.719492084432705</v>
      </c>
      <c r="P38" s="2">
        <v>1.6388532349964865E-4</v>
      </c>
    </row>
    <row r="39" spans="9:19">
      <c r="K39" s="2" t="s">
        <v>18</v>
      </c>
      <c r="L39" s="2">
        <v>9</v>
      </c>
      <c r="M39" s="2">
        <v>252.66666666666674</v>
      </c>
      <c r="N39" s="2">
        <v>28.074074074074083</v>
      </c>
      <c r="O39" s="2"/>
      <c r="P39" s="2"/>
    </row>
    <row r="40" spans="9:19" ht="17" thickBot="1">
      <c r="K40" s="3" t="s">
        <v>19</v>
      </c>
      <c r="L40" s="3">
        <v>11</v>
      </c>
      <c r="M40" s="3">
        <v>1752.9166666666665</v>
      </c>
      <c r="N40" s="3"/>
      <c r="O40" s="3"/>
      <c r="P40" s="3"/>
    </row>
    <row r="41" spans="9:19" ht="17" thickBot="1"/>
    <row r="42" spans="9:19">
      <c r="K42" s="4"/>
      <c r="L42" s="4" t="s">
        <v>26</v>
      </c>
      <c r="M42" s="4" t="s">
        <v>14</v>
      </c>
      <c r="N42" s="4" t="s">
        <v>27</v>
      </c>
      <c r="O42" s="4" t="s">
        <v>28</v>
      </c>
      <c r="P42" s="4" t="s">
        <v>29</v>
      </c>
      <c r="Q42" s="4" t="s">
        <v>30</v>
      </c>
      <c r="R42" s="4" t="s">
        <v>31</v>
      </c>
      <c r="S42" s="4" t="s">
        <v>32</v>
      </c>
    </row>
    <row r="43" spans="9:19">
      <c r="K43" s="2" t="s">
        <v>20</v>
      </c>
      <c r="L43" s="2">
        <v>16.416666666666668</v>
      </c>
      <c r="M43" s="2">
        <v>2.4184220955198801</v>
      </c>
      <c r="N43" s="2">
        <v>6.7881726258945845</v>
      </c>
      <c r="O43" s="2">
        <v>8.0115488546824524E-5</v>
      </c>
      <c r="P43" s="2">
        <v>10.945815800616925</v>
      </c>
      <c r="Q43" s="2">
        <v>21.887517532716409</v>
      </c>
      <c r="R43" s="2">
        <v>10.945815800616925</v>
      </c>
      <c r="S43" s="2">
        <v>21.887517532716409</v>
      </c>
    </row>
    <row r="44" spans="9:19">
      <c r="I44" s="7" t="s">
        <v>51</v>
      </c>
      <c r="K44" s="8" t="s">
        <v>42</v>
      </c>
      <c r="L44" s="8">
        <v>20.166666666666671</v>
      </c>
      <c r="M44" s="2">
        <v>3.0590888662080462</v>
      </c>
      <c r="N44" s="2">
        <v>6.5923768640512428</v>
      </c>
      <c r="O44" s="2">
        <v>1.00150483599388E-4</v>
      </c>
      <c r="P44" s="2">
        <v>13.246526876337899</v>
      </c>
      <c r="Q44" s="2">
        <v>27.086806456995443</v>
      </c>
      <c r="R44" s="2">
        <v>13.246526876337899</v>
      </c>
      <c r="S44" s="2">
        <v>27.086806456995443</v>
      </c>
    </row>
    <row r="45" spans="9:19" ht="17" thickBot="1">
      <c r="K45" s="3" t="s">
        <v>48</v>
      </c>
      <c r="L45" s="3">
        <v>10.249999999999996</v>
      </c>
      <c r="M45" s="3">
        <v>3.2446537223219645</v>
      </c>
      <c r="N45" s="3">
        <v>3.1590428061657105</v>
      </c>
      <c r="O45" s="3">
        <v>1.1568015350162452E-2</v>
      </c>
      <c r="P45" s="3">
        <v>2.9100833412495053</v>
      </c>
      <c r="Q45" s="3">
        <v>17.589916658750489</v>
      </c>
      <c r="R45" s="3">
        <v>2.9100833412495053</v>
      </c>
      <c r="S45" s="3">
        <v>17.589916658750489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K23" sqref="K23"/>
    </sheetView>
  </sheetViews>
  <sheetFormatPr baseColWidth="10" defaultRowHeight="16"/>
  <cols>
    <col min="1" max="1" width="12.83203125" customWidth="1"/>
    <col min="2" max="2" width="22.33203125" customWidth="1"/>
    <col min="4" max="4" width="15.33203125" customWidth="1"/>
    <col min="6" max="6" width="2.1640625" customWidth="1"/>
    <col min="7" max="7" width="14" bestFit="1" customWidth="1"/>
    <col min="8" max="8" width="12.83203125" customWidth="1"/>
    <col min="9" max="9" width="18.33203125" customWidth="1"/>
    <col min="10" max="10" width="16.5" customWidth="1"/>
    <col min="12" max="12" width="13.5" bestFit="1" customWidth="1"/>
  </cols>
  <sheetData>
    <row r="1" spans="1:15" ht="32">
      <c r="B1" s="10" t="s">
        <v>52</v>
      </c>
      <c r="C1" s="10" t="s">
        <v>53</v>
      </c>
      <c r="D1" s="10" t="s">
        <v>54</v>
      </c>
      <c r="E1" s="10" t="s">
        <v>55</v>
      </c>
      <c r="F1" s="7"/>
      <c r="G1" s="10" t="s">
        <v>68</v>
      </c>
      <c r="H1" s="10" t="s">
        <v>18</v>
      </c>
    </row>
    <row r="2" spans="1:15">
      <c r="A2" t="s">
        <v>56</v>
      </c>
      <c r="B2">
        <v>18</v>
      </c>
      <c r="C2">
        <v>98</v>
      </c>
      <c r="D2">
        <v>98</v>
      </c>
      <c r="E2">
        <v>2000</v>
      </c>
      <c r="G2">
        <f>Intercept+Literarcy*C2+PrimarySchool*D2+GNP*E2</f>
        <v>23.35951164313331</v>
      </c>
      <c r="H2">
        <f>ABS(G2-B2)</f>
        <v>5.3595116431333096</v>
      </c>
      <c r="J2" t="s">
        <v>9</v>
      </c>
    </row>
    <row r="3" spans="1:15" ht="17" thickBot="1">
      <c r="A3" t="s">
        <v>57</v>
      </c>
      <c r="B3">
        <v>20</v>
      </c>
      <c r="C3">
        <v>85</v>
      </c>
      <c r="D3">
        <v>92</v>
      </c>
      <c r="E3">
        <v>3300</v>
      </c>
      <c r="G3">
        <f>Intercept+Literarcy*C3+PrimarySchool*D3+GNP*E3</f>
        <v>31.944569325226677</v>
      </c>
      <c r="H3">
        <f t="shared" ref="H3:H13" si="0">ABS(G3-B3)</f>
        <v>11.944569325226677</v>
      </c>
    </row>
    <row r="4" spans="1:15">
      <c r="A4" t="s">
        <v>58</v>
      </c>
      <c r="B4">
        <v>19</v>
      </c>
      <c r="C4">
        <v>94</v>
      </c>
      <c r="D4">
        <v>84</v>
      </c>
      <c r="E4">
        <v>5800</v>
      </c>
      <c r="G4">
        <f>Intercept+Literarcy*C4+PrimarySchool*D4+GNP*E4</f>
        <v>23.313134311544779</v>
      </c>
      <c r="H4">
        <f t="shared" si="0"/>
        <v>4.3131343115447791</v>
      </c>
      <c r="J4" s="5" t="s">
        <v>10</v>
      </c>
      <c r="K4" s="5"/>
    </row>
    <row r="5" spans="1:15">
      <c r="A5" t="s">
        <v>59</v>
      </c>
      <c r="B5">
        <v>44</v>
      </c>
      <c r="C5">
        <v>85</v>
      </c>
      <c r="D5">
        <v>58</v>
      </c>
      <c r="E5">
        <v>600</v>
      </c>
      <c r="G5">
        <f>Intercept+Literarcy*C5+PrimarySchool*D5+GNP*E5</f>
        <v>60.191428027717585</v>
      </c>
      <c r="H5">
        <f t="shared" si="0"/>
        <v>16.191428027717585</v>
      </c>
      <c r="J5" s="2" t="s">
        <v>11</v>
      </c>
      <c r="K5" s="2">
        <v>0.91974257654961378</v>
      </c>
    </row>
    <row r="6" spans="1:15">
      <c r="A6" t="s">
        <v>60</v>
      </c>
      <c r="B6">
        <v>54</v>
      </c>
      <c r="C6">
        <v>80</v>
      </c>
      <c r="D6">
        <v>86</v>
      </c>
      <c r="E6">
        <v>2400</v>
      </c>
      <c r="G6">
        <f>Intercept+Literarcy*C6+PrimarySchool*D6+GNP*E6</f>
        <v>41.55574521560046</v>
      </c>
      <c r="H6">
        <f t="shared" si="0"/>
        <v>12.44425478439954</v>
      </c>
      <c r="J6" s="2" t="s">
        <v>12</v>
      </c>
      <c r="K6" s="2">
        <v>0.84592640711812206</v>
      </c>
    </row>
    <row r="7" spans="1:15">
      <c r="A7" t="s">
        <v>61</v>
      </c>
      <c r="B7">
        <v>56</v>
      </c>
      <c r="C7">
        <v>76</v>
      </c>
      <c r="D7">
        <v>68</v>
      </c>
      <c r="E7">
        <v>4000</v>
      </c>
      <c r="G7">
        <f>Intercept+Literarcy*C7+PrimarySchool*D7+GNP*E7</f>
        <v>50.345800666267451</v>
      </c>
      <c r="H7">
        <f t="shared" si="0"/>
        <v>5.6541993337325493</v>
      </c>
      <c r="J7" s="2" t="s">
        <v>13</v>
      </c>
      <c r="K7" s="2">
        <v>0.78814880978741786</v>
      </c>
    </row>
    <row r="8" spans="1:15">
      <c r="A8" t="s">
        <v>62</v>
      </c>
      <c r="B8">
        <v>38</v>
      </c>
      <c r="C8">
        <v>59</v>
      </c>
      <c r="D8">
        <v>68</v>
      </c>
      <c r="E8">
        <v>11000</v>
      </c>
      <c r="G8">
        <f>Intercept+Literarcy*C8+PrimarySchool*D8+GNP*E8</f>
        <v>41.355545950169521</v>
      </c>
      <c r="H8">
        <f t="shared" si="0"/>
        <v>3.3555459501695211</v>
      </c>
      <c r="J8" s="8" t="s">
        <v>14</v>
      </c>
      <c r="K8" s="8">
        <v>11.933992311331806</v>
      </c>
    </row>
    <row r="9" spans="1:15" ht="17" thickBot="1">
      <c r="A9" t="s">
        <v>63</v>
      </c>
      <c r="B9">
        <v>60</v>
      </c>
      <c r="C9">
        <v>78</v>
      </c>
      <c r="D9">
        <v>56</v>
      </c>
      <c r="E9">
        <v>5600</v>
      </c>
      <c r="G9">
        <f>Intercept+Literarcy*C9+PrimarySchool*D9+GNP*E9</f>
        <v>51.48352390676294</v>
      </c>
      <c r="H9">
        <f t="shared" si="0"/>
        <v>8.5164760932370598</v>
      </c>
      <c r="J9" s="3" t="s">
        <v>15</v>
      </c>
      <c r="K9" s="3">
        <v>12</v>
      </c>
    </row>
    <row r="10" spans="1:15">
      <c r="A10" s="11" t="s">
        <v>64</v>
      </c>
      <c r="B10" s="11">
        <v>68</v>
      </c>
      <c r="C10" s="11">
        <v>82</v>
      </c>
      <c r="D10" s="11">
        <v>76</v>
      </c>
      <c r="E10" s="11">
        <v>1800</v>
      </c>
      <c r="G10">
        <f>Intercept+Literarcy*C10+PrimarySchool*D10+GNP*E10</f>
        <v>47.940708678971134</v>
      </c>
      <c r="H10">
        <f t="shared" si="0"/>
        <v>20.059291321028866</v>
      </c>
    </row>
    <row r="11" spans="1:15" ht="17" thickBot="1">
      <c r="A11" s="12" t="s">
        <v>65</v>
      </c>
      <c r="B11">
        <v>68</v>
      </c>
      <c r="C11">
        <v>42</v>
      </c>
      <c r="D11">
        <v>76</v>
      </c>
      <c r="E11">
        <v>3400</v>
      </c>
      <c r="G11">
        <f>Intercept+Literarcy*C11+PrimarySchool*D11+GNP*E11</f>
        <v>70.342024356244195</v>
      </c>
      <c r="H11">
        <f t="shared" si="0"/>
        <v>2.3420243562441954</v>
      </c>
      <c r="J11" t="s">
        <v>16</v>
      </c>
    </row>
    <row r="12" spans="1:15">
      <c r="A12" t="s">
        <v>66</v>
      </c>
      <c r="B12">
        <v>98</v>
      </c>
      <c r="C12">
        <v>36</v>
      </c>
      <c r="D12">
        <v>38</v>
      </c>
      <c r="E12">
        <v>2100</v>
      </c>
      <c r="G12">
        <f>Intercept+Literarcy*C12+PrimarySchool*D12+GNP*E12</f>
        <v>100.94432100377858</v>
      </c>
      <c r="H12">
        <f t="shared" si="0"/>
        <v>2.9443210037785832</v>
      </c>
      <c r="J12" s="4"/>
      <c r="K12" s="4" t="s">
        <v>21</v>
      </c>
      <c r="L12" s="4" t="s">
        <v>22</v>
      </c>
      <c r="M12" s="4" t="s">
        <v>23</v>
      </c>
      <c r="N12" s="4" t="s">
        <v>24</v>
      </c>
      <c r="O12" s="4" t="s">
        <v>25</v>
      </c>
    </row>
    <row r="13" spans="1:15">
      <c r="A13" t="s">
        <v>67</v>
      </c>
      <c r="B13">
        <v>86</v>
      </c>
      <c r="C13">
        <v>44</v>
      </c>
      <c r="D13">
        <v>56</v>
      </c>
      <c r="E13">
        <v>1600</v>
      </c>
      <c r="G13">
        <f>Intercept+Literarcy*C13+PrimarySchool*D13+GNP*E13</f>
        <v>86.223686914583183</v>
      </c>
      <c r="H13">
        <f t="shared" si="0"/>
        <v>0.22368691458318324</v>
      </c>
      <c r="J13" s="2" t="s">
        <v>17</v>
      </c>
      <c r="K13" s="2">
        <v>3</v>
      </c>
      <c r="L13" s="2">
        <v>6255.5552867712522</v>
      </c>
      <c r="M13" s="2">
        <v>2085.1850955904174</v>
      </c>
      <c r="N13" s="2">
        <v>14.641079695236467</v>
      </c>
      <c r="O13" s="2">
        <v>1.2983896275216482E-3</v>
      </c>
    </row>
    <row r="14" spans="1:15">
      <c r="J14" s="2" t="s">
        <v>18</v>
      </c>
      <c r="K14" s="2">
        <v>8</v>
      </c>
      <c r="L14" s="2">
        <v>1139.3613798954134</v>
      </c>
      <c r="M14" s="2">
        <v>142.42017248692667</v>
      </c>
      <c r="N14" s="2"/>
      <c r="O14" s="2"/>
    </row>
    <row r="15" spans="1:15" ht="17" thickBot="1">
      <c r="A15" s="8" t="s">
        <v>20</v>
      </c>
      <c r="B15" s="2">
        <v>154.20545690260289</v>
      </c>
      <c r="J15" s="3" t="s">
        <v>19</v>
      </c>
      <c r="K15" s="3">
        <v>11</v>
      </c>
      <c r="L15" s="3">
        <v>7394.9166666666661</v>
      </c>
      <c r="M15" s="3"/>
      <c r="N15" s="3"/>
      <c r="O15" s="3"/>
    </row>
    <row r="16" spans="1:15" ht="17" thickBot="1">
      <c r="A16" s="8" t="s">
        <v>69</v>
      </c>
      <c r="B16" s="2">
        <v>-0.6771899417985292</v>
      </c>
      <c r="D16" s="7" t="s">
        <v>72</v>
      </c>
      <c r="E16" s="7"/>
      <c r="G16">
        <f>2*K8</f>
        <v>23.867984622663613</v>
      </c>
      <c r="H16" s="7" t="s">
        <v>73</v>
      </c>
    </row>
    <row r="17" spans="1:18">
      <c r="A17" s="8" t="s">
        <v>70</v>
      </c>
      <c r="B17" s="2">
        <v>-0.59819875989672033</v>
      </c>
      <c r="J17" s="4"/>
      <c r="K17" s="4" t="s">
        <v>26</v>
      </c>
      <c r="L17" s="4" t="s">
        <v>14</v>
      </c>
      <c r="M17" s="4" t="s">
        <v>27</v>
      </c>
      <c r="N17" s="4" t="s">
        <v>28</v>
      </c>
      <c r="O17" s="4" t="s">
        <v>29</v>
      </c>
      <c r="P17" s="4" t="s">
        <v>30</v>
      </c>
      <c r="Q17" s="4" t="s">
        <v>31</v>
      </c>
      <c r="R17" s="4" t="s">
        <v>32</v>
      </c>
    </row>
    <row r="18" spans="1:18">
      <c r="A18" s="8" t="s">
        <v>71</v>
      </c>
      <c r="B18" s="2">
        <v>-2.9289262466675615E-3</v>
      </c>
      <c r="J18" s="2" t="s">
        <v>20</v>
      </c>
      <c r="K18" s="2">
        <v>154.20545690260289</v>
      </c>
      <c r="L18" s="2">
        <v>16.15218229625723</v>
      </c>
      <c r="M18" s="2">
        <v>9.5470354453797395</v>
      </c>
      <c r="N18" s="2">
        <v>1.1985086861806488E-5</v>
      </c>
      <c r="O18" s="2">
        <v>116.95845773486218</v>
      </c>
      <c r="P18" s="2">
        <v>191.4524560703436</v>
      </c>
      <c r="Q18" s="2">
        <v>116.95845773486218</v>
      </c>
      <c r="R18" s="2">
        <v>191.4524560703436</v>
      </c>
    </row>
    <row r="19" spans="1:18">
      <c r="J19" s="2" t="s">
        <v>53</v>
      </c>
      <c r="K19" s="2">
        <v>-0.6771899417985292</v>
      </c>
      <c r="L19" s="2">
        <v>0.22872315046049138</v>
      </c>
      <c r="M19" s="2">
        <v>-2.9607407052374612</v>
      </c>
      <c r="N19" s="2">
        <v>1.8125689054234624E-2</v>
      </c>
      <c r="O19" s="2">
        <v>-1.2046264725773472</v>
      </c>
      <c r="P19" s="2">
        <v>-0.14975341101971118</v>
      </c>
      <c r="Q19" s="2">
        <v>-1.2046264725773472</v>
      </c>
      <c r="R19" s="2">
        <v>-0.14975341101971118</v>
      </c>
    </row>
    <row r="20" spans="1:18">
      <c r="J20" s="2" t="s">
        <v>54</v>
      </c>
      <c r="K20" s="2">
        <v>-0.59819875989672033</v>
      </c>
      <c r="L20" s="2">
        <v>0.27580808637959703</v>
      </c>
      <c r="M20" s="2">
        <v>-2.1688949288941961</v>
      </c>
      <c r="N20" s="2">
        <v>6.1925080850539896E-2</v>
      </c>
      <c r="O20" s="2">
        <v>-1.2342133476108192</v>
      </c>
      <c r="P20" s="2">
        <v>3.7815827817378578E-2</v>
      </c>
      <c r="Q20" s="2">
        <v>-1.2342133476108192</v>
      </c>
      <c r="R20" s="2">
        <v>3.7815827817378578E-2</v>
      </c>
    </row>
    <row r="21" spans="1:18" ht="17" thickBot="1">
      <c r="J21" s="3" t="s">
        <v>55</v>
      </c>
      <c r="K21" s="3">
        <v>-2.9289262466675615E-3</v>
      </c>
      <c r="L21" s="3">
        <v>1.2897452089752326E-3</v>
      </c>
      <c r="M21" s="3">
        <v>-2.2709340002082588</v>
      </c>
      <c r="N21" s="3">
        <v>5.2813388582760037E-2</v>
      </c>
      <c r="O21" s="3">
        <v>-5.903084031924211E-3</v>
      </c>
      <c r="P21" s="3">
        <v>4.5231538589087569E-5</v>
      </c>
      <c r="Q21" s="3">
        <v>-5.903084031924211E-3</v>
      </c>
      <c r="R21" s="3">
        <v>4.5231538589087569E-5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16" workbookViewId="0">
      <selection activeCell="E48" sqref="E48"/>
    </sheetView>
  </sheetViews>
  <sheetFormatPr baseColWidth="10" defaultRowHeight="16"/>
  <cols>
    <col min="1" max="1" width="12.33203125" bestFit="1" customWidth="1"/>
    <col min="10" max="10" width="17.83203125" bestFit="1" customWidth="1"/>
    <col min="11" max="11" width="14" bestFit="1" customWidth="1"/>
    <col min="12" max="12" width="13.5" bestFit="1" customWidth="1"/>
    <col min="13" max="13" width="17.5" bestFit="1" customWidth="1"/>
  </cols>
  <sheetData>
    <row r="1" spans="1:15">
      <c r="A1" s="13" t="s">
        <v>74</v>
      </c>
      <c r="B1" s="13"/>
      <c r="C1" s="13"/>
      <c r="D1" s="13"/>
      <c r="E1" s="13"/>
      <c r="F1" s="13"/>
      <c r="G1" s="13"/>
      <c r="H1" s="14"/>
    </row>
    <row r="2" spans="1:15">
      <c r="A2" s="13" t="s">
        <v>75</v>
      </c>
      <c r="B2" s="13" t="s">
        <v>76</v>
      </c>
      <c r="C2" s="13" t="s">
        <v>77</v>
      </c>
      <c r="D2" s="13" t="s">
        <v>78</v>
      </c>
      <c r="E2" s="13" t="s">
        <v>79</v>
      </c>
      <c r="F2" s="13" t="s">
        <v>80</v>
      </c>
      <c r="G2" s="13" t="s">
        <v>81</v>
      </c>
      <c r="H2" s="13" t="s">
        <v>82</v>
      </c>
    </row>
    <row r="3" spans="1:15">
      <c r="A3" s="13" t="s">
        <v>83</v>
      </c>
      <c r="B3" s="13">
        <v>840</v>
      </c>
      <c r="C3" s="13">
        <v>952</v>
      </c>
      <c r="D3" s="13">
        <v>279</v>
      </c>
      <c r="E3" s="13">
        <v>23</v>
      </c>
      <c r="F3" s="13">
        <v>207</v>
      </c>
      <c r="G3" s="13">
        <v>542</v>
      </c>
      <c r="H3" s="13">
        <v>132</v>
      </c>
      <c r="J3" t="s">
        <v>9</v>
      </c>
    </row>
    <row r="4" spans="1:15" ht="17" thickBot="1">
      <c r="A4" s="13" t="s">
        <v>84</v>
      </c>
      <c r="B4" s="13">
        <v>755</v>
      </c>
      <c r="C4" s="13">
        <v>982</v>
      </c>
      <c r="D4" s="13">
        <v>252</v>
      </c>
      <c r="E4" s="13">
        <v>37</v>
      </c>
      <c r="F4" s="13">
        <v>146</v>
      </c>
      <c r="G4" s="13">
        <v>576</v>
      </c>
      <c r="H4" s="13">
        <v>110</v>
      </c>
    </row>
    <row r="5" spans="1:15">
      <c r="A5" s="13" t="s">
        <v>85</v>
      </c>
      <c r="B5" s="13">
        <v>791</v>
      </c>
      <c r="C5" s="13">
        <v>907</v>
      </c>
      <c r="D5" s="13">
        <v>286</v>
      </c>
      <c r="E5" s="13">
        <v>31</v>
      </c>
      <c r="F5" s="13">
        <v>175</v>
      </c>
      <c r="G5" s="13">
        <v>560</v>
      </c>
      <c r="H5" s="13">
        <v>99</v>
      </c>
      <c r="J5" s="5" t="s">
        <v>10</v>
      </c>
      <c r="K5" s="5"/>
    </row>
    <row r="6" spans="1:15">
      <c r="A6" s="13" t="s">
        <v>86</v>
      </c>
      <c r="B6" s="13">
        <v>703</v>
      </c>
      <c r="C6" s="13">
        <v>974</v>
      </c>
      <c r="D6" s="13">
        <v>270</v>
      </c>
      <c r="E6" s="13">
        <v>34</v>
      </c>
      <c r="F6" s="13">
        <v>120</v>
      </c>
      <c r="G6" s="13">
        <v>471</v>
      </c>
      <c r="H6" s="13">
        <v>105</v>
      </c>
      <c r="J6" s="2" t="s">
        <v>11</v>
      </c>
      <c r="K6" s="2">
        <v>0.9706273015449618</v>
      </c>
    </row>
    <row r="7" spans="1:15">
      <c r="A7" s="13" t="s">
        <v>87</v>
      </c>
      <c r="B7" s="13">
        <v>801</v>
      </c>
      <c r="C7" s="13">
        <v>927</v>
      </c>
      <c r="D7" s="13">
        <v>252</v>
      </c>
      <c r="E7" s="13">
        <v>25</v>
      </c>
      <c r="F7" s="13">
        <v>186</v>
      </c>
      <c r="G7" s="13">
        <v>564</v>
      </c>
      <c r="H7" s="13">
        <v>58</v>
      </c>
      <c r="J7" s="2" t="s">
        <v>12</v>
      </c>
      <c r="K7" s="2">
        <v>0.94211735850445422</v>
      </c>
    </row>
    <row r="8" spans="1:15">
      <c r="A8" s="13" t="s">
        <v>88</v>
      </c>
      <c r="B8" s="13">
        <v>749</v>
      </c>
      <c r="C8" s="13">
        <v>929</v>
      </c>
      <c r="D8" s="13">
        <v>280</v>
      </c>
      <c r="E8" s="13">
        <v>34</v>
      </c>
      <c r="F8" s="13">
        <v>122</v>
      </c>
      <c r="G8" s="13">
        <v>625</v>
      </c>
      <c r="H8" s="13">
        <v>50</v>
      </c>
      <c r="J8" s="2" t="s">
        <v>13</v>
      </c>
      <c r="K8" s="2">
        <v>0.92557946093429833</v>
      </c>
    </row>
    <row r="9" spans="1:15">
      <c r="A9" s="13" t="s">
        <v>89</v>
      </c>
      <c r="B9" s="13">
        <v>796</v>
      </c>
      <c r="C9" s="13">
        <v>899</v>
      </c>
      <c r="D9" s="13">
        <v>276</v>
      </c>
      <c r="E9" s="13">
        <v>20</v>
      </c>
      <c r="F9" s="13">
        <v>182</v>
      </c>
      <c r="G9" s="13">
        <v>549</v>
      </c>
      <c r="H9" s="13">
        <v>110</v>
      </c>
      <c r="J9" s="2" t="s">
        <v>14</v>
      </c>
      <c r="K9" s="2">
        <v>18.785429254156242</v>
      </c>
      <c r="L9" s="15" t="s">
        <v>115</v>
      </c>
      <c r="M9">
        <f>2*K9</f>
        <v>37.570858508312483</v>
      </c>
    </row>
    <row r="10" spans="1:15" ht="17" thickBot="1">
      <c r="A10" s="13" t="s">
        <v>90</v>
      </c>
      <c r="B10" s="13">
        <v>740</v>
      </c>
      <c r="C10" s="13">
        <v>910</v>
      </c>
      <c r="D10" s="13">
        <v>249</v>
      </c>
      <c r="E10" s="13">
        <v>42</v>
      </c>
      <c r="F10" s="13">
        <v>128</v>
      </c>
      <c r="G10" s="13">
        <v>502</v>
      </c>
      <c r="H10" s="13">
        <v>105</v>
      </c>
      <c r="J10" s="3" t="s">
        <v>15</v>
      </c>
      <c r="K10" s="3">
        <v>28</v>
      </c>
    </row>
    <row r="11" spans="1:15">
      <c r="A11" s="13" t="s">
        <v>91</v>
      </c>
      <c r="B11" s="13">
        <v>691</v>
      </c>
      <c r="C11" s="13">
        <v>895</v>
      </c>
      <c r="D11" s="13">
        <v>247</v>
      </c>
      <c r="E11" s="13">
        <v>24</v>
      </c>
      <c r="F11" s="13">
        <v>138</v>
      </c>
      <c r="G11" s="13">
        <v>526</v>
      </c>
      <c r="H11" s="13">
        <v>90</v>
      </c>
    </row>
    <row r="12" spans="1:15" ht="17" thickBot="1">
      <c r="A12" s="13" t="s">
        <v>92</v>
      </c>
      <c r="B12" s="13">
        <v>730</v>
      </c>
      <c r="C12" s="13">
        <v>881</v>
      </c>
      <c r="D12" s="13">
        <v>228</v>
      </c>
      <c r="E12" s="13">
        <v>18</v>
      </c>
      <c r="F12" s="13">
        <v>169</v>
      </c>
      <c r="G12" s="13">
        <v>565</v>
      </c>
      <c r="H12" s="13">
        <v>112</v>
      </c>
      <c r="J12" t="s">
        <v>16</v>
      </c>
    </row>
    <row r="13" spans="1:15">
      <c r="A13" s="13" t="s">
        <v>93</v>
      </c>
      <c r="B13" s="13">
        <v>704</v>
      </c>
      <c r="C13" s="13">
        <v>838</v>
      </c>
      <c r="D13" s="13">
        <v>229</v>
      </c>
      <c r="E13" s="13">
        <v>27</v>
      </c>
      <c r="F13" s="13">
        <v>173</v>
      </c>
      <c r="G13" s="13">
        <v>574</v>
      </c>
      <c r="H13" s="13">
        <v>92</v>
      </c>
      <c r="J13" s="4"/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</row>
    <row r="14" spans="1:15">
      <c r="A14" s="13" t="s">
        <v>94</v>
      </c>
      <c r="B14" s="13">
        <v>629</v>
      </c>
      <c r="C14" s="13">
        <v>881</v>
      </c>
      <c r="D14" s="13">
        <v>240</v>
      </c>
      <c r="E14" s="13">
        <v>35</v>
      </c>
      <c r="F14" s="13">
        <v>119</v>
      </c>
      <c r="G14" s="13">
        <v>475</v>
      </c>
      <c r="H14" s="13">
        <v>120</v>
      </c>
      <c r="J14" s="2" t="s">
        <v>17</v>
      </c>
      <c r="K14" s="2">
        <v>6</v>
      </c>
      <c r="L14" s="2">
        <v>120619.68917390746</v>
      </c>
      <c r="M14" s="2">
        <v>20103.281528984578</v>
      </c>
      <c r="N14" s="2">
        <v>56.967178234589184</v>
      </c>
      <c r="O14" s="2">
        <v>6.5491337224255451E-12</v>
      </c>
    </row>
    <row r="15" spans="1:15">
      <c r="A15" s="13" t="s">
        <v>95</v>
      </c>
      <c r="B15" s="13">
        <v>642</v>
      </c>
      <c r="C15" s="13">
        <v>867</v>
      </c>
      <c r="D15" s="13">
        <v>275</v>
      </c>
      <c r="E15" s="13">
        <v>27</v>
      </c>
      <c r="F15" s="13">
        <v>140</v>
      </c>
      <c r="G15" s="13">
        <v>492</v>
      </c>
      <c r="H15" s="13">
        <v>75</v>
      </c>
      <c r="J15" s="2" t="s">
        <v>18</v>
      </c>
      <c r="K15" s="2">
        <v>21</v>
      </c>
      <c r="L15" s="2">
        <v>7410.7393975210925</v>
      </c>
      <c r="M15" s="2">
        <v>352.89235226290918</v>
      </c>
      <c r="N15" s="2"/>
      <c r="O15" s="2"/>
    </row>
    <row r="16" spans="1:15" ht="17" thickBot="1">
      <c r="A16" s="13" t="s">
        <v>96</v>
      </c>
      <c r="B16" s="13">
        <v>654</v>
      </c>
      <c r="C16" s="13">
        <v>788</v>
      </c>
      <c r="D16" s="13">
        <v>228</v>
      </c>
      <c r="E16" s="13">
        <v>29</v>
      </c>
      <c r="F16" s="13">
        <v>159</v>
      </c>
      <c r="G16" s="13">
        <v>551</v>
      </c>
      <c r="H16" s="13">
        <v>73</v>
      </c>
      <c r="J16" s="3" t="s">
        <v>19</v>
      </c>
      <c r="K16" s="3">
        <v>27</v>
      </c>
      <c r="L16" s="3">
        <v>128030.42857142855</v>
      </c>
      <c r="M16" s="3"/>
      <c r="N16" s="3"/>
      <c r="O16" s="3"/>
    </row>
    <row r="17" spans="1:18" ht="17" thickBot="1">
      <c r="A17" s="13" t="s">
        <v>97</v>
      </c>
      <c r="B17" s="13">
        <v>785</v>
      </c>
      <c r="C17" s="13">
        <v>904</v>
      </c>
      <c r="D17" s="13">
        <v>259</v>
      </c>
      <c r="E17" s="13">
        <v>43</v>
      </c>
      <c r="F17" s="13">
        <v>200</v>
      </c>
      <c r="G17" s="13">
        <v>484</v>
      </c>
      <c r="H17" s="13">
        <v>125</v>
      </c>
    </row>
    <row r="18" spans="1:18">
      <c r="A18" s="13" t="s">
        <v>98</v>
      </c>
      <c r="B18" s="13">
        <v>747</v>
      </c>
      <c r="C18" s="13">
        <v>1012</v>
      </c>
      <c r="D18" s="13">
        <v>260</v>
      </c>
      <c r="E18" s="13">
        <v>22</v>
      </c>
      <c r="F18" s="13">
        <v>109</v>
      </c>
      <c r="G18" s="13">
        <v>566</v>
      </c>
      <c r="H18" s="13">
        <v>176</v>
      </c>
      <c r="J18" s="4"/>
      <c r="K18" s="4" t="s">
        <v>26</v>
      </c>
      <c r="L18" s="4" t="s">
        <v>14</v>
      </c>
      <c r="M18" s="4" t="s">
        <v>27</v>
      </c>
      <c r="N18" s="4" t="s">
        <v>28</v>
      </c>
      <c r="O18" s="4" t="s">
        <v>29</v>
      </c>
      <c r="P18" s="4" t="s">
        <v>30</v>
      </c>
      <c r="Q18" s="4" t="s">
        <v>31</v>
      </c>
      <c r="R18" s="4" t="s">
        <v>32</v>
      </c>
    </row>
    <row r="19" spans="1:18">
      <c r="A19" s="13" t="s">
        <v>99</v>
      </c>
      <c r="B19" s="13">
        <v>668</v>
      </c>
      <c r="C19" s="13">
        <v>978</v>
      </c>
      <c r="D19" s="13">
        <v>231</v>
      </c>
      <c r="E19" s="13">
        <v>20</v>
      </c>
      <c r="F19" s="13">
        <v>116</v>
      </c>
      <c r="G19" s="13">
        <v>447</v>
      </c>
      <c r="H19" s="13">
        <v>124</v>
      </c>
      <c r="J19" s="2" t="s">
        <v>20</v>
      </c>
      <c r="K19" s="2">
        <v>-396.91997724946287</v>
      </c>
      <c r="L19" s="2">
        <v>70.951024989643969</v>
      </c>
      <c r="M19" s="2">
        <v>-5.5942810876572597</v>
      </c>
      <c r="N19" s="2">
        <v>1.4949119900974261E-5</v>
      </c>
      <c r="O19" s="2">
        <v>-544.47071111554601</v>
      </c>
      <c r="P19" s="2">
        <v>-249.36924338337968</v>
      </c>
      <c r="Q19" s="2">
        <v>-544.47071111554601</v>
      </c>
      <c r="R19" s="2">
        <v>-249.36924338337968</v>
      </c>
    </row>
    <row r="20" spans="1:18">
      <c r="A20" s="13" t="s">
        <v>100</v>
      </c>
      <c r="B20" s="13">
        <v>747</v>
      </c>
      <c r="C20" s="13">
        <v>853</v>
      </c>
      <c r="D20" s="13">
        <v>277</v>
      </c>
      <c r="E20" s="13">
        <v>35</v>
      </c>
      <c r="F20" s="13">
        <v>161</v>
      </c>
      <c r="G20" s="13">
        <v>519</v>
      </c>
      <c r="H20" s="13">
        <v>190</v>
      </c>
      <c r="J20" s="2" t="s">
        <v>77</v>
      </c>
      <c r="K20" s="2">
        <v>0.51848600301831704</v>
      </c>
      <c r="L20" s="2">
        <v>7.1983786170604067E-2</v>
      </c>
      <c r="M20" s="2">
        <v>7.2028165035593883</v>
      </c>
      <c r="N20" s="2">
        <v>4.2460570143311612E-7</v>
      </c>
      <c r="O20" s="2">
        <v>0.36878752470201193</v>
      </c>
      <c r="P20" s="2">
        <v>0.66818448133462216</v>
      </c>
      <c r="Q20" s="2">
        <v>0.36878752470201193</v>
      </c>
      <c r="R20" s="2">
        <v>0.66818448133462216</v>
      </c>
    </row>
    <row r="21" spans="1:18">
      <c r="A21" s="13" t="s">
        <v>101</v>
      </c>
      <c r="B21" s="13">
        <v>657</v>
      </c>
      <c r="C21" s="13">
        <v>946</v>
      </c>
      <c r="D21" s="13">
        <v>218</v>
      </c>
      <c r="E21" s="13">
        <v>34</v>
      </c>
      <c r="F21" s="13">
        <v>125</v>
      </c>
      <c r="G21" s="13">
        <v>446</v>
      </c>
      <c r="H21" s="13">
        <v>58</v>
      </c>
      <c r="J21" s="2" t="s">
        <v>78</v>
      </c>
      <c r="K21" s="2">
        <v>0.78292940908730746</v>
      </c>
      <c r="L21" s="2">
        <v>0.15559927519791567</v>
      </c>
      <c r="M21" s="2">
        <v>5.0317034452214155</v>
      </c>
      <c r="N21" s="2">
        <v>5.5616486715690569E-5</v>
      </c>
      <c r="O21" s="2">
        <v>0.45934300215612972</v>
      </c>
      <c r="P21" s="2">
        <v>1.1065158160184851</v>
      </c>
      <c r="Q21" s="2">
        <v>0.45934300215612972</v>
      </c>
      <c r="R21" s="2">
        <v>1.1065158160184851</v>
      </c>
    </row>
    <row r="22" spans="1:18">
      <c r="A22" s="13" t="s">
        <v>102</v>
      </c>
      <c r="B22" s="13">
        <v>693</v>
      </c>
      <c r="C22" s="13">
        <v>851</v>
      </c>
      <c r="D22" s="13">
        <v>267</v>
      </c>
      <c r="E22" s="13">
        <v>39</v>
      </c>
      <c r="F22" s="13">
        <v>158</v>
      </c>
      <c r="G22" s="13">
        <v>440</v>
      </c>
      <c r="H22" s="13">
        <v>105</v>
      </c>
      <c r="J22" s="2" t="s">
        <v>79</v>
      </c>
      <c r="K22" s="2">
        <v>0.77999581510750737</v>
      </c>
      <c r="L22" s="2">
        <v>0.55857029615084985</v>
      </c>
      <c r="M22" s="2">
        <v>1.3964147762287353</v>
      </c>
      <c r="N22" s="2">
        <v>0.17717603547522051</v>
      </c>
      <c r="O22" s="2">
        <v>-0.38161470602144021</v>
      </c>
      <c r="P22" s="2">
        <v>1.9416063362364548</v>
      </c>
      <c r="Q22" s="2">
        <v>-0.38161470602144021</v>
      </c>
      <c r="R22" s="2">
        <v>1.9416063362364548</v>
      </c>
    </row>
    <row r="23" spans="1:18">
      <c r="A23" s="13" t="s">
        <v>103</v>
      </c>
      <c r="B23" s="13">
        <v>634</v>
      </c>
      <c r="C23" s="13">
        <v>941</v>
      </c>
      <c r="D23" s="13">
        <v>191</v>
      </c>
      <c r="E23" s="13">
        <v>31</v>
      </c>
      <c r="F23" s="13">
        <v>140</v>
      </c>
      <c r="G23" s="13">
        <v>468</v>
      </c>
      <c r="H23" s="13">
        <v>127</v>
      </c>
      <c r="J23" s="2" t="s">
        <v>80</v>
      </c>
      <c r="K23" s="2">
        <v>1.4059839768368916</v>
      </c>
      <c r="L23" s="2">
        <v>0.14346854050583824</v>
      </c>
      <c r="M23" s="2">
        <v>9.7999461894552216</v>
      </c>
      <c r="N23" s="2">
        <v>2.756726365949316E-9</v>
      </c>
      <c r="O23" s="2">
        <v>1.1076248137180764</v>
      </c>
      <c r="P23" s="2">
        <v>1.7043431399557067</v>
      </c>
      <c r="Q23" s="2">
        <v>1.1076248137180764</v>
      </c>
      <c r="R23" s="2">
        <v>1.7043431399557067</v>
      </c>
    </row>
    <row r="24" spans="1:18">
      <c r="A24" s="13" t="s">
        <v>104</v>
      </c>
      <c r="B24" s="13">
        <v>615</v>
      </c>
      <c r="C24" s="13">
        <v>909</v>
      </c>
      <c r="D24" s="13">
        <v>263</v>
      </c>
      <c r="E24" s="13">
        <v>30</v>
      </c>
      <c r="F24" s="13">
        <v>94</v>
      </c>
      <c r="G24" s="13">
        <v>497</v>
      </c>
      <c r="H24" s="13">
        <v>72</v>
      </c>
      <c r="J24" s="2" t="s">
        <v>81</v>
      </c>
      <c r="K24" s="2">
        <v>0.37499605531184677</v>
      </c>
      <c r="L24" s="2">
        <v>7.8925696183622968E-2</v>
      </c>
      <c r="M24" s="2">
        <v>4.7512543245663279</v>
      </c>
      <c r="N24" s="2">
        <v>1.0805891849455774E-4</v>
      </c>
      <c r="O24" s="2">
        <v>0.21086108482361382</v>
      </c>
      <c r="P24" s="2">
        <v>0.53913102580007966</v>
      </c>
      <c r="Q24" s="2">
        <v>0.21086108482361382</v>
      </c>
      <c r="R24" s="2">
        <v>0.53913102580007966</v>
      </c>
    </row>
    <row r="25" spans="1:18" ht="17" thickBot="1">
      <c r="A25" s="13" t="s">
        <v>105</v>
      </c>
      <c r="B25" s="13">
        <v>673</v>
      </c>
      <c r="C25" s="13">
        <v>891</v>
      </c>
      <c r="D25" s="13">
        <v>214</v>
      </c>
      <c r="E25" s="13">
        <v>29</v>
      </c>
      <c r="F25" s="13">
        <v>144</v>
      </c>
      <c r="G25" s="13">
        <v>517</v>
      </c>
      <c r="H25" s="13">
        <v>131</v>
      </c>
      <c r="J25" s="3" t="s">
        <v>82</v>
      </c>
      <c r="K25" s="3">
        <v>0.16346233821986358</v>
      </c>
      <c r="L25" s="3">
        <v>0.11597852119746456</v>
      </c>
      <c r="M25" s="3">
        <v>1.4094190590820974</v>
      </c>
      <c r="N25" s="3">
        <v>0.17334882780810501</v>
      </c>
      <c r="O25" s="3">
        <v>-7.7728200153426408E-2</v>
      </c>
      <c r="P25" s="3">
        <v>0.40465287659315358</v>
      </c>
      <c r="Q25" s="3">
        <v>-7.7728200153426408E-2</v>
      </c>
      <c r="R25" s="3">
        <v>0.40465287659315358</v>
      </c>
    </row>
    <row r="26" spans="1:18">
      <c r="A26" s="13" t="s">
        <v>106</v>
      </c>
      <c r="B26" s="13">
        <v>629</v>
      </c>
      <c r="C26" s="13">
        <v>884</v>
      </c>
      <c r="D26" s="13">
        <v>245</v>
      </c>
      <c r="E26" s="13">
        <v>27</v>
      </c>
      <c r="F26" s="13">
        <v>125</v>
      </c>
      <c r="G26" s="13">
        <v>456</v>
      </c>
      <c r="H26" s="13">
        <v>84</v>
      </c>
    </row>
    <row r="27" spans="1:18">
      <c r="A27" s="13" t="s">
        <v>107</v>
      </c>
      <c r="B27" s="13">
        <v>621</v>
      </c>
      <c r="C27" s="13">
        <v>861</v>
      </c>
      <c r="D27" s="13">
        <v>265</v>
      </c>
      <c r="E27" s="13">
        <v>24</v>
      </c>
      <c r="F27" s="13">
        <v>118</v>
      </c>
      <c r="G27" s="13">
        <v>400</v>
      </c>
      <c r="H27" s="13">
        <v>120</v>
      </c>
    </row>
    <row r="28" spans="1:18">
      <c r="A28" s="13" t="s">
        <v>108</v>
      </c>
      <c r="B28" s="13">
        <v>652</v>
      </c>
      <c r="C28" s="13">
        <v>842</v>
      </c>
      <c r="D28" s="13">
        <v>229</v>
      </c>
      <c r="E28" s="13">
        <v>33</v>
      </c>
      <c r="F28" s="13">
        <v>152</v>
      </c>
      <c r="G28" s="13">
        <v>472</v>
      </c>
      <c r="H28" s="13">
        <v>138</v>
      </c>
    </row>
    <row r="29" spans="1:18">
      <c r="A29" s="13" t="s">
        <v>109</v>
      </c>
      <c r="B29" s="13">
        <v>645</v>
      </c>
      <c r="C29" s="13">
        <v>797</v>
      </c>
      <c r="D29" s="13">
        <v>210</v>
      </c>
      <c r="E29" s="13">
        <v>27</v>
      </c>
      <c r="F29" s="13">
        <v>168</v>
      </c>
      <c r="G29" s="13">
        <v>520</v>
      </c>
      <c r="H29" s="13">
        <v>73</v>
      </c>
      <c r="J29" t="s">
        <v>111</v>
      </c>
    </row>
    <row r="30" spans="1:18" ht="17" thickBot="1">
      <c r="A30" s="13" t="s">
        <v>110</v>
      </c>
      <c r="B30" s="13">
        <v>563</v>
      </c>
      <c r="C30" s="13">
        <v>813</v>
      </c>
      <c r="D30" s="13">
        <v>238</v>
      </c>
      <c r="E30" s="13">
        <v>24</v>
      </c>
      <c r="F30" s="13">
        <v>107</v>
      </c>
      <c r="G30" s="13">
        <v>436</v>
      </c>
      <c r="H30" s="13">
        <v>79</v>
      </c>
    </row>
    <row r="31" spans="1:18" ht="17" thickBot="1">
      <c r="J31" s="4" t="s">
        <v>112</v>
      </c>
      <c r="K31" s="4" t="s">
        <v>113</v>
      </c>
      <c r="L31" s="4" t="s">
        <v>114</v>
      </c>
      <c r="M31" s="4" t="s">
        <v>116</v>
      </c>
    </row>
    <row r="32" spans="1:18">
      <c r="A32" s="4"/>
      <c r="B32" s="4" t="s">
        <v>77</v>
      </c>
      <c r="C32" s="4" t="s">
        <v>78</v>
      </c>
      <c r="D32" s="4" t="s">
        <v>79</v>
      </c>
      <c r="E32" s="4" t="s">
        <v>80</v>
      </c>
      <c r="F32" s="4" t="s">
        <v>81</v>
      </c>
      <c r="G32" s="4" t="s">
        <v>82</v>
      </c>
      <c r="J32" s="16">
        <v>1</v>
      </c>
      <c r="K32" s="2">
        <v>848.91948033608594</v>
      </c>
      <c r="L32" s="2">
        <v>-8.9194803360859396</v>
      </c>
      <c r="M32" s="16" t="str">
        <f>IF(L32&gt;2*$K$9,"yes","no")</f>
        <v>no</v>
      </c>
    </row>
    <row r="33" spans="1:13">
      <c r="A33" s="2" t="s">
        <v>77</v>
      </c>
      <c r="B33" s="2">
        <v>1</v>
      </c>
      <c r="C33" s="2"/>
      <c r="D33" s="2"/>
      <c r="E33" s="2"/>
      <c r="F33" s="2"/>
      <c r="G33" s="2"/>
      <c r="J33" s="16">
        <v>2</v>
      </c>
      <c r="K33" s="2">
        <v>777.64357964549856</v>
      </c>
      <c r="L33" s="2">
        <v>-22.643579645498562</v>
      </c>
      <c r="M33" s="16" t="str">
        <f t="shared" ref="M33:M59" si="0">IF(L33&gt;2*$K$9,"yes","no")</f>
        <v>no</v>
      </c>
    </row>
    <row r="34" spans="1:13">
      <c r="A34" s="2" t="s">
        <v>78</v>
      </c>
      <c r="B34" s="2">
        <v>0.20820817967801775</v>
      </c>
      <c r="C34" s="2">
        <v>1</v>
      </c>
      <c r="D34" s="2"/>
      <c r="E34" s="2"/>
      <c r="F34" s="2"/>
      <c r="G34" s="2"/>
      <c r="J34" s="16">
        <v>3</v>
      </c>
      <c r="K34" s="2">
        <v>793.67226716030996</v>
      </c>
      <c r="L34" s="2">
        <v>-2.672267160309957</v>
      </c>
      <c r="M34" s="16" t="str">
        <f t="shared" si="0"/>
        <v>no</v>
      </c>
    </row>
    <row r="35" spans="1:13">
      <c r="A35" s="2" t="s">
        <v>79</v>
      </c>
      <c r="B35" s="2">
        <v>6.726270591872911E-4</v>
      </c>
      <c r="C35" s="2">
        <v>9.2167476865171447E-2</v>
      </c>
      <c r="D35" s="2">
        <v>1</v>
      </c>
      <c r="E35" s="2"/>
      <c r="F35" s="2"/>
      <c r="G35" s="2"/>
      <c r="J35" s="16">
        <v>4</v>
      </c>
      <c r="K35" s="2">
        <v>708.50095264299875</v>
      </c>
      <c r="L35" s="2">
        <v>-5.5009526429987545</v>
      </c>
      <c r="M35" s="16" t="str">
        <f t="shared" si="0"/>
        <v>no</v>
      </c>
    </row>
    <row r="36" spans="1:13">
      <c r="A36" s="2" t="s">
        <v>80</v>
      </c>
      <c r="B36" s="2">
        <v>-0.18495881364465</v>
      </c>
      <c r="C36" s="2">
        <v>0.11571330452980341</v>
      </c>
      <c r="D36" s="2">
        <v>-1.3403895744075682E-3</v>
      </c>
      <c r="E36" s="2">
        <v>1</v>
      </c>
      <c r="F36" s="2"/>
      <c r="G36" s="2"/>
      <c r="J36" s="16">
        <v>5</v>
      </c>
      <c r="K36" s="2">
        <v>783.00626452050165</v>
      </c>
      <c r="L36" s="2">
        <v>17.993735479498355</v>
      </c>
      <c r="M36" s="16" t="str">
        <f t="shared" si="0"/>
        <v>no</v>
      </c>
    </row>
    <row r="37" spans="1:13">
      <c r="A37" s="2" t="s">
        <v>81</v>
      </c>
      <c r="B37" s="2">
        <v>0.15708026405158437</v>
      </c>
      <c r="C37" s="2">
        <v>0.21278712356908178</v>
      </c>
      <c r="D37" s="2">
        <v>-0.12730102503981117</v>
      </c>
      <c r="E37" s="2">
        <v>0.39424351353095133</v>
      </c>
      <c r="F37" s="2">
        <v>1</v>
      </c>
      <c r="G37" s="2"/>
      <c r="J37" s="16">
        <v>6</v>
      </c>
      <c r="K37" s="2">
        <v>744.56930846765317</v>
      </c>
      <c r="L37" s="2">
        <v>4.4306915323468274</v>
      </c>
      <c r="M37" s="16" t="str">
        <f t="shared" si="0"/>
        <v>no</v>
      </c>
    </row>
    <row r="38" spans="1:13" ht="17" thickBot="1">
      <c r="A38" s="3" t="s">
        <v>82</v>
      </c>
      <c r="B38" s="3">
        <v>0.22006009820173128</v>
      </c>
      <c r="C38" s="3">
        <v>8.2975270021130601E-2</v>
      </c>
      <c r="D38" s="3">
        <v>1.7332237757675811E-2</v>
      </c>
      <c r="E38" s="3">
        <v>9.8528502179473745E-2</v>
      </c>
      <c r="F38" s="3">
        <v>-8.7442588854605194E-2</v>
      </c>
      <c r="G38" s="3">
        <v>1</v>
      </c>
      <c r="J38" s="16">
        <v>7</v>
      </c>
      <c r="K38" s="2">
        <v>780.6301480289543</v>
      </c>
      <c r="L38" s="2">
        <v>15.369851971045705</v>
      </c>
      <c r="M38" s="16" t="str">
        <f t="shared" si="0"/>
        <v>no</v>
      </c>
    </row>
    <row r="39" spans="1:13">
      <c r="J39" s="18">
        <v>8</v>
      </c>
      <c r="K39" s="8">
        <v>687.9890469092154</v>
      </c>
      <c r="L39" s="8">
        <v>52.010953090784596</v>
      </c>
      <c r="M39" s="18" t="str">
        <f t="shared" si="0"/>
        <v>yes</v>
      </c>
    </row>
    <row r="40" spans="1:13">
      <c r="J40" s="16">
        <v>9</v>
      </c>
      <c r="K40" s="2">
        <v>685.21378339638613</v>
      </c>
      <c r="L40" s="2">
        <v>5.786216603613866</v>
      </c>
      <c r="M40" s="16" t="str">
        <f t="shared" si="0"/>
        <v>no</v>
      </c>
    </row>
    <row r="41" spans="1:13">
      <c r="J41" s="16">
        <v>10</v>
      </c>
      <c r="K41" s="2">
        <v>720.20586657076853</v>
      </c>
      <c r="L41" s="2">
        <v>9.794133429231465</v>
      </c>
      <c r="M41" s="16" t="str">
        <f t="shared" si="0"/>
        <v>no</v>
      </c>
    </row>
    <row r="42" spans="1:13">
      <c r="J42" s="16">
        <v>11</v>
      </c>
      <c r="K42" s="2">
        <v>711.44351382679258</v>
      </c>
      <c r="L42" s="2">
        <v>-7.4435138267925822</v>
      </c>
      <c r="M42" s="16" t="str">
        <f t="shared" si="0"/>
        <v>no</v>
      </c>
    </row>
    <row r="43" spans="1:13">
      <c r="J43" s="16">
        <v>12</v>
      </c>
      <c r="K43" s="2">
        <v>640.11980322249201</v>
      </c>
      <c r="L43" s="2">
        <v>-11.11980322249201</v>
      </c>
      <c r="M43" s="16" t="str">
        <f t="shared" si="0"/>
        <v>no</v>
      </c>
    </row>
    <row r="44" spans="1:13">
      <c r="J44" s="16">
        <v>13</v>
      </c>
      <c r="K44" s="2">
        <v>682.56835321141352</v>
      </c>
      <c r="L44" s="2">
        <v>-40.568353211413523</v>
      </c>
      <c r="M44" s="16" t="str">
        <f t="shared" si="0"/>
        <v>no</v>
      </c>
    </row>
    <row r="45" spans="1:13">
      <c r="J45" s="16">
        <v>14</v>
      </c>
      <c r="K45" s="2">
        <v>654.88180652293818</v>
      </c>
      <c r="L45" s="2">
        <v>-0.8818065229381773</v>
      </c>
      <c r="M45" s="16" t="str">
        <f t="shared" si="0"/>
        <v>no</v>
      </c>
    </row>
    <row r="46" spans="1:13">
      <c r="J46" s="16">
        <v>15</v>
      </c>
      <c r="K46" s="2">
        <v>791.23758489812622</v>
      </c>
      <c r="L46" s="2">
        <v>-6.2375848981262152</v>
      </c>
      <c r="M46" s="16" t="str">
        <f t="shared" si="0"/>
        <v>no</v>
      </c>
    </row>
    <row r="47" spans="1:13">
      <c r="J47" s="16">
        <v>16</v>
      </c>
      <c r="K47" s="2">
        <v>742.77880440856154</v>
      </c>
      <c r="L47" s="2">
        <v>4.2211955914384589</v>
      </c>
      <c r="M47" s="16" t="str">
        <f t="shared" si="0"/>
        <v>no</v>
      </c>
    </row>
    <row r="48" spans="1:13">
      <c r="J48" s="16">
        <v>17</v>
      </c>
      <c r="K48" s="2">
        <v>657.60265148050735</v>
      </c>
      <c r="L48" s="2">
        <v>10.397348519492652</v>
      </c>
      <c r="M48" s="16" t="str">
        <f t="shared" si="0"/>
        <v>no</v>
      </c>
    </row>
    <row r="49" spans="10:13">
      <c r="J49" s="16">
        <v>18</v>
      </c>
      <c r="K49" s="2">
        <v>741.5641004104707</v>
      </c>
      <c r="L49" s="2">
        <v>5.4358995895292992</v>
      </c>
      <c r="M49" s="16" t="str">
        <f t="shared" si="0"/>
        <v>no</v>
      </c>
    </row>
    <row r="50" spans="10:13">
      <c r="J50" s="16">
        <v>19</v>
      </c>
      <c r="K50" s="2">
        <v>643.24330389100055</v>
      </c>
      <c r="L50" s="2">
        <v>13.756696108999449</v>
      </c>
      <c r="M50" s="16" t="str">
        <f t="shared" si="0"/>
        <v>no</v>
      </c>
    </row>
    <row r="51" spans="10:13">
      <c r="J51" s="16">
        <v>20</v>
      </c>
      <c r="K51" s="2">
        <v>688.08087852515598</v>
      </c>
      <c r="L51" s="2">
        <v>4.9191214748440188</v>
      </c>
      <c r="M51" s="16" t="str">
        <f t="shared" si="0"/>
        <v>no</v>
      </c>
    </row>
    <row r="52" spans="10:13">
      <c r="J52" s="16">
        <v>21</v>
      </c>
      <c r="K52" s="2">
        <v>657.79036659181361</v>
      </c>
      <c r="L52" s="2">
        <v>-23.790366591813608</v>
      </c>
      <c r="M52" s="16" t="str">
        <f t="shared" si="0"/>
        <v>no</v>
      </c>
    </row>
    <row r="53" spans="10:13">
      <c r="J53" s="16">
        <v>22</v>
      </c>
      <c r="K53" s="2">
        <v>633.99893020186016</v>
      </c>
      <c r="L53" s="2">
        <v>-18.998930201860162</v>
      </c>
      <c r="M53" s="16" t="str">
        <f t="shared" si="0"/>
        <v>no</v>
      </c>
    </row>
    <row r="54" spans="10:13">
      <c r="J54" s="16">
        <v>23</v>
      </c>
      <c r="K54" s="2">
        <v>672.96604319019843</v>
      </c>
      <c r="L54" s="2">
        <v>3.3956809801566123E-2</v>
      </c>
      <c r="M54" s="16" t="str">
        <f t="shared" si="0"/>
        <v>no</v>
      </c>
    </row>
    <row r="55" spans="10:13">
      <c r="J55" s="16">
        <v>24</v>
      </c>
      <c r="K55" s="2">
        <v>634.77627639030447</v>
      </c>
      <c r="L55" s="2">
        <v>-5.7762763903044743</v>
      </c>
      <c r="M55" s="16" t="str">
        <f t="shared" si="0"/>
        <v>no</v>
      </c>
    </row>
    <row r="56" spans="10:13">
      <c r="J56" s="16">
        <v>25</v>
      </c>
      <c r="K56" s="2">
        <v>611.21267629790032</v>
      </c>
      <c r="L56" s="2">
        <v>9.7873237020996839</v>
      </c>
      <c r="M56" s="16" t="str">
        <f t="shared" si="0"/>
        <v>no</v>
      </c>
    </row>
    <row r="57" spans="10:13">
      <c r="J57" s="16">
        <v>26</v>
      </c>
      <c r="K57" s="2">
        <v>657.9414391322415</v>
      </c>
      <c r="L57" s="2">
        <v>-5.9414391322414986</v>
      </c>
      <c r="M57" s="16" t="str">
        <f t="shared" si="0"/>
        <v>no</v>
      </c>
    </row>
    <row r="58" spans="10:13">
      <c r="J58" s="16">
        <v>27</v>
      </c>
      <c r="K58" s="2">
        <v>644.92443763318124</v>
      </c>
      <c r="L58" s="2">
        <v>7.5562366818758164E-2</v>
      </c>
      <c r="M58" s="16" t="str">
        <f t="shared" si="0"/>
        <v>no</v>
      </c>
    </row>
    <row r="59" spans="10:13" ht="17" thickBot="1">
      <c r="J59" s="17">
        <v>28</v>
      </c>
      <c r="K59" s="3">
        <v>556.51833248667003</v>
      </c>
      <c r="L59" s="3">
        <v>6.4816675133299668</v>
      </c>
      <c r="M59" s="17" t="str">
        <f t="shared" si="0"/>
        <v>no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3"/>
  <sheetViews>
    <sheetView topLeftCell="A19" workbookViewId="0">
      <selection activeCell="H64" sqref="H64"/>
    </sheetView>
  </sheetViews>
  <sheetFormatPr baseColWidth="10" defaultRowHeight="16"/>
  <cols>
    <col min="8" max="8" width="17.83203125" bestFit="1" customWidth="1"/>
  </cols>
  <sheetData>
    <row r="1" spans="1:13">
      <c r="A1" s="7" t="s">
        <v>117</v>
      </c>
      <c r="B1" s="7" t="s">
        <v>118</v>
      </c>
      <c r="C1" s="7" t="s">
        <v>119</v>
      </c>
      <c r="D1" s="7" t="s">
        <v>120</v>
      </c>
      <c r="E1" s="7" t="s">
        <v>121</v>
      </c>
      <c r="F1" s="7" t="s">
        <v>122</v>
      </c>
    </row>
    <row r="2" spans="1:13">
      <c r="A2">
        <v>8</v>
      </c>
      <c r="B2">
        <v>304</v>
      </c>
      <c r="C2">
        <v>193</v>
      </c>
      <c r="D2">
        <v>4732</v>
      </c>
      <c r="E2">
        <v>18.5</v>
      </c>
      <c r="F2">
        <v>9</v>
      </c>
      <c r="H2" t="s">
        <v>9</v>
      </c>
    </row>
    <row r="3" spans="1:13" ht="17" thickBot="1">
      <c r="A3">
        <v>8</v>
      </c>
      <c r="B3">
        <v>307</v>
      </c>
      <c r="C3">
        <v>200</v>
      </c>
      <c r="D3">
        <v>4376</v>
      </c>
      <c r="E3">
        <v>15</v>
      </c>
      <c r="F3">
        <v>10</v>
      </c>
    </row>
    <row r="4" spans="1:13">
      <c r="A4">
        <v>8</v>
      </c>
      <c r="B4">
        <v>360</v>
      </c>
      <c r="C4">
        <v>215</v>
      </c>
      <c r="D4">
        <v>4615</v>
      </c>
      <c r="E4">
        <v>14</v>
      </c>
      <c r="F4">
        <v>10</v>
      </c>
      <c r="H4" s="5" t="s">
        <v>10</v>
      </c>
      <c r="I4" s="5"/>
    </row>
    <row r="5" spans="1:13">
      <c r="A5">
        <v>8</v>
      </c>
      <c r="B5">
        <v>400</v>
      </c>
      <c r="C5">
        <v>150</v>
      </c>
      <c r="D5">
        <v>4997</v>
      </c>
      <c r="E5">
        <v>14</v>
      </c>
      <c r="F5">
        <v>11</v>
      </c>
      <c r="H5" s="2" t="s">
        <v>11</v>
      </c>
      <c r="I5" s="2">
        <v>0.84124469251047951</v>
      </c>
    </row>
    <row r="6" spans="1:13">
      <c r="A6">
        <v>8</v>
      </c>
      <c r="B6">
        <v>350</v>
      </c>
      <c r="C6">
        <v>180</v>
      </c>
      <c r="D6">
        <v>3664</v>
      </c>
      <c r="E6">
        <v>11</v>
      </c>
      <c r="F6">
        <v>11</v>
      </c>
      <c r="H6" s="2" t="s">
        <v>12</v>
      </c>
      <c r="I6" s="2">
        <v>0.70769263267705129</v>
      </c>
    </row>
    <row r="7" spans="1:13">
      <c r="A7">
        <v>8</v>
      </c>
      <c r="B7">
        <v>429</v>
      </c>
      <c r="C7">
        <v>208</v>
      </c>
      <c r="D7">
        <v>4633</v>
      </c>
      <c r="E7">
        <v>11</v>
      </c>
      <c r="F7">
        <v>11</v>
      </c>
      <c r="H7" s="2" t="s">
        <v>13</v>
      </c>
      <c r="I7" s="2">
        <v>0.70390626781535504</v>
      </c>
    </row>
    <row r="8" spans="1:13">
      <c r="A8">
        <v>8</v>
      </c>
      <c r="B8">
        <v>318</v>
      </c>
      <c r="C8">
        <v>210</v>
      </c>
      <c r="D8">
        <v>4382</v>
      </c>
      <c r="E8">
        <v>13.5</v>
      </c>
      <c r="F8">
        <v>11</v>
      </c>
      <c r="H8" s="2" t="s">
        <v>14</v>
      </c>
      <c r="I8" s="2">
        <v>4.2470554485069218</v>
      </c>
    </row>
    <row r="9" spans="1:13" ht="17" thickBot="1">
      <c r="A9">
        <v>8</v>
      </c>
      <c r="B9">
        <v>350</v>
      </c>
      <c r="C9">
        <v>160</v>
      </c>
      <c r="D9">
        <v>4456</v>
      </c>
      <c r="E9">
        <v>13.5</v>
      </c>
      <c r="F9">
        <v>12</v>
      </c>
      <c r="H9" s="3" t="s">
        <v>15</v>
      </c>
      <c r="I9" s="3">
        <v>392</v>
      </c>
    </row>
    <row r="10" spans="1:13">
      <c r="A10">
        <v>8</v>
      </c>
      <c r="B10">
        <v>400</v>
      </c>
      <c r="C10">
        <v>167</v>
      </c>
      <c r="D10">
        <v>4906</v>
      </c>
      <c r="E10">
        <v>12.5</v>
      </c>
      <c r="F10">
        <v>12</v>
      </c>
    </row>
    <row r="11" spans="1:13" ht="17" thickBot="1">
      <c r="A11">
        <v>8</v>
      </c>
      <c r="B11">
        <v>383</v>
      </c>
      <c r="C11">
        <v>180</v>
      </c>
      <c r="D11">
        <v>4955</v>
      </c>
      <c r="E11">
        <v>11.5</v>
      </c>
      <c r="F11">
        <v>12</v>
      </c>
      <c r="H11" t="s">
        <v>16</v>
      </c>
    </row>
    <row r="12" spans="1:13">
      <c r="A12">
        <v>8</v>
      </c>
      <c r="B12">
        <v>350</v>
      </c>
      <c r="C12">
        <v>180</v>
      </c>
      <c r="D12">
        <v>4499</v>
      </c>
      <c r="E12">
        <v>12.5</v>
      </c>
      <c r="F12">
        <v>12</v>
      </c>
      <c r="H12" s="4"/>
      <c r="I12" s="4" t="s">
        <v>21</v>
      </c>
      <c r="J12" s="4" t="s">
        <v>22</v>
      </c>
      <c r="K12" s="4" t="s">
        <v>23</v>
      </c>
      <c r="L12" s="4" t="s">
        <v>24</v>
      </c>
      <c r="M12" s="4" t="s">
        <v>25</v>
      </c>
    </row>
    <row r="13" spans="1:13">
      <c r="A13">
        <v>8</v>
      </c>
      <c r="B13">
        <v>429</v>
      </c>
      <c r="C13">
        <v>198</v>
      </c>
      <c r="D13">
        <v>4952</v>
      </c>
      <c r="E13">
        <v>11.5</v>
      </c>
      <c r="F13">
        <v>12</v>
      </c>
      <c r="H13" s="2" t="s">
        <v>17</v>
      </c>
      <c r="I13" s="2">
        <v>5</v>
      </c>
      <c r="J13" s="2">
        <v>16856.526196068502</v>
      </c>
      <c r="K13" s="2">
        <v>3371.3052392137006</v>
      </c>
      <c r="L13" s="2">
        <v>186.90555678778856</v>
      </c>
      <c r="M13" s="2">
        <v>9.8204558029557872E-101</v>
      </c>
    </row>
    <row r="14" spans="1:13">
      <c r="A14">
        <v>8</v>
      </c>
      <c r="B14">
        <v>455</v>
      </c>
      <c r="C14">
        <v>225</v>
      </c>
      <c r="D14">
        <v>4951</v>
      </c>
      <c r="E14">
        <v>11</v>
      </c>
      <c r="F14">
        <v>12</v>
      </c>
      <c r="H14" s="2" t="s">
        <v>18</v>
      </c>
      <c r="I14" s="2">
        <v>386</v>
      </c>
      <c r="J14" s="2">
        <v>6962.4672733192392</v>
      </c>
      <c r="K14" s="2">
        <v>18.037479982692329</v>
      </c>
      <c r="L14" s="2"/>
      <c r="M14" s="2"/>
    </row>
    <row r="15" spans="1:13" ht="17" thickBot="1">
      <c r="A15">
        <v>8</v>
      </c>
      <c r="B15">
        <v>302</v>
      </c>
      <c r="C15">
        <v>129</v>
      </c>
      <c r="D15">
        <v>3169</v>
      </c>
      <c r="E15">
        <v>12</v>
      </c>
      <c r="F15">
        <v>13</v>
      </c>
      <c r="H15" s="3" t="s">
        <v>19</v>
      </c>
      <c r="I15" s="3">
        <v>391</v>
      </c>
      <c r="J15" s="3">
        <v>23818.99346938774</v>
      </c>
      <c r="K15" s="3"/>
      <c r="L15" s="3"/>
      <c r="M15" s="3"/>
    </row>
    <row r="16" spans="1:13" ht="17" thickBot="1">
      <c r="A16">
        <v>8</v>
      </c>
      <c r="B16">
        <v>307</v>
      </c>
      <c r="C16">
        <v>130</v>
      </c>
      <c r="D16">
        <v>4098</v>
      </c>
      <c r="E16">
        <v>14</v>
      </c>
      <c r="F16">
        <v>13</v>
      </c>
    </row>
    <row r="17" spans="1:16">
      <c r="A17">
        <v>8</v>
      </c>
      <c r="B17">
        <v>302</v>
      </c>
      <c r="C17">
        <v>130</v>
      </c>
      <c r="D17">
        <v>3870</v>
      </c>
      <c r="E17">
        <v>15</v>
      </c>
      <c r="F17">
        <v>13</v>
      </c>
      <c r="H17" s="4"/>
      <c r="I17" s="4" t="s">
        <v>26</v>
      </c>
      <c r="J17" s="4" t="s">
        <v>14</v>
      </c>
      <c r="K17" s="4" t="s">
        <v>27</v>
      </c>
      <c r="L17" s="4" t="s">
        <v>28</v>
      </c>
      <c r="M17" s="4" t="s">
        <v>29</v>
      </c>
      <c r="N17" s="4" t="s">
        <v>30</v>
      </c>
      <c r="O17" s="4" t="s">
        <v>31</v>
      </c>
      <c r="P17" s="4" t="s">
        <v>32</v>
      </c>
    </row>
    <row r="18" spans="1:16">
      <c r="A18">
        <v>8</v>
      </c>
      <c r="B18">
        <v>302</v>
      </c>
      <c r="C18">
        <v>140</v>
      </c>
      <c r="D18">
        <v>4294</v>
      </c>
      <c r="E18">
        <v>16</v>
      </c>
      <c r="F18">
        <v>13</v>
      </c>
      <c r="H18" s="2" t="s">
        <v>20</v>
      </c>
      <c r="I18" s="2">
        <v>46.264307852571015</v>
      </c>
      <c r="J18" s="2">
        <v>2.6694062856611502</v>
      </c>
      <c r="K18" s="2">
        <v>17.331309999935964</v>
      </c>
      <c r="L18" s="2">
        <v>3.4790516334492066E-50</v>
      </c>
      <c r="M18" s="2">
        <v>41.015911401178421</v>
      </c>
      <c r="N18" s="2">
        <v>51.512704303963609</v>
      </c>
      <c r="O18" s="2">
        <v>41.015911401178421</v>
      </c>
      <c r="P18" s="2">
        <v>51.512704303963609</v>
      </c>
    </row>
    <row r="19" spans="1:16">
      <c r="A19">
        <v>8</v>
      </c>
      <c r="B19">
        <v>350</v>
      </c>
      <c r="C19">
        <v>145</v>
      </c>
      <c r="D19">
        <v>3988</v>
      </c>
      <c r="E19">
        <v>13</v>
      </c>
      <c r="F19">
        <v>13</v>
      </c>
      <c r="H19" s="8" t="s">
        <v>117</v>
      </c>
      <c r="I19" s="2">
        <v>-0.39792835906421403</v>
      </c>
      <c r="J19" s="2">
        <v>0.41054438470037519</v>
      </c>
      <c r="K19" s="2">
        <v>-0.96927000805194641</v>
      </c>
      <c r="L19" s="8">
        <v>0.33301742390712408</v>
      </c>
      <c r="M19" s="2">
        <v>-1.2051114781625252</v>
      </c>
      <c r="N19" s="2">
        <v>0.40925476003409705</v>
      </c>
      <c r="O19" s="2">
        <v>-1.2051114781625252</v>
      </c>
      <c r="P19" s="2">
        <v>0.40925476003409705</v>
      </c>
    </row>
    <row r="20" spans="1:16">
      <c r="A20">
        <v>8</v>
      </c>
      <c r="B20">
        <v>350</v>
      </c>
      <c r="C20">
        <v>145</v>
      </c>
      <c r="D20">
        <v>4055</v>
      </c>
      <c r="E20">
        <v>12</v>
      </c>
      <c r="F20">
        <v>13</v>
      </c>
      <c r="H20" s="8" t="s">
        <v>118</v>
      </c>
      <c r="I20" s="2">
        <v>-8.3130122226037449E-5</v>
      </c>
      <c r="J20" s="2">
        <v>9.0717816645209254E-3</v>
      </c>
      <c r="K20" s="2">
        <v>-9.1635938011111178E-3</v>
      </c>
      <c r="L20" s="8">
        <v>0.99269334639060514</v>
      </c>
      <c r="M20" s="2">
        <v>-1.7919420892811209E-2</v>
      </c>
      <c r="N20" s="2">
        <v>1.7753160648359131E-2</v>
      </c>
      <c r="O20" s="2">
        <v>-1.7919420892811209E-2</v>
      </c>
      <c r="P20" s="2">
        <v>1.7753160648359131E-2</v>
      </c>
    </row>
    <row r="21" spans="1:16">
      <c r="A21">
        <v>8</v>
      </c>
      <c r="B21">
        <v>400</v>
      </c>
      <c r="C21">
        <v>150</v>
      </c>
      <c r="D21">
        <v>4464</v>
      </c>
      <c r="E21">
        <v>12</v>
      </c>
      <c r="F21">
        <v>13</v>
      </c>
      <c r="H21" s="2" t="s">
        <v>119</v>
      </c>
      <c r="I21" s="2">
        <v>-4.5257080150839062E-2</v>
      </c>
      <c r="J21" s="2">
        <v>1.6661879411204367E-2</v>
      </c>
      <c r="K21" s="2">
        <v>-2.7162049990834589</v>
      </c>
      <c r="L21" s="2">
        <v>6.9004412357507473E-3</v>
      </c>
      <c r="M21" s="2">
        <v>-7.8016480338449476E-2</v>
      </c>
      <c r="N21" s="2">
        <v>-1.2497679963228647E-2</v>
      </c>
      <c r="O21" s="2">
        <v>-7.8016480338449476E-2</v>
      </c>
      <c r="P21" s="2">
        <v>-1.2497679963228647E-2</v>
      </c>
    </row>
    <row r="22" spans="1:16">
      <c r="A22">
        <v>8</v>
      </c>
      <c r="B22">
        <v>350</v>
      </c>
      <c r="C22">
        <v>150</v>
      </c>
      <c r="D22">
        <v>4699</v>
      </c>
      <c r="E22">
        <v>14.5</v>
      </c>
      <c r="F22">
        <v>13</v>
      </c>
      <c r="H22" s="2" t="s">
        <v>120</v>
      </c>
      <c r="I22" s="2">
        <v>-5.1869173476110902E-3</v>
      </c>
      <c r="J22" s="2">
        <v>8.1664589932210058E-4</v>
      </c>
      <c r="K22" s="2">
        <v>-6.3514888789826296</v>
      </c>
      <c r="L22" s="2">
        <v>6.0033785087494249E-10</v>
      </c>
      <c r="M22" s="2">
        <v>-6.7925483312007099E-3</v>
      </c>
      <c r="N22" s="2">
        <v>-3.5812863640214709E-3</v>
      </c>
      <c r="O22" s="2">
        <v>-6.7925483312007099E-3</v>
      </c>
      <c r="P22" s="2">
        <v>-3.5812863640214709E-3</v>
      </c>
    </row>
    <row r="23" spans="1:16" ht="17" thickBot="1">
      <c r="A23">
        <v>8</v>
      </c>
      <c r="B23">
        <v>318</v>
      </c>
      <c r="C23">
        <v>150</v>
      </c>
      <c r="D23">
        <v>3940</v>
      </c>
      <c r="E23">
        <v>13.2</v>
      </c>
      <c r="F23">
        <v>13</v>
      </c>
      <c r="H23" s="6" t="s">
        <v>121</v>
      </c>
      <c r="I23" s="3">
        <v>-2.9104713990179089E-2</v>
      </c>
      <c r="J23" s="3">
        <v>0.12576123088972666</v>
      </c>
      <c r="K23" s="3">
        <v>-0.23142834865936918</v>
      </c>
      <c r="L23" s="6">
        <v>0.81710467227798944</v>
      </c>
      <c r="M23" s="3">
        <v>-0.27636748604172839</v>
      </c>
      <c r="N23" s="3">
        <v>0.2181580580613702</v>
      </c>
      <c r="O23" s="3">
        <v>-0.27636748604172839</v>
      </c>
      <c r="P23" s="3">
        <v>0.2181580580613702</v>
      </c>
    </row>
    <row r="24" spans="1:16">
      <c r="A24">
        <v>8</v>
      </c>
      <c r="B24">
        <v>318</v>
      </c>
      <c r="C24">
        <v>150</v>
      </c>
      <c r="D24">
        <v>3755</v>
      </c>
      <c r="E24">
        <v>14</v>
      </c>
      <c r="F24">
        <v>13</v>
      </c>
    </row>
    <row r="25" spans="1:16">
      <c r="A25">
        <v>8</v>
      </c>
      <c r="B25">
        <v>350</v>
      </c>
      <c r="C25">
        <v>155</v>
      </c>
      <c r="D25">
        <v>4502</v>
      </c>
      <c r="E25">
        <v>13.5</v>
      </c>
      <c r="F25">
        <v>13</v>
      </c>
    </row>
    <row r="26" spans="1:16">
      <c r="A26">
        <v>8</v>
      </c>
      <c r="B26">
        <v>351</v>
      </c>
      <c r="C26">
        <v>158</v>
      </c>
      <c r="D26">
        <v>4363</v>
      </c>
      <c r="E26">
        <v>13</v>
      </c>
      <c r="F26">
        <v>13</v>
      </c>
    </row>
    <row r="27" spans="1:16">
      <c r="A27">
        <v>8</v>
      </c>
      <c r="B27">
        <v>350</v>
      </c>
      <c r="C27">
        <v>165</v>
      </c>
      <c r="D27">
        <v>4274</v>
      </c>
      <c r="E27">
        <v>12</v>
      </c>
      <c r="F27">
        <v>13</v>
      </c>
      <c r="H27" s="7" t="s">
        <v>123</v>
      </c>
      <c r="I27" s="7"/>
    </row>
    <row r="28" spans="1:16">
      <c r="A28">
        <v>8</v>
      </c>
      <c r="B28">
        <v>400</v>
      </c>
      <c r="C28">
        <v>170</v>
      </c>
      <c r="D28">
        <v>4746</v>
      </c>
      <c r="E28">
        <v>12</v>
      </c>
      <c r="F28">
        <v>13</v>
      </c>
    </row>
    <row r="29" spans="1:16">
      <c r="A29">
        <v>8</v>
      </c>
      <c r="B29">
        <v>360</v>
      </c>
      <c r="C29">
        <v>170</v>
      </c>
      <c r="D29">
        <v>4654</v>
      </c>
      <c r="E29">
        <v>13</v>
      </c>
      <c r="F29">
        <v>13</v>
      </c>
      <c r="H29" s="7" t="s">
        <v>124</v>
      </c>
    </row>
    <row r="30" spans="1:16">
      <c r="A30">
        <v>8</v>
      </c>
      <c r="B30">
        <v>400</v>
      </c>
      <c r="C30">
        <v>175</v>
      </c>
      <c r="D30">
        <v>5140</v>
      </c>
      <c r="E30">
        <v>12</v>
      </c>
      <c r="F30">
        <v>13</v>
      </c>
    </row>
    <row r="31" spans="1:16">
      <c r="A31">
        <v>8</v>
      </c>
      <c r="B31">
        <v>350</v>
      </c>
      <c r="C31">
        <v>175</v>
      </c>
      <c r="D31">
        <v>4100</v>
      </c>
      <c r="E31">
        <v>13</v>
      </c>
      <c r="F31">
        <v>13</v>
      </c>
      <c r="H31" t="s">
        <v>9</v>
      </c>
    </row>
    <row r="32" spans="1:16" ht="17" thickBot="1">
      <c r="A32">
        <v>8</v>
      </c>
      <c r="B32">
        <v>360</v>
      </c>
      <c r="C32">
        <v>175</v>
      </c>
      <c r="D32">
        <v>3821</v>
      </c>
      <c r="E32">
        <v>11</v>
      </c>
      <c r="F32">
        <v>13</v>
      </c>
    </row>
    <row r="33" spans="1:16">
      <c r="A33">
        <v>8</v>
      </c>
      <c r="B33">
        <v>400</v>
      </c>
      <c r="C33">
        <v>190</v>
      </c>
      <c r="D33">
        <v>4422</v>
      </c>
      <c r="E33">
        <v>12.5</v>
      </c>
      <c r="F33">
        <v>13</v>
      </c>
      <c r="H33" s="5" t="s">
        <v>10</v>
      </c>
      <c r="I33" s="5"/>
    </row>
    <row r="34" spans="1:16">
      <c r="A34">
        <v>8</v>
      </c>
      <c r="B34">
        <v>440</v>
      </c>
      <c r="C34">
        <v>215</v>
      </c>
      <c r="D34">
        <v>4735</v>
      </c>
      <c r="E34">
        <v>11</v>
      </c>
      <c r="F34">
        <v>13</v>
      </c>
      <c r="H34" s="2" t="s">
        <v>11</v>
      </c>
      <c r="I34" s="2">
        <v>0.84046134576780784</v>
      </c>
    </row>
    <row r="35" spans="1:16">
      <c r="A35">
        <v>8</v>
      </c>
      <c r="B35">
        <v>302</v>
      </c>
      <c r="C35">
        <v>137</v>
      </c>
      <c r="D35">
        <v>4042</v>
      </c>
      <c r="E35">
        <v>14.5</v>
      </c>
      <c r="F35">
        <v>14</v>
      </c>
      <c r="H35" s="2" t="s">
        <v>12</v>
      </c>
      <c r="I35" s="2">
        <v>0.70637527372983466</v>
      </c>
    </row>
    <row r="36" spans="1:16">
      <c r="A36">
        <v>8</v>
      </c>
      <c r="B36">
        <v>302</v>
      </c>
      <c r="C36">
        <v>140</v>
      </c>
      <c r="D36">
        <v>4638</v>
      </c>
      <c r="E36">
        <v>16</v>
      </c>
      <c r="F36">
        <v>14</v>
      </c>
      <c r="H36" s="2" t="s">
        <v>13</v>
      </c>
      <c r="I36" s="2">
        <v>0.70486563503435828</v>
      </c>
    </row>
    <row r="37" spans="1:16">
      <c r="A37">
        <v>8</v>
      </c>
      <c r="B37">
        <v>351</v>
      </c>
      <c r="C37">
        <v>148</v>
      </c>
      <c r="D37">
        <v>4657</v>
      </c>
      <c r="E37">
        <v>13.5</v>
      </c>
      <c r="F37">
        <v>14</v>
      </c>
      <c r="H37" s="2" t="s">
        <v>14</v>
      </c>
      <c r="I37" s="2">
        <v>4.2401694676444288</v>
      </c>
    </row>
    <row r="38" spans="1:16" ht="17" thickBot="1">
      <c r="A38">
        <v>8</v>
      </c>
      <c r="B38">
        <v>318</v>
      </c>
      <c r="C38">
        <v>150</v>
      </c>
      <c r="D38">
        <v>4096</v>
      </c>
      <c r="E38">
        <v>13</v>
      </c>
      <c r="F38">
        <v>14</v>
      </c>
      <c r="H38" s="3" t="s">
        <v>15</v>
      </c>
      <c r="I38" s="3">
        <v>392</v>
      </c>
    </row>
    <row r="39" spans="1:16">
      <c r="A39">
        <v>8</v>
      </c>
      <c r="B39">
        <v>318</v>
      </c>
      <c r="C39">
        <v>150</v>
      </c>
      <c r="D39">
        <v>4077</v>
      </c>
      <c r="E39">
        <v>14</v>
      </c>
      <c r="F39">
        <v>14</v>
      </c>
    </row>
    <row r="40" spans="1:16" ht="17" thickBot="1">
      <c r="A40">
        <v>8</v>
      </c>
      <c r="B40">
        <v>304</v>
      </c>
      <c r="C40">
        <v>150</v>
      </c>
      <c r="D40">
        <v>3672</v>
      </c>
      <c r="E40">
        <v>11.5</v>
      </c>
      <c r="F40">
        <v>14</v>
      </c>
      <c r="H40" t="s">
        <v>16</v>
      </c>
    </row>
    <row r="41" spans="1:16">
      <c r="A41">
        <v>8</v>
      </c>
      <c r="B41">
        <v>318</v>
      </c>
      <c r="C41">
        <v>150</v>
      </c>
      <c r="D41">
        <v>4237</v>
      </c>
      <c r="E41">
        <v>14.5</v>
      </c>
      <c r="F41">
        <v>14</v>
      </c>
      <c r="H41" s="4"/>
      <c r="I41" s="4" t="s">
        <v>21</v>
      </c>
      <c r="J41" s="4" t="s">
        <v>22</v>
      </c>
      <c r="K41" s="4" t="s">
        <v>23</v>
      </c>
      <c r="L41" s="4" t="s">
        <v>24</v>
      </c>
      <c r="M41" s="4" t="s">
        <v>25</v>
      </c>
    </row>
    <row r="42" spans="1:16">
      <c r="A42">
        <v>8</v>
      </c>
      <c r="B42">
        <v>318</v>
      </c>
      <c r="C42">
        <v>150</v>
      </c>
      <c r="D42">
        <v>4457</v>
      </c>
      <c r="E42">
        <v>13.5</v>
      </c>
      <c r="F42">
        <v>14</v>
      </c>
      <c r="H42" s="2" t="s">
        <v>17</v>
      </c>
      <c r="I42" s="2">
        <v>2</v>
      </c>
      <c r="J42" s="2">
        <v>16825.148031907909</v>
      </c>
      <c r="K42" s="2">
        <v>8412.5740159539546</v>
      </c>
      <c r="L42" s="2">
        <v>467.91015349994643</v>
      </c>
      <c r="M42" s="2">
        <v>3.0596062996700614E-104</v>
      </c>
    </row>
    <row r="43" spans="1:16">
      <c r="A43">
        <v>8</v>
      </c>
      <c r="B43">
        <v>304</v>
      </c>
      <c r="C43">
        <v>150</v>
      </c>
      <c r="D43">
        <v>4257</v>
      </c>
      <c r="E43">
        <v>15.5</v>
      </c>
      <c r="F43">
        <v>14</v>
      </c>
      <c r="H43" s="2" t="s">
        <v>18</v>
      </c>
      <c r="I43" s="2">
        <v>389</v>
      </c>
      <c r="J43" s="2">
        <v>6993.8454374798321</v>
      </c>
      <c r="K43" s="2">
        <v>17.979037114344042</v>
      </c>
      <c r="L43" s="2"/>
      <c r="M43" s="2"/>
    </row>
    <row r="44" spans="1:16" ht="17" thickBot="1">
      <c r="A44">
        <v>8</v>
      </c>
      <c r="B44">
        <v>351</v>
      </c>
      <c r="C44">
        <v>153</v>
      </c>
      <c r="D44">
        <v>4154</v>
      </c>
      <c r="E44">
        <v>13.5</v>
      </c>
      <c r="F44">
        <v>14</v>
      </c>
      <c r="H44" s="3" t="s">
        <v>19</v>
      </c>
      <c r="I44" s="3">
        <v>391</v>
      </c>
      <c r="J44" s="3">
        <v>23818.99346938774</v>
      </c>
      <c r="K44" s="3"/>
      <c r="L44" s="3"/>
      <c r="M44" s="3"/>
    </row>
    <row r="45" spans="1:16" ht="17" thickBot="1">
      <c r="A45">
        <v>8</v>
      </c>
      <c r="B45">
        <v>351</v>
      </c>
      <c r="C45">
        <v>153</v>
      </c>
      <c r="D45">
        <v>4129</v>
      </c>
      <c r="E45">
        <v>13</v>
      </c>
      <c r="F45">
        <v>14</v>
      </c>
    </row>
    <row r="46" spans="1:16">
      <c r="A46">
        <v>8</v>
      </c>
      <c r="B46">
        <v>340</v>
      </c>
      <c r="C46">
        <v>160</v>
      </c>
      <c r="D46">
        <v>3609</v>
      </c>
      <c r="E46">
        <v>8</v>
      </c>
      <c r="F46">
        <v>14</v>
      </c>
      <c r="H46" s="4"/>
      <c r="I46" s="4" t="s">
        <v>26</v>
      </c>
      <c r="J46" s="4" t="s">
        <v>14</v>
      </c>
      <c r="K46" s="4" t="s">
        <v>27</v>
      </c>
      <c r="L46" s="4" t="s">
        <v>28</v>
      </c>
      <c r="M46" s="4" t="s">
        <v>29</v>
      </c>
      <c r="N46" s="4" t="s">
        <v>30</v>
      </c>
      <c r="O46" s="4" t="s">
        <v>31</v>
      </c>
      <c r="P46" s="4" t="s">
        <v>32</v>
      </c>
    </row>
    <row r="47" spans="1:16">
      <c r="A47">
        <v>8</v>
      </c>
      <c r="B47">
        <v>350</v>
      </c>
      <c r="C47">
        <v>165</v>
      </c>
      <c r="D47">
        <v>4209</v>
      </c>
      <c r="E47">
        <v>12</v>
      </c>
      <c r="F47">
        <v>14</v>
      </c>
      <c r="H47" s="2" t="s">
        <v>20</v>
      </c>
      <c r="I47" s="2">
        <v>45.640210840177119</v>
      </c>
      <c r="J47" s="2">
        <v>0.79319583288847817</v>
      </c>
      <c r="K47" s="2">
        <v>57.539650295406993</v>
      </c>
      <c r="L47" s="2">
        <v>2.3171132316517994E-192</v>
      </c>
      <c r="M47" s="2">
        <v>44.080723533054318</v>
      </c>
      <c r="N47" s="2">
        <v>47.19969814729992</v>
      </c>
      <c r="O47" s="2">
        <v>44.080723533054318</v>
      </c>
      <c r="P47" s="2">
        <v>47.19969814729992</v>
      </c>
    </row>
    <row r="48" spans="1:16">
      <c r="A48">
        <v>8</v>
      </c>
      <c r="B48">
        <v>400</v>
      </c>
      <c r="C48">
        <v>175</v>
      </c>
      <c r="D48">
        <v>4464</v>
      </c>
      <c r="E48">
        <v>11.5</v>
      </c>
      <c r="F48">
        <v>14</v>
      </c>
      <c r="H48" s="2" t="s">
        <v>119</v>
      </c>
      <c r="I48" s="2">
        <v>-4.7302863086191575E-2</v>
      </c>
      <c r="J48" s="2">
        <v>1.1085086484199215E-2</v>
      </c>
      <c r="K48" s="2">
        <v>-4.2672525066554527</v>
      </c>
      <c r="L48" s="2">
        <v>2.4884820391715927E-5</v>
      </c>
      <c r="M48" s="2">
        <v>-6.9097041716095833E-2</v>
      </c>
      <c r="N48" s="2">
        <v>-2.5508684456287321E-2</v>
      </c>
      <c r="O48" s="2">
        <v>-6.9097041716095833E-2</v>
      </c>
      <c r="P48" s="2">
        <v>-2.5508684456287321E-2</v>
      </c>
    </row>
    <row r="49" spans="1:16" ht="17" thickBot="1">
      <c r="A49">
        <v>8</v>
      </c>
      <c r="B49">
        <v>400</v>
      </c>
      <c r="C49">
        <v>175</v>
      </c>
      <c r="D49">
        <v>4385</v>
      </c>
      <c r="E49">
        <v>12</v>
      </c>
      <c r="F49">
        <v>14</v>
      </c>
      <c r="H49" s="3" t="s">
        <v>120</v>
      </c>
      <c r="I49" s="3">
        <v>-5.7941573648029208E-3</v>
      </c>
      <c r="J49" s="3">
        <v>5.0232699641377754E-4</v>
      </c>
      <c r="K49" s="3">
        <v>-11.534632632067716</v>
      </c>
      <c r="L49" s="3">
        <v>1.1243623611374402E-26</v>
      </c>
      <c r="M49" s="3">
        <v>-6.7817729604115109E-3</v>
      </c>
      <c r="N49" s="3">
        <v>-4.8065417691943307E-3</v>
      </c>
      <c r="O49" s="3">
        <v>-6.7817729604115109E-3</v>
      </c>
      <c r="P49" s="3">
        <v>-4.8065417691943307E-3</v>
      </c>
    </row>
    <row r="50" spans="1:16">
      <c r="A50">
        <v>8</v>
      </c>
      <c r="B50">
        <v>440</v>
      </c>
      <c r="C50">
        <v>215</v>
      </c>
      <c r="D50">
        <v>4312</v>
      </c>
      <c r="E50">
        <v>8.5</v>
      </c>
      <c r="F50">
        <v>14</v>
      </c>
    </row>
    <row r="51" spans="1:16">
      <c r="A51">
        <v>8</v>
      </c>
      <c r="B51">
        <v>454</v>
      </c>
      <c r="C51">
        <v>220</v>
      </c>
      <c r="D51">
        <v>4354</v>
      </c>
      <c r="E51">
        <v>9</v>
      </c>
      <c r="F51">
        <v>14</v>
      </c>
    </row>
    <row r="52" spans="1:16">
      <c r="A52">
        <v>8</v>
      </c>
      <c r="B52">
        <v>455</v>
      </c>
      <c r="C52">
        <v>225</v>
      </c>
      <c r="D52">
        <v>4425</v>
      </c>
      <c r="E52">
        <v>10</v>
      </c>
      <c r="F52">
        <v>14</v>
      </c>
    </row>
    <row r="53" spans="1:16" ht="17" thickBot="1">
      <c r="A53">
        <v>8</v>
      </c>
      <c r="B53">
        <v>455</v>
      </c>
      <c r="C53">
        <v>225</v>
      </c>
      <c r="D53">
        <v>3086</v>
      </c>
      <c r="E53">
        <v>10</v>
      </c>
      <c r="F53">
        <v>14</v>
      </c>
    </row>
    <row r="54" spans="1:16">
      <c r="A54">
        <v>8</v>
      </c>
      <c r="B54">
        <v>351</v>
      </c>
      <c r="C54">
        <v>152</v>
      </c>
      <c r="D54">
        <v>4215</v>
      </c>
      <c r="E54">
        <v>12.8</v>
      </c>
      <c r="F54">
        <v>14.5</v>
      </c>
      <c r="H54" s="4"/>
      <c r="I54" s="4" t="s">
        <v>117</v>
      </c>
      <c r="J54" s="4" t="s">
        <v>118</v>
      </c>
      <c r="K54" s="4" t="s">
        <v>119</v>
      </c>
      <c r="L54" s="4" t="s">
        <v>120</v>
      </c>
      <c r="M54" s="4" t="s">
        <v>121</v>
      </c>
    </row>
    <row r="55" spans="1:16">
      <c r="A55">
        <v>6</v>
      </c>
      <c r="B55">
        <v>250</v>
      </c>
      <c r="C55">
        <v>72</v>
      </c>
      <c r="D55">
        <v>3432</v>
      </c>
      <c r="E55">
        <v>21</v>
      </c>
      <c r="F55">
        <v>15</v>
      </c>
      <c r="H55" s="2" t="s">
        <v>117</v>
      </c>
      <c r="I55" s="2">
        <v>1</v>
      </c>
      <c r="J55" s="2"/>
      <c r="K55" s="2"/>
      <c r="L55" s="2"/>
      <c r="M55" s="2"/>
    </row>
    <row r="56" spans="1:16">
      <c r="A56">
        <v>6</v>
      </c>
      <c r="B56">
        <v>250</v>
      </c>
      <c r="C56">
        <v>72</v>
      </c>
      <c r="D56">
        <v>3158</v>
      </c>
      <c r="E56">
        <v>19.5</v>
      </c>
      <c r="F56">
        <v>15</v>
      </c>
      <c r="H56" s="2" t="s">
        <v>118</v>
      </c>
      <c r="I56" s="8">
        <v>0.95082330082778399</v>
      </c>
      <c r="J56" s="2">
        <v>1</v>
      </c>
      <c r="K56" s="2"/>
      <c r="L56" s="2"/>
      <c r="M56" s="2"/>
    </row>
    <row r="57" spans="1:16">
      <c r="A57">
        <v>6</v>
      </c>
      <c r="B57">
        <v>250</v>
      </c>
      <c r="C57">
        <v>100</v>
      </c>
      <c r="D57">
        <v>3336</v>
      </c>
      <c r="E57">
        <v>17</v>
      </c>
      <c r="F57">
        <v>15</v>
      </c>
      <c r="H57" s="2" t="s">
        <v>119</v>
      </c>
      <c r="I57" s="8">
        <v>0.84298335691865744</v>
      </c>
      <c r="J57" s="8">
        <v>0.89725700184346768</v>
      </c>
      <c r="K57" s="2">
        <v>1</v>
      </c>
      <c r="L57" s="2"/>
      <c r="M57" s="2"/>
    </row>
    <row r="58" spans="1:16">
      <c r="A58">
        <v>6</v>
      </c>
      <c r="B58">
        <v>258</v>
      </c>
      <c r="C58">
        <v>110</v>
      </c>
      <c r="D58">
        <v>3730</v>
      </c>
      <c r="E58">
        <v>19</v>
      </c>
      <c r="F58">
        <v>15</v>
      </c>
      <c r="H58" s="2" t="s">
        <v>120</v>
      </c>
      <c r="I58" s="8">
        <v>0.89752734034081605</v>
      </c>
      <c r="J58" s="8">
        <v>0.93299440408901058</v>
      </c>
      <c r="K58" s="2">
        <v>0.86453773757414298</v>
      </c>
      <c r="L58" s="2">
        <v>1</v>
      </c>
      <c r="M58" s="2"/>
    </row>
    <row r="59" spans="1:16" ht="17" thickBot="1">
      <c r="A59">
        <v>8</v>
      </c>
      <c r="B59">
        <v>302</v>
      </c>
      <c r="C59">
        <v>130</v>
      </c>
      <c r="D59">
        <v>4295</v>
      </c>
      <c r="E59">
        <v>14.9</v>
      </c>
      <c r="F59">
        <v>15</v>
      </c>
      <c r="H59" s="3" t="s">
        <v>121</v>
      </c>
      <c r="I59" s="3">
        <v>-0.50468337934864504</v>
      </c>
      <c r="J59" s="3">
        <v>-0.54380049673456732</v>
      </c>
      <c r="K59" s="3">
        <v>-0.68919551033423487</v>
      </c>
      <c r="L59" s="3">
        <v>-0.41683920200370661</v>
      </c>
      <c r="M59" s="3">
        <v>1</v>
      </c>
    </row>
    <row r="60" spans="1:16">
      <c r="A60">
        <v>8</v>
      </c>
      <c r="B60">
        <v>350</v>
      </c>
      <c r="C60">
        <v>145</v>
      </c>
      <c r="D60">
        <v>4082</v>
      </c>
      <c r="E60">
        <v>13</v>
      </c>
      <c r="F60">
        <v>15</v>
      </c>
    </row>
    <row r="61" spans="1:16">
      <c r="A61">
        <v>8</v>
      </c>
      <c r="B61">
        <v>350</v>
      </c>
      <c r="C61">
        <v>145</v>
      </c>
      <c r="D61">
        <v>4440</v>
      </c>
      <c r="E61">
        <v>14</v>
      </c>
      <c r="F61">
        <v>15</v>
      </c>
    </row>
    <row r="62" spans="1:16">
      <c r="A62">
        <v>8</v>
      </c>
      <c r="B62">
        <v>400</v>
      </c>
      <c r="C62">
        <v>150</v>
      </c>
      <c r="D62">
        <v>3761</v>
      </c>
      <c r="E62">
        <v>9.5</v>
      </c>
      <c r="F62">
        <v>15</v>
      </c>
    </row>
    <row r="63" spans="1:16">
      <c r="A63">
        <v>8</v>
      </c>
      <c r="B63">
        <v>318</v>
      </c>
      <c r="C63">
        <v>150</v>
      </c>
      <c r="D63">
        <v>4135</v>
      </c>
      <c r="E63">
        <v>13.5</v>
      </c>
      <c r="F63">
        <v>15</v>
      </c>
    </row>
    <row r="64" spans="1:16">
      <c r="A64">
        <v>8</v>
      </c>
      <c r="B64">
        <v>304</v>
      </c>
      <c r="C64">
        <v>150</v>
      </c>
      <c r="D64">
        <v>3892</v>
      </c>
      <c r="E64">
        <v>12.5</v>
      </c>
      <c r="F64">
        <v>15</v>
      </c>
    </row>
    <row r="65" spans="1:6">
      <c r="A65">
        <v>8</v>
      </c>
      <c r="B65">
        <v>318</v>
      </c>
      <c r="C65">
        <v>150</v>
      </c>
      <c r="D65">
        <v>3777</v>
      </c>
      <c r="E65">
        <v>12.5</v>
      </c>
      <c r="F65">
        <v>15</v>
      </c>
    </row>
    <row r="66" spans="1:6">
      <c r="A66">
        <v>8</v>
      </c>
      <c r="B66">
        <v>318</v>
      </c>
      <c r="C66">
        <v>150</v>
      </c>
      <c r="D66">
        <v>3399</v>
      </c>
      <c r="E66">
        <v>11</v>
      </c>
      <c r="F66">
        <v>15</v>
      </c>
    </row>
    <row r="67" spans="1:6">
      <c r="A67">
        <v>8</v>
      </c>
      <c r="B67">
        <v>350</v>
      </c>
      <c r="C67">
        <v>165</v>
      </c>
      <c r="D67">
        <v>3693</v>
      </c>
      <c r="E67">
        <v>11.5</v>
      </c>
      <c r="F67">
        <v>15</v>
      </c>
    </row>
    <row r="68" spans="1:6">
      <c r="A68">
        <v>8</v>
      </c>
      <c r="B68">
        <v>383</v>
      </c>
      <c r="C68">
        <v>170</v>
      </c>
      <c r="D68">
        <v>3563</v>
      </c>
      <c r="E68">
        <v>10</v>
      </c>
      <c r="F68">
        <v>15</v>
      </c>
    </row>
    <row r="69" spans="1:6">
      <c r="A69">
        <v>8</v>
      </c>
      <c r="B69">
        <v>390</v>
      </c>
      <c r="C69">
        <v>190</v>
      </c>
      <c r="D69">
        <v>3850</v>
      </c>
      <c r="E69">
        <v>8.5</v>
      </c>
      <c r="F69">
        <v>15</v>
      </c>
    </row>
    <row r="70" spans="1:6">
      <c r="A70">
        <v>8</v>
      </c>
      <c r="B70">
        <v>429</v>
      </c>
      <c r="C70">
        <v>198</v>
      </c>
      <c r="D70">
        <v>4341</v>
      </c>
      <c r="E70">
        <v>10</v>
      </c>
      <c r="F70">
        <v>15</v>
      </c>
    </row>
    <row r="71" spans="1:6">
      <c r="A71">
        <v>8</v>
      </c>
      <c r="B71">
        <v>304</v>
      </c>
      <c r="C71">
        <v>120</v>
      </c>
      <c r="D71">
        <v>3962</v>
      </c>
      <c r="E71">
        <v>13.9</v>
      </c>
      <c r="F71">
        <v>15.5</v>
      </c>
    </row>
    <row r="72" spans="1:6">
      <c r="A72">
        <v>8</v>
      </c>
      <c r="B72">
        <v>351</v>
      </c>
      <c r="C72">
        <v>142</v>
      </c>
      <c r="D72">
        <v>4054</v>
      </c>
      <c r="E72">
        <v>14.3</v>
      </c>
      <c r="F72">
        <v>15.5</v>
      </c>
    </row>
    <row r="73" spans="1:6">
      <c r="A73">
        <v>8</v>
      </c>
      <c r="B73">
        <v>318</v>
      </c>
      <c r="C73">
        <v>145</v>
      </c>
      <c r="D73">
        <v>4140</v>
      </c>
      <c r="E73">
        <v>13.7</v>
      </c>
      <c r="F73">
        <v>15.5</v>
      </c>
    </row>
    <row r="74" spans="1:6">
      <c r="A74">
        <v>8</v>
      </c>
      <c r="B74">
        <v>350</v>
      </c>
      <c r="C74">
        <v>170</v>
      </c>
      <c r="D74">
        <v>4165</v>
      </c>
      <c r="E74">
        <v>11.4</v>
      </c>
      <c r="F74">
        <v>15.5</v>
      </c>
    </row>
    <row r="75" spans="1:6">
      <c r="A75">
        <v>8</v>
      </c>
      <c r="B75">
        <v>400</v>
      </c>
      <c r="C75">
        <v>190</v>
      </c>
      <c r="D75">
        <v>4325</v>
      </c>
      <c r="E75">
        <v>12.2</v>
      </c>
      <c r="F75">
        <v>15.5</v>
      </c>
    </row>
    <row r="76" spans="1:6">
      <c r="A76">
        <v>6</v>
      </c>
      <c r="B76">
        <v>250</v>
      </c>
      <c r="C76">
        <v>100</v>
      </c>
      <c r="D76">
        <v>3278</v>
      </c>
      <c r="E76">
        <v>18</v>
      </c>
      <c r="F76">
        <v>16</v>
      </c>
    </row>
    <row r="77" spans="1:6">
      <c r="A77">
        <v>6</v>
      </c>
      <c r="B77">
        <v>250</v>
      </c>
      <c r="C77">
        <v>100</v>
      </c>
      <c r="D77">
        <v>3781</v>
      </c>
      <c r="E77">
        <v>17</v>
      </c>
      <c r="F77">
        <v>16</v>
      </c>
    </row>
    <row r="78" spans="1:6">
      <c r="A78">
        <v>6</v>
      </c>
      <c r="B78">
        <v>225</v>
      </c>
      <c r="C78">
        <v>105</v>
      </c>
      <c r="D78">
        <v>3439</v>
      </c>
      <c r="E78">
        <v>15.5</v>
      </c>
      <c r="F78">
        <v>16</v>
      </c>
    </row>
    <row r="79" spans="1:6">
      <c r="A79">
        <v>6</v>
      </c>
      <c r="B79">
        <v>250</v>
      </c>
      <c r="C79">
        <v>105</v>
      </c>
      <c r="D79">
        <v>3897</v>
      </c>
      <c r="E79">
        <v>18.5</v>
      </c>
      <c r="F79">
        <v>16</v>
      </c>
    </row>
    <row r="80" spans="1:6">
      <c r="A80">
        <v>6</v>
      </c>
      <c r="B80">
        <v>258</v>
      </c>
      <c r="C80">
        <v>110</v>
      </c>
      <c r="D80">
        <v>3632</v>
      </c>
      <c r="E80">
        <v>18</v>
      </c>
      <c r="F80">
        <v>16</v>
      </c>
    </row>
    <row r="81" spans="1:6">
      <c r="A81">
        <v>8</v>
      </c>
      <c r="B81">
        <v>302</v>
      </c>
      <c r="C81">
        <v>140</v>
      </c>
      <c r="D81">
        <v>4141</v>
      </c>
      <c r="E81">
        <v>14</v>
      </c>
      <c r="F81">
        <v>16</v>
      </c>
    </row>
    <row r="82" spans="1:6">
      <c r="A82">
        <v>8</v>
      </c>
      <c r="B82">
        <v>351</v>
      </c>
      <c r="C82">
        <v>149</v>
      </c>
      <c r="D82">
        <v>4335</v>
      </c>
      <c r="E82">
        <v>14.5</v>
      </c>
      <c r="F82">
        <v>16</v>
      </c>
    </row>
    <row r="83" spans="1:6">
      <c r="A83">
        <v>8</v>
      </c>
      <c r="B83">
        <v>304</v>
      </c>
      <c r="C83">
        <v>150</v>
      </c>
      <c r="D83">
        <v>3433</v>
      </c>
      <c r="E83">
        <v>12</v>
      </c>
      <c r="F83">
        <v>16</v>
      </c>
    </row>
    <row r="84" spans="1:6">
      <c r="A84">
        <v>8</v>
      </c>
      <c r="B84">
        <v>318</v>
      </c>
      <c r="C84">
        <v>150</v>
      </c>
      <c r="D84">
        <v>4498</v>
      </c>
      <c r="E84">
        <v>14.5</v>
      </c>
      <c r="F84">
        <v>16</v>
      </c>
    </row>
    <row r="85" spans="1:6">
      <c r="A85">
        <v>8</v>
      </c>
      <c r="B85">
        <v>318</v>
      </c>
      <c r="C85">
        <v>150</v>
      </c>
      <c r="D85">
        <v>4190</v>
      </c>
      <c r="E85">
        <v>13</v>
      </c>
      <c r="F85">
        <v>16</v>
      </c>
    </row>
    <row r="86" spans="1:6">
      <c r="A86">
        <v>8</v>
      </c>
      <c r="B86">
        <v>400</v>
      </c>
      <c r="C86">
        <v>170</v>
      </c>
      <c r="D86">
        <v>4668</v>
      </c>
      <c r="E86">
        <v>11.5</v>
      </c>
      <c r="F86">
        <v>16</v>
      </c>
    </row>
    <row r="87" spans="1:6">
      <c r="A87">
        <v>8</v>
      </c>
      <c r="B87">
        <v>400</v>
      </c>
      <c r="C87">
        <v>180</v>
      </c>
      <c r="D87">
        <v>4220</v>
      </c>
      <c r="E87">
        <v>11.1</v>
      </c>
      <c r="F87">
        <v>16</v>
      </c>
    </row>
    <row r="88" spans="1:6">
      <c r="A88">
        <v>8</v>
      </c>
      <c r="B88">
        <v>400</v>
      </c>
      <c r="C88">
        <v>230</v>
      </c>
      <c r="D88">
        <v>4278</v>
      </c>
      <c r="E88">
        <v>9.5</v>
      </c>
      <c r="F88">
        <v>16</v>
      </c>
    </row>
    <row r="89" spans="1:6">
      <c r="A89">
        <v>6</v>
      </c>
      <c r="B89">
        <v>163</v>
      </c>
      <c r="C89">
        <v>133</v>
      </c>
      <c r="D89">
        <v>3410</v>
      </c>
      <c r="E89">
        <v>15.8</v>
      </c>
      <c r="F89">
        <v>16.2</v>
      </c>
    </row>
    <row r="90" spans="1:6">
      <c r="A90">
        <v>6</v>
      </c>
      <c r="B90">
        <v>168</v>
      </c>
      <c r="C90">
        <v>120</v>
      </c>
      <c r="D90">
        <v>3820</v>
      </c>
      <c r="E90">
        <v>16.7</v>
      </c>
      <c r="F90">
        <v>16.5</v>
      </c>
    </row>
    <row r="91" spans="1:6">
      <c r="A91">
        <v>8</v>
      </c>
      <c r="B91">
        <v>351</v>
      </c>
      <c r="C91">
        <v>138</v>
      </c>
      <c r="D91">
        <v>3955</v>
      </c>
      <c r="E91">
        <v>13.2</v>
      </c>
      <c r="F91">
        <v>16.5</v>
      </c>
    </row>
    <row r="92" spans="1:6">
      <c r="A92">
        <v>8</v>
      </c>
      <c r="B92">
        <v>350</v>
      </c>
      <c r="C92">
        <v>180</v>
      </c>
      <c r="D92">
        <v>4380</v>
      </c>
      <c r="E92">
        <v>12.1</v>
      </c>
      <c r="F92">
        <v>16.5</v>
      </c>
    </row>
    <row r="93" spans="1:6">
      <c r="A93">
        <v>8</v>
      </c>
      <c r="B93">
        <v>350</v>
      </c>
      <c r="C93">
        <v>155</v>
      </c>
      <c r="D93">
        <v>4360</v>
      </c>
      <c r="E93">
        <v>14.9</v>
      </c>
      <c r="F93">
        <v>16.899999999999999</v>
      </c>
    </row>
    <row r="94" spans="1:6">
      <c r="A94">
        <v>6</v>
      </c>
      <c r="B94">
        <v>250</v>
      </c>
      <c r="C94">
        <v>100</v>
      </c>
      <c r="D94">
        <v>3329</v>
      </c>
      <c r="E94">
        <v>15.5</v>
      </c>
      <c r="F94">
        <v>17</v>
      </c>
    </row>
    <row r="95" spans="1:6">
      <c r="A95">
        <v>6</v>
      </c>
      <c r="B95">
        <v>231</v>
      </c>
      <c r="C95">
        <v>110</v>
      </c>
      <c r="D95">
        <v>3907</v>
      </c>
      <c r="E95">
        <v>21</v>
      </c>
      <c r="F95">
        <v>17</v>
      </c>
    </row>
    <row r="96" spans="1:6">
      <c r="A96">
        <v>6</v>
      </c>
      <c r="B96">
        <v>163</v>
      </c>
      <c r="C96">
        <v>125</v>
      </c>
      <c r="D96">
        <v>3140</v>
      </c>
      <c r="E96">
        <v>13.6</v>
      </c>
      <c r="F96">
        <v>17</v>
      </c>
    </row>
    <row r="97" spans="1:6">
      <c r="A97">
        <v>8</v>
      </c>
      <c r="B97">
        <v>260</v>
      </c>
      <c r="C97">
        <v>110</v>
      </c>
      <c r="D97">
        <v>4060</v>
      </c>
      <c r="E97">
        <v>19</v>
      </c>
      <c r="F97">
        <v>17</v>
      </c>
    </row>
    <row r="98" spans="1:6">
      <c r="A98">
        <v>8</v>
      </c>
      <c r="B98">
        <v>305</v>
      </c>
      <c r="C98">
        <v>130</v>
      </c>
      <c r="D98">
        <v>3840</v>
      </c>
      <c r="E98">
        <v>15.4</v>
      </c>
      <c r="F98">
        <v>17</v>
      </c>
    </row>
    <row r="99" spans="1:6">
      <c r="A99">
        <v>8</v>
      </c>
      <c r="B99">
        <v>302</v>
      </c>
      <c r="C99">
        <v>140</v>
      </c>
      <c r="D99">
        <v>3449</v>
      </c>
      <c r="E99">
        <v>10.5</v>
      </c>
      <c r="F99">
        <v>17</v>
      </c>
    </row>
    <row r="100" spans="1:6">
      <c r="A100">
        <v>8</v>
      </c>
      <c r="B100">
        <v>304</v>
      </c>
      <c r="C100">
        <v>150</v>
      </c>
      <c r="D100">
        <v>3672</v>
      </c>
      <c r="E100">
        <v>11.5</v>
      </c>
      <c r="F100">
        <v>17</v>
      </c>
    </row>
    <row r="101" spans="1:6">
      <c r="A101">
        <v>6</v>
      </c>
      <c r="B101">
        <v>258</v>
      </c>
      <c r="C101">
        <v>95</v>
      </c>
      <c r="D101">
        <v>3193</v>
      </c>
      <c r="E101">
        <v>17.8</v>
      </c>
      <c r="F101">
        <v>17.5</v>
      </c>
    </row>
    <row r="102" spans="1:6">
      <c r="A102">
        <v>6</v>
      </c>
      <c r="B102">
        <v>250</v>
      </c>
      <c r="C102">
        <v>110</v>
      </c>
      <c r="D102">
        <v>3520</v>
      </c>
      <c r="E102">
        <v>16.399999999999999</v>
      </c>
      <c r="F102">
        <v>17.5</v>
      </c>
    </row>
    <row r="103" spans="1:6">
      <c r="A103">
        <v>8</v>
      </c>
      <c r="B103">
        <v>305</v>
      </c>
      <c r="C103">
        <v>140</v>
      </c>
      <c r="D103">
        <v>4215</v>
      </c>
      <c r="E103">
        <v>13</v>
      </c>
      <c r="F103">
        <v>17.5</v>
      </c>
    </row>
    <row r="104" spans="1:6">
      <c r="A104">
        <v>8</v>
      </c>
      <c r="B104">
        <v>318</v>
      </c>
      <c r="C104">
        <v>140</v>
      </c>
      <c r="D104">
        <v>4080</v>
      </c>
      <c r="E104">
        <v>13.7</v>
      </c>
      <c r="F104">
        <v>17.5</v>
      </c>
    </row>
    <row r="105" spans="1:6">
      <c r="A105">
        <v>8</v>
      </c>
      <c r="B105">
        <v>305</v>
      </c>
      <c r="C105">
        <v>145</v>
      </c>
      <c r="D105">
        <v>3880</v>
      </c>
      <c r="E105">
        <v>12.5</v>
      </c>
      <c r="F105">
        <v>17.5</v>
      </c>
    </row>
    <row r="106" spans="1:6">
      <c r="A106">
        <v>6</v>
      </c>
      <c r="B106">
        <v>225</v>
      </c>
      <c r="C106">
        <v>85</v>
      </c>
      <c r="D106">
        <v>3465</v>
      </c>
      <c r="E106">
        <v>16.600000000000001</v>
      </c>
      <c r="F106">
        <v>17.600000000000001</v>
      </c>
    </row>
    <row r="107" spans="1:6">
      <c r="A107">
        <v>8</v>
      </c>
      <c r="B107">
        <v>302</v>
      </c>
      <c r="C107">
        <v>129</v>
      </c>
      <c r="D107">
        <v>3725</v>
      </c>
      <c r="E107">
        <v>13.4</v>
      </c>
      <c r="F107">
        <v>17.600000000000001</v>
      </c>
    </row>
    <row r="108" spans="1:6">
      <c r="A108">
        <v>6</v>
      </c>
      <c r="B108">
        <v>231</v>
      </c>
      <c r="C108">
        <v>165</v>
      </c>
      <c r="D108">
        <v>3445</v>
      </c>
      <c r="E108">
        <v>13.4</v>
      </c>
      <c r="F108">
        <v>17.7</v>
      </c>
    </row>
    <row r="109" spans="1:6">
      <c r="A109">
        <v>3</v>
      </c>
      <c r="B109">
        <v>70</v>
      </c>
      <c r="C109">
        <v>90</v>
      </c>
      <c r="D109">
        <v>2124</v>
      </c>
      <c r="E109">
        <v>13.5</v>
      </c>
      <c r="F109">
        <v>18</v>
      </c>
    </row>
    <row r="110" spans="1:6">
      <c r="A110">
        <v>4</v>
      </c>
      <c r="B110">
        <v>121</v>
      </c>
      <c r="C110">
        <v>112</v>
      </c>
      <c r="D110">
        <v>2933</v>
      </c>
      <c r="E110">
        <v>14.5</v>
      </c>
      <c r="F110">
        <v>18</v>
      </c>
    </row>
    <row r="111" spans="1:6">
      <c r="A111">
        <v>6</v>
      </c>
      <c r="B111">
        <v>250</v>
      </c>
      <c r="C111">
        <v>78</v>
      </c>
      <c r="D111">
        <v>3574</v>
      </c>
      <c r="E111">
        <v>21</v>
      </c>
      <c r="F111">
        <v>18</v>
      </c>
    </row>
    <row r="112" spans="1:6">
      <c r="A112">
        <v>6</v>
      </c>
      <c r="B112">
        <v>250</v>
      </c>
      <c r="C112">
        <v>88</v>
      </c>
      <c r="D112">
        <v>3139</v>
      </c>
      <c r="E112">
        <v>14.5</v>
      </c>
      <c r="F112">
        <v>18</v>
      </c>
    </row>
    <row r="113" spans="1:6">
      <c r="A113">
        <v>6</v>
      </c>
      <c r="B113">
        <v>250</v>
      </c>
      <c r="C113">
        <v>88</v>
      </c>
      <c r="D113">
        <v>3021</v>
      </c>
      <c r="E113">
        <v>16.5</v>
      </c>
      <c r="F113">
        <v>18</v>
      </c>
    </row>
    <row r="114" spans="1:6">
      <c r="A114">
        <v>6</v>
      </c>
      <c r="B114">
        <v>225</v>
      </c>
      <c r="C114">
        <v>95</v>
      </c>
      <c r="D114">
        <v>3785</v>
      </c>
      <c r="E114">
        <v>19</v>
      </c>
      <c r="F114">
        <v>18</v>
      </c>
    </row>
    <row r="115" spans="1:6">
      <c r="A115">
        <v>6</v>
      </c>
      <c r="B115">
        <v>199</v>
      </c>
      <c r="C115">
        <v>97</v>
      </c>
      <c r="D115">
        <v>2774</v>
      </c>
      <c r="E115">
        <v>15.5</v>
      </c>
      <c r="F115">
        <v>18</v>
      </c>
    </row>
    <row r="116" spans="1:6">
      <c r="A116">
        <v>6</v>
      </c>
      <c r="B116">
        <v>171</v>
      </c>
      <c r="C116">
        <v>97</v>
      </c>
      <c r="D116">
        <v>2984</v>
      </c>
      <c r="E116">
        <v>14.5</v>
      </c>
      <c r="F116">
        <v>18</v>
      </c>
    </row>
    <row r="117" spans="1:6">
      <c r="A117">
        <v>6</v>
      </c>
      <c r="B117">
        <v>232</v>
      </c>
      <c r="C117">
        <v>100</v>
      </c>
      <c r="D117">
        <v>3288</v>
      </c>
      <c r="E117">
        <v>15.5</v>
      </c>
      <c r="F117">
        <v>18</v>
      </c>
    </row>
    <row r="118" spans="1:6">
      <c r="A118">
        <v>6</v>
      </c>
      <c r="B118">
        <v>232</v>
      </c>
      <c r="C118">
        <v>100</v>
      </c>
      <c r="D118">
        <v>2945</v>
      </c>
      <c r="E118">
        <v>16</v>
      </c>
      <c r="F118">
        <v>18</v>
      </c>
    </row>
    <row r="119" spans="1:6">
      <c r="A119">
        <v>6</v>
      </c>
      <c r="B119">
        <v>232</v>
      </c>
      <c r="C119">
        <v>100</v>
      </c>
      <c r="D119">
        <v>2789</v>
      </c>
      <c r="E119">
        <v>15</v>
      </c>
      <c r="F119">
        <v>18</v>
      </c>
    </row>
    <row r="120" spans="1:6">
      <c r="A120">
        <v>6</v>
      </c>
      <c r="B120">
        <v>225</v>
      </c>
      <c r="C120">
        <v>105</v>
      </c>
      <c r="D120">
        <v>3121</v>
      </c>
      <c r="E120">
        <v>16.5</v>
      </c>
      <c r="F120">
        <v>18</v>
      </c>
    </row>
    <row r="121" spans="1:6">
      <c r="A121">
        <v>6</v>
      </c>
      <c r="B121">
        <v>225</v>
      </c>
      <c r="C121">
        <v>105</v>
      </c>
      <c r="D121">
        <v>3613</v>
      </c>
      <c r="E121">
        <v>16.5</v>
      </c>
      <c r="F121">
        <v>18</v>
      </c>
    </row>
    <row r="122" spans="1:6">
      <c r="A122">
        <v>6</v>
      </c>
      <c r="B122">
        <v>250</v>
      </c>
      <c r="C122">
        <v>105</v>
      </c>
      <c r="D122">
        <v>3459</v>
      </c>
      <c r="E122">
        <v>16</v>
      </c>
      <c r="F122">
        <v>18</v>
      </c>
    </row>
    <row r="123" spans="1:6">
      <c r="A123">
        <v>6</v>
      </c>
      <c r="B123">
        <v>258</v>
      </c>
      <c r="C123">
        <v>110</v>
      </c>
      <c r="D123">
        <v>2962</v>
      </c>
      <c r="E123">
        <v>13.5</v>
      </c>
      <c r="F123">
        <v>18</v>
      </c>
    </row>
    <row r="124" spans="1:6">
      <c r="A124">
        <v>8</v>
      </c>
      <c r="B124">
        <v>307</v>
      </c>
      <c r="C124">
        <v>130</v>
      </c>
      <c r="D124">
        <v>3504</v>
      </c>
      <c r="E124">
        <v>12</v>
      </c>
      <c r="F124">
        <v>18</v>
      </c>
    </row>
    <row r="125" spans="1:6">
      <c r="A125">
        <v>8</v>
      </c>
      <c r="B125">
        <v>318</v>
      </c>
      <c r="C125">
        <v>150</v>
      </c>
      <c r="D125">
        <v>3436</v>
      </c>
      <c r="E125">
        <v>11</v>
      </c>
      <c r="F125">
        <v>18</v>
      </c>
    </row>
    <row r="126" spans="1:6">
      <c r="A126">
        <v>6</v>
      </c>
      <c r="B126">
        <v>258</v>
      </c>
      <c r="C126">
        <v>120</v>
      </c>
      <c r="D126">
        <v>3410</v>
      </c>
      <c r="E126">
        <v>15.1</v>
      </c>
      <c r="F126">
        <v>18.100000000000001</v>
      </c>
    </row>
    <row r="127" spans="1:6">
      <c r="A127">
        <v>8</v>
      </c>
      <c r="B127">
        <v>302</v>
      </c>
      <c r="C127">
        <v>139</v>
      </c>
      <c r="D127">
        <v>3205</v>
      </c>
      <c r="E127">
        <v>11.2</v>
      </c>
      <c r="F127">
        <v>18.100000000000001</v>
      </c>
    </row>
    <row r="128" spans="1:6">
      <c r="A128">
        <v>8</v>
      </c>
      <c r="B128">
        <v>318</v>
      </c>
      <c r="C128">
        <v>135</v>
      </c>
      <c r="D128">
        <v>3830</v>
      </c>
      <c r="E128">
        <v>15.2</v>
      </c>
      <c r="F128">
        <v>18.2</v>
      </c>
    </row>
    <row r="129" spans="1:6">
      <c r="A129">
        <v>6</v>
      </c>
      <c r="B129">
        <v>250</v>
      </c>
      <c r="C129">
        <v>98</v>
      </c>
      <c r="D129">
        <v>3525</v>
      </c>
      <c r="E129">
        <v>19</v>
      </c>
      <c r="F129">
        <v>18.5</v>
      </c>
    </row>
    <row r="130" spans="1:6">
      <c r="A130">
        <v>6</v>
      </c>
      <c r="B130">
        <v>250</v>
      </c>
      <c r="C130">
        <v>110</v>
      </c>
      <c r="D130">
        <v>3645</v>
      </c>
      <c r="E130">
        <v>16.2</v>
      </c>
      <c r="F130">
        <v>18.5</v>
      </c>
    </row>
    <row r="131" spans="1:6">
      <c r="A131">
        <v>8</v>
      </c>
      <c r="B131">
        <v>360</v>
      </c>
      <c r="C131">
        <v>150</v>
      </c>
      <c r="D131">
        <v>3940</v>
      </c>
      <c r="E131">
        <v>13</v>
      </c>
      <c r="F131">
        <v>18.5</v>
      </c>
    </row>
    <row r="132" spans="1:6">
      <c r="A132">
        <v>6</v>
      </c>
      <c r="B132">
        <v>225</v>
      </c>
      <c r="C132">
        <v>110</v>
      </c>
      <c r="D132">
        <v>3620</v>
      </c>
      <c r="E132">
        <v>18.7</v>
      </c>
      <c r="F132">
        <v>18.600000000000001</v>
      </c>
    </row>
    <row r="133" spans="1:6">
      <c r="A133">
        <v>3</v>
      </c>
      <c r="B133">
        <v>70</v>
      </c>
      <c r="C133">
        <v>97</v>
      </c>
      <c r="D133">
        <v>2330</v>
      </c>
      <c r="E133">
        <v>13.5</v>
      </c>
      <c r="F133">
        <v>19</v>
      </c>
    </row>
    <row r="134" spans="1:6">
      <c r="A134">
        <v>4</v>
      </c>
      <c r="B134">
        <v>122</v>
      </c>
      <c r="C134">
        <v>85</v>
      </c>
      <c r="D134">
        <v>2310</v>
      </c>
      <c r="E134">
        <v>18.5</v>
      </c>
      <c r="F134">
        <v>19</v>
      </c>
    </row>
    <row r="135" spans="1:6">
      <c r="A135">
        <v>4</v>
      </c>
      <c r="B135">
        <v>120</v>
      </c>
      <c r="C135">
        <v>88</v>
      </c>
      <c r="D135">
        <v>3270</v>
      </c>
      <c r="E135">
        <v>21.9</v>
      </c>
      <c r="F135">
        <v>19</v>
      </c>
    </row>
    <row r="136" spans="1:6">
      <c r="A136">
        <v>4</v>
      </c>
      <c r="B136">
        <v>121</v>
      </c>
      <c r="C136">
        <v>112</v>
      </c>
      <c r="D136">
        <v>2868</v>
      </c>
      <c r="E136">
        <v>15.5</v>
      </c>
      <c r="F136">
        <v>19</v>
      </c>
    </row>
    <row r="137" spans="1:6">
      <c r="A137">
        <v>6</v>
      </c>
      <c r="B137">
        <v>250</v>
      </c>
      <c r="C137">
        <v>88</v>
      </c>
      <c r="D137">
        <v>3302</v>
      </c>
      <c r="E137">
        <v>15.5</v>
      </c>
      <c r="F137">
        <v>19</v>
      </c>
    </row>
    <row r="138" spans="1:6">
      <c r="A138">
        <v>6</v>
      </c>
      <c r="B138">
        <v>232</v>
      </c>
      <c r="C138">
        <v>90</v>
      </c>
      <c r="D138">
        <v>3211</v>
      </c>
      <c r="E138">
        <v>17</v>
      </c>
      <c r="F138">
        <v>19</v>
      </c>
    </row>
    <row r="139" spans="1:6">
      <c r="A139">
        <v>6</v>
      </c>
      <c r="B139">
        <v>225</v>
      </c>
      <c r="C139">
        <v>95</v>
      </c>
      <c r="D139">
        <v>3264</v>
      </c>
      <c r="E139">
        <v>16</v>
      </c>
      <c r="F139">
        <v>19</v>
      </c>
    </row>
    <row r="140" spans="1:6">
      <c r="A140">
        <v>6</v>
      </c>
      <c r="B140">
        <v>232</v>
      </c>
      <c r="C140">
        <v>100</v>
      </c>
      <c r="D140">
        <v>2634</v>
      </c>
      <c r="E140">
        <v>13</v>
      </c>
      <c r="F140">
        <v>19</v>
      </c>
    </row>
    <row r="141" spans="1:6">
      <c r="A141">
        <v>6</v>
      </c>
      <c r="B141">
        <v>250</v>
      </c>
      <c r="C141">
        <v>100</v>
      </c>
      <c r="D141">
        <v>3282</v>
      </c>
      <c r="E141">
        <v>15</v>
      </c>
      <c r="F141">
        <v>19</v>
      </c>
    </row>
    <row r="142" spans="1:6">
      <c r="A142">
        <v>6</v>
      </c>
      <c r="B142">
        <v>232</v>
      </c>
      <c r="C142">
        <v>100</v>
      </c>
      <c r="D142">
        <v>2901</v>
      </c>
      <c r="E142">
        <v>16</v>
      </c>
      <c r="F142">
        <v>19</v>
      </c>
    </row>
    <row r="143" spans="1:6">
      <c r="A143">
        <v>6</v>
      </c>
      <c r="B143">
        <v>225</v>
      </c>
      <c r="C143">
        <v>100</v>
      </c>
      <c r="D143">
        <v>3630</v>
      </c>
      <c r="E143">
        <v>17.7</v>
      </c>
      <c r="F143">
        <v>19</v>
      </c>
    </row>
    <row r="144" spans="1:6">
      <c r="A144">
        <v>6</v>
      </c>
      <c r="B144">
        <v>156</v>
      </c>
      <c r="C144">
        <v>108</v>
      </c>
      <c r="D144">
        <v>2930</v>
      </c>
      <c r="E144">
        <v>15.5</v>
      </c>
      <c r="F144">
        <v>19</v>
      </c>
    </row>
    <row r="145" spans="1:6">
      <c r="A145">
        <v>6</v>
      </c>
      <c r="B145">
        <v>225</v>
      </c>
      <c r="C145">
        <v>90</v>
      </c>
      <c r="D145">
        <v>3381</v>
      </c>
      <c r="E145">
        <v>18.7</v>
      </c>
      <c r="F145">
        <v>19.100000000000001</v>
      </c>
    </row>
    <row r="146" spans="1:6">
      <c r="A146">
        <v>6</v>
      </c>
      <c r="B146">
        <v>231</v>
      </c>
      <c r="C146">
        <v>105</v>
      </c>
      <c r="D146">
        <v>3535</v>
      </c>
      <c r="E146">
        <v>19.2</v>
      </c>
      <c r="F146">
        <v>19.2</v>
      </c>
    </row>
    <row r="147" spans="1:6">
      <c r="A147">
        <v>8</v>
      </c>
      <c r="B147">
        <v>267</v>
      </c>
      <c r="C147">
        <v>125</v>
      </c>
      <c r="D147">
        <v>3605</v>
      </c>
      <c r="E147">
        <v>15</v>
      </c>
      <c r="F147">
        <v>19.2</v>
      </c>
    </row>
    <row r="148" spans="1:6">
      <c r="A148">
        <v>8</v>
      </c>
      <c r="B148">
        <v>305</v>
      </c>
      <c r="C148">
        <v>145</v>
      </c>
      <c r="D148">
        <v>3425</v>
      </c>
      <c r="E148">
        <v>13.2</v>
      </c>
      <c r="F148">
        <v>19.2</v>
      </c>
    </row>
    <row r="149" spans="1:6">
      <c r="A149">
        <v>6</v>
      </c>
      <c r="B149">
        <v>232</v>
      </c>
      <c r="C149">
        <v>90</v>
      </c>
      <c r="D149">
        <v>3210</v>
      </c>
      <c r="E149">
        <v>17.2</v>
      </c>
      <c r="F149">
        <v>19.399999999999999</v>
      </c>
    </row>
    <row r="150" spans="1:6">
      <c r="A150">
        <v>8</v>
      </c>
      <c r="B150">
        <v>318</v>
      </c>
      <c r="C150">
        <v>140</v>
      </c>
      <c r="D150">
        <v>3735</v>
      </c>
      <c r="E150">
        <v>13.2</v>
      </c>
      <c r="F150">
        <v>19.399999999999999</v>
      </c>
    </row>
    <row r="151" spans="1:6">
      <c r="A151">
        <v>6</v>
      </c>
      <c r="B151">
        <v>200</v>
      </c>
      <c r="C151">
        <v>85</v>
      </c>
      <c r="D151">
        <v>2990</v>
      </c>
      <c r="E151">
        <v>18.2</v>
      </c>
      <c r="F151">
        <v>19.8</v>
      </c>
    </row>
    <row r="152" spans="1:6">
      <c r="A152">
        <v>8</v>
      </c>
      <c r="B152">
        <v>260</v>
      </c>
      <c r="C152">
        <v>110</v>
      </c>
      <c r="D152">
        <v>3365</v>
      </c>
      <c r="E152">
        <v>15.5</v>
      </c>
      <c r="F152">
        <v>19.899999999999999</v>
      </c>
    </row>
    <row r="153" spans="1:6">
      <c r="A153">
        <v>4</v>
      </c>
      <c r="B153">
        <v>97</v>
      </c>
      <c r="C153">
        <v>88</v>
      </c>
      <c r="D153">
        <v>2279</v>
      </c>
      <c r="E153">
        <v>19</v>
      </c>
      <c r="F153">
        <v>20</v>
      </c>
    </row>
    <row r="154" spans="1:6">
      <c r="A154">
        <v>4</v>
      </c>
      <c r="B154">
        <v>140</v>
      </c>
      <c r="C154">
        <v>90</v>
      </c>
      <c r="D154">
        <v>2408</v>
      </c>
      <c r="E154">
        <v>19.5</v>
      </c>
      <c r="F154">
        <v>20</v>
      </c>
    </row>
    <row r="155" spans="1:6">
      <c r="A155">
        <v>4</v>
      </c>
      <c r="B155">
        <v>114</v>
      </c>
      <c r="C155">
        <v>91</v>
      </c>
      <c r="D155">
        <v>2582</v>
      </c>
      <c r="E155">
        <v>14</v>
      </c>
      <c r="F155">
        <v>20</v>
      </c>
    </row>
    <row r="156" spans="1:6">
      <c r="A156">
        <v>4</v>
      </c>
      <c r="B156">
        <v>130</v>
      </c>
      <c r="C156">
        <v>102</v>
      </c>
      <c r="D156">
        <v>3150</v>
      </c>
      <c r="E156">
        <v>15.7</v>
      </c>
      <c r="F156">
        <v>20</v>
      </c>
    </row>
    <row r="157" spans="1:6">
      <c r="A157">
        <v>6</v>
      </c>
      <c r="B157">
        <v>198</v>
      </c>
      <c r="C157">
        <v>95</v>
      </c>
      <c r="D157">
        <v>3102</v>
      </c>
      <c r="E157">
        <v>16.5</v>
      </c>
      <c r="F157">
        <v>20</v>
      </c>
    </row>
    <row r="158" spans="1:6">
      <c r="A158">
        <v>6</v>
      </c>
      <c r="B158">
        <v>232</v>
      </c>
      <c r="C158">
        <v>100</v>
      </c>
      <c r="D158">
        <v>2914</v>
      </c>
      <c r="E158">
        <v>16</v>
      </c>
      <c r="F158">
        <v>20</v>
      </c>
    </row>
    <row r="159" spans="1:6">
      <c r="A159">
        <v>6</v>
      </c>
      <c r="B159">
        <v>225</v>
      </c>
      <c r="C159">
        <v>100</v>
      </c>
      <c r="D159">
        <v>3651</v>
      </c>
      <c r="E159">
        <v>17.7</v>
      </c>
      <c r="F159">
        <v>20</v>
      </c>
    </row>
    <row r="160" spans="1:6">
      <c r="A160">
        <v>6</v>
      </c>
      <c r="B160">
        <v>156</v>
      </c>
      <c r="C160">
        <v>122</v>
      </c>
      <c r="D160">
        <v>2807</v>
      </c>
      <c r="E160">
        <v>13.5</v>
      </c>
      <c r="F160">
        <v>20</v>
      </c>
    </row>
    <row r="161" spans="1:6">
      <c r="A161">
        <v>8</v>
      </c>
      <c r="B161">
        <v>262</v>
      </c>
      <c r="C161">
        <v>110</v>
      </c>
      <c r="D161">
        <v>3221</v>
      </c>
      <c r="E161">
        <v>13.5</v>
      </c>
      <c r="F161">
        <v>20</v>
      </c>
    </row>
    <row r="162" spans="1:6">
      <c r="A162">
        <v>6</v>
      </c>
      <c r="B162">
        <v>200</v>
      </c>
      <c r="C162">
        <v>85</v>
      </c>
      <c r="D162">
        <v>2965</v>
      </c>
      <c r="E162">
        <v>15.8</v>
      </c>
      <c r="F162">
        <v>20.2</v>
      </c>
    </row>
    <row r="163" spans="1:6">
      <c r="A163">
        <v>6</v>
      </c>
      <c r="B163">
        <v>200</v>
      </c>
      <c r="C163">
        <v>88</v>
      </c>
      <c r="D163">
        <v>3060</v>
      </c>
      <c r="E163">
        <v>17.100000000000001</v>
      </c>
      <c r="F163">
        <v>20.2</v>
      </c>
    </row>
    <row r="164" spans="1:6">
      <c r="A164">
        <v>6</v>
      </c>
      <c r="B164">
        <v>232</v>
      </c>
      <c r="C164">
        <v>90</v>
      </c>
      <c r="D164">
        <v>3265</v>
      </c>
      <c r="E164">
        <v>18.2</v>
      </c>
      <c r="F164">
        <v>20.2</v>
      </c>
    </row>
    <row r="165" spans="1:6">
      <c r="A165">
        <v>8</v>
      </c>
      <c r="B165">
        <v>302</v>
      </c>
      <c r="C165">
        <v>139</v>
      </c>
      <c r="D165">
        <v>3570</v>
      </c>
      <c r="E165">
        <v>12.8</v>
      </c>
      <c r="F165">
        <v>20.2</v>
      </c>
    </row>
    <row r="166" spans="1:6">
      <c r="A166">
        <v>5</v>
      </c>
      <c r="B166">
        <v>131</v>
      </c>
      <c r="C166">
        <v>103</v>
      </c>
      <c r="D166">
        <v>2830</v>
      </c>
      <c r="E166">
        <v>15.9</v>
      </c>
      <c r="F166">
        <v>20.3</v>
      </c>
    </row>
    <row r="167" spans="1:6">
      <c r="A167">
        <v>6</v>
      </c>
      <c r="B167">
        <v>200</v>
      </c>
      <c r="C167">
        <v>95</v>
      </c>
      <c r="D167">
        <v>3155</v>
      </c>
      <c r="E167">
        <v>18.2</v>
      </c>
      <c r="F167">
        <v>20.5</v>
      </c>
    </row>
    <row r="168" spans="1:6">
      <c r="A168">
        <v>6</v>
      </c>
      <c r="B168">
        <v>225</v>
      </c>
      <c r="C168">
        <v>100</v>
      </c>
      <c r="D168">
        <v>3430</v>
      </c>
      <c r="E168">
        <v>17.2</v>
      </c>
      <c r="F168">
        <v>20.5</v>
      </c>
    </row>
    <row r="169" spans="1:6">
      <c r="A169">
        <v>6</v>
      </c>
      <c r="B169">
        <v>231</v>
      </c>
      <c r="C169">
        <v>105</v>
      </c>
      <c r="D169">
        <v>3425</v>
      </c>
      <c r="E169">
        <v>16.899999999999999</v>
      </c>
      <c r="F169">
        <v>20.5</v>
      </c>
    </row>
    <row r="170" spans="1:6">
      <c r="A170">
        <v>6</v>
      </c>
      <c r="B170">
        <v>231</v>
      </c>
      <c r="C170">
        <v>105</v>
      </c>
      <c r="D170">
        <v>3380</v>
      </c>
      <c r="E170">
        <v>15.8</v>
      </c>
      <c r="F170">
        <v>20.6</v>
      </c>
    </row>
    <row r="171" spans="1:6">
      <c r="A171">
        <v>6</v>
      </c>
      <c r="B171">
        <v>225</v>
      </c>
      <c r="C171">
        <v>110</v>
      </c>
      <c r="D171">
        <v>3360</v>
      </c>
      <c r="E171">
        <v>16.600000000000001</v>
      </c>
      <c r="F171">
        <v>20.6</v>
      </c>
    </row>
    <row r="172" spans="1:6">
      <c r="A172">
        <v>6</v>
      </c>
      <c r="B172">
        <v>200</v>
      </c>
      <c r="C172">
        <v>85</v>
      </c>
      <c r="D172">
        <v>3070</v>
      </c>
      <c r="E172">
        <v>16.7</v>
      </c>
      <c r="F172">
        <v>20.8</v>
      </c>
    </row>
    <row r="173" spans="1:6">
      <c r="A173">
        <v>4</v>
      </c>
      <c r="B173">
        <v>140</v>
      </c>
      <c r="C173">
        <v>72</v>
      </c>
      <c r="D173">
        <v>2401</v>
      </c>
      <c r="E173">
        <v>19.5</v>
      </c>
      <c r="F173">
        <v>21</v>
      </c>
    </row>
    <row r="174" spans="1:6">
      <c r="A174">
        <v>4</v>
      </c>
      <c r="B174">
        <v>122</v>
      </c>
      <c r="C174">
        <v>86</v>
      </c>
      <c r="D174">
        <v>2226</v>
      </c>
      <c r="E174">
        <v>16.5</v>
      </c>
      <c r="F174">
        <v>21</v>
      </c>
    </row>
    <row r="175" spans="1:6">
      <c r="A175">
        <v>4</v>
      </c>
      <c r="B175">
        <v>120</v>
      </c>
      <c r="C175">
        <v>87</v>
      </c>
      <c r="D175">
        <v>2979</v>
      </c>
      <c r="E175">
        <v>19.5</v>
      </c>
      <c r="F175">
        <v>21</v>
      </c>
    </row>
    <row r="176" spans="1:6">
      <c r="A176">
        <v>6</v>
      </c>
      <c r="B176">
        <v>200</v>
      </c>
      <c r="C176">
        <v>85</v>
      </c>
      <c r="D176">
        <v>2587</v>
      </c>
      <c r="E176">
        <v>16</v>
      </c>
      <c r="F176">
        <v>21</v>
      </c>
    </row>
    <row r="177" spans="1:6">
      <c r="A177">
        <v>6</v>
      </c>
      <c r="B177">
        <v>199</v>
      </c>
      <c r="C177">
        <v>90</v>
      </c>
      <c r="D177">
        <v>2648</v>
      </c>
      <c r="E177">
        <v>15</v>
      </c>
      <c r="F177">
        <v>21</v>
      </c>
    </row>
    <row r="178" spans="1:6">
      <c r="A178">
        <v>6</v>
      </c>
      <c r="B178">
        <v>155</v>
      </c>
      <c r="C178">
        <v>107</v>
      </c>
      <c r="D178">
        <v>2472</v>
      </c>
      <c r="E178">
        <v>14</v>
      </c>
      <c r="F178">
        <v>21</v>
      </c>
    </row>
    <row r="179" spans="1:6">
      <c r="A179">
        <v>6</v>
      </c>
      <c r="B179">
        <v>231</v>
      </c>
      <c r="C179">
        <v>110</v>
      </c>
      <c r="D179">
        <v>3039</v>
      </c>
      <c r="E179">
        <v>15</v>
      </c>
      <c r="F179">
        <v>21</v>
      </c>
    </row>
    <row r="180" spans="1:6">
      <c r="A180">
        <v>4</v>
      </c>
      <c r="B180">
        <v>134</v>
      </c>
      <c r="C180">
        <v>95</v>
      </c>
      <c r="D180">
        <v>2515</v>
      </c>
      <c r="E180">
        <v>14.8</v>
      </c>
      <c r="F180">
        <v>21.1</v>
      </c>
    </row>
    <row r="181" spans="1:6">
      <c r="A181">
        <v>3</v>
      </c>
      <c r="B181">
        <v>80</v>
      </c>
      <c r="C181">
        <v>110</v>
      </c>
      <c r="D181">
        <v>2720</v>
      </c>
      <c r="E181">
        <v>13.5</v>
      </c>
      <c r="F181">
        <v>21.5</v>
      </c>
    </row>
    <row r="182" spans="1:6">
      <c r="A182">
        <v>4</v>
      </c>
      <c r="B182">
        <v>121</v>
      </c>
      <c r="C182">
        <v>110</v>
      </c>
      <c r="D182">
        <v>2600</v>
      </c>
      <c r="E182">
        <v>12.8</v>
      </c>
      <c r="F182">
        <v>21.5</v>
      </c>
    </row>
    <row r="183" spans="1:6">
      <c r="A183">
        <v>6</v>
      </c>
      <c r="B183">
        <v>231</v>
      </c>
      <c r="C183">
        <v>115</v>
      </c>
      <c r="D183">
        <v>3245</v>
      </c>
      <c r="E183">
        <v>15.4</v>
      </c>
      <c r="F183">
        <v>21.5</v>
      </c>
    </row>
    <row r="184" spans="1:6">
      <c r="A184">
        <v>4</v>
      </c>
      <c r="B184">
        <v>121</v>
      </c>
      <c r="C184">
        <v>115</v>
      </c>
      <c r="D184">
        <v>2795</v>
      </c>
      <c r="E184">
        <v>15.7</v>
      </c>
      <c r="F184">
        <v>21.6</v>
      </c>
    </row>
    <row r="185" spans="1:6">
      <c r="A185">
        <v>4</v>
      </c>
      <c r="B185">
        <v>140</v>
      </c>
      <c r="C185">
        <v>72</v>
      </c>
      <c r="D185">
        <v>2408</v>
      </c>
      <c r="E185">
        <v>19</v>
      </c>
      <c r="F185">
        <v>22</v>
      </c>
    </row>
    <row r="186" spans="1:6">
      <c r="A186">
        <v>4</v>
      </c>
      <c r="B186">
        <v>121</v>
      </c>
      <c r="C186">
        <v>76</v>
      </c>
      <c r="D186">
        <v>2511</v>
      </c>
      <c r="E186">
        <v>18</v>
      </c>
      <c r="F186">
        <v>22</v>
      </c>
    </row>
    <row r="187" spans="1:6">
      <c r="A187">
        <v>4</v>
      </c>
      <c r="B187">
        <v>122</v>
      </c>
      <c r="C187">
        <v>86</v>
      </c>
      <c r="D187">
        <v>2395</v>
      </c>
      <c r="E187">
        <v>16</v>
      </c>
      <c r="F187">
        <v>22</v>
      </c>
    </row>
    <row r="188" spans="1:6">
      <c r="A188">
        <v>4</v>
      </c>
      <c r="B188">
        <v>108</v>
      </c>
      <c r="C188">
        <v>94</v>
      </c>
      <c r="D188">
        <v>2379</v>
      </c>
      <c r="E188">
        <v>16.5</v>
      </c>
      <c r="F188">
        <v>22</v>
      </c>
    </row>
    <row r="189" spans="1:6">
      <c r="A189">
        <v>4</v>
      </c>
      <c r="B189">
        <v>121</v>
      </c>
      <c r="C189">
        <v>98</v>
      </c>
      <c r="D189">
        <v>2945</v>
      </c>
      <c r="E189">
        <v>14.5</v>
      </c>
      <c r="F189">
        <v>22</v>
      </c>
    </row>
    <row r="190" spans="1:6">
      <c r="A190">
        <v>6</v>
      </c>
      <c r="B190">
        <v>198</v>
      </c>
      <c r="C190">
        <v>95</v>
      </c>
      <c r="D190">
        <v>2833</v>
      </c>
      <c r="E190">
        <v>15.5</v>
      </c>
      <c r="F190">
        <v>22</v>
      </c>
    </row>
    <row r="191" spans="1:6">
      <c r="A191">
        <v>6</v>
      </c>
      <c r="B191">
        <v>146</v>
      </c>
      <c r="C191">
        <v>97</v>
      </c>
      <c r="D191">
        <v>2815</v>
      </c>
      <c r="E191">
        <v>14.5</v>
      </c>
      <c r="F191">
        <v>22</v>
      </c>
    </row>
    <row r="192" spans="1:6">
      <c r="A192">
        <v>6</v>
      </c>
      <c r="B192">
        <v>225</v>
      </c>
      <c r="C192">
        <v>100</v>
      </c>
      <c r="D192">
        <v>3233</v>
      </c>
      <c r="E192">
        <v>15.4</v>
      </c>
      <c r="F192">
        <v>22</v>
      </c>
    </row>
    <row r="193" spans="1:6">
      <c r="A193">
        <v>6</v>
      </c>
      <c r="B193">
        <v>250</v>
      </c>
      <c r="C193">
        <v>105</v>
      </c>
      <c r="D193">
        <v>3353</v>
      </c>
      <c r="E193">
        <v>14.5</v>
      </c>
      <c r="F193">
        <v>22</v>
      </c>
    </row>
    <row r="194" spans="1:6">
      <c r="A194">
        <v>6</v>
      </c>
      <c r="B194">
        <v>232</v>
      </c>
      <c r="C194">
        <v>112</v>
      </c>
      <c r="D194">
        <v>2835</v>
      </c>
      <c r="E194">
        <v>14.7</v>
      </c>
      <c r="F194">
        <v>22</v>
      </c>
    </row>
    <row r="195" spans="1:6">
      <c r="A195">
        <v>4</v>
      </c>
      <c r="B195">
        <v>140</v>
      </c>
      <c r="C195">
        <v>88</v>
      </c>
      <c r="D195">
        <v>2890</v>
      </c>
      <c r="E195">
        <v>17.3</v>
      </c>
      <c r="F195">
        <v>22.3</v>
      </c>
    </row>
    <row r="196" spans="1:6">
      <c r="A196">
        <v>6</v>
      </c>
      <c r="B196">
        <v>231</v>
      </c>
      <c r="C196">
        <v>110</v>
      </c>
      <c r="D196">
        <v>3415</v>
      </c>
      <c r="E196">
        <v>15.8</v>
      </c>
      <c r="F196">
        <v>22.4</v>
      </c>
    </row>
    <row r="197" spans="1:6">
      <c r="A197">
        <v>6</v>
      </c>
      <c r="B197">
        <v>232</v>
      </c>
      <c r="C197">
        <v>90</v>
      </c>
      <c r="D197">
        <v>3085</v>
      </c>
      <c r="E197">
        <v>17.600000000000001</v>
      </c>
      <c r="F197">
        <v>22.5</v>
      </c>
    </row>
    <row r="198" spans="1:6">
      <c r="A198">
        <v>4</v>
      </c>
      <c r="B198">
        <v>97</v>
      </c>
      <c r="C198">
        <v>54</v>
      </c>
      <c r="D198">
        <v>2254</v>
      </c>
      <c r="E198">
        <v>23.5</v>
      </c>
      <c r="F198">
        <v>23</v>
      </c>
    </row>
    <row r="199" spans="1:6">
      <c r="A199">
        <v>4</v>
      </c>
      <c r="B199">
        <v>140</v>
      </c>
      <c r="C199">
        <v>78</v>
      </c>
      <c r="D199">
        <v>2592</v>
      </c>
      <c r="E199">
        <v>18.5</v>
      </c>
      <c r="F199">
        <v>23</v>
      </c>
    </row>
    <row r="200" spans="1:6">
      <c r="A200">
        <v>4</v>
      </c>
      <c r="B200">
        <v>140</v>
      </c>
      <c r="C200">
        <v>83</v>
      </c>
      <c r="D200">
        <v>2639</v>
      </c>
      <c r="E200">
        <v>17</v>
      </c>
      <c r="F200">
        <v>23</v>
      </c>
    </row>
    <row r="201" spans="1:6">
      <c r="A201">
        <v>4</v>
      </c>
      <c r="B201">
        <v>122</v>
      </c>
      <c r="C201">
        <v>86</v>
      </c>
      <c r="D201">
        <v>2220</v>
      </c>
      <c r="E201">
        <v>14</v>
      </c>
      <c r="F201">
        <v>23</v>
      </c>
    </row>
    <row r="202" spans="1:6">
      <c r="A202">
        <v>4</v>
      </c>
      <c r="B202">
        <v>120</v>
      </c>
      <c r="C202">
        <v>88</v>
      </c>
      <c r="D202">
        <v>2957</v>
      </c>
      <c r="E202">
        <v>17</v>
      </c>
      <c r="F202">
        <v>23</v>
      </c>
    </row>
    <row r="203" spans="1:6">
      <c r="A203">
        <v>4</v>
      </c>
      <c r="B203">
        <v>115</v>
      </c>
      <c r="C203">
        <v>95</v>
      </c>
      <c r="D203">
        <v>2694</v>
      </c>
      <c r="E203">
        <v>15</v>
      </c>
      <c r="F203">
        <v>23</v>
      </c>
    </row>
    <row r="204" spans="1:6">
      <c r="A204">
        <v>4</v>
      </c>
      <c r="B204">
        <v>120</v>
      </c>
      <c r="C204">
        <v>97</v>
      </c>
      <c r="D204">
        <v>2506</v>
      </c>
      <c r="E204">
        <v>14.5</v>
      </c>
      <c r="F204">
        <v>23</v>
      </c>
    </row>
    <row r="205" spans="1:6">
      <c r="A205">
        <v>6</v>
      </c>
      <c r="B205">
        <v>198</v>
      </c>
      <c r="C205">
        <v>95</v>
      </c>
      <c r="D205">
        <v>2904</v>
      </c>
      <c r="E205">
        <v>16</v>
      </c>
      <c r="F205">
        <v>23</v>
      </c>
    </row>
    <row r="206" spans="1:6">
      <c r="A206">
        <v>8</v>
      </c>
      <c r="B206">
        <v>350</v>
      </c>
      <c r="C206">
        <v>125</v>
      </c>
      <c r="D206">
        <v>3900</v>
      </c>
      <c r="E206">
        <v>17.399999999999999</v>
      </c>
      <c r="F206">
        <v>23</v>
      </c>
    </row>
    <row r="207" spans="1:6">
      <c r="A207">
        <v>4</v>
      </c>
      <c r="B207">
        <v>156</v>
      </c>
      <c r="C207">
        <v>105</v>
      </c>
      <c r="D207">
        <v>2745</v>
      </c>
      <c r="E207">
        <v>16.7</v>
      </c>
      <c r="F207">
        <v>23.2</v>
      </c>
    </row>
    <row r="208" spans="1:6">
      <c r="A208">
        <v>6</v>
      </c>
      <c r="B208">
        <v>173</v>
      </c>
      <c r="C208">
        <v>110</v>
      </c>
      <c r="D208">
        <v>2725</v>
      </c>
      <c r="E208">
        <v>12.6</v>
      </c>
      <c r="F208">
        <v>23.5</v>
      </c>
    </row>
    <row r="209" spans="1:6">
      <c r="A209">
        <v>3</v>
      </c>
      <c r="B209">
        <v>70</v>
      </c>
      <c r="C209">
        <v>100</v>
      </c>
      <c r="D209">
        <v>2420</v>
      </c>
      <c r="E209">
        <v>12.5</v>
      </c>
      <c r="F209">
        <v>23.7</v>
      </c>
    </row>
    <row r="210" spans="1:6">
      <c r="A210">
        <v>4</v>
      </c>
      <c r="B210">
        <v>151</v>
      </c>
      <c r="C210">
        <v>85</v>
      </c>
      <c r="D210">
        <v>2855</v>
      </c>
      <c r="E210">
        <v>17.600000000000001</v>
      </c>
      <c r="F210">
        <v>23.8</v>
      </c>
    </row>
    <row r="211" spans="1:6">
      <c r="A211">
        <v>4</v>
      </c>
      <c r="B211">
        <v>119</v>
      </c>
      <c r="C211">
        <v>97</v>
      </c>
      <c r="D211">
        <v>2405</v>
      </c>
      <c r="E211">
        <v>14.9</v>
      </c>
      <c r="F211">
        <v>23.9</v>
      </c>
    </row>
    <row r="212" spans="1:6">
      <c r="A212">
        <v>8</v>
      </c>
      <c r="B212">
        <v>260</v>
      </c>
      <c r="C212">
        <v>90</v>
      </c>
      <c r="D212">
        <v>3420</v>
      </c>
      <c r="E212">
        <v>22.2</v>
      </c>
      <c r="F212">
        <v>23.9</v>
      </c>
    </row>
    <row r="213" spans="1:6">
      <c r="A213">
        <v>4</v>
      </c>
      <c r="B213">
        <v>116</v>
      </c>
      <c r="C213">
        <v>75</v>
      </c>
      <c r="D213">
        <v>2158</v>
      </c>
      <c r="E213">
        <v>15.5</v>
      </c>
      <c r="F213">
        <v>24</v>
      </c>
    </row>
    <row r="214" spans="1:6">
      <c r="A214">
        <v>4</v>
      </c>
      <c r="B214">
        <v>90</v>
      </c>
      <c r="C214">
        <v>75</v>
      </c>
      <c r="D214">
        <v>2108</v>
      </c>
      <c r="E214">
        <v>15.5</v>
      </c>
      <c r="F214">
        <v>24</v>
      </c>
    </row>
    <row r="215" spans="1:6">
      <c r="A215">
        <v>4</v>
      </c>
      <c r="B215">
        <v>107</v>
      </c>
      <c r="C215">
        <v>90</v>
      </c>
      <c r="D215">
        <v>2430</v>
      </c>
      <c r="E215">
        <v>14.5</v>
      </c>
      <c r="F215">
        <v>24</v>
      </c>
    </row>
    <row r="216" spans="1:6">
      <c r="A216">
        <v>4</v>
      </c>
      <c r="B216">
        <v>140</v>
      </c>
      <c r="C216">
        <v>92</v>
      </c>
      <c r="D216">
        <v>2865</v>
      </c>
      <c r="E216">
        <v>16.399999999999999</v>
      </c>
      <c r="F216">
        <v>24</v>
      </c>
    </row>
    <row r="217" spans="1:6">
      <c r="A217">
        <v>4</v>
      </c>
      <c r="B217">
        <v>113</v>
      </c>
      <c r="C217">
        <v>95</v>
      </c>
      <c r="D217">
        <v>2372</v>
      </c>
      <c r="E217">
        <v>15</v>
      </c>
      <c r="F217">
        <v>24</v>
      </c>
    </row>
    <row r="218" spans="1:6">
      <c r="A218">
        <v>4</v>
      </c>
      <c r="B218">
        <v>113</v>
      </c>
      <c r="C218">
        <v>95</v>
      </c>
      <c r="D218">
        <v>2278</v>
      </c>
      <c r="E218">
        <v>15.5</v>
      </c>
      <c r="F218">
        <v>24</v>
      </c>
    </row>
    <row r="219" spans="1:6">
      <c r="A219">
        <v>4</v>
      </c>
      <c r="B219">
        <v>134</v>
      </c>
      <c r="C219">
        <v>96</v>
      </c>
      <c r="D219">
        <v>2702</v>
      </c>
      <c r="E219">
        <v>13.5</v>
      </c>
      <c r="F219">
        <v>24</v>
      </c>
    </row>
    <row r="220" spans="1:6">
      <c r="A220">
        <v>4</v>
      </c>
      <c r="B220">
        <v>120</v>
      </c>
      <c r="C220">
        <v>97</v>
      </c>
      <c r="D220">
        <v>2489</v>
      </c>
      <c r="E220">
        <v>15</v>
      </c>
      <c r="F220">
        <v>24</v>
      </c>
    </row>
    <row r="221" spans="1:6">
      <c r="A221">
        <v>4</v>
      </c>
      <c r="B221">
        <v>119</v>
      </c>
      <c r="C221">
        <v>97</v>
      </c>
      <c r="D221">
        <v>2545</v>
      </c>
      <c r="E221">
        <v>17</v>
      </c>
      <c r="F221">
        <v>24</v>
      </c>
    </row>
    <row r="222" spans="1:6">
      <c r="A222">
        <v>4</v>
      </c>
      <c r="B222">
        <v>121</v>
      </c>
      <c r="C222">
        <v>110</v>
      </c>
      <c r="D222">
        <v>2660</v>
      </c>
      <c r="E222">
        <v>14</v>
      </c>
      <c r="F222">
        <v>24</v>
      </c>
    </row>
    <row r="223" spans="1:6">
      <c r="A223">
        <v>6</v>
      </c>
      <c r="B223">
        <v>200</v>
      </c>
      <c r="C223">
        <v>81</v>
      </c>
      <c r="D223">
        <v>3012</v>
      </c>
      <c r="E223">
        <v>17.600000000000001</v>
      </c>
      <c r="F223">
        <v>24</v>
      </c>
    </row>
    <row r="224" spans="1:6">
      <c r="A224">
        <v>6</v>
      </c>
      <c r="B224">
        <v>146</v>
      </c>
      <c r="C224">
        <v>120</v>
      </c>
      <c r="D224">
        <v>2930</v>
      </c>
      <c r="E224">
        <v>13.8</v>
      </c>
      <c r="F224">
        <v>24.2</v>
      </c>
    </row>
    <row r="225" spans="1:6">
      <c r="A225">
        <v>4</v>
      </c>
      <c r="B225">
        <v>151</v>
      </c>
      <c r="C225">
        <v>90</v>
      </c>
      <c r="D225">
        <v>3003</v>
      </c>
      <c r="E225">
        <v>20.100000000000001</v>
      </c>
      <c r="F225">
        <v>24.3</v>
      </c>
    </row>
    <row r="226" spans="1:6">
      <c r="A226">
        <v>4</v>
      </c>
      <c r="B226">
        <v>98</v>
      </c>
      <c r="C226">
        <v>60</v>
      </c>
      <c r="D226">
        <v>2164</v>
      </c>
      <c r="E226">
        <v>22.1</v>
      </c>
      <c r="F226">
        <v>24.5</v>
      </c>
    </row>
    <row r="227" spans="1:6">
      <c r="A227">
        <v>4</v>
      </c>
      <c r="B227">
        <v>151</v>
      </c>
      <c r="C227">
        <v>88</v>
      </c>
      <c r="D227">
        <v>2740</v>
      </c>
      <c r="E227">
        <v>16</v>
      </c>
      <c r="F227">
        <v>24.5</v>
      </c>
    </row>
    <row r="228" spans="1:6">
      <c r="A228">
        <v>4</v>
      </c>
      <c r="B228">
        <v>90</v>
      </c>
      <c r="C228">
        <v>71</v>
      </c>
      <c r="D228">
        <v>2223</v>
      </c>
      <c r="E228">
        <v>16.5</v>
      </c>
      <c r="F228">
        <v>25</v>
      </c>
    </row>
    <row r="229" spans="1:6">
      <c r="A229">
        <v>4</v>
      </c>
      <c r="B229">
        <v>140</v>
      </c>
      <c r="C229">
        <v>75</v>
      </c>
      <c r="D229">
        <v>2542</v>
      </c>
      <c r="E229">
        <v>17</v>
      </c>
      <c r="F229">
        <v>25</v>
      </c>
    </row>
    <row r="230" spans="1:6">
      <c r="A230">
        <v>4</v>
      </c>
      <c r="B230">
        <v>97.5</v>
      </c>
      <c r="C230">
        <v>80</v>
      </c>
      <c r="D230">
        <v>2126</v>
      </c>
      <c r="E230">
        <v>17</v>
      </c>
      <c r="F230">
        <v>25</v>
      </c>
    </row>
    <row r="231" spans="1:6">
      <c r="A231">
        <v>4</v>
      </c>
      <c r="B231">
        <v>116</v>
      </c>
      <c r="C231">
        <v>81</v>
      </c>
      <c r="D231">
        <v>2220</v>
      </c>
      <c r="E231">
        <v>16.899999999999999</v>
      </c>
      <c r="F231">
        <v>25</v>
      </c>
    </row>
    <row r="232" spans="1:6">
      <c r="A232">
        <v>4</v>
      </c>
      <c r="B232">
        <v>110</v>
      </c>
      <c r="C232">
        <v>87</v>
      </c>
      <c r="D232">
        <v>2672</v>
      </c>
      <c r="E232">
        <v>17.5</v>
      </c>
      <c r="F232">
        <v>25</v>
      </c>
    </row>
    <row r="233" spans="1:6">
      <c r="A233">
        <v>4</v>
      </c>
      <c r="B233">
        <v>140</v>
      </c>
      <c r="C233">
        <v>92</v>
      </c>
      <c r="D233">
        <v>2572</v>
      </c>
      <c r="E233">
        <v>14.9</v>
      </c>
      <c r="F233">
        <v>25</v>
      </c>
    </row>
    <row r="234" spans="1:6">
      <c r="A234">
        <v>4</v>
      </c>
      <c r="B234">
        <v>104</v>
      </c>
      <c r="C234">
        <v>95</v>
      </c>
      <c r="D234">
        <v>2375</v>
      </c>
      <c r="E234">
        <v>17.5</v>
      </c>
      <c r="F234">
        <v>25</v>
      </c>
    </row>
    <row r="235" spans="1:6">
      <c r="A235">
        <v>4</v>
      </c>
      <c r="B235">
        <v>113</v>
      </c>
      <c r="C235">
        <v>95</v>
      </c>
      <c r="D235">
        <v>2228</v>
      </c>
      <c r="E235">
        <v>14</v>
      </c>
      <c r="F235">
        <v>25</v>
      </c>
    </row>
    <row r="236" spans="1:6">
      <c r="A236">
        <v>4</v>
      </c>
      <c r="B236">
        <v>121</v>
      </c>
      <c r="C236">
        <v>115</v>
      </c>
      <c r="D236">
        <v>2671</v>
      </c>
      <c r="E236">
        <v>13.5</v>
      </c>
      <c r="F236">
        <v>25</v>
      </c>
    </row>
    <row r="237" spans="1:6">
      <c r="A237">
        <v>6</v>
      </c>
      <c r="B237">
        <v>181</v>
      </c>
      <c r="C237">
        <v>110</v>
      </c>
      <c r="D237">
        <v>2945</v>
      </c>
      <c r="E237">
        <v>16.399999999999999</v>
      </c>
      <c r="F237">
        <v>25</v>
      </c>
    </row>
    <row r="238" spans="1:6">
      <c r="A238">
        <v>4</v>
      </c>
      <c r="B238">
        <v>140</v>
      </c>
      <c r="C238">
        <v>88</v>
      </c>
      <c r="D238">
        <v>2720</v>
      </c>
      <c r="E238">
        <v>15.4</v>
      </c>
      <c r="F238">
        <v>25.1</v>
      </c>
    </row>
    <row r="239" spans="1:6">
      <c r="A239">
        <v>5</v>
      </c>
      <c r="B239">
        <v>183</v>
      </c>
      <c r="C239">
        <v>77</v>
      </c>
      <c r="D239">
        <v>3530</v>
      </c>
      <c r="E239">
        <v>20.100000000000001</v>
      </c>
      <c r="F239">
        <v>25.4</v>
      </c>
    </row>
    <row r="240" spans="1:6">
      <c r="A240">
        <v>6</v>
      </c>
      <c r="B240">
        <v>168</v>
      </c>
      <c r="C240">
        <v>116</v>
      </c>
      <c r="D240">
        <v>2900</v>
      </c>
      <c r="E240">
        <v>12.6</v>
      </c>
      <c r="F240">
        <v>25.4</v>
      </c>
    </row>
    <row r="241" spans="1:6">
      <c r="A241">
        <v>4</v>
      </c>
      <c r="B241">
        <v>140</v>
      </c>
      <c r="C241">
        <v>89</v>
      </c>
      <c r="D241">
        <v>2755</v>
      </c>
      <c r="E241">
        <v>15.8</v>
      </c>
      <c r="F241">
        <v>25.5</v>
      </c>
    </row>
    <row r="242" spans="1:6">
      <c r="A242">
        <v>4</v>
      </c>
      <c r="B242">
        <v>122</v>
      </c>
      <c r="C242">
        <v>96</v>
      </c>
      <c r="D242">
        <v>2300</v>
      </c>
      <c r="E242">
        <v>15.5</v>
      </c>
      <c r="F242">
        <v>25.5</v>
      </c>
    </row>
    <row r="243" spans="1:6">
      <c r="A243">
        <v>4</v>
      </c>
      <c r="B243">
        <v>156</v>
      </c>
      <c r="C243">
        <v>92</v>
      </c>
      <c r="D243">
        <v>2620</v>
      </c>
      <c r="E243">
        <v>14.4</v>
      </c>
      <c r="F243">
        <v>25.8</v>
      </c>
    </row>
    <row r="244" spans="1:6">
      <c r="A244">
        <v>4</v>
      </c>
      <c r="B244">
        <v>97</v>
      </c>
      <c r="C244">
        <v>46</v>
      </c>
      <c r="D244">
        <v>1835</v>
      </c>
      <c r="E244">
        <v>20.5</v>
      </c>
      <c r="F244">
        <v>26</v>
      </c>
    </row>
    <row r="245" spans="1:6">
      <c r="A245">
        <v>4</v>
      </c>
      <c r="B245">
        <v>97</v>
      </c>
      <c r="C245">
        <v>46</v>
      </c>
      <c r="D245">
        <v>1950</v>
      </c>
      <c r="E245">
        <v>21</v>
      </c>
      <c r="F245">
        <v>26</v>
      </c>
    </row>
    <row r="246" spans="1:6">
      <c r="A246">
        <v>4</v>
      </c>
      <c r="B246">
        <v>79</v>
      </c>
      <c r="C246">
        <v>67</v>
      </c>
      <c r="D246">
        <v>1963</v>
      </c>
      <c r="E246">
        <v>15.5</v>
      </c>
      <c r="F246">
        <v>26</v>
      </c>
    </row>
    <row r="247" spans="1:6">
      <c r="A247">
        <v>4</v>
      </c>
      <c r="B247">
        <v>96</v>
      </c>
      <c r="C247">
        <v>69</v>
      </c>
      <c r="D247">
        <v>2189</v>
      </c>
      <c r="E247">
        <v>18</v>
      </c>
      <c r="F247">
        <v>26</v>
      </c>
    </row>
    <row r="248" spans="1:6">
      <c r="A248">
        <v>4</v>
      </c>
      <c r="B248">
        <v>91</v>
      </c>
      <c r="C248">
        <v>70</v>
      </c>
      <c r="D248">
        <v>1955</v>
      </c>
      <c r="E248">
        <v>20.5</v>
      </c>
      <c r="F248">
        <v>26</v>
      </c>
    </row>
    <row r="249" spans="1:6">
      <c r="A249">
        <v>4</v>
      </c>
      <c r="B249">
        <v>116</v>
      </c>
      <c r="C249">
        <v>75</v>
      </c>
      <c r="D249">
        <v>2246</v>
      </c>
      <c r="E249">
        <v>14</v>
      </c>
      <c r="F249">
        <v>26</v>
      </c>
    </row>
    <row r="250" spans="1:6">
      <c r="A250">
        <v>4</v>
      </c>
      <c r="B250">
        <v>97</v>
      </c>
      <c r="C250">
        <v>75</v>
      </c>
      <c r="D250">
        <v>2265</v>
      </c>
      <c r="E250">
        <v>18.2</v>
      </c>
      <c r="F250">
        <v>26</v>
      </c>
    </row>
    <row r="251" spans="1:6">
      <c r="A251">
        <v>4</v>
      </c>
      <c r="B251">
        <v>97</v>
      </c>
      <c r="C251">
        <v>78</v>
      </c>
      <c r="D251">
        <v>2300</v>
      </c>
      <c r="E251">
        <v>14.5</v>
      </c>
      <c r="F251">
        <v>26</v>
      </c>
    </row>
    <row r="252" spans="1:6">
      <c r="A252">
        <v>4</v>
      </c>
      <c r="B252">
        <v>98</v>
      </c>
      <c r="C252">
        <v>79</v>
      </c>
      <c r="D252">
        <v>2255</v>
      </c>
      <c r="E252">
        <v>17.7</v>
      </c>
      <c r="F252">
        <v>26</v>
      </c>
    </row>
    <row r="253" spans="1:6">
      <c r="A253">
        <v>4</v>
      </c>
      <c r="B253">
        <v>122</v>
      </c>
      <c r="C253">
        <v>80</v>
      </c>
      <c r="D253">
        <v>2451</v>
      </c>
      <c r="E253">
        <v>16.5</v>
      </c>
      <c r="F253">
        <v>26</v>
      </c>
    </row>
    <row r="254" spans="1:6">
      <c r="A254">
        <v>4</v>
      </c>
      <c r="B254">
        <v>98</v>
      </c>
      <c r="C254">
        <v>90</v>
      </c>
      <c r="D254">
        <v>2265</v>
      </c>
      <c r="E254">
        <v>15.5</v>
      </c>
      <c r="F254">
        <v>26</v>
      </c>
    </row>
    <row r="255" spans="1:6">
      <c r="A255">
        <v>4</v>
      </c>
      <c r="B255">
        <v>156</v>
      </c>
      <c r="C255">
        <v>92</v>
      </c>
      <c r="D255">
        <v>2585</v>
      </c>
      <c r="E255">
        <v>14.5</v>
      </c>
      <c r="F255">
        <v>26</v>
      </c>
    </row>
    <row r="256" spans="1:6">
      <c r="A256">
        <v>4</v>
      </c>
      <c r="B256">
        <v>108</v>
      </c>
      <c r="C256">
        <v>93</v>
      </c>
      <c r="D256">
        <v>2391</v>
      </c>
      <c r="E256">
        <v>15.5</v>
      </c>
      <c r="F256">
        <v>26</v>
      </c>
    </row>
    <row r="257" spans="1:6">
      <c r="A257">
        <v>4</v>
      </c>
      <c r="B257">
        <v>121</v>
      </c>
      <c r="C257">
        <v>113</v>
      </c>
      <c r="D257">
        <v>2234</v>
      </c>
      <c r="E257">
        <v>12.5</v>
      </c>
      <c r="F257">
        <v>26</v>
      </c>
    </row>
    <row r="258" spans="1:6">
      <c r="A258">
        <v>4</v>
      </c>
      <c r="B258">
        <v>140</v>
      </c>
      <c r="C258">
        <v>88</v>
      </c>
      <c r="D258">
        <v>2870</v>
      </c>
      <c r="E258">
        <v>18.100000000000001</v>
      </c>
      <c r="F258">
        <v>26.4</v>
      </c>
    </row>
    <row r="259" spans="1:6">
      <c r="A259">
        <v>4</v>
      </c>
      <c r="B259">
        <v>140</v>
      </c>
      <c r="C259">
        <v>72</v>
      </c>
      <c r="D259">
        <v>2565</v>
      </c>
      <c r="E259">
        <v>13.6</v>
      </c>
      <c r="F259">
        <v>26.5</v>
      </c>
    </row>
    <row r="260" spans="1:6">
      <c r="A260">
        <v>4</v>
      </c>
      <c r="B260">
        <v>151</v>
      </c>
      <c r="C260">
        <v>84</v>
      </c>
      <c r="D260">
        <v>2635</v>
      </c>
      <c r="E260">
        <v>16.399999999999999</v>
      </c>
      <c r="F260">
        <v>26.6</v>
      </c>
    </row>
    <row r="261" spans="1:6">
      <c r="A261">
        <v>8</v>
      </c>
      <c r="B261">
        <v>350</v>
      </c>
      <c r="C261">
        <v>105</v>
      </c>
      <c r="D261">
        <v>3725</v>
      </c>
      <c r="E261">
        <v>19</v>
      </c>
      <c r="F261">
        <v>26.6</v>
      </c>
    </row>
    <row r="262" spans="1:6">
      <c r="A262">
        <v>6</v>
      </c>
      <c r="B262">
        <v>173</v>
      </c>
      <c r="C262">
        <v>115</v>
      </c>
      <c r="D262">
        <v>2700</v>
      </c>
      <c r="E262">
        <v>12.9</v>
      </c>
      <c r="F262">
        <v>26.8</v>
      </c>
    </row>
    <row r="263" spans="1:6">
      <c r="A263">
        <v>4</v>
      </c>
      <c r="B263">
        <v>97</v>
      </c>
      <c r="C263">
        <v>60</v>
      </c>
      <c r="D263">
        <v>1834</v>
      </c>
      <c r="E263">
        <v>19</v>
      </c>
      <c r="F263">
        <v>27</v>
      </c>
    </row>
    <row r="264" spans="1:6">
      <c r="A264">
        <v>4</v>
      </c>
      <c r="B264">
        <v>101</v>
      </c>
      <c r="C264">
        <v>83</v>
      </c>
      <c r="D264">
        <v>2202</v>
      </c>
      <c r="E264">
        <v>15.3</v>
      </c>
      <c r="F264">
        <v>27</v>
      </c>
    </row>
    <row r="265" spans="1:6">
      <c r="A265">
        <v>4</v>
      </c>
      <c r="B265">
        <v>140</v>
      </c>
      <c r="C265">
        <v>86</v>
      </c>
      <c r="D265">
        <v>2790</v>
      </c>
      <c r="E265">
        <v>15.6</v>
      </c>
      <c r="F265">
        <v>27</v>
      </c>
    </row>
    <row r="266" spans="1:6">
      <c r="A266">
        <v>4</v>
      </c>
      <c r="B266">
        <v>97</v>
      </c>
      <c r="C266">
        <v>88</v>
      </c>
      <c r="D266">
        <v>2130</v>
      </c>
      <c r="E266">
        <v>14.5</v>
      </c>
      <c r="F266">
        <v>27</v>
      </c>
    </row>
    <row r="267" spans="1:6">
      <c r="A267">
        <v>4</v>
      </c>
      <c r="B267">
        <v>97</v>
      </c>
      <c r="C267">
        <v>88</v>
      </c>
      <c r="D267">
        <v>2130</v>
      </c>
      <c r="E267">
        <v>14.5</v>
      </c>
      <c r="F267">
        <v>27</v>
      </c>
    </row>
    <row r="268" spans="1:6">
      <c r="A268">
        <v>4</v>
      </c>
      <c r="B268">
        <v>97</v>
      </c>
      <c r="C268">
        <v>88</v>
      </c>
      <c r="D268">
        <v>2100</v>
      </c>
      <c r="E268">
        <v>16.5</v>
      </c>
      <c r="F268">
        <v>27</v>
      </c>
    </row>
    <row r="269" spans="1:6">
      <c r="A269">
        <v>4</v>
      </c>
      <c r="B269">
        <v>112</v>
      </c>
      <c r="C269">
        <v>88</v>
      </c>
      <c r="D269">
        <v>2640</v>
      </c>
      <c r="E269">
        <v>18.600000000000001</v>
      </c>
      <c r="F269">
        <v>27</v>
      </c>
    </row>
    <row r="270" spans="1:6">
      <c r="A270">
        <v>4</v>
      </c>
      <c r="B270">
        <v>151</v>
      </c>
      <c r="C270">
        <v>90</v>
      </c>
      <c r="D270">
        <v>2735</v>
      </c>
      <c r="E270">
        <v>18</v>
      </c>
      <c r="F270">
        <v>27</v>
      </c>
    </row>
    <row r="271" spans="1:6">
      <c r="A271">
        <v>4</v>
      </c>
      <c r="B271">
        <v>151</v>
      </c>
      <c r="C271">
        <v>90</v>
      </c>
      <c r="D271">
        <v>2950</v>
      </c>
      <c r="E271">
        <v>17.3</v>
      </c>
      <c r="F271">
        <v>27</v>
      </c>
    </row>
    <row r="272" spans="1:6">
      <c r="A272">
        <v>4</v>
      </c>
      <c r="B272">
        <v>141</v>
      </c>
      <c r="C272">
        <v>71</v>
      </c>
      <c r="D272">
        <v>3190</v>
      </c>
      <c r="E272">
        <v>24.8</v>
      </c>
      <c r="F272">
        <v>27.2</v>
      </c>
    </row>
    <row r="273" spans="1:6">
      <c r="A273">
        <v>4</v>
      </c>
      <c r="B273">
        <v>135</v>
      </c>
      <c r="C273">
        <v>84</v>
      </c>
      <c r="D273">
        <v>2490</v>
      </c>
      <c r="E273">
        <v>15.7</v>
      </c>
      <c r="F273">
        <v>27.2</v>
      </c>
    </row>
    <row r="274" spans="1:6">
      <c r="A274">
        <v>4</v>
      </c>
      <c r="B274">
        <v>119</v>
      </c>
      <c r="C274">
        <v>97</v>
      </c>
      <c r="D274">
        <v>2300</v>
      </c>
      <c r="E274">
        <v>14.7</v>
      </c>
      <c r="F274">
        <v>27.2</v>
      </c>
    </row>
    <row r="275" spans="1:6">
      <c r="A275">
        <v>4</v>
      </c>
      <c r="B275">
        <v>121</v>
      </c>
      <c r="C275">
        <v>80</v>
      </c>
      <c r="D275">
        <v>2670</v>
      </c>
      <c r="E275">
        <v>15</v>
      </c>
      <c r="F275">
        <v>27.4</v>
      </c>
    </row>
    <row r="276" spans="1:6">
      <c r="A276">
        <v>4</v>
      </c>
      <c r="B276">
        <v>134</v>
      </c>
      <c r="C276">
        <v>95</v>
      </c>
      <c r="D276">
        <v>2560</v>
      </c>
      <c r="E276">
        <v>14.2</v>
      </c>
      <c r="F276">
        <v>27.5</v>
      </c>
    </row>
    <row r="277" spans="1:6">
      <c r="A277">
        <v>4</v>
      </c>
      <c r="B277">
        <v>156</v>
      </c>
      <c r="C277">
        <v>105</v>
      </c>
      <c r="D277">
        <v>2800</v>
      </c>
      <c r="E277">
        <v>14.4</v>
      </c>
      <c r="F277">
        <v>27.9</v>
      </c>
    </row>
    <row r="278" spans="1:6">
      <c r="A278">
        <v>4</v>
      </c>
      <c r="B278">
        <v>90</v>
      </c>
      <c r="C278">
        <v>75</v>
      </c>
      <c r="D278">
        <v>2125</v>
      </c>
      <c r="E278">
        <v>14.5</v>
      </c>
      <c r="F278">
        <v>28</v>
      </c>
    </row>
    <row r="279" spans="1:6">
      <c r="A279">
        <v>4</v>
      </c>
      <c r="B279">
        <v>97</v>
      </c>
      <c r="C279">
        <v>75</v>
      </c>
      <c r="D279">
        <v>2155</v>
      </c>
      <c r="E279">
        <v>16.399999999999999</v>
      </c>
      <c r="F279">
        <v>28</v>
      </c>
    </row>
    <row r="280" spans="1:6">
      <c r="A280">
        <v>4</v>
      </c>
      <c r="B280">
        <v>120</v>
      </c>
      <c r="C280">
        <v>79</v>
      </c>
      <c r="D280">
        <v>2625</v>
      </c>
      <c r="E280">
        <v>18.600000000000001</v>
      </c>
      <c r="F280">
        <v>28</v>
      </c>
    </row>
    <row r="281" spans="1:6">
      <c r="A281">
        <v>4</v>
      </c>
      <c r="B281">
        <v>98</v>
      </c>
      <c r="C281">
        <v>80</v>
      </c>
      <c r="D281">
        <v>2164</v>
      </c>
      <c r="E281">
        <v>15</v>
      </c>
      <c r="F281">
        <v>28</v>
      </c>
    </row>
    <row r="282" spans="1:6">
      <c r="A282">
        <v>4</v>
      </c>
      <c r="B282">
        <v>107</v>
      </c>
      <c r="C282">
        <v>86</v>
      </c>
      <c r="D282">
        <v>2464</v>
      </c>
      <c r="E282">
        <v>15.5</v>
      </c>
      <c r="F282">
        <v>28</v>
      </c>
    </row>
    <row r="283" spans="1:6">
      <c r="A283">
        <v>4</v>
      </c>
      <c r="B283">
        <v>112</v>
      </c>
      <c r="C283">
        <v>88</v>
      </c>
      <c r="D283">
        <v>2605</v>
      </c>
      <c r="E283">
        <v>19.600000000000001</v>
      </c>
      <c r="F283">
        <v>28</v>
      </c>
    </row>
    <row r="284" spans="1:6">
      <c r="A284">
        <v>4</v>
      </c>
      <c r="B284">
        <v>140</v>
      </c>
      <c r="C284">
        <v>90</v>
      </c>
      <c r="D284">
        <v>2264</v>
      </c>
      <c r="E284">
        <v>15.5</v>
      </c>
      <c r="F284">
        <v>28</v>
      </c>
    </row>
    <row r="285" spans="1:6">
      <c r="A285">
        <v>4</v>
      </c>
      <c r="B285">
        <v>116</v>
      </c>
      <c r="C285">
        <v>90</v>
      </c>
      <c r="D285">
        <v>2123</v>
      </c>
      <c r="E285">
        <v>14</v>
      </c>
      <c r="F285">
        <v>28</v>
      </c>
    </row>
    <row r="286" spans="1:6">
      <c r="A286">
        <v>4</v>
      </c>
      <c r="B286">
        <v>151</v>
      </c>
      <c r="C286">
        <v>90</v>
      </c>
      <c r="D286">
        <v>2678</v>
      </c>
      <c r="E286">
        <v>16.5</v>
      </c>
      <c r="F286">
        <v>28</v>
      </c>
    </row>
    <row r="287" spans="1:6">
      <c r="A287">
        <v>4</v>
      </c>
      <c r="B287">
        <v>97</v>
      </c>
      <c r="C287">
        <v>92</v>
      </c>
      <c r="D287">
        <v>2288</v>
      </c>
      <c r="E287">
        <v>17</v>
      </c>
      <c r="F287">
        <v>28</v>
      </c>
    </row>
    <row r="288" spans="1:6">
      <c r="A288">
        <v>4</v>
      </c>
      <c r="B288">
        <v>141</v>
      </c>
      <c r="C288">
        <v>80</v>
      </c>
      <c r="D288">
        <v>3230</v>
      </c>
      <c r="E288">
        <v>20.399999999999999</v>
      </c>
      <c r="F288">
        <v>28.1</v>
      </c>
    </row>
    <row r="289" spans="1:6">
      <c r="A289">
        <v>4</v>
      </c>
      <c r="B289">
        <v>151</v>
      </c>
      <c r="C289">
        <v>90</v>
      </c>
      <c r="D289">
        <v>2670</v>
      </c>
      <c r="E289">
        <v>16</v>
      </c>
      <c r="F289">
        <v>28.4</v>
      </c>
    </row>
    <row r="290" spans="1:6">
      <c r="A290">
        <v>6</v>
      </c>
      <c r="B290">
        <v>173</v>
      </c>
      <c r="C290">
        <v>115</v>
      </c>
      <c r="D290">
        <v>2595</v>
      </c>
      <c r="E290">
        <v>11.3</v>
      </c>
      <c r="F290">
        <v>28.8</v>
      </c>
    </row>
    <row r="291" spans="1:6">
      <c r="A291">
        <v>4</v>
      </c>
      <c r="B291">
        <v>68</v>
      </c>
      <c r="C291">
        <v>49</v>
      </c>
      <c r="D291">
        <v>1867</v>
      </c>
      <c r="E291">
        <v>19.5</v>
      </c>
      <c r="F291">
        <v>29</v>
      </c>
    </row>
    <row r="292" spans="1:6">
      <c r="A292">
        <v>4</v>
      </c>
      <c r="B292">
        <v>85</v>
      </c>
      <c r="C292">
        <v>52</v>
      </c>
      <c r="D292">
        <v>2035</v>
      </c>
      <c r="E292">
        <v>22.2</v>
      </c>
      <c r="F292">
        <v>29</v>
      </c>
    </row>
    <row r="293" spans="1:6">
      <c r="A293">
        <v>4</v>
      </c>
      <c r="B293">
        <v>90</v>
      </c>
      <c r="C293">
        <v>70</v>
      </c>
      <c r="D293">
        <v>1937</v>
      </c>
      <c r="E293">
        <v>14</v>
      </c>
      <c r="F293">
        <v>29</v>
      </c>
    </row>
    <row r="294" spans="1:6">
      <c r="A294">
        <v>4</v>
      </c>
      <c r="B294">
        <v>90</v>
      </c>
      <c r="C294">
        <v>70</v>
      </c>
      <c r="D294">
        <v>1937</v>
      </c>
      <c r="E294">
        <v>14.2</v>
      </c>
      <c r="F294">
        <v>29</v>
      </c>
    </row>
    <row r="295" spans="1:6">
      <c r="A295">
        <v>4</v>
      </c>
      <c r="B295">
        <v>97</v>
      </c>
      <c r="C295">
        <v>75</v>
      </c>
      <c r="D295">
        <v>2171</v>
      </c>
      <c r="E295">
        <v>16</v>
      </c>
      <c r="F295">
        <v>29</v>
      </c>
    </row>
    <row r="296" spans="1:6">
      <c r="A296">
        <v>4</v>
      </c>
      <c r="B296">
        <v>97</v>
      </c>
      <c r="C296">
        <v>78</v>
      </c>
      <c r="D296">
        <v>1940</v>
      </c>
      <c r="E296">
        <v>14.5</v>
      </c>
      <c r="F296">
        <v>29</v>
      </c>
    </row>
    <row r="297" spans="1:6">
      <c r="A297">
        <v>4</v>
      </c>
      <c r="B297">
        <v>98</v>
      </c>
      <c r="C297">
        <v>83</v>
      </c>
      <c r="D297">
        <v>2219</v>
      </c>
      <c r="E297">
        <v>16.5</v>
      </c>
      <c r="F297">
        <v>29</v>
      </c>
    </row>
    <row r="298" spans="1:6">
      <c r="A298">
        <v>4</v>
      </c>
      <c r="B298">
        <v>135</v>
      </c>
      <c r="C298">
        <v>84</v>
      </c>
      <c r="D298">
        <v>2525</v>
      </c>
      <c r="E298">
        <v>16</v>
      </c>
      <c r="F298">
        <v>29</v>
      </c>
    </row>
    <row r="299" spans="1:6">
      <c r="A299">
        <v>4</v>
      </c>
      <c r="B299">
        <v>98</v>
      </c>
      <c r="C299">
        <v>68</v>
      </c>
      <c r="D299">
        <v>2135</v>
      </c>
      <c r="E299">
        <v>16.600000000000001</v>
      </c>
      <c r="F299">
        <v>29.5</v>
      </c>
    </row>
    <row r="300" spans="1:6">
      <c r="A300">
        <v>4</v>
      </c>
      <c r="B300">
        <v>97</v>
      </c>
      <c r="C300">
        <v>71</v>
      </c>
      <c r="D300">
        <v>1825</v>
      </c>
      <c r="E300">
        <v>12.2</v>
      </c>
      <c r="F300">
        <v>29.5</v>
      </c>
    </row>
    <row r="301" spans="1:6">
      <c r="A301">
        <v>4</v>
      </c>
      <c r="B301">
        <v>89</v>
      </c>
      <c r="C301">
        <v>62</v>
      </c>
      <c r="D301">
        <v>1845</v>
      </c>
      <c r="E301">
        <v>15.3</v>
      </c>
      <c r="F301">
        <v>29.8</v>
      </c>
    </row>
    <row r="302" spans="1:6">
      <c r="A302">
        <v>4</v>
      </c>
      <c r="B302">
        <v>134</v>
      </c>
      <c r="C302">
        <v>90</v>
      </c>
      <c r="D302">
        <v>2711</v>
      </c>
      <c r="E302">
        <v>15.5</v>
      </c>
      <c r="F302">
        <v>29.8</v>
      </c>
    </row>
    <row r="303" spans="1:6">
      <c r="A303">
        <v>4</v>
      </c>
      <c r="B303">
        <v>98</v>
      </c>
      <c r="C303">
        <v>65</v>
      </c>
      <c r="D303">
        <v>2380</v>
      </c>
      <c r="E303">
        <v>20.7</v>
      </c>
      <c r="F303">
        <v>29.9</v>
      </c>
    </row>
    <row r="304" spans="1:6">
      <c r="A304">
        <v>4</v>
      </c>
      <c r="B304">
        <v>97</v>
      </c>
      <c r="C304">
        <v>67</v>
      </c>
      <c r="D304">
        <v>1985</v>
      </c>
      <c r="E304">
        <v>16.399999999999999</v>
      </c>
      <c r="F304">
        <v>30</v>
      </c>
    </row>
    <row r="305" spans="1:6">
      <c r="A305">
        <v>4</v>
      </c>
      <c r="B305">
        <v>146</v>
      </c>
      <c r="C305">
        <v>67</v>
      </c>
      <c r="D305">
        <v>3250</v>
      </c>
      <c r="E305">
        <v>21.8</v>
      </c>
      <c r="F305">
        <v>30</v>
      </c>
    </row>
    <row r="306" spans="1:6">
      <c r="A306">
        <v>4</v>
      </c>
      <c r="B306">
        <v>98</v>
      </c>
      <c r="C306">
        <v>68</v>
      </c>
      <c r="D306">
        <v>2155</v>
      </c>
      <c r="E306">
        <v>16.5</v>
      </c>
      <c r="F306">
        <v>30</v>
      </c>
    </row>
    <row r="307" spans="1:6">
      <c r="A307">
        <v>4</v>
      </c>
      <c r="B307">
        <v>79</v>
      </c>
      <c r="C307">
        <v>70</v>
      </c>
      <c r="D307">
        <v>2074</v>
      </c>
      <c r="E307">
        <v>19.5</v>
      </c>
      <c r="F307">
        <v>30</v>
      </c>
    </row>
    <row r="308" spans="1:6">
      <c r="A308">
        <v>4</v>
      </c>
      <c r="B308">
        <v>88</v>
      </c>
      <c r="C308">
        <v>76</v>
      </c>
      <c r="D308">
        <v>2065</v>
      </c>
      <c r="E308">
        <v>14.5</v>
      </c>
      <c r="F308">
        <v>30</v>
      </c>
    </row>
    <row r="309" spans="1:6">
      <c r="A309">
        <v>4</v>
      </c>
      <c r="B309">
        <v>111</v>
      </c>
      <c r="C309">
        <v>80</v>
      </c>
      <c r="D309">
        <v>2155</v>
      </c>
      <c r="E309">
        <v>14.8</v>
      </c>
      <c r="F309">
        <v>30</v>
      </c>
    </row>
    <row r="310" spans="1:6">
      <c r="A310">
        <v>4</v>
      </c>
      <c r="B310">
        <v>135</v>
      </c>
      <c r="C310">
        <v>84</v>
      </c>
      <c r="D310">
        <v>2385</v>
      </c>
      <c r="E310">
        <v>12.9</v>
      </c>
      <c r="F310">
        <v>30</v>
      </c>
    </row>
    <row r="311" spans="1:6">
      <c r="A311">
        <v>4</v>
      </c>
      <c r="B311">
        <v>98</v>
      </c>
      <c r="C311">
        <v>63</v>
      </c>
      <c r="D311">
        <v>2051</v>
      </c>
      <c r="E311">
        <v>17</v>
      </c>
      <c r="F311">
        <v>30.5</v>
      </c>
    </row>
    <row r="312" spans="1:6">
      <c r="A312">
        <v>4</v>
      </c>
      <c r="B312">
        <v>97</v>
      </c>
      <c r="C312">
        <v>78</v>
      </c>
      <c r="D312">
        <v>2190</v>
      </c>
      <c r="E312">
        <v>14.1</v>
      </c>
      <c r="F312">
        <v>30.5</v>
      </c>
    </row>
    <row r="313" spans="1:6">
      <c r="A313">
        <v>6</v>
      </c>
      <c r="B313">
        <v>145</v>
      </c>
      <c r="C313">
        <v>76</v>
      </c>
      <c r="D313">
        <v>3160</v>
      </c>
      <c r="E313">
        <v>19.600000000000001</v>
      </c>
      <c r="F313">
        <v>30.7</v>
      </c>
    </row>
    <row r="314" spans="1:6">
      <c r="A314">
        <v>4</v>
      </c>
      <c r="B314">
        <v>105</v>
      </c>
      <c r="C314">
        <v>75</v>
      </c>
      <c r="D314">
        <v>2230</v>
      </c>
      <c r="E314">
        <v>14.5</v>
      </c>
      <c r="F314">
        <v>30.9</v>
      </c>
    </row>
    <row r="315" spans="1:6">
      <c r="A315">
        <v>4</v>
      </c>
      <c r="B315">
        <v>76</v>
      </c>
      <c r="C315">
        <v>52</v>
      </c>
      <c r="D315">
        <v>1649</v>
      </c>
      <c r="E315">
        <v>16.5</v>
      </c>
      <c r="F315">
        <v>31</v>
      </c>
    </row>
    <row r="316" spans="1:6">
      <c r="A316">
        <v>4</v>
      </c>
      <c r="B316">
        <v>71</v>
      </c>
      <c r="C316">
        <v>65</v>
      </c>
      <c r="D316">
        <v>1773</v>
      </c>
      <c r="E316">
        <v>19</v>
      </c>
      <c r="F316">
        <v>31</v>
      </c>
    </row>
    <row r="317" spans="1:6">
      <c r="A317">
        <v>4</v>
      </c>
      <c r="B317">
        <v>79</v>
      </c>
      <c r="C317">
        <v>67</v>
      </c>
      <c r="D317">
        <v>1950</v>
      </c>
      <c r="E317">
        <v>19</v>
      </c>
      <c r="F317">
        <v>31</v>
      </c>
    </row>
    <row r="318" spans="1:6">
      <c r="A318">
        <v>4</v>
      </c>
      <c r="B318">
        <v>79</v>
      </c>
      <c r="C318">
        <v>67</v>
      </c>
      <c r="D318">
        <v>2000</v>
      </c>
      <c r="E318">
        <v>16</v>
      </c>
      <c r="F318">
        <v>31</v>
      </c>
    </row>
    <row r="319" spans="1:6">
      <c r="A319">
        <v>4</v>
      </c>
      <c r="B319">
        <v>91</v>
      </c>
      <c r="C319">
        <v>68</v>
      </c>
      <c r="D319">
        <v>1970</v>
      </c>
      <c r="E319">
        <v>17.600000000000001</v>
      </c>
      <c r="F319">
        <v>31</v>
      </c>
    </row>
    <row r="320" spans="1:6">
      <c r="A320">
        <v>4</v>
      </c>
      <c r="B320">
        <v>119</v>
      </c>
      <c r="C320">
        <v>82</v>
      </c>
      <c r="D320">
        <v>2720</v>
      </c>
      <c r="E320">
        <v>19.399999999999999</v>
      </c>
      <c r="F320">
        <v>31</v>
      </c>
    </row>
    <row r="321" spans="1:6">
      <c r="A321">
        <v>4</v>
      </c>
      <c r="B321">
        <v>112</v>
      </c>
      <c r="C321">
        <v>85</v>
      </c>
      <c r="D321">
        <v>2575</v>
      </c>
      <c r="E321">
        <v>16.2</v>
      </c>
      <c r="F321">
        <v>31</v>
      </c>
    </row>
    <row r="322" spans="1:6">
      <c r="A322">
        <v>4</v>
      </c>
      <c r="B322">
        <v>120</v>
      </c>
      <c r="C322">
        <v>75</v>
      </c>
      <c r="D322">
        <v>2542</v>
      </c>
      <c r="E322">
        <v>17.5</v>
      </c>
      <c r="F322">
        <v>31.3</v>
      </c>
    </row>
    <row r="323" spans="1:6">
      <c r="A323">
        <v>4</v>
      </c>
      <c r="B323">
        <v>98</v>
      </c>
      <c r="C323">
        <v>68</v>
      </c>
      <c r="D323">
        <v>2045</v>
      </c>
      <c r="E323">
        <v>18.5</v>
      </c>
      <c r="F323">
        <v>31.5</v>
      </c>
    </row>
    <row r="324" spans="1:6">
      <c r="A324">
        <v>4</v>
      </c>
      <c r="B324">
        <v>89</v>
      </c>
      <c r="C324">
        <v>71</v>
      </c>
      <c r="D324">
        <v>1990</v>
      </c>
      <c r="E324">
        <v>14.9</v>
      </c>
      <c r="F324">
        <v>31.5</v>
      </c>
    </row>
    <row r="325" spans="1:6">
      <c r="A325">
        <v>4</v>
      </c>
      <c r="B325">
        <v>120</v>
      </c>
      <c r="C325">
        <v>74</v>
      </c>
      <c r="D325">
        <v>2635</v>
      </c>
      <c r="E325">
        <v>18.3</v>
      </c>
      <c r="F325">
        <v>31.6</v>
      </c>
    </row>
    <row r="326" spans="1:6">
      <c r="A326">
        <v>4</v>
      </c>
      <c r="B326">
        <v>85</v>
      </c>
      <c r="C326">
        <v>65</v>
      </c>
      <c r="D326">
        <v>2020</v>
      </c>
      <c r="E326">
        <v>19.2</v>
      </c>
      <c r="F326">
        <v>31.8</v>
      </c>
    </row>
    <row r="327" spans="1:6">
      <c r="A327">
        <v>4</v>
      </c>
      <c r="B327">
        <v>89</v>
      </c>
      <c r="C327">
        <v>71</v>
      </c>
      <c r="D327">
        <v>1925</v>
      </c>
      <c r="E327">
        <v>14</v>
      </c>
      <c r="F327">
        <v>31.9</v>
      </c>
    </row>
    <row r="328" spans="1:6">
      <c r="A328">
        <v>4</v>
      </c>
      <c r="B328">
        <v>83</v>
      </c>
      <c r="C328">
        <v>61</v>
      </c>
      <c r="D328">
        <v>2003</v>
      </c>
      <c r="E328">
        <v>19</v>
      </c>
      <c r="F328">
        <v>32</v>
      </c>
    </row>
    <row r="329" spans="1:6">
      <c r="A329">
        <v>4</v>
      </c>
      <c r="B329">
        <v>71</v>
      </c>
      <c r="C329">
        <v>65</v>
      </c>
      <c r="D329">
        <v>1836</v>
      </c>
      <c r="E329">
        <v>21</v>
      </c>
      <c r="F329">
        <v>32</v>
      </c>
    </row>
    <row r="330" spans="1:6">
      <c r="A330">
        <v>4</v>
      </c>
      <c r="B330">
        <v>91</v>
      </c>
      <c r="C330">
        <v>67</v>
      </c>
      <c r="D330">
        <v>1965</v>
      </c>
      <c r="E330">
        <v>15.7</v>
      </c>
      <c r="F330">
        <v>32</v>
      </c>
    </row>
    <row r="331" spans="1:6">
      <c r="A331">
        <v>4</v>
      </c>
      <c r="B331">
        <v>85</v>
      </c>
      <c r="C331">
        <v>70</v>
      </c>
      <c r="D331">
        <v>1990</v>
      </c>
      <c r="E331">
        <v>17</v>
      </c>
      <c r="F331">
        <v>32</v>
      </c>
    </row>
    <row r="332" spans="1:6">
      <c r="A332">
        <v>4</v>
      </c>
      <c r="B332">
        <v>135</v>
      </c>
      <c r="C332">
        <v>84</v>
      </c>
      <c r="D332">
        <v>2295</v>
      </c>
      <c r="E332">
        <v>11.6</v>
      </c>
      <c r="F332">
        <v>32</v>
      </c>
    </row>
    <row r="333" spans="1:6">
      <c r="A333">
        <v>4</v>
      </c>
      <c r="B333">
        <v>144</v>
      </c>
      <c r="C333">
        <v>96</v>
      </c>
      <c r="D333">
        <v>2665</v>
      </c>
      <c r="E333">
        <v>13.9</v>
      </c>
      <c r="F333">
        <v>32</v>
      </c>
    </row>
    <row r="334" spans="1:6">
      <c r="A334">
        <v>4</v>
      </c>
      <c r="B334">
        <v>98</v>
      </c>
      <c r="C334">
        <v>70</v>
      </c>
      <c r="D334">
        <v>2120</v>
      </c>
      <c r="E334">
        <v>15.5</v>
      </c>
      <c r="F334">
        <v>32.1</v>
      </c>
    </row>
    <row r="335" spans="1:6">
      <c r="A335">
        <v>4</v>
      </c>
      <c r="B335">
        <v>108</v>
      </c>
      <c r="C335">
        <v>75</v>
      </c>
      <c r="D335">
        <v>2265</v>
      </c>
      <c r="E335">
        <v>15.2</v>
      </c>
      <c r="F335">
        <v>32.200000000000003</v>
      </c>
    </row>
    <row r="336" spans="1:6">
      <c r="A336">
        <v>4</v>
      </c>
      <c r="B336">
        <v>97</v>
      </c>
      <c r="C336">
        <v>67</v>
      </c>
      <c r="D336">
        <v>2065</v>
      </c>
      <c r="E336">
        <v>17.8</v>
      </c>
      <c r="F336">
        <v>32.299999999999997</v>
      </c>
    </row>
    <row r="337" spans="1:6">
      <c r="A337">
        <v>4</v>
      </c>
      <c r="B337">
        <v>107</v>
      </c>
      <c r="C337">
        <v>72</v>
      </c>
      <c r="D337">
        <v>2290</v>
      </c>
      <c r="E337">
        <v>17</v>
      </c>
      <c r="F337">
        <v>32.4</v>
      </c>
    </row>
    <row r="338" spans="1:6">
      <c r="A338">
        <v>4</v>
      </c>
      <c r="B338">
        <v>108</v>
      </c>
      <c r="C338">
        <v>75</v>
      </c>
      <c r="D338">
        <v>2350</v>
      </c>
      <c r="E338">
        <v>16.8</v>
      </c>
      <c r="F338">
        <v>32.4</v>
      </c>
    </row>
    <row r="339" spans="1:6">
      <c r="A339">
        <v>6</v>
      </c>
      <c r="B339">
        <v>168</v>
      </c>
      <c r="C339">
        <v>132</v>
      </c>
      <c r="D339">
        <v>2910</v>
      </c>
      <c r="E339">
        <v>11.4</v>
      </c>
      <c r="F339">
        <v>32.700000000000003</v>
      </c>
    </row>
    <row r="340" spans="1:6">
      <c r="A340">
        <v>4</v>
      </c>
      <c r="B340">
        <v>78</v>
      </c>
      <c r="C340">
        <v>52</v>
      </c>
      <c r="D340">
        <v>1985</v>
      </c>
      <c r="E340">
        <v>19.399999999999999</v>
      </c>
      <c r="F340">
        <v>32.799999999999997</v>
      </c>
    </row>
    <row r="341" spans="1:6">
      <c r="A341">
        <v>4</v>
      </c>
      <c r="B341">
        <v>119</v>
      </c>
      <c r="C341">
        <v>100</v>
      </c>
      <c r="D341">
        <v>2615</v>
      </c>
      <c r="E341">
        <v>14.8</v>
      </c>
      <c r="F341">
        <v>32.9</v>
      </c>
    </row>
    <row r="342" spans="1:6">
      <c r="A342">
        <v>4</v>
      </c>
      <c r="B342">
        <v>91</v>
      </c>
      <c r="C342">
        <v>53</v>
      </c>
      <c r="D342">
        <v>1795</v>
      </c>
      <c r="E342">
        <v>17.5</v>
      </c>
      <c r="F342">
        <v>33</v>
      </c>
    </row>
    <row r="343" spans="1:6">
      <c r="A343">
        <v>4</v>
      </c>
      <c r="B343">
        <v>91</v>
      </c>
      <c r="C343">
        <v>53</v>
      </c>
      <c r="D343">
        <v>1795</v>
      </c>
      <c r="E343">
        <v>17.399999999999999</v>
      </c>
      <c r="F343">
        <v>33</v>
      </c>
    </row>
    <row r="344" spans="1:6">
      <c r="A344">
        <v>4</v>
      </c>
      <c r="B344">
        <v>105</v>
      </c>
      <c r="C344">
        <v>74</v>
      </c>
      <c r="D344">
        <v>2190</v>
      </c>
      <c r="E344">
        <v>14.2</v>
      </c>
      <c r="F344">
        <v>33</v>
      </c>
    </row>
    <row r="345" spans="1:6">
      <c r="A345">
        <v>4</v>
      </c>
      <c r="B345">
        <v>85</v>
      </c>
      <c r="C345">
        <v>70</v>
      </c>
      <c r="D345">
        <v>1945</v>
      </c>
      <c r="E345">
        <v>16.8</v>
      </c>
      <c r="F345">
        <v>33.5</v>
      </c>
    </row>
    <row r="346" spans="1:6">
      <c r="A346">
        <v>4</v>
      </c>
      <c r="B346">
        <v>98</v>
      </c>
      <c r="C346">
        <v>83</v>
      </c>
      <c r="D346">
        <v>2075</v>
      </c>
      <c r="E346">
        <v>15.9</v>
      </c>
      <c r="F346">
        <v>33.5</v>
      </c>
    </row>
    <row r="347" spans="1:6">
      <c r="A347">
        <v>4</v>
      </c>
      <c r="B347">
        <v>151</v>
      </c>
      <c r="C347">
        <v>90</v>
      </c>
      <c r="D347">
        <v>2556</v>
      </c>
      <c r="E347">
        <v>13.2</v>
      </c>
      <c r="F347">
        <v>33.5</v>
      </c>
    </row>
    <row r="348" spans="1:6">
      <c r="A348">
        <v>4</v>
      </c>
      <c r="B348">
        <v>107</v>
      </c>
      <c r="C348">
        <v>75</v>
      </c>
      <c r="D348">
        <v>2210</v>
      </c>
      <c r="E348">
        <v>14.4</v>
      </c>
      <c r="F348">
        <v>33.700000000000003</v>
      </c>
    </row>
    <row r="349" spans="1:6">
      <c r="A349">
        <v>4</v>
      </c>
      <c r="B349">
        <v>97</v>
      </c>
      <c r="C349">
        <v>67</v>
      </c>
      <c r="D349">
        <v>2145</v>
      </c>
      <c r="E349">
        <v>18</v>
      </c>
      <c r="F349">
        <v>33.799999999999997</v>
      </c>
    </row>
    <row r="350" spans="1:6">
      <c r="A350">
        <v>4</v>
      </c>
      <c r="B350">
        <v>108</v>
      </c>
      <c r="C350">
        <v>70</v>
      </c>
      <c r="D350">
        <v>2245</v>
      </c>
      <c r="E350">
        <v>16.899999999999999</v>
      </c>
      <c r="F350">
        <v>34</v>
      </c>
    </row>
    <row r="351" spans="1:6">
      <c r="A351">
        <v>4</v>
      </c>
      <c r="B351">
        <v>112</v>
      </c>
      <c r="C351">
        <v>88</v>
      </c>
      <c r="D351">
        <v>2395</v>
      </c>
      <c r="E351">
        <v>18</v>
      </c>
      <c r="F351">
        <v>34</v>
      </c>
    </row>
    <row r="352" spans="1:6">
      <c r="A352">
        <v>4</v>
      </c>
      <c r="B352">
        <v>86</v>
      </c>
      <c r="C352">
        <v>65</v>
      </c>
      <c r="D352">
        <v>1975</v>
      </c>
      <c r="E352">
        <v>15.2</v>
      </c>
      <c r="F352">
        <v>34.1</v>
      </c>
    </row>
    <row r="353" spans="1:6">
      <c r="A353">
        <v>4</v>
      </c>
      <c r="B353">
        <v>91</v>
      </c>
      <c r="C353">
        <v>68</v>
      </c>
      <c r="D353">
        <v>1985</v>
      </c>
      <c r="E353">
        <v>16</v>
      </c>
      <c r="F353">
        <v>34.1</v>
      </c>
    </row>
    <row r="354" spans="1:6">
      <c r="A354">
        <v>4</v>
      </c>
      <c r="B354">
        <v>105</v>
      </c>
      <c r="C354">
        <v>70</v>
      </c>
      <c r="D354">
        <v>2200</v>
      </c>
      <c r="E354">
        <v>13.2</v>
      </c>
      <c r="F354">
        <v>34.200000000000003</v>
      </c>
    </row>
    <row r="355" spans="1:6">
      <c r="A355">
        <v>4</v>
      </c>
      <c r="B355">
        <v>97</v>
      </c>
      <c r="C355">
        <v>78</v>
      </c>
      <c r="D355">
        <v>2188</v>
      </c>
      <c r="E355">
        <v>15.8</v>
      </c>
      <c r="F355">
        <v>34.299999999999997</v>
      </c>
    </row>
    <row r="356" spans="1:6">
      <c r="A356">
        <v>4</v>
      </c>
      <c r="B356">
        <v>98</v>
      </c>
      <c r="C356">
        <v>65</v>
      </c>
      <c r="D356">
        <v>2045</v>
      </c>
      <c r="E356">
        <v>16.2</v>
      </c>
      <c r="F356">
        <v>34.4</v>
      </c>
    </row>
    <row r="357" spans="1:6">
      <c r="A357">
        <v>4</v>
      </c>
      <c r="B357">
        <v>105</v>
      </c>
      <c r="C357">
        <v>70</v>
      </c>
      <c r="D357">
        <v>2150</v>
      </c>
      <c r="E357">
        <v>14.9</v>
      </c>
      <c r="F357">
        <v>34.5</v>
      </c>
    </row>
    <row r="358" spans="1:6">
      <c r="A358">
        <v>4</v>
      </c>
      <c r="B358">
        <v>105</v>
      </c>
      <c r="C358">
        <v>63</v>
      </c>
      <c r="D358">
        <v>2215</v>
      </c>
      <c r="E358">
        <v>14.9</v>
      </c>
      <c r="F358">
        <v>34.700000000000003</v>
      </c>
    </row>
    <row r="359" spans="1:6">
      <c r="A359">
        <v>4</v>
      </c>
      <c r="B359">
        <v>72</v>
      </c>
      <c r="C359">
        <v>69</v>
      </c>
      <c r="D359">
        <v>1613</v>
      </c>
      <c r="E359">
        <v>18</v>
      </c>
      <c r="F359">
        <v>35</v>
      </c>
    </row>
    <row r="360" spans="1:6">
      <c r="A360">
        <v>4</v>
      </c>
      <c r="B360">
        <v>122</v>
      </c>
      <c r="C360">
        <v>88</v>
      </c>
      <c r="D360">
        <v>2500</v>
      </c>
      <c r="E360">
        <v>15.1</v>
      </c>
      <c r="F360">
        <v>35</v>
      </c>
    </row>
    <row r="361" spans="1:6">
      <c r="A361">
        <v>4</v>
      </c>
      <c r="B361">
        <v>81</v>
      </c>
      <c r="C361">
        <v>60</v>
      </c>
      <c r="D361">
        <v>1760</v>
      </c>
      <c r="E361">
        <v>16.100000000000001</v>
      </c>
      <c r="F361">
        <v>35.1</v>
      </c>
    </row>
    <row r="362" spans="1:6">
      <c r="A362">
        <v>4</v>
      </c>
      <c r="B362">
        <v>98</v>
      </c>
      <c r="C362">
        <v>80</v>
      </c>
      <c r="D362">
        <v>1915</v>
      </c>
      <c r="E362">
        <v>14.4</v>
      </c>
      <c r="F362">
        <v>35.700000000000003</v>
      </c>
    </row>
    <row r="363" spans="1:6">
      <c r="A363">
        <v>4</v>
      </c>
      <c r="B363">
        <v>79</v>
      </c>
      <c r="C363">
        <v>58</v>
      </c>
      <c r="D363">
        <v>1825</v>
      </c>
      <c r="E363">
        <v>18.600000000000001</v>
      </c>
      <c r="F363">
        <v>36</v>
      </c>
    </row>
    <row r="364" spans="1:6">
      <c r="A364">
        <v>4</v>
      </c>
      <c r="B364">
        <v>98</v>
      </c>
      <c r="C364">
        <v>70</v>
      </c>
      <c r="D364">
        <v>2125</v>
      </c>
      <c r="E364">
        <v>17.3</v>
      </c>
      <c r="F364">
        <v>36</v>
      </c>
    </row>
    <row r="365" spans="1:6">
      <c r="A365">
        <v>4</v>
      </c>
      <c r="B365">
        <v>105</v>
      </c>
      <c r="C365">
        <v>74</v>
      </c>
      <c r="D365">
        <v>1980</v>
      </c>
      <c r="E365">
        <v>15.3</v>
      </c>
      <c r="F365">
        <v>36</v>
      </c>
    </row>
    <row r="366" spans="1:6">
      <c r="A366">
        <v>4</v>
      </c>
      <c r="B366">
        <v>107</v>
      </c>
      <c r="C366">
        <v>75</v>
      </c>
      <c r="D366">
        <v>2205</v>
      </c>
      <c r="E366">
        <v>14.5</v>
      </c>
      <c r="F366">
        <v>36</v>
      </c>
    </row>
    <row r="367" spans="1:6">
      <c r="A367">
        <v>4</v>
      </c>
      <c r="B367">
        <v>135</v>
      </c>
      <c r="C367">
        <v>84</v>
      </c>
      <c r="D367">
        <v>2370</v>
      </c>
      <c r="E367">
        <v>13</v>
      </c>
      <c r="F367">
        <v>36</v>
      </c>
    </row>
    <row r="368" spans="1:6">
      <c r="A368">
        <v>4</v>
      </c>
      <c r="B368">
        <v>120</v>
      </c>
      <c r="C368">
        <v>88</v>
      </c>
      <c r="D368">
        <v>2160</v>
      </c>
      <c r="E368">
        <v>14.5</v>
      </c>
      <c r="F368">
        <v>36</v>
      </c>
    </row>
    <row r="369" spans="1:6">
      <c r="A369">
        <v>4</v>
      </c>
      <c r="B369">
        <v>91</v>
      </c>
      <c r="C369">
        <v>60</v>
      </c>
      <c r="D369">
        <v>1800</v>
      </c>
      <c r="E369">
        <v>16.399999999999999</v>
      </c>
      <c r="F369">
        <v>36.1</v>
      </c>
    </row>
    <row r="370" spans="1:6">
      <c r="A370">
        <v>4</v>
      </c>
      <c r="B370">
        <v>98</v>
      </c>
      <c r="C370">
        <v>66</v>
      </c>
      <c r="D370">
        <v>1800</v>
      </c>
      <c r="E370">
        <v>14.4</v>
      </c>
      <c r="F370">
        <v>36.1</v>
      </c>
    </row>
    <row r="371" spans="1:6">
      <c r="A371">
        <v>5</v>
      </c>
      <c r="B371">
        <v>121</v>
      </c>
      <c r="C371">
        <v>67</v>
      </c>
      <c r="D371">
        <v>2950</v>
      </c>
      <c r="E371">
        <v>19.899999999999999</v>
      </c>
      <c r="F371">
        <v>36.4</v>
      </c>
    </row>
    <row r="372" spans="1:6">
      <c r="A372">
        <v>4</v>
      </c>
      <c r="B372">
        <v>85</v>
      </c>
      <c r="C372">
        <v>65</v>
      </c>
      <c r="D372">
        <v>1975</v>
      </c>
      <c r="E372">
        <v>19.399999999999999</v>
      </c>
      <c r="F372">
        <v>37</v>
      </c>
    </row>
    <row r="373" spans="1:6">
      <c r="A373">
        <v>4</v>
      </c>
      <c r="B373">
        <v>91</v>
      </c>
      <c r="C373">
        <v>68</v>
      </c>
      <c r="D373">
        <v>2025</v>
      </c>
      <c r="E373">
        <v>18.2</v>
      </c>
      <c r="F373">
        <v>37</v>
      </c>
    </row>
    <row r="374" spans="1:6">
      <c r="A374">
        <v>4</v>
      </c>
      <c r="B374">
        <v>119</v>
      </c>
      <c r="C374">
        <v>92</v>
      </c>
      <c r="D374">
        <v>2434</v>
      </c>
      <c r="E374">
        <v>15</v>
      </c>
      <c r="F374">
        <v>37</v>
      </c>
    </row>
    <row r="375" spans="1:6">
      <c r="A375">
        <v>4</v>
      </c>
      <c r="B375">
        <v>86</v>
      </c>
      <c r="C375">
        <v>65</v>
      </c>
      <c r="D375">
        <v>2019</v>
      </c>
      <c r="E375">
        <v>16.399999999999999</v>
      </c>
      <c r="F375">
        <v>37.200000000000003</v>
      </c>
    </row>
    <row r="376" spans="1:6">
      <c r="A376">
        <v>4</v>
      </c>
      <c r="B376">
        <v>91</v>
      </c>
      <c r="C376">
        <v>69</v>
      </c>
      <c r="D376">
        <v>2130</v>
      </c>
      <c r="E376">
        <v>14.7</v>
      </c>
      <c r="F376">
        <v>37.299999999999997</v>
      </c>
    </row>
    <row r="377" spans="1:6">
      <c r="A377">
        <v>4</v>
      </c>
      <c r="B377">
        <v>89</v>
      </c>
      <c r="C377">
        <v>62</v>
      </c>
      <c r="D377">
        <v>2050</v>
      </c>
      <c r="E377">
        <v>17.3</v>
      </c>
      <c r="F377">
        <v>37.700000000000003</v>
      </c>
    </row>
    <row r="378" spans="1:6">
      <c r="A378">
        <v>4</v>
      </c>
      <c r="B378">
        <v>105</v>
      </c>
      <c r="C378">
        <v>63</v>
      </c>
      <c r="D378">
        <v>2125</v>
      </c>
      <c r="E378">
        <v>14.7</v>
      </c>
      <c r="F378">
        <v>38</v>
      </c>
    </row>
    <row r="379" spans="1:6">
      <c r="A379">
        <v>4</v>
      </c>
      <c r="B379">
        <v>91</v>
      </c>
      <c r="C379">
        <v>67</v>
      </c>
      <c r="D379">
        <v>1965</v>
      </c>
      <c r="E379">
        <v>15</v>
      </c>
      <c r="F379">
        <v>38</v>
      </c>
    </row>
    <row r="380" spans="1:6">
      <c r="A380">
        <v>4</v>
      </c>
      <c r="B380">
        <v>91</v>
      </c>
      <c r="C380">
        <v>67</v>
      </c>
      <c r="D380">
        <v>1995</v>
      </c>
      <c r="E380">
        <v>16.2</v>
      </c>
      <c r="F380">
        <v>38</v>
      </c>
    </row>
    <row r="381" spans="1:6">
      <c r="A381">
        <v>6</v>
      </c>
      <c r="B381">
        <v>262</v>
      </c>
      <c r="C381">
        <v>85</v>
      </c>
      <c r="D381">
        <v>3015</v>
      </c>
      <c r="E381">
        <v>17</v>
      </c>
      <c r="F381">
        <v>38</v>
      </c>
    </row>
    <row r="382" spans="1:6">
      <c r="A382">
        <v>4</v>
      </c>
      <c r="B382">
        <v>89</v>
      </c>
      <c r="C382">
        <v>60</v>
      </c>
      <c r="D382">
        <v>1968</v>
      </c>
      <c r="E382">
        <v>18.8</v>
      </c>
      <c r="F382">
        <v>38.1</v>
      </c>
    </row>
    <row r="383" spans="1:6">
      <c r="A383">
        <v>4</v>
      </c>
      <c r="B383">
        <v>86</v>
      </c>
      <c r="C383">
        <v>64</v>
      </c>
      <c r="D383">
        <v>1875</v>
      </c>
      <c r="E383">
        <v>16.399999999999999</v>
      </c>
      <c r="F383">
        <v>39</v>
      </c>
    </row>
    <row r="384" spans="1:6">
      <c r="A384">
        <v>4</v>
      </c>
      <c r="B384">
        <v>79</v>
      </c>
      <c r="C384">
        <v>58</v>
      </c>
      <c r="D384">
        <v>1755</v>
      </c>
      <c r="E384">
        <v>16.899999999999999</v>
      </c>
      <c r="F384">
        <v>39.1</v>
      </c>
    </row>
    <row r="385" spans="1:6">
      <c r="A385">
        <v>4</v>
      </c>
      <c r="B385">
        <v>85</v>
      </c>
      <c r="C385">
        <v>70</v>
      </c>
      <c r="D385">
        <v>2070</v>
      </c>
      <c r="E385">
        <v>18.600000000000001</v>
      </c>
      <c r="F385">
        <v>39.4</v>
      </c>
    </row>
    <row r="386" spans="1:6">
      <c r="A386">
        <v>4</v>
      </c>
      <c r="B386">
        <v>85</v>
      </c>
      <c r="C386">
        <v>65</v>
      </c>
      <c r="D386">
        <v>2110</v>
      </c>
      <c r="E386">
        <v>19.2</v>
      </c>
      <c r="F386">
        <v>40.799999999999997</v>
      </c>
    </row>
    <row r="387" spans="1:6">
      <c r="A387">
        <v>4</v>
      </c>
      <c r="B387">
        <v>98</v>
      </c>
      <c r="C387">
        <v>76</v>
      </c>
      <c r="D387">
        <v>2144</v>
      </c>
      <c r="E387">
        <v>14.7</v>
      </c>
      <c r="F387">
        <v>41.5</v>
      </c>
    </row>
    <row r="388" spans="1:6">
      <c r="A388">
        <v>4</v>
      </c>
      <c r="B388">
        <v>90</v>
      </c>
      <c r="C388">
        <v>48</v>
      </c>
      <c r="D388">
        <v>1985</v>
      </c>
      <c r="E388">
        <v>21.5</v>
      </c>
      <c r="F388">
        <v>43.1</v>
      </c>
    </row>
    <row r="389" spans="1:6">
      <c r="A389">
        <v>4</v>
      </c>
      <c r="B389">
        <v>90</v>
      </c>
      <c r="C389">
        <v>48</v>
      </c>
      <c r="D389">
        <v>2335</v>
      </c>
      <c r="E389">
        <v>23.7</v>
      </c>
      <c r="F389">
        <v>43.4</v>
      </c>
    </row>
    <row r="390" spans="1:6">
      <c r="A390">
        <v>4</v>
      </c>
      <c r="B390">
        <v>97</v>
      </c>
      <c r="C390">
        <v>52</v>
      </c>
      <c r="D390">
        <v>2130</v>
      </c>
      <c r="E390">
        <v>24.6</v>
      </c>
      <c r="F390">
        <v>44</v>
      </c>
    </row>
    <row r="391" spans="1:6">
      <c r="A391">
        <v>4</v>
      </c>
      <c r="B391">
        <v>90</v>
      </c>
      <c r="C391">
        <v>48</v>
      </c>
      <c r="D391">
        <v>2085</v>
      </c>
      <c r="E391">
        <v>21.7</v>
      </c>
      <c r="F391">
        <v>44.3</v>
      </c>
    </row>
    <row r="392" spans="1:6">
      <c r="A392">
        <v>4</v>
      </c>
      <c r="B392">
        <v>91</v>
      </c>
      <c r="C392">
        <v>67</v>
      </c>
      <c r="D392">
        <v>1850</v>
      </c>
      <c r="E392">
        <v>13.8</v>
      </c>
      <c r="F392">
        <v>44.6</v>
      </c>
    </row>
    <row r="393" spans="1:6">
      <c r="A393">
        <v>4</v>
      </c>
      <c r="B393">
        <v>86</v>
      </c>
      <c r="C393">
        <v>65</v>
      </c>
      <c r="D393">
        <v>2110</v>
      </c>
      <c r="E393">
        <v>17.899999999999999</v>
      </c>
      <c r="F393">
        <v>46.6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abSelected="1" workbookViewId="0">
      <selection activeCell="K22" sqref="K22"/>
    </sheetView>
  </sheetViews>
  <sheetFormatPr baseColWidth="10" defaultRowHeight="16"/>
  <cols>
    <col min="1" max="1" width="12.1640625" bestFit="1" customWidth="1"/>
    <col min="2" max="2" width="12.1640625" customWidth="1"/>
    <col min="4" max="4" width="17" bestFit="1" customWidth="1"/>
    <col min="5" max="5" width="10.5" customWidth="1"/>
    <col min="7" max="7" width="12.83203125" customWidth="1"/>
    <col min="10" max="10" width="2" customWidth="1"/>
  </cols>
  <sheetData>
    <row r="1" spans="1:5">
      <c r="A1" s="13" t="s">
        <v>125</v>
      </c>
      <c r="B1" s="13" t="s">
        <v>298</v>
      </c>
      <c r="C1" s="13" t="s">
        <v>295</v>
      </c>
      <c r="D1" s="13" t="s">
        <v>297</v>
      </c>
      <c r="E1" s="13" t="s">
        <v>296</v>
      </c>
    </row>
    <row r="2" spans="1:5">
      <c r="A2" s="19" t="s">
        <v>126</v>
      </c>
      <c r="B2" s="20">
        <v>1</v>
      </c>
      <c r="C2" s="13">
        <v>1017.1</v>
      </c>
      <c r="D2" s="13">
        <v>4.5</v>
      </c>
      <c r="E2" s="13">
        <v>6.1840000000000002</v>
      </c>
    </row>
    <row r="3" spans="1:5">
      <c r="A3" s="19" t="s">
        <v>127</v>
      </c>
      <c r="B3" s="20">
        <f>B2+1</f>
        <v>2</v>
      </c>
      <c r="C3" s="13">
        <v>1033.0999999999999</v>
      </c>
      <c r="D3" s="13">
        <v>4.6669999999999998</v>
      </c>
      <c r="E3" s="13">
        <v>6.048</v>
      </c>
    </row>
    <row r="4" spans="1:5">
      <c r="A4" s="19" t="s">
        <v>128</v>
      </c>
      <c r="B4" s="20">
        <f t="shared" ref="B4:B67" si="0">B3+1</f>
        <v>3</v>
      </c>
      <c r="C4" s="13">
        <v>1050.5</v>
      </c>
      <c r="D4" s="13">
        <v>5.1669999999999998</v>
      </c>
      <c r="E4" s="13">
        <v>5.7210000000000001</v>
      </c>
    </row>
    <row r="5" spans="1:5">
      <c r="A5" s="19" t="s">
        <v>129</v>
      </c>
      <c r="B5" s="20">
        <f t="shared" si="0"/>
        <v>4</v>
      </c>
      <c r="C5" s="13">
        <v>1052.7</v>
      </c>
      <c r="D5" s="13">
        <v>5.4</v>
      </c>
      <c r="E5" s="13">
        <v>5.6429999999999998</v>
      </c>
    </row>
    <row r="6" spans="1:5">
      <c r="A6" s="19" t="s">
        <v>130</v>
      </c>
      <c r="B6" s="20">
        <f t="shared" si="0"/>
        <v>5</v>
      </c>
      <c r="C6" s="13">
        <v>1098.0999999999999</v>
      </c>
      <c r="D6" s="13">
        <v>6.5</v>
      </c>
      <c r="E6" s="13">
        <v>4.8869999999999996</v>
      </c>
    </row>
    <row r="7" spans="1:5">
      <c r="A7" s="19" t="s">
        <v>131</v>
      </c>
      <c r="B7" s="20">
        <f t="shared" si="0"/>
        <v>6</v>
      </c>
      <c r="C7" s="13">
        <v>1118.8</v>
      </c>
      <c r="D7" s="13">
        <v>5.8330000000000002</v>
      </c>
      <c r="E7" s="13">
        <v>4.407</v>
      </c>
    </row>
    <row r="8" spans="1:5">
      <c r="A8" s="19" t="s">
        <v>132</v>
      </c>
      <c r="B8" s="20">
        <f t="shared" si="0"/>
        <v>7</v>
      </c>
      <c r="C8" s="13">
        <v>1139.0999999999999</v>
      </c>
      <c r="D8" s="13">
        <v>5.9669999999999996</v>
      </c>
      <c r="E8" s="13">
        <v>4.2720000000000002</v>
      </c>
    </row>
    <row r="9" spans="1:5">
      <c r="A9" s="19" t="s">
        <v>133</v>
      </c>
      <c r="B9" s="20">
        <f t="shared" si="0"/>
        <v>8</v>
      </c>
      <c r="C9" s="13">
        <v>1151.4000000000001</v>
      </c>
      <c r="D9" s="13">
        <v>5.5330000000000004</v>
      </c>
      <c r="E9" s="13">
        <v>3.4860000000000002</v>
      </c>
    </row>
    <row r="10" spans="1:5">
      <c r="A10" s="19" t="s">
        <v>134</v>
      </c>
      <c r="B10" s="20">
        <f t="shared" si="0"/>
        <v>9</v>
      </c>
      <c r="C10" s="13">
        <v>1190.0999999999999</v>
      </c>
      <c r="D10" s="13">
        <v>6.3330000000000002</v>
      </c>
      <c r="E10" s="13">
        <v>3.516</v>
      </c>
    </row>
    <row r="11" spans="1:5">
      <c r="A11" s="19" t="s">
        <v>135</v>
      </c>
      <c r="B11" s="20">
        <f t="shared" si="0"/>
        <v>10</v>
      </c>
      <c r="C11" s="13">
        <v>1225.5999999999999</v>
      </c>
      <c r="D11" s="13">
        <v>5.6</v>
      </c>
      <c r="E11" s="13">
        <v>3.1720000000000002</v>
      </c>
    </row>
    <row r="12" spans="1:5">
      <c r="A12" s="19" t="s">
        <v>136</v>
      </c>
      <c r="B12" s="20">
        <f t="shared" si="0"/>
        <v>11</v>
      </c>
      <c r="C12" s="13">
        <v>1249.3</v>
      </c>
      <c r="D12" s="13">
        <v>5.6</v>
      </c>
      <c r="E12" s="13">
        <v>3.0870000000000002</v>
      </c>
    </row>
    <row r="13" spans="1:5">
      <c r="A13" s="19" t="s">
        <v>137</v>
      </c>
      <c r="B13" s="20">
        <f t="shared" si="0"/>
        <v>12</v>
      </c>
      <c r="C13" s="13">
        <v>1286.5999999999999</v>
      </c>
      <c r="D13" s="13">
        <v>4.9329999999999998</v>
      </c>
      <c r="E13" s="13">
        <v>3.45</v>
      </c>
    </row>
    <row r="14" spans="1:5">
      <c r="A14" s="19" t="s">
        <v>138</v>
      </c>
      <c r="B14" s="20">
        <f t="shared" si="0"/>
        <v>13</v>
      </c>
      <c r="C14" s="13">
        <v>1335.1</v>
      </c>
      <c r="D14" s="13">
        <v>5.4329999999999998</v>
      </c>
      <c r="E14" s="13">
        <v>4.07</v>
      </c>
    </row>
    <row r="15" spans="1:5">
      <c r="A15" s="19" t="s">
        <v>139</v>
      </c>
      <c r="B15" s="20">
        <f t="shared" si="0"/>
        <v>14</v>
      </c>
      <c r="C15" s="13">
        <v>1371.5</v>
      </c>
      <c r="D15" s="13">
        <v>4.867</v>
      </c>
      <c r="E15" s="13">
        <v>5.508</v>
      </c>
    </row>
    <row r="16" spans="1:5">
      <c r="A16" s="19" t="s">
        <v>140</v>
      </c>
      <c r="B16" s="20">
        <f t="shared" si="0"/>
        <v>15</v>
      </c>
      <c r="C16" s="13">
        <v>1390.7</v>
      </c>
      <c r="D16" s="13">
        <v>4.8</v>
      </c>
      <c r="E16" s="13">
        <v>6.8630000000000004</v>
      </c>
    </row>
    <row r="17" spans="1:11">
      <c r="A17" s="19" t="s">
        <v>141</v>
      </c>
      <c r="B17" s="20">
        <f t="shared" si="0"/>
        <v>16</v>
      </c>
      <c r="C17" s="13">
        <v>1431.8</v>
      </c>
      <c r="D17" s="13">
        <v>4.4669999999999996</v>
      </c>
      <c r="E17" s="13">
        <v>8.3770000000000007</v>
      </c>
    </row>
    <row r="18" spans="1:11">
      <c r="A18" s="19" t="s">
        <v>142</v>
      </c>
      <c r="B18" s="20">
        <f t="shared" si="0"/>
        <v>17</v>
      </c>
      <c r="C18" s="13">
        <v>1446.5</v>
      </c>
      <c r="D18" s="13">
        <v>5.6</v>
      </c>
      <c r="E18" s="13">
        <v>9.8940000000000001</v>
      </c>
    </row>
    <row r="19" spans="1:11">
      <c r="A19" s="19" t="s">
        <v>143</v>
      </c>
      <c r="B19" s="20">
        <f t="shared" si="0"/>
        <v>18</v>
      </c>
      <c r="C19" s="13">
        <v>1484.8</v>
      </c>
      <c r="D19" s="13">
        <v>5.0670000000000002</v>
      </c>
      <c r="E19" s="13">
        <v>10.568</v>
      </c>
      <c r="G19" t="s">
        <v>14</v>
      </c>
      <c r="H19">
        <f>STEYX(C2:C5,B2:B5)</f>
        <v>5.5402166022638211</v>
      </c>
    </row>
    <row r="20" spans="1:11">
      <c r="A20" s="19" t="s">
        <v>144</v>
      </c>
      <c r="B20" s="20">
        <f t="shared" si="0"/>
        <v>19</v>
      </c>
      <c r="C20" s="13">
        <v>1513.7</v>
      </c>
      <c r="D20" s="13">
        <v>5.5670000000000002</v>
      </c>
      <c r="E20" s="13">
        <v>11.48</v>
      </c>
      <c r="K20" t="s">
        <v>18</v>
      </c>
    </row>
    <row r="21" spans="1:11">
      <c r="A21" s="19" t="s">
        <v>145</v>
      </c>
      <c r="B21" s="20">
        <f t="shared" si="0"/>
        <v>20</v>
      </c>
      <c r="C21" s="13">
        <v>1552.8</v>
      </c>
      <c r="D21" s="13">
        <v>6.133</v>
      </c>
      <c r="E21" s="13">
        <v>12.115</v>
      </c>
      <c r="G21" t="s">
        <v>299</v>
      </c>
      <c r="I21">
        <f>12.42*5+1007.3</f>
        <v>1069.3999999999999</v>
      </c>
      <c r="K21">
        <f>C6-I21</f>
        <v>28.700000000000045</v>
      </c>
    </row>
    <row r="22" spans="1:11">
      <c r="A22" s="19" t="s">
        <v>146</v>
      </c>
      <c r="B22" s="20">
        <f t="shared" si="0"/>
        <v>21</v>
      </c>
      <c r="C22" s="13">
        <v>1569.4</v>
      </c>
      <c r="D22" s="13">
        <v>9.0670000000000002</v>
      </c>
      <c r="E22" s="13">
        <v>11.03</v>
      </c>
    </row>
    <row r="23" spans="1:11">
      <c r="A23" s="19" t="s">
        <v>147</v>
      </c>
      <c r="B23" s="20">
        <f t="shared" si="0"/>
        <v>22</v>
      </c>
      <c r="C23" s="13">
        <v>1605</v>
      </c>
      <c r="D23" s="13">
        <v>8.6669999999999998</v>
      </c>
      <c r="E23" s="13">
        <v>9.6720000000000006</v>
      </c>
    </row>
    <row r="24" spans="1:11">
      <c r="A24" s="19" t="s">
        <v>148</v>
      </c>
      <c r="B24" s="20">
        <f t="shared" si="0"/>
        <v>23</v>
      </c>
      <c r="C24" s="13">
        <v>1662.4</v>
      </c>
      <c r="D24" s="13">
        <v>8.3330000000000002</v>
      </c>
      <c r="E24" s="13">
        <v>8.6969999999999992</v>
      </c>
    </row>
    <row r="25" spans="1:11">
      <c r="A25" s="19" t="s">
        <v>149</v>
      </c>
      <c r="B25" s="20">
        <f t="shared" si="0"/>
        <v>24</v>
      </c>
      <c r="C25" s="13">
        <v>1713.9</v>
      </c>
      <c r="D25" s="13">
        <v>7.8</v>
      </c>
      <c r="E25" s="13">
        <v>7.3049999999999997</v>
      </c>
    </row>
    <row r="26" spans="1:11">
      <c r="A26" s="19" t="s">
        <v>150</v>
      </c>
      <c r="B26" s="20">
        <f t="shared" si="0"/>
        <v>25</v>
      </c>
      <c r="C26" s="13">
        <v>1771.9</v>
      </c>
      <c r="D26" s="13">
        <v>8.5329999999999995</v>
      </c>
      <c r="E26" s="13">
        <v>6.4109999999999996</v>
      </c>
    </row>
    <row r="27" spans="1:11">
      <c r="A27" s="19" t="s">
        <v>151</v>
      </c>
      <c r="B27" s="20">
        <f t="shared" si="0"/>
        <v>26</v>
      </c>
      <c r="C27" s="13">
        <v>1804.2</v>
      </c>
      <c r="D27" s="13">
        <v>7.4</v>
      </c>
      <c r="E27" s="13">
        <v>6.0609999999999999</v>
      </c>
    </row>
    <row r="28" spans="1:11">
      <c r="A28" s="19" t="s">
        <v>152</v>
      </c>
      <c r="B28" s="20">
        <f t="shared" si="0"/>
        <v>27</v>
      </c>
      <c r="C28" s="13">
        <v>1837.7</v>
      </c>
      <c r="D28" s="13">
        <v>7.6</v>
      </c>
      <c r="E28" s="13">
        <v>5.5039999999999996</v>
      </c>
    </row>
    <row r="29" spans="1:11">
      <c r="A29" s="19" t="s">
        <v>153</v>
      </c>
      <c r="B29" s="20">
        <f t="shared" si="0"/>
        <v>28</v>
      </c>
      <c r="C29" s="13">
        <v>1884.5</v>
      </c>
      <c r="D29" s="13">
        <v>7.3330000000000002</v>
      </c>
      <c r="E29" s="13">
        <v>5.0149999999999997</v>
      </c>
    </row>
    <row r="30" spans="1:11">
      <c r="A30" s="19" t="s">
        <v>154</v>
      </c>
      <c r="B30" s="20">
        <f t="shared" si="0"/>
        <v>29</v>
      </c>
      <c r="C30" s="13">
        <v>1938.5</v>
      </c>
      <c r="D30" s="13">
        <v>8.2330000000000005</v>
      </c>
      <c r="E30" s="13">
        <v>5.8449999999999998</v>
      </c>
    </row>
    <row r="31" spans="1:11">
      <c r="A31" s="19" t="s">
        <v>155</v>
      </c>
      <c r="B31" s="20">
        <f t="shared" si="0"/>
        <v>30</v>
      </c>
      <c r="C31" s="13">
        <v>2005.2</v>
      </c>
      <c r="D31" s="13">
        <v>6.9329999999999998</v>
      </c>
      <c r="E31" s="13">
        <v>6.798</v>
      </c>
    </row>
    <row r="32" spans="1:11">
      <c r="A32" s="19" t="s">
        <v>156</v>
      </c>
      <c r="B32" s="20">
        <f t="shared" si="0"/>
        <v>31</v>
      </c>
      <c r="C32" s="13">
        <v>2066</v>
      </c>
      <c r="D32" s="13">
        <v>6.8</v>
      </c>
      <c r="E32" s="13">
        <v>6.6520000000000001</v>
      </c>
    </row>
    <row r="33" spans="1:5">
      <c r="A33" s="19" t="s">
        <v>157</v>
      </c>
      <c r="B33" s="20">
        <f t="shared" si="0"/>
        <v>32</v>
      </c>
      <c r="C33" s="13">
        <v>2110.8000000000002</v>
      </c>
      <c r="D33" s="13">
        <v>6.3</v>
      </c>
      <c r="E33" s="13">
        <v>6.6360000000000001</v>
      </c>
    </row>
    <row r="34" spans="1:5">
      <c r="A34" s="19" t="s">
        <v>158</v>
      </c>
      <c r="B34" s="20">
        <f t="shared" si="0"/>
        <v>33</v>
      </c>
      <c r="C34" s="13">
        <v>2149.1</v>
      </c>
      <c r="D34" s="13">
        <v>6.867</v>
      </c>
      <c r="E34" s="13">
        <v>6.5590000000000002</v>
      </c>
    </row>
    <row r="35" spans="1:5">
      <c r="A35" s="19" t="s">
        <v>159</v>
      </c>
      <c r="B35" s="20">
        <f t="shared" si="0"/>
        <v>34</v>
      </c>
      <c r="C35" s="13">
        <v>2274.6999999999998</v>
      </c>
      <c r="D35" s="13">
        <v>5.8330000000000002</v>
      </c>
      <c r="E35" s="13">
        <v>7.03</v>
      </c>
    </row>
    <row r="36" spans="1:5">
      <c r="A36" s="19" t="s">
        <v>160</v>
      </c>
      <c r="B36" s="20">
        <f t="shared" si="0"/>
        <v>35</v>
      </c>
      <c r="C36" s="13">
        <v>2335.1999999999998</v>
      </c>
      <c r="D36" s="13">
        <v>6</v>
      </c>
      <c r="E36" s="13">
        <v>7.9829999999999997</v>
      </c>
    </row>
    <row r="37" spans="1:5">
      <c r="A37" s="19" t="s">
        <v>161</v>
      </c>
      <c r="B37" s="20">
        <f t="shared" si="0"/>
        <v>36</v>
      </c>
      <c r="C37" s="13">
        <v>2416</v>
      </c>
      <c r="D37" s="13">
        <v>5.5670000000000002</v>
      </c>
      <c r="E37" s="13">
        <v>8.9570000000000007</v>
      </c>
    </row>
    <row r="38" spans="1:5">
      <c r="A38" s="19" t="s">
        <v>162</v>
      </c>
      <c r="B38" s="20">
        <f t="shared" si="0"/>
        <v>37</v>
      </c>
      <c r="C38" s="13">
        <v>2463.3000000000002</v>
      </c>
      <c r="D38" s="13">
        <v>6.3</v>
      </c>
      <c r="E38" s="13">
        <v>9.8160000000000007</v>
      </c>
    </row>
    <row r="39" spans="1:5">
      <c r="A39" s="19" t="s">
        <v>163</v>
      </c>
      <c r="B39" s="20">
        <f t="shared" si="0"/>
        <v>38</v>
      </c>
      <c r="C39" s="13">
        <v>2526.4</v>
      </c>
      <c r="D39" s="13">
        <v>5.5670000000000002</v>
      </c>
      <c r="E39" s="13">
        <v>10.705</v>
      </c>
    </row>
    <row r="40" spans="1:5">
      <c r="A40" s="19" t="s">
        <v>164</v>
      </c>
      <c r="B40" s="20">
        <f t="shared" si="0"/>
        <v>39</v>
      </c>
      <c r="C40" s="13">
        <v>2599.6999999999998</v>
      </c>
      <c r="D40" s="13">
        <v>5.8330000000000002</v>
      </c>
      <c r="E40" s="13">
        <v>11.721</v>
      </c>
    </row>
    <row r="41" spans="1:5">
      <c r="A41" s="19" t="s">
        <v>165</v>
      </c>
      <c r="B41" s="20">
        <f t="shared" si="0"/>
        <v>40</v>
      </c>
      <c r="C41" s="13">
        <v>2659.4</v>
      </c>
      <c r="D41" s="13">
        <v>5.633</v>
      </c>
      <c r="E41" s="13">
        <v>12.71</v>
      </c>
    </row>
    <row r="42" spans="1:5">
      <c r="A42" s="19" t="s">
        <v>166</v>
      </c>
      <c r="B42" s="20">
        <f t="shared" si="0"/>
        <v>41</v>
      </c>
      <c r="C42" s="13">
        <v>2724.1</v>
      </c>
      <c r="D42" s="13">
        <v>6.7670000000000003</v>
      </c>
      <c r="E42" s="13">
        <v>14.254</v>
      </c>
    </row>
    <row r="43" spans="1:5">
      <c r="A43" s="19" t="s">
        <v>167</v>
      </c>
      <c r="B43" s="20">
        <f t="shared" si="0"/>
        <v>42</v>
      </c>
      <c r="C43" s="13">
        <v>2728</v>
      </c>
      <c r="D43" s="13">
        <v>7.2</v>
      </c>
      <c r="E43" s="13">
        <v>14.45</v>
      </c>
    </row>
    <row r="44" spans="1:5">
      <c r="A44" s="19" t="s">
        <v>168</v>
      </c>
      <c r="B44" s="20">
        <f t="shared" si="0"/>
        <v>43</v>
      </c>
      <c r="C44" s="13">
        <v>2785.2</v>
      </c>
      <c r="D44" s="13">
        <v>7.5670000000000002</v>
      </c>
      <c r="E44" s="13">
        <v>12.888</v>
      </c>
    </row>
    <row r="45" spans="1:5">
      <c r="A45" s="19" t="s">
        <v>169</v>
      </c>
      <c r="B45" s="20">
        <f t="shared" si="0"/>
        <v>44</v>
      </c>
      <c r="C45" s="13">
        <v>2915.3</v>
      </c>
      <c r="D45" s="13">
        <v>7.0330000000000004</v>
      </c>
      <c r="E45" s="13">
        <v>12.551</v>
      </c>
    </row>
    <row r="46" spans="1:5">
      <c r="A46" s="19" t="s">
        <v>170</v>
      </c>
      <c r="B46" s="20">
        <f t="shared" si="0"/>
        <v>45</v>
      </c>
      <c r="C46" s="13">
        <v>3051.4</v>
      </c>
      <c r="D46" s="13">
        <v>7.9669999999999996</v>
      </c>
      <c r="E46" s="13">
        <v>11.193</v>
      </c>
    </row>
    <row r="47" spans="1:5">
      <c r="A47" s="19" t="s">
        <v>171</v>
      </c>
      <c r="B47" s="20">
        <f t="shared" si="0"/>
        <v>46</v>
      </c>
      <c r="C47" s="13">
        <v>3084.3</v>
      </c>
      <c r="D47" s="13">
        <v>7.2670000000000003</v>
      </c>
      <c r="E47" s="13">
        <v>9.81</v>
      </c>
    </row>
    <row r="48" spans="1:5">
      <c r="A48" s="19" t="s">
        <v>172</v>
      </c>
      <c r="B48" s="20">
        <f t="shared" si="0"/>
        <v>47</v>
      </c>
      <c r="C48" s="13">
        <v>3177</v>
      </c>
      <c r="D48" s="13">
        <v>7.2670000000000003</v>
      </c>
      <c r="E48" s="13">
        <v>10.856</v>
      </c>
    </row>
    <row r="49" spans="1:5">
      <c r="A49" s="19" t="s">
        <v>173</v>
      </c>
      <c r="B49" s="20">
        <f t="shared" si="0"/>
        <v>48</v>
      </c>
      <c r="C49" s="13">
        <v>3194.7</v>
      </c>
      <c r="D49" s="13">
        <v>7.9</v>
      </c>
      <c r="E49" s="13">
        <v>9.577</v>
      </c>
    </row>
    <row r="50" spans="1:5">
      <c r="A50" s="19" t="s">
        <v>174</v>
      </c>
      <c r="B50" s="20">
        <f t="shared" si="0"/>
        <v>49</v>
      </c>
      <c r="C50" s="13">
        <v>3184.9</v>
      </c>
      <c r="D50" s="13">
        <v>9.5</v>
      </c>
      <c r="E50" s="13">
        <v>7.6319999999999997</v>
      </c>
    </row>
    <row r="51" spans="1:5">
      <c r="A51" s="19" t="s">
        <v>175</v>
      </c>
      <c r="B51" s="20">
        <f t="shared" si="0"/>
        <v>50</v>
      </c>
      <c r="C51" s="13">
        <v>3240.9</v>
      </c>
      <c r="D51" s="13">
        <v>9.3670000000000009</v>
      </c>
      <c r="E51" s="13">
        <v>6.8019999999999996</v>
      </c>
    </row>
    <row r="52" spans="1:5">
      <c r="A52" s="19" t="s">
        <v>176</v>
      </c>
      <c r="B52" s="20">
        <f t="shared" si="0"/>
        <v>51</v>
      </c>
      <c r="C52" s="13">
        <v>3274.4</v>
      </c>
      <c r="D52" s="13">
        <v>9.6999999999999993</v>
      </c>
      <c r="E52" s="13">
        <v>5.7939999999999996</v>
      </c>
    </row>
    <row r="53" spans="1:5">
      <c r="A53" s="19" t="s">
        <v>177</v>
      </c>
      <c r="B53" s="20">
        <f t="shared" si="0"/>
        <v>52</v>
      </c>
      <c r="C53" s="13">
        <v>3312.5</v>
      </c>
      <c r="D53" s="13">
        <v>10.266999999999999</v>
      </c>
      <c r="E53" s="13">
        <v>4.5129999999999999</v>
      </c>
    </row>
    <row r="54" spans="1:5">
      <c r="A54" s="19" t="s">
        <v>178</v>
      </c>
      <c r="B54" s="20">
        <f t="shared" si="0"/>
        <v>53</v>
      </c>
      <c r="C54" s="13">
        <v>3381</v>
      </c>
      <c r="D54" s="13">
        <v>11.167</v>
      </c>
      <c r="E54" s="13">
        <v>3.6160000000000001</v>
      </c>
    </row>
    <row r="55" spans="1:5">
      <c r="A55" s="19" t="s">
        <v>179</v>
      </c>
      <c r="B55" s="20">
        <f t="shared" si="0"/>
        <v>54</v>
      </c>
      <c r="C55" s="13">
        <v>3482.2</v>
      </c>
      <c r="D55" s="13">
        <v>10</v>
      </c>
      <c r="E55" s="13">
        <v>3.3290000000000002</v>
      </c>
    </row>
    <row r="56" spans="1:5">
      <c r="A56" s="19" t="s">
        <v>180</v>
      </c>
      <c r="B56" s="20">
        <f t="shared" si="0"/>
        <v>55</v>
      </c>
      <c r="C56" s="13">
        <v>3587.1</v>
      </c>
      <c r="D56" s="13">
        <v>9.1329999999999991</v>
      </c>
      <c r="E56" s="13">
        <v>2.63</v>
      </c>
    </row>
    <row r="57" spans="1:5">
      <c r="A57" s="19" t="s">
        <v>181</v>
      </c>
      <c r="B57" s="20">
        <f t="shared" si="0"/>
        <v>56</v>
      </c>
      <c r="C57" s="13">
        <v>3688.1</v>
      </c>
      <c r="D57" s="13">
        <v>8.1669999999999998</v>
      </c>
      <c r="E57" s="13">
        <v>3.306</v>
      </c>
    </row>
    <row r="58" spans="1:5">
      <c r="A58" s="19" t="s">
        <v>182</v>
      </c>
      <c r="B58" s="20">
        <f t="shared" si="0"/>
        <v>57</v>
      </c>
      <c r="C58" s="13">
        <v>3807.4</v>
      </c>
      <c r="D58" s="13">
        <v>8.4329999999999998</v>
      </c>
      <c r="E58" s="13">
        <v>4.4790000000000001</v>
      </c>
    </row>
    <row r="59" spans="1:5">
      <c r="A59" s="19" t="s">
        <v>183</v>
      </c>
      <c r="B59" s="20">
        <f t="shared" si="0"/>
        <v>58</v>
      </c>
      <c r="C59" s="13">
        <v>3906.3</v>
      </c>
      <c r="D59" s="13">
        <v>7.4</v>
      </c>
      <c r="E59" s="13">
        <v>4.3220000000000001</v>
      </c>
    </row>
    <row r="60" spans="1:5">
      <c r="A60" s="19" t="s">
        <v>184</v>
      </c>
      <c r="B60" s="20">
        <f t="shared" si="0"/>
        <v>59</v>
      </c>
      <c r="C60" s="13">
        <v>3976</v>
      </c>
      <c r="D60" s="13">
        <v>7.3</v>
      </c>
      <c r="E60" s="13">
        <v>4.1929999999999996</v>
      </c>
    </row>
    <row r="61" spans="1:5">
      <c r="A61" s="19" t="s">
        <v>185</v>
      </c>
      <c r="B61" s="20">
        <f t="shared" si="0"/>
        <v>60</v>
      </c>
      <c r="C61" s="13">
        <v>4034</v>
      </c>
      <c r="D61" s="13">
        <v>6.9669999999999996</v>
      </c>
      <c r="E61" s="13">
        <v>4.0590000000000002</v>
      </c>
    </row>
    <row r="62" spans="1:5">
      <c r="A62" s="19" t="s">
        <v>186</v>
      </c>
      <c r="B62" s="20">
        <f t="shared" si="0"/>
        <v>61</v>
      </c>
      <c r="C62" s="13">
        <v>4117.2</v>
      </c>
      <c r="D62" s="13">
        <v>7.7670000000000003</v>
      </c>
      <c r="E62" s="13">
        <v>3.6120000000000001</v>
      </c>
    </row>
    <row r="63" spans="1:5">
      <c r="A63" s="19" t="s">
        <v>187</v>
      </c>
      <c r="B63" s="20">
        <f t="shared" si="0"/>
        <v>62</v>
      </c>
      <c r="C63" s="13">
        <v>4175.7</v>
      </c>
      <c r="D63" s="13">
        <v>7.2</v>
      </c>
      <c r="E63" s="13">
        <v>3.7130000000000001</v>
      </c>
    </row>
    <row r="64" spans="1:5">
      <c r="A64" s="19" t="s">
        <v>188</v>
      </c>
      <c r="B64" s="20">
        <f t="shared" si="0"/>
        <v>63</v>
      </c>
      <c r="C64" s="13">
        <v>4258.3</v>
      </c>
      <c r="D64" s="13">
        <v>7.0670000000000002</v>
      </c>
      <c r="E64" s="13">
        <v>3.3650000000000002</v>
      </c>
    </row>
    <row r="65" spans="1:5">
      <c r="A65" s="19" t="s">
        <v>189</v>
      </c>
      <c r="B65" s="20">
        <f t="shared" si="0"/>
        <v>64</v>
      </c>
      <c r="C65" s="13">
        <v>4318.7</v>
      </c>
      <c r="D65" s="13">
        <v>6.7329999999999997</v>
      </c>
      <c r="E65" s="13">
        <v>3.53</v>
      </c>
    </row>
    <row r="66" spans="1:5">
      <c r="A66" s="19" t="s">
        <v>190</v>
      </c>
      <c r="B66" s="20">
        <f t="shared" si="0"/>
        <v>65</v>
      </c>
      <c r="C66" s="13">
        <v>4382.3999999999996</v>
      </c>
      <c r="D66" s="13">
        <v>7.5330000000000004</v>
      </c>
      <c r="E66" s="13">
        <v>3.1080000000000001</v>
      </c>
    </row>
    <row r="67" spans="1:5">
      <c r="A67" s="19" t="s">
        <v>191</v>
      </c>
      <c r="B67" s="20">
        <f t="shared" si="0"/>
        <v>66</v>
      </c>
      <c r="C67" s="13">
        <v>4423.2</v>
      </c>
      <c r="D67" s="13">
        <v>7.1</v>
      </c>
      <c r="E67" s="13">
        <v>1.64</v>
      </c>
    </row>
    <row r="68" spans="1:5">
      <c r="A68" s="19" t="s">
        <v>192</v>
      </c>
      <c r="B68" s="20">
        <f t="shared" ref="B68:B131" si="1">B67+1</f>
        <v>67</v>
      </c>
      <c r="C68" s="13">
        <v>4491.3</v>
      </c>
      <c r="D68" s="13">
        <v>6.8330000000000002</v>
      </c>
      <c r="E68" s="13">
        <v>1.6479999999999999</v>
      </c>
    </row>
    <row r="69" spans="1:5">
      <c r="A69" s="19" t="s">
        <v>193</v>
      </c>
      <c r="B69" s="20">
        <f t="shared" si="1"/>
        <v>68</v>
      </c>
      <c r="C69" s="13">
        <v>4543.3</v>
      </c>
      <c r="D69" s="13">
        <v>6.5</v>
      </c>
      <c r="E69" s="13">
        <v>1.3169999999999999</v>
      </c>
    </row>
    <row r="70" spans="1:5">
      <c r="A70" s="19" t="s">
        <v>194</v>
      </c>
      <c r="B70" s="20">
        <f t="shared" si="1"/>
        <v>69</v>
      </c>
      <c r="C70" s="13">
        <v>4611.1000000000004</v>
      </c>
      <c r="D70" s="13">
        <v>7.133</v>
      </c>
      <c r="E70" s="13">
        <v>2.19</v>
      </c>
    </row>
    <row r="71" spans="1:5">
      <c r="A71" s="19" t="s">
        <v>195</v>
      </c>
      <c r="B71" s="20">
        <f t="shared" si="1"/>
        <v>70</v>
      </c>
      <c r="C71" s="13">
        <v>4686.7</v>
      </c>
      <c r="D71" s="13">
        <v>6.2</v>
      </c>
      <c r="E71" s="13">
        <v>3.7770000000000001</v>
      </c>
    </row>
    <row r="72" spans="1:5">
      <c r="A72" s="19" t="s">
        <v>196</v>
      </c>
      <c r="B72" s="20">
        <f t="shared" si="1"/>
        <v>71</v>
      </c>
      <c r="C72" s="13">
        <v>4764.5</v>
      </c>
      <c r="D72" s="13">
        <v>5.867</v>
      </c>
      <c r="E72" s="13">
        <v>4.165</v>
      </c>
    </row>
    <row r="73" spans="1:5">
      <c r="A73" s="19" t="s">
        <v>197</v>
      </c>
      <c r="B73" s="20">
        <f t="shared" si="1"/>
        <v>72</v>
      </c>
      <c r="C73" s="13">
        <v>4883.1000000000004</v>
      </c>
      <c r="D73" s="13">
        <v>5.5670000000000002</v>
      </c>
      <c r="E73" s="13">
        <v>4.4740000000000002</v>
      </c>
    </row>
    <row r="74" spans="1:5">
      <c r="A74" s="19" t="s">
        <v>198</v>
      </c>
      <c r="B74" s="20">
        <f t="shared" si="1"/>
        <v>73</v>
      </c>
      <c r="C74" s="13">
        <v>4948.6000000000004</v>
      </c>
      <c r="D74" s="13">
        <v>6.133</v>
      </c>
      <c r="E74" s="13">
        <v>3.9449999999999998</v>
      </c>
    </row>
    <row r="75" spans="1:5">
      <c r="A75" s="19" t="s">
        <v>199</v>
      </c>
      <c r="B75" s="20">
        <f t="shared" si="1"/>
        <v>74</v>
      </c>
      <c r="C75" s="13">
        <v>5059.3</v>
      </c>
      <c r="D75" s="13">
        <v>5.4</v>
      </c>
      <c r="E75" s="13">
        <v>3.9020000000000001</v>
      </c>
    </row>
    <row r="76" spans="1:5">
      <c r="A76" s="19" t="s">
        <v>200</v>
      </c>
      <c r="B76" s="20">
        <f t="shared" si="1"/>
        <v>75</v>
      </c>
      <c r="C76" s="13">
        <v>5142.8</v>
      </c>
      <c r="D76" s="13">
        <v>5.367</v>
      </c>
      <c r="E76" s="13">
        <v>4.1189999999999998</v>
      </c>
    </row>
    <row r="77" spans="1:5">
      <c r="A77" s="19" t="s">
        <v>201</v>
      </c>
      <c r="B77" s="20">
        <f t="shared" si="1"/>
        <v>76</v>
      </c>
      <c r="C77" s="13">
        <v>5251</v>
      </c>
      <c r="D77" s="13">
        <v>5.0670000000000002</v>
      </c>
      <c r="E77" s="13">
        <v>4.2939999999999996</v>
      </c>
    </row>
    <row r="78" spans="1:5">
      <c r="A78" s="19" t="s">
        <v>202</v>
      </c>
      <c r="B78" s="20">
        <f t="shared" si="1"/>
        <v>77</v>
      </c>
      <c r="C78" s="13">
        <v>5360.3</v>
      </c>
      <c r="D78" s="13">
        <v>5.6</v>
      </c>
      <c r="E78" s="13">
        <v>4.8250000000000002</v>
      </c>
    </row>
    <row r="79" spans="1:5">
      <c r="A79" s="19" t="s">
        <v>203</v>
      </c>
      <c r="B79" s="20">
        <f t="shared" si="1"/>
        <v>78</v>
      </c>
      <c r="C79" s="13">
        <v>5453.6</v>
      </c>
      <c r="D79" s="13">
        <v>5.2</v>
      </c>
      <c r="E79" s="13">
        <v>5.218</v>
      </c>
    </row>
    <row r="80" spans="1:5">
      <c r="A80" s="19" t="s">
        <v>204</v>
      </c>
      <c r="B80" s="20">
        <f t="shared" si="1"/>
        <v>79</v>
      </c>
      <c r="C80" s="13">
        <v>5532.9</v>
      </c>
      <c r="D80" s="13">
        <v>5.1669999999999998</v>
      </c>
      <c r="E80" s="13">
        <v>4.6740000000000004</v>
      </c>
    </row>
    <row r="81" spans="1:5">
      <c r="A81" s="19" t="s">
        <v>205</v>
      </c>
      <c r="B81" s="20">
        <f t="shared" si="1"/>
        <v>80</v>
      </c>
      <c r="C81" s="13">
        <v>5581.7</v>
      </c>
      <c r="D81" s="13">
        <v>5.0999999999999996</v>
      </c>
      <c r="E81" s="13">
        <v>4.5979999999999999</v>
      </c>
    </row>
    <row r="82" spans="1:5">
      <c r="A82" s="19" t="s">
        <v>206</v>
      </c>
      <c r="B82" s="20">
        <f t="shared" si="1"/>
        <v>81</v>
      </c>
      <c r="C82" s="13">
        <v>5708.1</v>
      </c>
      <c r="D82" s="13">
        <v>5.8</v>
      </c>
      <c r="E82" s="13">
        <v>5.2329999999999997</v>
      </c>
    </row>
    <row r="83" spans="1:5">
      <c r="A83" s="19" t="s">
        <v>207</v>
      </c>
      <c r="B83" s="20">
        <f t="shared" si="1"/>
        <v>82</v>
      </c>
      <c r="C83" s="13">
        <v>5797.4</v>
      </c>
      <c r="D83" s="13">
        <v>5.3</v>
      </c>
      <c r="E83" s="13">
        <v>4.5819999999999999</v>
      </c>
    </row>
    <row r="84" spans="1:5">
      <c r="A84" s="19" t="s">
        <v>208</v>
      </c>
      <c r="B84" s="20">
        <f t="shared" si="1"/>
        <v>83</v>
      </c>
      <c r="C84" s="13">
        <v>5850.6</v>
      </c>
      <c r="D84" s="13">
        <v>5.5670000000000002</v>
      </c>
      <c r="E84" s="13">
        <v>5.5350000000000001</v>
      </c>
    </row>
    <row r="85" spans="1:5">
      <c r="A85" s="19" t="s">
        <v>209</v>
      </c>
      <c r="B85" s="20">
        <f t="shared" si="1"/>
        <v>84</v>
      </c>
      <c r="C85" s="13">
        <v>5846</v>
      </c>
      <c r="D85" s="13">
        <v>5.8</v>
      </c>
      <c r="E85" s="13">
        <v>6.2240000000000002</v>
      </c>
    </row>
    <row r="86" spans="1:5">
      <c r="A86" s="19" t="s">
        <v>210</v>
      </c>
      <c r="B86" s="20">
        <f t="shared" si="1"/>
        <v>85</v>
      </c>
      <c r="C86" s="13">
        <v>5880.2</v>
      </c>
      <c r="D86" s="13">
        <v>7.2</v>
      </c>
      <c r="E86" s="13">
        <v>5.2850000000000001</v>
      </c>
    </row>
    <row r="87" spans="1:5">
      <c r="A87" s="19" t="s">
        <v>211</v>
      </c>
      <c r="B87" s="20">
        <f t="shared" si="1"/>
        <v>86</v>
      </c>
      <c r="C87" s="13">
        <v>5962</v>
      </c>
      <c r="D87" s="13">
        <v>6.7329999999999997</v>
      </c>
      <c r="E87" s="13">
        <v>4.8449999999999998</v>
      </c>
    </row>
    <row r="88" spans="1:5">
      <c r="A88" s="19" t="s">
        <v>212</v>
      </c>
      <c r="B88" s="20">
        <f t="shared" si="1"/>
        <v>87</v>
      </c>
      <c r="C88" s="13">
        <v>6033.7</v>
      </c>
      <c r="D88" s="13">
        <v>6.633</v>
      </c>
      <c r="E88" s="13">
        <v>3.8759999999999999</v>
      </c>
    </row>
    <row r="89" spans="1:5">
      <c r="A89" s="19" t="s">
        <v>213</v>
      </c>
      <c r="B89" s="20">
        <f t="shared" si="1"/>
        <v>88</v>
      </c>
      <c r="C89" s="13">
        <v>6092.5</v>
      </c>
      <c r="D89" s="13">
        <v>6.7</v>
      </c>
      <c r="E89" s="13">
        <v>2.992</v>
      </c>
    </row>
    <row r="90" spans="1:5">
      <c r="A90" s="19" t="s">
        <v>214</v>
      </c>
      <c r="B90" s="20">
        <f t="shared" si="1"/>
        <v>89</v>
      </c>
      <c r="C90" s="13">
        <v>6190.7</v>
      </c>
      <c r="D90" s="13">
        <v>8.0329999999999995</v>
      </c>
      <c r="E90" s="13">
        <v>2.8679999999999999</v>
      </c>
    </row>
    <row r="91" spans="1:5">
      <c r="A91" s="19" t="s">
        <v>215</v>
      </c>
      <c r="B91" s="20">
        <f t="shared" si="1"/>
        <v>90</v>
      </c>
      <c r="C91" s="13">
        <v>6295.2</v>
      </c>
      <c r="D91" s="13">
        <v>7.5</v>
      </c>
      <c r="E91" s="13">
        <v>3.097</v>
      </c>
    </row>
    <row r="92" spans="1:5">
      <c r="A92" s="19" t="s">
        <v>216</v>
      </c>
      <c r="B92" s="20">
        <f t="shared" si="1"/>
        <v>91</v>
      </c>
      <c r="C92" s="13">
        <v>6389.7</v>
      </c>
      <c r="D92" s="13">
        <v>7.4669999999999996</v>
      </c>
      <c r="E92" s="13">
        <v>3.0979999999999999</v>
      </c>
    </row>
    <row r="93" spans="1:5">
      <c r="A93" s="19" t="s">
        <v>217</v>
      </c>
      <c r="B93" s="20">
        <f t="shared" si="1"/>
        <v>92</v>
      </c>
      <c r="C93" s="13">
        <v>6493.6</v>
      </c>
      <c r="D93" s="13">
        <v>7.0330000000000004</v>
      </c>
      <c r="E93" s="13">
        <v>3.05</v>
      </c>
    </row>
    <row r="94" spans="1:5">
      <c r="A94" s="19" t="s">
        <v>218</v>
      </c>
      <c r="B94" s="20">
        <f t="shared" si="1"/>
        <v>93</v>
      </c>
      <c r="C94" s="13">
        <v>6544.5</v>
      </c>
      <c r="D94" s="13">
        <v>7.7329999999999997</v>
      </c>
      <c r="E94" s="13">
        <v>3.1970000000000001</v>
      </c>
    </row>
    <row r="95" spans="1:5">
      <c r="A95" s="19" t="s">
        <v>219</v>
      </c>
      <c r="B95" s="20">
        <f t="shared" si="1"/>
        <v>94</v>
      </c>
      <c r="C95" s="13">
        <v>6622.7</v>
      </c>
      <c r="D95" s="13">
        <v>6.9669999999999996</v>
      </c>
      <c r="E95" s="13">
        <v>3.1469999999999998</v>
      </c>
    </row>
    <row r="96" spans="1:5">
      <c r="A96" s="19" t="s">
        <v>220</v>
      </c>
      <c r="B96" s="20">
        <f t="shared" si="1"/>
        <v>95</v>
      </c>
      <c r="C96" s="13">
        <v>6688.3</v>
      </c>
      <c r="D96" s="13">
        <v>6.6669999999999998</v>
      </c>
      <c r="E96" s="13">
        <v>2.7440000000000002</v>
      </c>
    </row>
    <row r="97" spans="1:5">
      <c r="A97" s="19" t="s">
        <v>221</v>
      </c>
      <c r="B97" s="20">
        <f t="shared" si="1"/>
        <v>96</v>
      </c>
      <c r="C97" s="13">
        <v>6813.8</v>
      </c>
      <c r="D97" s="13">
        <v>6.2329999999999997</v>
      </c>
      <c r="E97" s="13">
        <v>2.7250000000000001</v>
      </c>
    </row>
    <row r="98" spans="1:5">
      <c r="A98" s="19" t="s">
        <v>222</v>
      </c>
      <c r="B98" s="20">
        <f t="shared" si="1"/>
        <v>97</v>
      </c>
      <c r="C98" s="13">
        <v>6916.3</v>
      </c>
      <c r="D98" s="13">
        <v>7.0670000000000002</v>
      </c>
      <c r="E98" s="13">
        <v>2.516</v>
      </c>
    </row>
    <row r="99" spans="1:5">
      <c r="A99" s="19" t="s">
        <v>223</v>
      </c>
      <c r="B99" s="20">
        <f t="shared" si="1"/>
        <v>98</v>
      </c>
      <c r="C99" s="13">
        <v>7044.3</v>
      </c>
      <c r="D99" s="13">
        <v>6.1</v>
      </c>
      <c r="E99" s="13">
        <v>2.3809999999999998</v>
      </c>
    </row>
    <row r="100" spans="1:5">
      <c r="A100" s="19" t="s">
        <v>224</v>
      </c>
      <c r="B100" s="20">
        <f t="shared" si="1"/>
        <v>99</v>
      </c>
      <c r="C100" s="13">
        <v>7131.8</v>
      </c>
      <c r="D100" s="13">
        <v>5.9</v>
      </c>
      <c r="E100" s="13">
        <v>2.8780000000000001</v>
      </c>
    </row>
    <row r="101" spans="1:5">
      <c r="A101" s="19" t="s">
        <v>225</v>
      </c>
      <c r="B101" s="20">
        <f t="shared" si="1"/>
        <v>100</v>
      </c>
      <c r="C101" s="13">
        <v>7248.2</v>
      </c>
      <c r="D101" s="13">
        <v>5.2670000000000003</v>
      </c>
      <c r="E101" s="13">
        <v>2.653</v>
      </c>
    </row>
    <row r="102" spans="1:5">
      <c r="A102" s="19" t="s">
        <v>226</v>
      </c>
      <c r="B102" s="20">
        <f t="shared" si="1"/>
        <v>101</v>
      </c>
      <c r="C102" s="13">
        <v>7307.7</v>
      </c>
      <c r="D102" s="13">
        <v>5.9329999999999998</v>
      </c>
      <c r="E102" s="13">
        <v>2.84</v>
      </c>
    </row>
    <row r="103" spans="1:5">
      <c r="A103" s="19" t="s">
        <v>227</v>
      </c>
      <c r="B103" s="20">
        <f t="shared" si="1"/>
        <v>102</v>
      </c>
      <c r="C103" s="13">
        <v>7355.8</v>
      </c>
      <c r="D103" s="13">
        <v>5.633</v>
      </c>
      <c r="E103" s="13">
        <v>3.093</v>
      </c>
    </row>
    <row r="104" spans="1:5">
      <c r="A104" s="19" t="s">
        <v>228</v>
      </c>
      <c r="B104" s="20">
        <f t="shared" si="1"/>
        <v>103</v>
      </c>
      <c r="C104" s="13">
        <v>7452.5</v>
      </c>
      <c r="D104" s="13">
        <v>5.633</v>
      </c>
      <c r="E104" s="13">
        <v>2.641</v>
      </c>
    </row>
    <row r="105" spans="1:5">
      <c r="A105" s="19" t="s">
        <v>229</v>
      </c>
      <c r="B105" s="20">
        <f t="shared" si="1"/>
        <v>104</v>
      </c>
      <c r="C105" s="13">
        <v>7542.5</v>
      </c>
      <c r="D105" s="13">
        <v>5.2329999999999997</v>
      </c>
      <c r="E105" s="13">
        <v>2.6509999999999998</v>
      </c>
    </row>
    <row r="106" spans="1:5">
      <c r="A106" s="19" t="s">
        <v>230</v>
      </c>
      <c r="B106" s="20">
        <f t="shared" si="1"/>
        <v>105</v>
      </c>
      <c r="C106" s="13">
        <v>7638.2</v>
      </c>
      <c r="D106" s="13">
        <v>6.0330000000000004</v>
      </c>
      <c r="E106" s="13">
        <v>2.74</v>
      </c>
    </row>
    <row r="107" spans="1:5">
      <c r="A107" s="19" t="s">
        <v>231</v>
      </c>
      <c r="B107" s="20">
        <f t="shared" si="1"/>
        <v>106</v>
      </c>
      <c r="C107" s="13">
        <v>7800</v>
      </c>
      <c r="D107" s="13">
        <v>5.4329999999999998</v>
      </c>
      <c r="E107" s="13">
        <v>2.847</v>
      </c>
    </row>
    <row r="108" spans="1:5">
      <c r="A108" s="19" t="s">
        <v>232</v>
      </c>
      <c r="B108" s="20">
        <f t="shared" si="1"/>
        <v>107</v>
      </c>
      <c r="C108" s="13">
        <v>7892.7</v>
      </c>
      <c r="D108" s="13">
        <v>5.2329999999999997</v>
      </c>
      <c r="E108" s="13">
        <v>2.944</v>
      </c>
    </row>
    <row r="109" spans="1:5">
      <c r="A109" s="19" t="s">
        <v>233</v>
      </c>
      <c r="B109" s="20">
        <f t="shared" si="1"/>
        <v>108</v>
      </c>
      <c r="C109" s="13">
        <v>8023</v>
      </c>
      <c r="D109" s="13">
        <v>4.9669999999999996</v>
      </c>
      <c r="E109" s="13">
        <v>3.19</v>
      </c>
    </row>
    <row r="110" spans="1:5">
      <c r="A110" s="19" t="s">
        <v>234</v>
      </c>
      <c r="B110" s="20">
        <f t="shared" si="1"/>
        <v>109</v>
      </c>
      <c r="C110" s="13">
        <v>8137</v>
      </c>
      <c r="D110" s="13">
        <v>5.7</v>
      </c>
      <c r="E110" s="13">
        <v>2.9460000000000002</v>
      </c>
    </row>
    <row r="111" spans="1:5">
      <c r="A111" s="19" t="s">
        <v>235</v>
      </c>
      <c r="B111" s="20">
        <f t="shared" si="1"/>
        <v>110</v>
      </c>
      <c r="C111" s="13">
        <v>8276.7999999999993</v>
      </c>
      <c r="D111" s="13">
        <v>4.9000000000000004</v>
      </c>
      <c r="E111" s="13">
        <v>2.3420000000000001</v>
      </c>
    </row>
    <row r="112" spans="1:5">
      <c r="A112" s="19" t="s">
        <v>236</v>
      </c>
      <c r="B112" s="20">
        <f t="shared" si="1"/>
        <v>111</v>
      </c>
      <c r="C112" s="13">
        <v>8409.9</v>
      </c>
      <c r="D112" s="13">
        <v>4.8330000000000002</v>
      </c>
      <c r="E112" s="13">
        <v>2.2029999999999998</v>
      </c>
    </row>
    <row r="113" spans="1:5">
      <c r="A113" s="19" t="s">
        <v>237</v>
      </c>
      <c r="B113" s="20">
        <f t="shared" si="1"/>
        <v>112</v>
      </c>
      <c r="C113" s="13">
        <v>8505.7000000000007</v>
      </c>
      <c r="D113" s="13">
        <v>4.367</v>
      </c>
      <c r="E113" s="13">
        <v>1.8720000000000001</v>
      </c>
    </row>
    <row r="114" spans="1:5">
      <c r="A114" s="19" t="s">
        <v>238</v>
      </c>
      <c r="B114" s="20">
        <f t="shared" si="1"/>
        <v>113</v>
      </c>
      <c r="C114" s="13">
        <v>8600.6</v>
      </c>
      <c r="D114" s="13">
        <v>5.0670000000000002</v>
      </c>
      <c r="E114" s="13">
        <v>1.462</v>
      </c>
    </row>
    <row r="115" spans="1:5">
      <c r="A115" s="19" t="s">
        <v>239</v>
      </c>
      <c r="B115" s="20">
        <f t="shared" si="1"/>
        <v>114</v>
      </c>
      <c r="C115" s="13">
        <v>8698.6</v>
      </c>
      <c r="D115" s="13">
        <v>4.3330000000000002</v>
      </c>
      <c r="E115" s="13">
        <v>1.6020000000000001</v>
      </c>
    </row>
    <row r="116" spans="1:5">
      <c r="A116" s="19" t="s">
        <v>240</v>
      </c>
      <c r="B116" s="20">
        <f t="shared" si="1"/>
        <v>115</v>
      </c>
      <c r="C116" s="13">
        <v>8847.2000000000007</v>
      </c>
      <c r="D116" s="13">
        <v>4.5330000000000004</v>
      </c>
      <c r="E116" s="13">
        <v>1.5960000000000001</v>
      </c>
    </row>
    <row r="117" spans="1:5">
      <c r="A117" s="19" t="s">
        <v>241</v>
      </c>
      <c r="B117" s="20">
        <f t="shared" si="1"/>
        <v>116</v>
      </c>
      <c r="C117" s="13">
        <v>9027.5</v>
      </c>
      <c r="D117" s="13">
        <v>4.0999999999999996</v>
      </c>
      <c r="E117" s="13">
        <v>1.548</v>
      </c>
    </row>
    <row r="118" spans="1:5">
      <c r="A118" s="19" t="s">
        <v>242</v>
      </c>
      <c r="B118" s="20">
        <f t="shared" si="1"/>
        <v>117</v>
      </c>
      <c r="C118" s="13">
        <v>9148.6</v>
      </c>
      <c r="D118" s="13">
        <v>4.633</v>
      </c>
      <c r="E118" s="13">
        <v>1.6679999999999999</v>
      </c>
    </row>
    <row r="119" spans="1:5">
      <c r="A119" s="19" t="s">
        <v>243</v>
      </c>
      <c r="B119" s="20">
        <f t="shared" si="1"/>
        <v>118</v>
      </c>
      <c r="C119" s="13">
        <v>9252.6</v>
      </c>
      <c r="D119" s="13">
        <v>4.2</v>
      </c>
      <c r="E119" s="13">
        <v>2.109</v>
      </c>
    </row>
    <row r="120" spans="1:5">
      <c r="A120" s="19" t="s">
        <v>244</v>
      </c>
      <c r="B120" s="20">
        <f t="shared" si="1"/>
        <v>119</v>
      </c>
      <c r="C120" s="13">
        <v>9405.1</v>
      </c>
      <c r="D120" s="13">
        <v>4.2670000000000003</v>
      </c>
      <c r="E120" s="13">
        <v>2.3460000000000001</v>
      </c>
    </row>
    <row r="121" spans="1:5">
      <c r="A121" s="19" t="s">
        <v>245</v>
      </c>
      <c r="B121" s="20">
        <f t="shared" si="1"/>
        <v>120</v>
      </c>
      <c r="C121" s="13">
        <v>9607.7000000000007</v>
      </c>
      <c r="D121" s="13">
        <v>3.7669999999999999</v>
      </c>
      <c r="E121" s="13">
        <v>2.6219999999999999</v>
      </c>
    </row>
    <row r="122" spans="1:5">
      <c r="A122" s="19" t="s">
        <v>246</v>
      </c>
      <c r="B122" s="20">
        <f t="shared" si="1"/>
        <v>121</v>
      </c>
      <c r="C122" s="13">
        <v>9709.5</v>
      </c>
      <c r="D122" s="13">
        <v>4.4000000000000004</v>
      </c>
      <c r="E122" s="13">
        <v>3.24</v>
      </c>
    </row>
    <row r="123" spans="1:5">
      <c r="A123" s="19" t="s">
        <v>247</v>
      </c>
      <c r="B123" s="20">
        <f t="shared" si="1"/>
        <v>122</v>
      </c>
      <c r="C123" s="13">
        <v>9949.1</v>
      </c>
      <c r="D123" s="13">
        <v>3.867</v>
      </c>
      <c r="E123" s="13">
        <v>3.3290000000000002</v>
      </c>
    </row>
    <row r="124" spans="1:5">
      <c r="A124" s="19" t="s">
        <v>248</v>
      </c>
      <c r="B124" s="20">
        <f t="shared" si="1"/>
        <v>123</v>
      </c>
      <c r="C124" s="13">
        <v>10017.5</v>
      </c>
      <c r="D124" s="13">
        <v>4.0330000000000004</v>
      </c>
      <c r="E124" s="13">
        <v>3.508</v>
      </c>
    </row>
    <row r="125" spans="1:5">
      <c r="A125" s="19" t="s">
        <v>249</v>
      </c>
      <c r="B125" s="20">
        <f t="shared" si="1"/>
        <v>124</v>
      </c>
      <c r="C125" s="13">
        <v>10129.799999999999</v>
      </c>
      <c r="D125" s="13">
        <v>3.6669999999999998</v>
      </c>
      <c r="E125" s="13">
        <v>3.427</v>
      </c>
    </row>
    <row r="126" spans="1:5">
      <c r="A126" s="19" t="s">
        <v>250</v>
      </c>
      <c r="B126" s="20">
        <f t="shared" si="1"/>
        <v>125</v>
      </c>
      <c r="C126" s="13">
        <v>10165.1</v>
      </c>
      <c r="D126" s="13">
        <v>4.5999999999999996</v>
      </c>
      <c r="E126" s="13">
        <v>3.3929999999999998</v>
      </c>
    </row>
    <row r="127" spans="1:5">
      <c r="A127" s="19" t="s">
        <v>251</v>
      </c>
      <c r="B127" s="20">
        <f t="shared" si="1"/>
        <v>126</v>
      </c>
      <c r="C127" s="13">
        <v>10301.299999999999</v>
      </c>
      <c r="D127" s="13">
        <v>4.3330000000000002</v>
      </c>
      <c r="E127" s="13">
        <v>3.3769999999999998</v>
      </c>
    </row>
    <row r="128" spans="1:5">
      <c r="A128" s="19" t="s">
        <v>252</v>
      </c>
      <c r="B128" s="20">
        <f t="shared" si="1"/>
        <v>127</v>
      </c>
      <c r="C128" s="13">
        <v>10305.200000000001</v>
      </c>
      <c r="D128" s="13">
        <v>4.7670000000000003</v>
      </c>
      <c r="E128" s="13">
        <v>2.6960000000000002</v>
      </c>
    </row>
    <row r="129" spans="1:5">
      <c r="A129" s="19" t="s">
        <v>253</v>
      </c>
      <c r="B129" s="20">
        <f t="shared" si="1"/>
        <v>128</v>
      </c>
      <c r="C129" s="13">
        <v>10373.1</v>
      </c>
      <c r="D129" s="13">
        <v>5.2329999999999997</v>
      </c>
      <c r="E129" s="13">
        <v>1.8580000000000001</v>
      </c>
    </row>
    <row r="130" spans="1:5">
      <c r="A130" s="19" t="s">
        <v>254</v>
      </c>
      <c r="B130" s="20">
        <f t="shared" si="1"/>
        <v>129</v>
      </c>
      <c r="C130" s="13">
        <v>10498.7</v>
      </c>
      <c r="D130" s="13">
        <v>6.1669999999999998</v>
      </c>
      <c r="E130" s="13">
        <v>1.252</v>
      </c>
    </row>
    <row r="131" spans="1:5">
      <c r="A131" s="19" t="s">
        <v>255</v>
      </c>
      <c r="B131" s="20">
        <f t="shared" si="1"/>
        <v>130</v>
      </c>
      <c r="C131" s="13">
        <v>10601.9</v>
      </c>
      <c r="D131" s="13">
        <v>5.7329999999999997</v>
      </c>
      <c r="E131" s="13">
        <v>1.296</v>
      </c>
    </row>
    <row r="132" spans="1:5">
      <c r="A132" s="19" t="s">
        <v>256</v>
      </c>
      <c r="B132" s="20">
        <f t="shared" ref="B132:B170" si="2">B131+1</f>
        <v>131</v>
      </c>
      <c r="C132" s="13">
        <v>10701.7</v>
      </c>
      <c r="D132" s="13">
        <v>5.6669999999999998</v>
      </c>
      <c r="E132" s="13">
        <v>1.5940000000000001</v>
      </c>
    </row>
    <row r="133" spans="1:5">
      <c r="A133" s="19" t="s">
        <v>257</v>
      </c>
      <c r="B133" s="20">
        <f t="shared" si="2"/>
        <v>132</v>
      </c>
      <c r="C133" s="13">
        <v>10766.9</v>
      </c>
      <c r="D133" s="13">
        <v>5.5330000000000004</v>
      </c>
      <c r="E133" s="13">
        <v>2.2000000000000002</v>
      </c>
    </row>
    <row r="134" spans="1:5">
      <c r="A134" s="19" t="s">
        <v>258</v>
      </c>
      <c r="B134" s="20">
        <f t="shared" si="2"/>
        <v>133</v>
      </c>
      <c r="C134" s="13">
        <v>10887.4</v>
      </c>
      <c r="D134" s="13">
        <v>6.367</v>
      </c>
      <c r="E134" s="13">
        <v>2.867</v>
      </c>
    </row>
    <row r="135" spans="1:5">
      <c r="A135" s="19" t="s">
        <v>259</v>
      </c>
      <c r="B135" s="20">
        <f t="shared" si="2"/>
        <v>134</v>
      </c>
      <c r="C135" s="13">
        <v>11011.6</v>
      </c>
      <c r="D135" s="13">
        <v>6.0330000000000004</v>
      </c>
      <c r="E135" s="13">
        <v>2.1320000000000001</v>
      </c>
    </row>
    <row r="136" spans="1:5">
      <c r="A136" s="19" t="s">
        <v>260</v>
      </c>
      <c r="B136" s="20">
        <f t="shared" si="2"/>
        <v>135</v>
      </c>
      <c r="C136" s="13">
        <v>11255.1</v>
      </c>
      <c r="D136" s="13">
        <v>6.0330000000000004</v>
      </c>
      <c r="E136" s="13">
        <v>2.1960000000000002</v>
      </c>
    </row>
    <row r="137" spans="1:5">
      <c r="A137" s="19" t="s">
        <v>261</v>
      </c>
      <c r="B137" s="20">
        <f t="shared" si="2"/>
        <v>136</v>
      </c>
      <c r="C137" s="13">
        <v>11414.8</v>
      </c>
      <c r="D137" s="13">
        <v>5.5330000000000004</v>
      </c>
      <c r="E137" s="13">
        <v>1.895</v>
      </c>
    </row>
    <row r="138" spans="1:5">
      <c r="A138" s="19" t="s">
        <v>262</v>
      </c>
      <c r="B138" s="20">
        <f t="shared" si="2"/>
        <v>137</v>
      </c>
      <c r="C138" s="13">
        <v>11589.9</v>
      </c>
      <c r="D138" s="13">
        <v>6.1</v>
      </c>
      <c r="E138" s="13">
        <v>1.7849999999999999</v>
      </c>
    </row>
    <row r="139" spans="1:5">
      <c r="A139" s="19" t="s">
        <v>263</v>
      </c>
      <c r="B139" s="20">
        <f t="shared" si="2"/>
        <v>138</v>
      </c>
      <c r="C139" s="13">
        <v>11762.9</v>
      </c>
      <c r="D139" s="13">
        <v>5.5</v>
      </c>
      <c r="E139" s="13">
        <v>2.8679999999999999</v>
      </c>
    </row>
    <row r="140" spans="1:5">
      <c r="A140" s="19" t="s">
        <v>264</v>
      </c>
      <c r="B140" s="20">
        <f t="shared" si="2"/>
        <v>139</v>
      </c>
      <c r="C140" s="13">
        <v>11936.3</v>
      </c>
      <c r="D140" s="13">
        <v>5.4</v>
      </c>
      <c r="E140" s="13">
        <v>2.7269999999999999</v>
      </c>
    </row>
    <row r="141" spans="1:5">
      <c r="A141" s="19" t="s">
        <v>265</v>
      </c>
      <c r="B141" s="20">
        <f t="shared" si="2"/>
        <v>140</v>
      </c>
      <c r="C141" s="13">
        <v>12123.9</v>
      </c>
      <c r="D141" s="13">
        <v>5.13</v>
      </c>
      <c r="E141" s="13">
        <v>3.3220000000000001</v>
      </c>
    </row>
    <row r="142" spans="1:5">
      <c r="A142" s="19" t="s">
        <v>266</v>
      </c>
      <c r="B142" s="20">
        <f t="shared" si="2"/>
        <v>141</v>
      </c>
      <c r="C142" s="13">
        <v>12361.8</v>
      </c>
      <c r="D142" s="13">
        <v>5.63</v>
      </c>
      <c r="E142" s="13">
        <v>3.0419999999999998</v>
      </c>
    </row>
    <row r="143" spans="1:5">
      <c r="A143" s="19" t="s">
        <v>267</v>
      </c>
      <c r="B143" s="20">
        <f t="shared" si="2"/>
        <v>142</v>
      </c>
      <c r="C143" s="13">
        <v>12500</v>
      </c>
      <c r="D143" s="13">
        <v>5</v>
      </c>
      <c r="E143" s="13">
        <v>2.9460000000000002</v>
      </c>
    </row>
    <row r="144" spans="1:5">
      <c r="A144" s="19" t="s">
        <v>268</v>
      </c>
      <c r="B144" s="20">
        <f t="shared" si="2"/>
        <v>143</v>
      </c>
      <c r="C144" s="13">
        <v>12728.6</v>
      </c>
      <c r="D144" s="13">
        <v>4.97</v>
      </c>
      <c r="E144" s="13">
        <v>3.8330000000000002</v>
      </c>
    </row>
    <row r="145" spans="1:5">
      <c r="A145" s="19" t="s">
        <v>269</v>
      </c>
      <c r="B145" s="20">
        <f t="shared" si="2"/>
        <v>144</v>
      </c>
      <c r="C145" s="13">
        <v>12901.4</v>
      </c>
      <c r="D145" s="13">
        <v>4.7300000000000004</v>
      </c>
      <c r="E145" s="13">
        <v>3.74</v>
      </c>
    </row>
    <row r="146" spans="1:5">
      <c r="A146" s="19" t="s">
        <v>270</v>
      </c>
      <c r="B146" s="20">
        <f t="shared" si="2"/>
        <v>145</v>
      </c>
      <c r="C146" s="13">
        <v>13161.4</v>
      </c>
      <c r="D146" s="13">
        <v>5</v>
      </c>
      <c r="E146" s="13">
        <v>3.6469999999999998</v>
      </c>
    </row>
    <row r="147" spans="1:5">
      <c r="A147" s="19" t="s">
        <v>271</v>
      </c>
      <c r="B147" s="20">
        <f t="shared" si="2"/>
        <v>146</v>
      </c>
      <c r="C147" s="13">
        <v>13330.4</v>
      </c>
      <c r="D147" s="13">
        <v>4.5670000000000002</v>
      </c>
      <c r="E147" s="13">
        <v>4.01</v>
      </c>
    </row>
    <row r="148" spans="1:5">
      <c r="A148" s="19" t="s">
        <v>272</v>
      </c>
      <c r="B148" s="20">
        <f t="shared" si="2"/>
        <v>147</v>
      </c>
      <c r="C148" s="13">
        <v>13432.8</v>
      </c>
      <c r="D148" s="13">
        <v>4.6669999999999998</v>
      </c>
      <c r="E148" s="13">
        <v>3.3359999999999999</v>
      </c>
    </row>
    <row r="149" spans="1:5">
      <c r="A149" s="19" t="s">
        <v>273</v>
      </c>
      <c r="B149" s="20">
        <f t="shared" si="2"/>
        <v>148</v>
      </c>
      <c r="C149" s="13">
        <v>13584.2</v>
      </c>
      <c r="D149" s="13">
        <v>4.2329999999999997</v>
      </c>
      <c r="E149" s="13">
        <v>1.9370000000000001</v>
      </c>
    </row>
    <row r="150" spans="1:5">
      <c r="A150" s="19" t="s">
        <v>274</v>
      </c>
      <c r="B150" s="20">
        <f t="shared" si="2"/>
        <v>149</v>
      </c>
      <c r="C150" s="13">
        <v>13758.5</v>
      </c>
      <c r="D150" s="13">
        <v>4.8</v>
      </c>
      <c r="E150" s="13">
        <v>2.4239999999999999</v>
      </c>
    </row>
    <row r="151" spans="1:5">
      <c r="A151" s="19" t="s">
        <v>275</v>
      </c>
      <c r="B151" s="20">
        <f t="shared" si="2"/>
        <v>150</v>
      </c>
      <c r="C151" s="13">
        <v>13976.8</v>
      </c>
      <c r="D151" s="13">
        <v>4.4329999999999998</v>
      </c>
      <c r="E151" s="13">
        <v>2.6509999999999998</v>
      </c>
    </row>
    <row r="152" spans="1:5">
      <c r="A152" s="19" t="s">
        <v>276</v>
      </c>
      <c r="B152" s="20">
        <f t="shared" si="2"/>
        <v>151</v>
      </c>
      <c r="C152" s="13">
        <v>14126.2</v>
      </c>
      <c r="D152" s="13">
        <v>4.6669999999999998</v>
      </c>
      <c r="E152" s="13">
        <v>2.36</v>
      </c>
    </row>
    <row r="153" spans="1:5">
      <c r="A153" s="19" t="s">
        <v>277</v>
      </c>
      <c r="B153" s="20">
        <f t="shared" si="2"/>
        <v>152</v>
      </c>
      <c r="C153" s="13">
        <v>14253.2</v>
      </c>
      <c r="D153" s="13">
        <v>4.5670000000000002</v>
      </c>
      <c r="E153" s="13">
        <v>3.9740000000000002</v>
      </c>
    </row>
    <row r="154" spans="1:5">
      <c r="A154" s="19" t="s">
        <v>278</v>
      </c>
      <c r="B154" s="20">
        <f t="shared" si="2"/>
        <v>153</v>
      </c>
      <c r="C154" s="13">
        <v>14273.924000000001</v>
      </c>
      <c r="D154" s="13">
        <v>5.2670000000000003</v>
      </c>
      <c r="E154" s="13">
        <v>4.0949999999999998</v>
      </c>
    </row>
    <row r="155" spans="1:5">
      <c r="A155" s="19" t="s">
        <v>279</v>
      </c>
      <c r="B155" s="20">
        <f t="shared" si="2"/>
        <v>154</v>
      </c>
      <c r="C155" s="13">
        <v>14415.460999999999</v>
      </c>
      <c r="D155" s="13">
        <v>5.2329999999999997</v>
      </c>
      <c r="E155" s="13">
        <v>4.3789999999999996</v>
      </c>
    </row>
    <row r="156" spans="1:5">
      <c r="A156" s="19" t="s">
        <v>280</v>
      </c>
      <c r="B156" s="20">
        <f t="shared" si="2"/>
        <v>155</v>
      </c>
      <c r="C156" s="13">
        <v>14395.053</v>
      </c>
      <c r="D156" s="13">
        <v>6.0330000000000004</v>
      </c>
      <c r="E156" s="13">
        <v>5.3029999999999999</v>
      </c>
    </row>
    <row r="157" spans="1:5">
      <c r="A157" s="19" t="s">
        <v>281</v>
      </c>
      <c r="B157" s="20">
        <f t="shared" si="2"/>
        <v>156</v>
      </c>
      <c r="C157" s="13">
        <v>14081.722</v>
      </c>
      <c r="D157" s="13">
        <v>6.5670000000000002</v>
      </c>
      <c r="E157" s="13">
        <v>1.6020000000000001</v>
      </c>
    </row>
    <row r="158" spans="1:5">
      <c r="A158" s="19" t="s">
        <v>282</v>
      </c>
      <c r="B158" s="20">
        <f t="shared" si="2"/>
        <v>157</v>
      </c>
      <c r="C158" s="13">
        <v>13893.739</v>
      </c>
      <c r="D158" s="13">
        <v>8.8000000000000007</v>
      </c>
      <c r="E158" s="13">
        <v>-0.04</v>
      </c>
    </row>
    <row r="159" spans="1:5">
      <c r="A159" s="19" t="s">
        <v>283</v>
      </c>
      <c r="B159" s="20">
        <f t="shared" si="2"/>
        <v>158</v>
      </c>
      <c r="C159" s="13">
        <v>13854.075000000001</v>
      </c>
      <c r="D159" s="13">
        <v>9.1329999999999991</v>
      </c>
      <c r="E159" s="13">
        <v>-1.1499999999999999</v>
      </c>
    </row>
    <row r="160" spans="1:5">
      <c r="A160" s="19" t="s">
        <v>284</v>
      </c>
      <c r="B160" s="20">
        <f t="shared" si="2"/>
        <v>159</v>
      </c>
      <c r="C160" s="13">
        <v>13920.545</v>
      </c>
      <c r="D160" s="13">
        <v>9.6</v>
      </c>
      <c r="E160" s="13">
        <v>-1.623</v>
      </c>
    </row>
    <row r="161" spans="1:5">
      <c r="A161" s="19" t="s">
        <v>285</v>
      </c>
      <c r="B161" s="20">
        <f t="shared" si="2"/>
        <v>160</v>
      </c>
      <c r="C161" s="13">
        <v>14087.433999999999</v>
      </c>
      <c r="D161" s="13">
        <v>9.5329999999999995</v>
      </c>
      <c r="E161" s="13">
        <v>1.444</v>
      </c>
    </row>
    <row r="162" spans="1:5">
      <c r="A162" s="19" t="s">
        <v>286</v>
      </c>
      <c r="B162" s="20">
        <f t="shared" si="2"/>
        <v>161</v>
      </c>
      <c r="C162" s="13">
        <v>14277.897000000001</v>
      </c>
      <c r="D162" s="13">
        <v>10.4</v>
      </c>
      <c r="E162" s="13">
        <v>2.3610000000000002</v>
      </c>
    </row>
    <row r="163" spans="1:5">
      <c r="A163" s="19" t="s">
        <v>287</v>
      </c>
      <c r="B163" s="20">
        <f t="shared" si="2"/>
        <v>162</v>
      </c>
      <c r="C163" s="13">
        <v>14467.837</v>
      </c>
      <c r="D163" s="13">
        <v>9.4670000000000005</v>
      </c>
      <c r="E163" s="13">
        <v>1.768</v>
      </c>
    </row>
    <row r="164" spans="1:5">
      <c r="A164" s="19" t="s">
        <v>288</v>
      </c>
      <c r="B164" s="20">
        <f t="shared" si="2"/>
        <v>163</v>
      </c>
      <c r="C164" s="13">
        <v>14605.465</v>
      </c>
      <c r="D164" s="13">
        <v>9.4670000000000005</v>
      </c>
      <c r="E164" s="13">
        <v>1.1759999999999999</v>
      </c>
    </row>
    <row r="165" spans="1:5">
      <c r="A165" s="19" t="s">
        <v>289</v>
      </c>
      <c r="B165" s="20">
        <f t="shared" si="2"/>
        <v>164</v>
      </c>
      <c r="C165" s="13">
        <v>14755.004999999999</v>
      </c>
      <c r="D165" s="13">
        <v>9.1329999999999991</v>
      </c>
      <c r="E165" s="13">
        <v>1.27</v>
      </c>
    </row>
    <row r="166" spans="1:5">
      <c r="A166" s="19" t="s">
        <v>290</v>
      </c>
      <c r="B166" s="20">
        <f t="shared" si="2"/>
        <v>165</v>
      </c>
      <c r="C166" s="13">
        <v>14867.814</v>
      </c>
      <c r="D166" s="13">
        <v>9.5</v>
      </c>
      <c r="E166" s="13">
        <v>2.141</v>
      </c>
    </row>
    <row r="167" spans="1:5">
      <c r="A167" s="19" t="s">
        <v>291</v>
      </c>
      <c r="B167" s="20">
        <f t="shared" si="2"/>
        <v>166</v>
      </c>
      <c r="C167" s="13">
        <v>15012.788</v>
      </c>
      <c r="D167" s="13">
        <v>8.9</v>
      </c>
      <c r="E167" s="13">
        <v>3.43</v>
      </c>
    </row>
    <row r="168" spans="1:5">
      <c r="A168" s="19" t="s">
        <v>292</v>
      </c>
      <c r="B168" s="20">
        <f t="shared" si="2"/>
        <v>167</v>
      </c>
      <c r="C168" s="13">
        <v>15176.067999999999</v>
      </c>
      <c r="D168" s="13">
        <v>9.0670000000000002</v>
      </c>
      <c r="E168" s="13">
        <v>3.7559999999999998</v>
      </c>
    </row>
    <row r="169" spans="1:5">
      <c r="A169" s="19" t="s">
        <v>293</v>
      </c>
      <c r="B169" s="20">
        <f t="shared" si="2"/>
        <v>168</v>
      </c>
      <c r="C169" s="13">
        <v>15319.4</v>
      </c>
      <c r="D169" s="13">
        <v>8.3330000000000002</v>
      </c>
      <c r="E169" s="13">
        <v>3.294</v>
      </c>
    </row>
    <row r="170" spans="1:5">
      <c r="A170" s="19" t="s">
        <v>294</v>
      </c>
      <c r="B170" s="20">
        <f t="shared" si="2"/>
        <v>169</v>
      </c>
      <c r="C170" s="13">
        <v>15461.8</v>
      </c>
      <c r="D170" s="13">
        <v>8.7330000000000005</v>
      </c>
      <c r="E170" s="13">
        <v>2.8149999999999999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Problem 10.1</vt:lpstr>
      <vt:lpstr>Problem 10.2</vt:lpstr>
      <vt:lpstr>Problem 10.3</vt:lpstr>
      <vt:lpstr>Problem 10.4</vt:lpstr>
      <vt:lpstr>Problem 10.5</vt:lpstr>
      <vt:lpstr>Problem 10.8</vt:lpstr>
      <vt:lpstr>GNP</vt:lpstr>
      <vt:lpstr>Intercept</vt:lpstr>
      <vt:lpstr>Literarcy</vt:lpstr>
      <vt:lpstr>PrimarySchool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2018-02-22T00:41:43Z</dcterms:created>
  <dcterms:modified xsi:type="dcterms:W3CDTF">2018-02-22T20:39:22Z</dcterms:modified>
</cp:coreProperties>
</file>