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zsan/Desktop/Data Analysis Books/Ken's Practice Files/"/>
    </mc:Choice>
  </mc:AlternateContent>
  <xr:revisionPtr revIDLastSave="0" documentId="12_ncr:500000_{9FED95DE-59E6-894C-B7B3-23DBE2E21B00}" xr6:coauthVersionLast="31" xr6:coauthVersionMax="31" xr10:uidLastSave="{00000000-0000-0000-0000-000000000000}"/>
  <bookViews>
    <workbookView xWindow="0" yWindow="0" windowWidth="25600" windowHeight="16000" activeTab="3" xr2:uid="{A6761784-F124-BC4F-A667-67869FF554AD}"/>
  </bookViews>
  <sheets>
    <sheet name="One-Way ANOVA" sheetId="1" r:id="rId1"/>
    <sheet name="Problem 40.1" sheetId="2" r:id="rId2"/>
    <sheet name="Problem 40.2" sheetId="3" r:id="rId3"/>
    <sheet name="Problem 40.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4" l="1"/>
  <c r="G25" i="4"/>
  <c r="H23" i="4"/>
  <c r="I23" i="4"/>
  <c r="G23" i="4"/>
  <c r="G22" i="4" a="1"/>
  <c r="G22" i="4"/>
  <c r="H22" i="4"/>
  <c r="I22" i="4"/>
  <c r="G21" i="4" a="1"/>
  <c r="G21" i="4" s="1"/>
  <c r="I21" i="4" l="1"/>
  <c r="H21" i="4"/>
  <c r="G26" i="4"/>
  <c r="G27" i="4" s="1"/>
  <c r="J20" i="3" l="1"/>
  <c r="H20" i="3"/>
  <c r="G34" i="2" l="1"/>
  <c r="G33" i="2"/>
  <c r="G32" i="2"/>
  <c r="G31" i="2"/>
  <c r="H30" i="2"/>
  <c r="I30" i="2"/>
  <c r="J30" i="2"/>
  <c r="G30" i="2"/>
  <c r="G29" i="2" a="1"/>
  <c r="G29" i="2"/>
  <c r="H29" i="2"/>
  <c r="I29" i="2"/>
  <c r="J29" i="2"/>
  <c r="G28" i="2" a="1"/>
  <c r="G28" i="2" s="1"/>
  <c r="J28" i="2" l="1"/>
  <c r="I28" i="2"/>
  <c r="H28" i="2"/>
  <c r="H22" i="2" l="1"/>
  <c r="G20" i="2" l="1"/>
  <c r="J22" i="2" s="1"/>
  <c r="G38" i="1"/>
  <c r="G19" i="1"/>
  <c r="J22" i="1"/>
  <c r="L22" i="2" l="1"/>
</calcChain>
</file>

<file path=xl/sharedStrings.xml><?xml version="1.0" encoding="utf-8"?>
<sst xmlns="http://schemas.openxmlformats.org/spreadsheetml/2006/main" count="173" uniqueCount="63">
  <si>
    <t>FrontOfStore</t>
  </si>
  <si>
    <t>BackOfStore</t>
  </si>
  <si>
    <t>MiddleOfStore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</si>
  <si>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</si>
  <si>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</si>
  <si>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</si>
  <si>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</si>
  <si>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</si>
  <si>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</si>
  <si>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</si>
  <si>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</si>
  <si>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</si>
  <si>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</si>
  <si>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</si>
  <si>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</si>
  <si>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</si>
  <si>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</si>
  <si>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</si>
  <si>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</si>
  <si>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</si>
  <si>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</si>
  <si>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Weekly Book Sales (x 100)</t>
  </si>
  <si>
    <t>5 Stores</t>
  </si>
  <si>
    <t>4 Stores</t>
  </si>
  <si>
    <t>3 Stores</t>
  </si>
  <si>
    <t>P-value &lt; 0.05, so location in store is significant</t>
  </si>
  <si>
    <t>P-value &gt; 0.05, so location in store is NOT significant</t>
  </si>
  <si>
    <t>Overall Mean</t>
  </si>
  <si>
    <t>Est. Standard Error</t>
  </si>
  <si>
    <t>Used Car Sales</t>
  </si>
  <si>
    <t>Person 1</t>
  </si>
  <si>
    <t>Person 2</t>
  </si>
  <si>
    <t>Person 3</t>
  </si>
  <si>
    <t>Person 4</t>
  </si>
  <si>
    <t>No significant difference between salespeople</t>
  </si>
  <si>
    <t xml:space="preserve">Average number of cars sold </t>
  </si>
  <si>
    <t>+/- 2 sigma</t>
  </si>
  <si>
    <t>to</t>
  </si>
  <si>
    <t>Male</t>
  </si>
  <si>
    <t>Female</t>
  </si>
  <si>
    <t>Ci</t>
  </si>
  <si>
    <t>Means</t>
  </si>
  <si>
    <t>Ni</t>
  </si>
  <si>
    <t>Ci^2/Ni</t>
  </si>
  <si>
    <t>Numerator</t>
  </si>
  <si>
    <t>Denominator</t>
  </si>
  <si>
    <t>Test statistic</t>
  </si>
  <si>
    <t>P-Value</t>
  </si>
  <si>
    <t>which is &gt; 0.05, so no difference between males and females</t>
  </si>
  <si>
    <t>400 degrees</t>
  </si>
  <si>
    <t>300 degrees</t>
  </si>
  <si>
    <t>200 degrees</t>
  </si>
  <si>
    <t>Quality Level of Cakes</t>
  </si>
  <si>
    <t>95% sure quality of 200 degree oven is between</t>
  </si>
  <si>
    <t xml:space="preserve">and </t>
  </si>
  <si>
    <t>1 Facing</t>
  </si>
  <si>
    <t>2 Facing</t>
  </si>
  <si>
    <t>3 Facing</t>
  </si>
  <si>
    <t>Does 2-Facing or 3-Facing add any significant difference?</t>
  </si>
  <si>
    <t xml:space="preserve">Null Hypothesis:  </t>
  </si>
  <si>
    <t>(mu3-mu2) - (mu2-mu1) = 0</t>
  </si>
  <si>
    <t>mu3 - 2mu2 + mu1 = 0</t>
  </si>
  <si>
    <t>which is &gt; 0.05, so no difference to add 2-Facing or 3-Facing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</si>
</sst>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name val="Arial"/>
      <family val="2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0" xfId="0" applyFill="1"/>
    <xf numFmtId="0" fontId="0" fillId="0" borderId="1" xfId="0" applyBorder="1"/>
    <xf numFmtId="0" fontId="0" fillId="0" borderId="0" xfId="0" quotePrefix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6646-0E72-6548-B353-B60AEAF29CAD}">
  <dimension ref="A1:Q38"/>
  <sheetViews>
    <sheetView topLeftCell="A2" workbookViewId="0">
      <selection activeCell="I37" sqref="I37"/>
    </sheetView>
  </sheetViews>
  <sheetFormatPr baseColWidth="10" defaultRowHeight="16"/>
  <cols>
    <col min="2" max="2" width="11.5" bestFit="1" customWidth="1"/>
    <col min="3" max="4" width="12.6640625" bestFit="1" customWidth="1"/>
    <col min="6" max="6" width="17.33203125" customWidth="1"/>
    <col min="9" max="9" width="12.6640625" customWidth="1"/>
    <col min="17" max="17" width="11.5" customWidth="1"/>
  </cols>
  <sheetData>
    <row r="1" spans="1:17">
      <c r="A1" t="s">
        <v>21</v>
      </c>
    </row>
    <row r="3" spans="1:17">
      <c r="A3" t="s">
        <v>22</v>
      </c>
      <c r="B3" t="s">
        <v>23</v>
      </c>
      <c r="C3" t="s">
        <v>24</v>
      </c>
      <c r="F3" t="s">
        <v>3</v>
      </c>
    </row>
    <row r="4" spans="1:17">
      <c r="A4" s="1" t="s">
        <v>0</v>
      </c>
      <c r="B4" s="1" t="s">
        <v>1</v>
      </c>
      <c r="C4" s="1" t="s">
        <v>2</v>
      </c>
    </row>
    <row r="5" spans="1:17" ht="17" thickBot="1">
      <c r="A5" s="1">
        <v>7</v>
      </c>
      <c r="B5" s="1">
        <v>12</v>
      </c>
      <c r="C5" s="1">
        <v>10</v>
      </c>
      <c r="F5" t="s">
        <v>4</v>
      </c>
    </row>
    <row r="6" spans="1:17">
      <c r="A6" s="1">
        <v>10</v>
      </c>
      <c r="B6" s="1">
        <v>13</v>
      </c>
      <c r="C6" s="1">
        <v>11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</row>
    <row r="7" spans="1:17">
      <c r="A7" s="1">
        <v>8</v>
      </c>
      <c r="B7" s="1">
        <v>15</v>
      </c>
      <c r="C7" s="1">
        <v>12</v>
      </c>
      <c r="F7" s="2" t="s">
        <v>0</v>
      </c>
      <c r="G7" s="2">
        <v>5</v>
      </c>
      <c r="H7" s="2">
        <v>45</v>
      </c>
      <c r="I7" s="5">
        <v>9</v>
      </c>
      <c r="J7" s="2">
        <v>2.5</v>
      </c>
    </row>
    <row r="8" spans="1:17">
      <c r="A8" s="1">
        <v>9</v>
      </c>
      <c r="B8" s="1">
        <v>16</v>
      </c>
      <c r="C8" s="1"/>
      <c r="F8" s="2" t="s">
        <v>1</v>
      </c>
      <c r="G8" s="2">
        <v>4</v>
      </c>
      <c r="H8" s="2">
        <v>56</v>
      </c>
      <c r="I8" s="5">
        <v>14</v>
      </c>
      <c r="J8" s="2">
        <v>3.3333333333333335</v>
      </c>
    </row>
    <row r="9" spans="1:17" ht="17" thickBot="1">
      <c r="A9" s="1">
        <v>11</v>
      </c>
      <c r="B9" s="1"/>
      <c r="C9" s="1"/>
      <c r="F9" s="3" t="s">
        <v>2</v>
      </c>
      <c r="G9" s="3">
        <v>3</v>
      </c>
      <c r="H9" s="3">
        <v>33</v>
      </c>
      <c r="I9" s="6">
        <v>11</v>
      </c>
      <c r="J9" s="3">
        <v>1</v>
      </c>
    </row>
    <row r="12" spans="1:17" ht="17" thickBot="1">
      <c r="F12" t="s">
        <v>10</v>
      </c>
    </row>
    <row r="13" spans="1:17">
      <c r="F13" s="4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  <c r="L13" s="4" t="s">
        <v>17</v>
      </c>
    </row>
    <row r="14" spans="1:17">
      <c r="F14" s="2" t="s">
        <v>18</v>
      </c>
      <c r="G14" s="2">
        <v>55.666666666666671</v>
      </c>
      <c r="H14" s="2">
        <v>2</v>
      </c>
      <c r="I14" s="2">
        <v>27.833333333333336</v>
      </c>
      <c r="J14" s="2">
        <v>11.386363636363637</v>
      </c>
      <c r="K14" s="5">
        <v>3.4264631482306194E-3</v>
      </c>
      <c r="L14" s="2">
        <v>4.2564947290937507</v>
      </c>
      <c r="N14" s="7" t="s">
        <v>25</v>
      </c>
      <c r="O14" s="7"/>
      <c r="P14" s="7"/>
      <c r="Q14" s="7"/>
    </row>
    <row r="15" spans="1:17">
      <c r="F15" s="2" t="s">
        <v>19</v>
      </c>
      <c r="G15" s="2">
        <v>22</v>
      </c>
      <c r="H15" s="2">
        <v>9</v>
      </c>
      <c r="I15" s="2">
        <v>2.4444444444444446</v>
      </c>
      <c r="J15" s="2"/>
      <c r="K15" s="2"/>
      <c r="L15" s="2"/>
    </row>
    <row r="16" spans="1:17">
      <c r="F16" s="2"/>
      <c r="G16" s="2"/>
      <c r="H16" s="2"/>
      <c r="I16" s="2"/>
      <c r="J16" s="2"/>
      <c r="K16" s="2"/>
      <c r="L16" s="2"/>
    </row>
    <row r="17" spans="1:17" ht="17" thickBot="1">
      <c r="F17" s="3" t="s">
        <v>20</v>
      </c>
      <c r="G17" s="3">
        <v>77.666666666666671</v>
      </c>
      <c r="H17" s="3">
        <v>11</v>
      </c>
      <c r="I17" s="3"/>
      <c r="J17" s="3"/>
      <c r="K17" s="3"/>
      <c r="L17" s="3"/>
    </row>
    <row r="18" spans="1:17">
      <c r="F18" s="2"/>
      <c r="G18" s="2"/>
      <c r="H18" s="2"/>
      <c r="I18" s="2"/>
      <c r="J18" s="2"/>
      <c r="K18" s="2"/>
      <c r="L18" s="2"/>
    </row>
    <row r="19" spans="1:17">
      <c r="F19" s="2" t="s">
        <v>28</v>
      </c>
      <c r="G19" s="5">
        <f>SQRT(I15)</f>
        <v>1.5634719199411433</v>
      </c>
      <c r="H19" s="2"/>
      <c r="I19" s="2"/>
      <c r="J19" s="2"/>
      <c r="K19" s="2"/>
      <c r="L19" s="2"/>
    </row>
    <row r="20" spans="1:17" ht="17" thickBo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2" spans="1:17">
      <c r="A22" t="s">
        <v>22</v>
      </c>
      <c r="B22" t="s">
        <v>23</v>
      </c>
      <c r="C22" t="s">
        <v>24</v>
      </c>
      <c r="F22" t="s">
        <v>3</v>
      </c>
      <c r="I22" t="s">
        <v>27</v>
      </c>
      <c r="J22" s="7">
        <f>SUMPRODUCT(G26:G28,I26:I28)/12</f>
        <v>11.166666666666666</v>
      </c>
    </row>
    <row r="23" spans="1:17">
      <c r="A23" s="1" t="s">
        <v>0</v>
      </c>
      <c r="B23" s="1" t="s">
        <v>1</v>
      </c>
      <c r="C23" s="1" t="s">
        <v>2</v>
      </c>
    </row>
    <row r="24" spans="1:17" ht="17" thickBot="1">
      <c r="A24" s="1">
        <v>7</v>
      </c>
      <c r="B24" s="1">
        <v>2</v>
      </c>
      <c r="C24" s="1">
        <v>3</v>
      </c>
      <c r="F24" t="s">
        <v>4</v>
      </c>
    </row>
    <row r="25" spans="1:17">
      <c r="A25" s="1">
        <v>20</v>
      </c>
      <c r="B25" s="1">
        <v>16</v>
      </c>
      <c r="C25" s="1">
        <v>19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</row>
    <row r="26" spans="1:17">
      <c r="A26" s="1">
        <v>8</v>
      </c>
      <c r="B26" s="1">
        <v>25</v>
      </c>
      <c r="C26" s="1">
        <v>11</v>
      </c>
      <c r="F26" s="2" t="s">
        <v>0</v>
      </c>
      <c r="G26" s="2">
        <v>5</v>
      </c>
      <c r="H26" s="2">
        <v>45</v>
      </c>
      <c r="I26" s="2">
        <v>9</v>
      </c>
      <c r="J26" s="2">
        <v>44</v>
      </c>
    </row>
    <row r="27" spans="1:17">
      <c r="A27" s="1">
        <v>8</v>
      </c>
      <c r="B27" s="1">
        <v>13</v>
      </c>
      <c r="C27" s="1"/>
      <c r="F27" s="2" t="s">
        <v>1</v>
      </c>
      <c r="G27" s="2">
        <v>4</v>
      </c>
      <c r="H27" s="2">
        <v>56</v>
      </c>
      <c r="I27" s="2">
        <v>14</v>
      </c>
      <c r="J27" s="2">
        <v>90</v>
      </c>
    </row>
    <row r="28" spans="1:17" ht="17" thickBot="1">
      <c r="A28" s="1">
        <v>2</v>
      </c>
      <c r="B28" s="1"/>
      <c r="C28" s="1"/>
      <c r="F28" s="3" t="s">
        <v>2</v>
      </c>
      <c r="G28" s="3">
        <v>3</v>
      </c>
      <c r="H28" s="3">
        <v>33</v>
      </c>
      <c r="I28" s="3">
        <v>11</v>
      </c>
      <c r="J28" s="3">
        <v>64</v>
      </c>
    </row>
    <row r="31" spans="1:17" ht="17" thickBot="1">
      <c r="F31" t="s">
        <v>10</v>
      </c>
    </row>
    <row r="32" spans="1:17">
      <c r="F32" s="4" t="s">
        <v>11</v>
      </c>
      <c r="G32" s="4" t="s">
        <v>12</v>
      </c>
      <c r="H32" s="4" t="s">
        <v>13</v>
      </c>
      <c r="I32" s="4" t="s">
        <v>14</v>
      </c>
      <c r="J32" s="4" t="s">
        <v>15</v>
      </c>
      <c r="K32" s="4" t="s">
        <v>16</v>
      </c>
      <c r="L32" s="4" t="s">
        <v>17</v>
      </c>
    </row>
    <row r="33" spans="6:17">
      <c r="F33" s="2" t="s">
        <v>18</v>
      </c>
      <c r="G33" s="2">
        <v>55.666666666666742</v>
      </c>
      <c r="H33" s="2">
        <v>2</v>
      </c>
      <c r="I33" s="2">
        <v>27.833333333333371</v>
      </c>
      <c r="J33" s="2">
        <v>0.43641114982578455</v>
      </c>
      <c r="K33" s="5">
        <v>0.65933381738659735</v>
      </c>
      <c r="L33" s="2">
        <v>4.2564947290937507</v>
      </c>
      <c r="N33" s="7" t="s">
        <v>26</v>
      </c>
      <c r="O33" s="7"/>
      <c r="P33" s="7"/>
      <c r="Q33" s="7"/>
    </row>
    <row r="34" spans="6:17">
      <c r="F34" s="2" t="s">
        <v>19</v>
      </c>
      <c r="G34" s="2">
        <v>574</v>
      </c>
      <c r="H34" s="2">
        <v>9</v>
      </c>
      <c r="I34" s="2">
        <v>63.777777777777779</v>
      </c>
      <c r="J34" s="2"/>
      <c r="K34" s="2"/>
      <c r="L34" s="2"/>
    </row>
    <row r="35" spans="6:17">
      <c r="F35" s="2"/>
      <c r="G35" s="2"/>
      <c r="H35" s="2"/>
      <c r="I35" s="2"/>
      <c r="J35" s="2"/>
      <c r="K35" s="2"/>
      <c r="L35" s="2"/>
    </row>
    <row r="36" spans="6:17" ht="17" thickBot="1">
      <c r="F36" s="3" t="s">
        <v>20</v>
      </c>
      <c r="G36" s="3">
        <v>629.66666666666674</v>
      </c>
      <c r="H36" s="3">
        <v>11</v>
      </c>
      <c r="I36" s="3"/>
      <c r="J36" s="3"/>
      <c r="K36" s="3"/>
      <c r="L36" s="3"/>
    </row>
    <row r="38" spans="6:17">
      <c r="F38" t="s">
        <v>28</v>
      </c>
      <c r="G38" s="7">
        <f>SQRT(I34)</f>
        <v>7.9860990338072932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F3C9-C7AC-F24B-9260-DA7357010173}">
  <dimension ref="A1:Q35"/>
  <sheetViews>
    <sheetView topLeftCell="A2" workbookViewId="0">
      <selection activeCell="F27" sqref="F27:L34"/>
    </sheetView>
  </sheetViews>
  <sheetFormatPr baseColWidth="10" defaultRowHeight="16"/>
  <cols>
    <col min="4" max="4" width="12.83203125" customWidth="1"/>
    <col min="6" max="6" width="18" bestFit="1" customWidth="1"/>
    <col min="14" max="14" width="6" customWidth="1"/>
    <col min="16" max="16" width="7.1640625" customWidth="1"/>
    <col min="17" max="17" width="14.83203125" customWidth="1"/>
  </cols>
  <sheetData>
    <row r="1" spans="1:17">
      <c r="A1" t="s">
        <v>29</v>
      </c>
    </row>
    <row r="3" spans="1:17">
      <c r="A3" s="2" t="s">
        <v>30</v>
      </c>
      <c r="B3" s="2" t="s">
        <v>31</v>
      </c>
      <c r="C3" s="2" t="s">
        <v>32</v>
      </c>
      <c r="D3" s="2" t="s">
        <v>33</v>
      </c>
      <c r="F3" t="s">
        <v>3</v>
      </c>
    </row>
    <row r="4" spans="1:17">
      <c r="A4" s="2">
        <v>4</v>
      </c>
      <c r="B4" s="2">
        <v>5</v>
      </c>
      <c r="C4" s="2">
        <v>4</v>
      </c>
      <c r="D4" s="2">
        <v>5</v>
      </c>
    </row>
    <row r="5" spans="1:17" ht="17" thickBot="1">
      <c r="A5" s="2">
        <v>2</v>
      </c>
      <c r="B5" s="2">
        <v>2</v>
      </c>
      <c r="C5" s="2">
        <v>4</v>
      </c>
      <c r="D5" s="2">
        <v>5</v>
      </c>
      <c r="F5" t="s">
        <v>4</v>
      </c>
    </row>
    <row r="6" spans="1:17">
      <c r="A6" s="2">
        <v>5</v>
      </c>
      <c r="B6" s="2">
        <v>3</v>
      </c>
      <c r="C6" s="2">
        <v>5</v>
      </c>
      <c r="D6" s="2">
        <v>5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</row>
    <row r="7" spans="1:17">
      <c r="A7" s="2">
        <v>4</v>
      </c>
      <c r="B7" s="2">
        <v>9</v>
      </c>
      <c r="C7" s="2">
        <v>5</v>
      </c>
      <c r="D7" s="2">
        <v>4</v>
      </c>
      <c r="F7" s="2" t="s">
        <v>30</v>
      </c>
      <c r="G7" s="2">
        <v>9</v>
      </c>
      <c r="H7" s="2">
        <v>30</v>
      </c>
      <c r="I7" s="2">
        <v>3.3333333333333335</v>
      </c>
      <c r="J7" s="2">
        <v>2.5</v>
      </c>
    </row>
    <row r="8" spans="1:17">
      <c r="A8" s="2">
        <v>2</v>
      </c>
      <c r="B8" s="2">
        <v>5</v>
      </c>
      <c r="C8" s="2">
        <v>3</v>
      </c>
      <c r="D8" s="2">
        <v>4</v>
      </c>
      <c r="F8" s="2" t="s">
        <v>31</v>
      </c>
      <c r="G8" s="2">
        <v>6</v>
      </c>
      <c r="H8" s="2">
        <v>28</v>
      </c>
      <c r="I8" s="2">
        <v>4.666666666666667</v>
      </c>
      <c r="J8" s="2">
        <v>5.8666666666666689</v>
      </c>
    </row>
    <row r="9" spans="1:17">
      <c r="A9" s="2">
        <v>5</v>
      </c>
      <c r="B9" s="2">
        <v>4</v>
      </c>
      <c r="C9" s="2">
        <v>4</v>
      </c>
      <c r="D9" s="2"/>
      <c r="F9" s="2" t="s">
        <v>32</v>
      </c>
      <c r="G9" s="2">
        <v>8</v>
      </c>
      <c r="H9" s="2">
        <v>33</v>
      </c>
      <c r="I9" s="2">
        <v>4.125</v>
      </c>
      <c r="J9" s="2">
        <v>0.6964285714285714</v>
      </c>
    </row>
    <row r="10" spans="1:17" ht="17" thickBot="1">
      <c r="A10" s="2">
        <v>2</v>
      </c>
      <c r="B10" s="2"/>
      <c r="C10" s="2">
        <v>5</v>
      </c>
      <c r="D10" s="2"/>
      <c r="F10" s="3" t="s">
        <v>33</v>
      </c>
      <c r="G10" s="3">
        <v>5</v>
      </c>
      <c r="H10" s="3">
        <v>23</v>
      </c>
      <c r="I10" s="3">
        <v>4.5999999999999996</v>
      </c>
      <c r="J10" s="3">
        <v>0.30000000000000071</v>
      </c>
    </row>
    <row r="11" spans="1:17">
      <c r="A11" s="2">
        <v>5</v>
      </c>
      <c r="B11" s="2"/>
      <c r="C11" s="2">
        <v>3</v>
      </c>
      <c r="D11" s="2"/>
    </row>
    <row r="12" spans="1:17">
      <c r="A12" s="2">
        <v>1</v>
      </c>
      <c r="B12" s="2"/>
      <c r="C12" s="2"/>
      <c r="D12" s="2"/>
    </row>
    <row r="13" spans="1:17" ht="17" thickBot="1">
      <c r="F13" t="s">
        <v>10</v>
      </c>
    </row>
    <row r="14" spans="1:17">
      <c r="F14" s="4" t="s">
        <v>11</v>
      </c>
      <c r="G14" s="4" t="s">
        <v>12</v>
      </c>
      <c r="H14" s="4" t="s">
        <v>13</v>
      </c>
      <c r="I14" s="4" t="s">
        <v>14</v>
      </c>
      <c r="J14" s="4" t="s">
        <v>15</v>
      </c>
      <c r="K14" s="4" t="s">
        <v>16</v>
      </c>
      <c r="L14" s="4" t="s">
        <v>17</v>
      </c>
    </row>
    <row r="15" spans="1:17">
      <c r="F15" s="2" t="s">
        <v>18</v>
      </c>
      <c r="G15" s="2">
        <v>8.4488095238095369</v>
      </c>
      <c r="H15" s="2">
        <v>3</v>
      </c>
      <c r="I15" s="2">
        <v>2.8162698412698455</v>
      </c>
      <c r="J15" s="2">
        <v>1.2198612036181613</v>
      </c>
      <c r="K15" s="5">
        <v>0.32402465902011707</v>
      </c>
      <c r="L15" s="2">
        <v>3.0087865704473615</v>
      </c>
      <c r="N15" s="7" t="s">
        <v>34</v>
      </c>
      <c r="O15" s="7"/>
      <c r="P15" s="7"/>
      <c r="Q15" s="7"/>
    </row>
    <row r="16" spans="1:17">
      <c r="F16" s="2" t="s">
        <v>19</v>
      </c>
      <c r="G16" s="2">
        <v>55.408333333333339</v>
      </c>
      <c r="H16" s="2">
        <v>24</v>
      </c>
      <c r="I16" s="2">
        <v>2.3086805555555556</v>
      </c>
      <c r="J16" s="2"/>
      <c r="K16" s="2"/>
      <c r="L16" s="2"/>
    </row>
    <row r="17" spans="1:12">
      <c r="F17" s="2"/>
      <c r="G17" s="2"/>
      <c r="H17" s="2"/>
      <c r="I17" s="2"/>
      <c r="J17" s="2"/>
      <c r="K17" s="2"/>
      <c r="L17" s="2"/>
    </row>
    <row r="18" spans="1:12" ht="17" thickBot="1">
      <c r="F18" s="3" t="s">
        <v>20</v>
      </c>
      <c r="G18" s="3">
        <v>63.857142857142875</v>
      </c>
      <c r="H18" s="3">
        <v>27</v>
      </c>
      <c r="I18" s="3"/>
      <c r="J18" s="3"/>
      <c r="K18" s="3"/>
      <c r="L18" s="3"/>
    </row>
    <row r="20" spans="1:12">
      <c r="F20" t="s">
        <v>28</v>
      </c>
      <c r="G20">
        <f>SQRT(I16)</f>
        <v>1.5194342880018061</v>
      </c>
    </row>
    <row r="22" spans="1:12">
      <c r="F22" t="s">
        <v>35</v>
      </c>
      <c r="H22" s="7">
        <f>SUMPRODUCT(G7:G10,I7:I10)/SUM(G7:G10)</f>
        <v>4.0714285714285712</v>
      </c>
      <c r="I22" s="9" t="s">
        <v>36</v>
      </c>
      <c r="J22" s="7">
        <f>H22-2*G20</f>
        <v>1.0325599954249589</v>
      </c>
      <c r="K22" s="11" t="s">
        <v>37</v>
      </c>
      <c r="L22" s="7">
        <f>H22+2*G20</f>
        <v>7.110297147432183</v>
      </c>
    </row>
    <row r="25" spans="1:12">
      <c r="A25" t="s">
        <v>38</v>
      </c>
      <c r="B25" t="s">
        <v>38</v>
      </c>
      <c r="C25" t="s">
        <v>39</v>
      </c>
      <c r="D25" t="s">
        <v>39</v>
      </c>
    </row>
    <row r="26" spans="1:12">
      <c r="A26" s="2" t="s">
        <v>30</v>
      </c>
      <c r="B26" s="2" t="s">
        <v>31</v>
      </c>
      <c r="C26" s="2" t="s">
        <v>32</v>
      </c>
      <c r="D26" s="2" t="s">
        <v>33</v>
      </c>
      <c r="G26" s="13"/>
    </row>
    <row r="27" spans="1:12">
      <c r="A27" s="2">
        <v>4</v>
      </c>
      <c r="B27" s="2">
        <v>5</v>
      </c>
      <c r="C27" s="2">
        <v>4</v>
      </c>
      <c r="D27" s="2">
        <v>5</v>
      </c>
      <c r="F27" t="s">
        <v>40</v>
      </c>
      <c r="G27" s="10">
        <v>1</v>
      </c>
      <c r="H27" s="10">
        <v>1</v>
      </c>
      <c r="I27" s="10">
        <v>-1</v>
      </c>
      <c r="J27" s="10">
        <v>-1</v>
      </c>
    </row>
    <row r="28" spans="1:12">
      <c r="A28" s="2">
        <v>2</v>
      </c>
      <c r="B28" s="2">
        <v>2</v>
      </c>
      <c r="C28" s="2">
        <v>4</v>
      </c>
      <c r="D28" s="2">
        <v>5</v>
      </c>
      <c r="F28" t="s">
        <v>41</v>
      </c>
      <c r="G28">
        <f t="array" ref="G28:J28">TRANSPOSE(I7:I10)</f>
        <v>3.3333333333333335</v>
      </c>
      <c r="H28">
        <v>4.666666666666667</v>
      </c>
      <c r="I28">
        <v>4.125</v>
      </c>
      <c r="J28">
        <v>4.5999999999999996</v>
      </c>
    </row>
    <row r="29" spans="1:12">
      <c r="A29" s="2">
        <v>5</v>
      </c>
      <c r="B29" s="2">
        <v>3</v>
      </c>
      <c r="C29" s="2">
        <v>5</v>
      </c>
      <c r="D29" s="2">
        <v>5</v>
      </c>
      <c r="F29" t="s">
        <v>42</v>
      </c>
      <c r="G29">
        <f t="array" ref="G29:J29">TRANSPOSE(G7:G10)</f>
        <v>9</v>
      </c>
      <c r="H29">
        <v>6</v>
      </c>
      <c r="I29">
        <v>8</v>
      </c>
      <c r="J29">
        <v>5</v>
      </c>
    </row>
    <row r="30" spans="1:12">
      <c r="A30" s="2">
        <v>4</v>
      </c>
      <c r="B30" s="2">
        <v>9</v>
      </c>
      <c r="C30" s="2">
        <v>5</v>
      </c>
      <c r="D30" s="2">
        <v>4</v>
      </c>
      <c r="F30" t="s">
        <v>43</v>
      </c>
      <c r="G30">
        <f>G27^2/G29</f>
        <v>0.1111111111111111</v>
      </c>
      <c r="H30">
        <f t="shared" ref="H30:J30" si="0">H27^2/H29</f>
        <v>0.16666666666666666</v>
      </c>
      <c r="I30">
        <f t="shared" si="0"/>
        <v>0.125</v>
      </c>
      <c r="J30">
        <f t="shared" si="0"/>
        <v>0.2</v>
      </c>
    </row>
    <row r="31" spans="1:12">
      <c r="A31" s="2">
        <v>2</v>
      </c>
      <c r="B31" s="2">
        <v>5</v>
      </c>
      <c r="C31" s="2">
        <v>3</v>
      </c>
      <c r="D31" s="2">
        <v>4</v>
      </c>
      <c r="F31" t="s">
        <v>44</v>
      </c>
      <c r="G31">
        <f>SUMPRODUCT(G27:J27,G28:J28)</f>
        <v>-0.72499999999999964</v>
      </c>
    </row>
    <row r="32" spans="1:12">
      <c r="A32" s="2">
        <v>5</v>
      </c>
      <c r="B32" s="2">
        <v>4</v>
      </c>
      <c r="C32" s="2">
        <v>4</v>
      </c>
      <c r="D32" s="2"/>
      <c r="F32" t="s">
        <v>45</v>
      </c>
      <c r="G32">
        <f>G20*SQRT(SUM(G30:J30))</f>
        <v>1.1796700110100891</v>
      </c>
    </row>
    <row r="33" spans="1:8">
      <c r="A33" s="2">
        <v>2</v>
      </c>
      <c r="B33" s="2"/>
      <c r="C33" s="2">
        <v>5</v>
      </c>
      <c r="D33" s="2"/>
      <c r="F33" t="s">
        <v>46</v>
      </c>
      <c r="G33" s="7">
        <f>G31/G32</f>
        <v>-0.6145786476162266</v>
      </c>
    </row>
    <row r="34" spans="1:8">
      <c r="A34" s="2">
        <v>5</v>
      </c>
      <c r="B34" s="2"/>
      <c r="C34" s="2">
        <v>3</v>
      </c>
      <c r="D34" s="2"/>
      <c r="F34" t="s">
        <v>47</v>
      </c>
      <c r="G34" s="7">
        <f>_xlfn.T.DIST.2T(ABS(G33),SUM(G29:J29)-4)</f>
        <v>0.54461607086759711</v>
      </c>
      <c r="H34" t="s">
        <v>48</v>
      </c>
    </row>
    <row r="35" spans="1:8">
      <c r="A35" s="2">
        <v>1</v>
      </c>
      <c r="B35" s="2"/>
      <c r="C35" s="2"/>
      <c r="D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ADB5-3F5D-7948-B146-7E8D02CD9CA5}">
  <dimension ref="A1:K20"/>
  <sheetViews>
    <sheetView workbookViewId="0">
      <selection activeCell="F21" sqref="F21"/>
    </sheetView>
  </sheetViews>
  <sheetFormatPr baseColWidth="10" defaultRowHeight="16"/>
  <cols>
    <col min="5" max="5" width="18" bestFit="1" customWidth="1"/>
    <col min="7" max="7" width="12.6640625" customWidth="1"/>
  </cols>
  <sheetData>
    <row r="1" spans="1:11">
      <c r="A1" t="s">
        <v>52</v>
      </c>
    </row>
    <row r="3" spans="1:11">
      <c r="A3" t="s">
        <v>49</v>
      </c>
      <c r="B3" t="s">
        <v>50</v>
      </c>
      <c r="C3" t="s">
        <v>51</v>
      </c>
      <c r="E3" t="s">
        <v>3</v>
      </c>
    </row>
    <row r="4" spans="1:11">
      <c r="A4">
        <v>110</v>
      </c>
      <c r="B4">
        <v>432</v>
      </c>
      <c r="C4">
        <v>510</v>
      </c>
    </row>
    <row r="5" spans="1:11" ht="17" thickBot="1">
      <c r="A5">
        <v>247</v>
      </c>
      <c r="B5">
        <v>412</v>
      </c>
      <c r="C5">
        <v>522</v>
      </c>
      <c r="E5" t="s">
        <v>4</v>
      </c>
    </row>
    <row r="6" spans="1:11">
      <c r="A6">
        <v>119</v>
      </c>
      <c r="B6">
        <v>490</v>
      </c>
      <c r="C6">
        <v>532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</row>
    <row r="7" spans="1:11">
      <c r="A7">
        <v>287</v>
      </c>
      <c r="B7">
        <v>496</v>
      </c>
      <c r="C7">
        <v>571</v>
      </c>
      <c r="E7" s="2" t="s">
        <v>49</v>
      </c>
      <c r="F7" s="2">
        <v>11</v>
      </c>
      <c r="G7" s="2">
        <v>2325</v>
      </c>
      <c r="H7" s="2">
        <v>211.36363636363637</v>
      </c>
      <c r="I7" s="2">
        <v>3700.0545454545472</v>
      </c>
    </row>
    <row r="8" spans="1:11">
      <c r="A8">
        <v>163</v>
      </c>
      <c r="B8">
        <v>489</v>
      </c>
      <c r="C8">
        <v>434</v>
      </c>
      <c r="E8" s="2" t="s">
        <v>50</v>
      </c>
      <c r="F8" s="2">
        <v>11</v>
      </c>
      <c r="G8" s="2">
        <v>4558</v>
      </c>
      <c r="H8" s="2">
        <v>414.36363636363637</v>
      </c>
      <c r="I8" s="2">
        <v>4781.4545454545414</v>
      </c>
    </row>
    <row r="9" spans="1:11" ht="17" thickBot="1">
      <c r="A9">
        <v>233</v>
      </c>
      <c r="B9">
        <v>378</v>
      </c>
      <c r="C9">
        <v>450</v>
      </c>
      <c r="E9" s="3" t="s">
        <v>51</v>
      </c>
      <c r="F9" s="3">
        <v>8</v>
      </c>
      <c r="G9" s="3">
        <v>4078</v>
      </c>
      <c r="H9" s="3">
        <v>509.75</v>
      </c>
      <c r="I9" s="3">
        <v>2285.3571428571427</v>
      </c>
    </row>
    <row r="10" spans="1:11">
      <c r="A10">
        <v>237</v>
      </c>
      <c r="B10">
        <v>368</v>
      </c>
      <c r="C10">
        <v>502</v>
      </c>
    </row>
    <row r="11" spans="1:11">
      <c r="A11">
        <v>172</v>
      </c>
      <c r="B11">
        <v>325</v>
      </c>
      <c r="C11">
        <v>557</v>
      </c>
    </row>
    <row r="12" spans="1:11" ht="17" thickBot="1">
      <c r="A12">
        <v>229</v>
      </c>
      <c r="B12">
        <v>493</v>
      </c>
      <c r="E12" t="s">
        <v>10</v>
      </c>
    </row>
    <row r="13" spans="1:11">
      <c r="A13">
        <v>251</v>
      </c>
      <c r="B13">
        <v>331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 spans="1:11">
      <c r="A14">
        <v>277</v>
      </c>
      <c r="B14">
        <v>344</v>
      </c>
      <c r="E14" s="2" t="s">
        <v>18</v>
      </c>
      <c r="F14" s="2">
        <v>454066.37575757573</v>
      </c>
      <c r="G14" s="2">
        <v>2</v>
      </c>
      <c r="H14" s="2">
        <v>227033.18787878787</v>
      </c>
      <c r="I14" s="2">
        <v>60.804865914566044</v>
      </c>
      <c r="J14" s="5">
        <v>1.0017813324349531E-10</v>
      </c>
      <c r="K14" s="2">
        <v>3.3541308285291991</v>
      </c>
    </row>
    <row r="15" spans="1:11">
      <c r="E15" s="2" t="s">
        <v>19</v>
      </c>
      <c r="F15" s="2">
        <v>100812.59090909091</v>
      </c>
      <c r="G15" s="2">
        <v>27</v>
      </c>
      <c r="H15" s="2">
        <v>3733.7996632996633</v>
      </c>
      <c r="I15" s="2"/>
      <c r="J15" s="2"/>
      <c r="K15" s="2"/>
    </row>
    <row r="16" spans="1:11">
      <c r="E16" s="2"/>
      <c r="F16" s="2"/>
      <c r="G16" s="2"/>
      <c r="H16" s="2"/>
      <c r="I16" s="2"/>
      <c r="J16" s="2"/>
      <c r="K16" s="2"/>
    </row>
    <row r="17" spans="5:11" ht="17" thickBot="1">
      <c r="E17" s="3" t="s">
        <v>20</v>
      </c>
      <c r="F17" s="3">
        <v>554878.96666666667</v>
      </c>
      <c r="G17" s="3">
        <v>29</v>
      </c>
      <c r="H17" s="3"/>
      <c r="I17" s="3"/>
      <c r="J17" s="3"/>
      <c r="K17" s="3"/>
    </row>
    <row r="20" spans="5:11">
      <c r="E20" t="s">
        <v>53</v>
      </c>
      <c r="H20" s="7">
        <f>H9-2*SQRT(H15)</f>
        <v>387.54034959055542</v>
      </c>
      <c r="I20" s="12" t="s">
        <v>54</v>
      </c>
      <c r="J20" s="7">
        <f>H9+2*SQRT(H15)</f>
        <v>631.95965040944452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BD3D-F2E1-2348-8E16-74DC7A0CC4AA}">
  <dimension ref="A2:K27"/>
  <sheetViews>
    <sheetView tabSelected="1" workbookViewId="0">
      <selection activeCell="I27" sqref="I27"/>
    </sheetView>
  </sheetViews>
  <sheetFormatPr baseColWidth="10" defaultRowHeight="16"/>
  <cols>
    <col min="4" max="4" width="15.1640625" customWidth="1"/>
    <col min="5" max="5" width="18" bestFit="1" customWidth="1"/>
    <col min="6" max="6" width="13" customWidth="1"/>
    <col min="7" max="7" width="12.1640625" bestFit="1" customWidth="1"/>
  </cols>
  <sheetData>
    <row r="2" spans="1:11">
      <c r="A2" s="14" t="s">
        <v>55</v>
      </c>
      <c r="B2" s="14" t="s">
        <v>56</v>
      </c>
      <c r="C2" s="14" t="s">
        <v>57</v>
      </c>
      <c r="E2" t="s">
        <v>3</v>
      </c>
    </row>
    <row r="3" spans="1:11">
      <c r="A3" s="14">
        <v>73</v>
      </c>
      <c r="B3" s="14">
        <v>103</v>
      </c>
      <c r="C3" s="14">
        <v>115</v>
      </c>
    </row>
    <row r="4" spans="1:11" ht="17" thickBot="1">
      <c r="A4" s="14">
        <v>68</v>
      </c>
      <c r="B4" s="14">
        <v>95</v>
      </c>
      <c r="C4" s="14">
        <v>125</v>
      </c>
      <c r="E4" t="s">
        <v>4</v>
      </c>
    </row>
    <row r="5" spans="1:11"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</row>
    <row r="6" spans="1:11">
      <c r="E6" s="2" t="s">
        <v>55</v>
      </c>
      <c r="F6" s="2">
        <v>2</v>
      </c>
      <c r="G6" s="2">
        <v>141</v>
      </c>
      <c r="H6" s="2">
        <v>70.5</v>
      </c>
      <c r="I6" s="2">
        <v>12.5</v>
      </c>
    </row>
    <row r="7" spans="1:11">
      <c r="E7" s="2" t="s">
        <v>56</v>
      </c>
      <c r="F7" s="2">
        <v>2</v>
      </c>
      <c r="G7" s="2">
        <v>198</v>
      </c>
      <c r="H7" s="2">
        <v>99</v>
      </c>
      <c r="I7" s="2">
        <v>32</v>
      </c>
    </row>
    <row r="8" spans="1:11" ht="17" thickBot="1">
      <c r="E8" s="3" t="s">
        <v>57</v>
      </c>
      <c r="F8" s="3">
        <v>2</v>
      </c>
      <c r="G8" s="3">
        <v>240</v>
      </c>
      <c r="H8" s="3">
        <v>120</v>
      </c>
      <c r="I8" s="3">
        <v>50</v>
      </c>
    </row>
    <row r="11" spans="1:11" ht="17" thickBot="1">
      <c r="E11" t="s">
        <v>10</v>
      </c>
    </row>
    <row r="12" spans="1:11">
      <c r="E12" s="4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</row>
    <row r="13" spans="1:11">
      <c r="E13" s="2" t="s">
        <v>18</v>
      </c>
      <c r="F13" s="2">
        <v>2469</v>
      </c>
      <c r="G13" s="2">
        <v>2</v>
      </c>
      <c r="H13" s="2">
        <v>1234.5</v>
      </c>
      <c r="I13" s="2">
        <v>39.19047619047619</v>
      </c>
      <c r="J13" s="5">
        <v>7.0777909329310541E-3</v>
      </c>
      <c r="K13" s="2">
        <v>9.5520944959211587</v>
      </c>
    </row>
    <row r="14" spans="1:11">
      <c r="E14" s="2" t="s">
        <v>19</v>
      </c>
      <c r="F14" s="2">
        <v>94.5</v>
      </c>
      <c r="G14" s="2">
        <v>3</v>
      </c>
      <c r="H14" s="2">
        <v>31.5</v>
      </c>
      <c r="I14" s="2"/>
      <c r="J14" s="2"/>
      <c r="K14" s="2"/>
    </row>
    <row r="15" spans="1:11">
      <c r="E15" s="2"/>
      <c r="F15" s="2"/>
      <c r="G15" s="2"/>
      <c r="H15" s="2"/>
      <c r="I15" s="2"/>
      <c r="J15" s="2"/>
      <c r="K15" s="2"/>
    </row>
    <row r="16" spans="1:11" ht="17" thickBot="1">
      <c r="E16" s="3" t="s">
        <v>20</v>
      </c>
      <c r="F16" s="3">
        <v>2563.5</v>
      </c>
      <c r="G16" s="3">
        <v>5</v>
      </c>
      <c r="H16" s="3"/>
      <c r="I16" s="3"/>
      <c r="J16" s="3"/>
      <c r="K16" s="3"/>
    </row>
    <row r="19" spans="1:10">
      <c r="A19" t="s">
        <v>58</v>
      </c>
    </row>
    <row r="20" spans="1:10">
      <c r="F20" t="s">
        <v>40</v>
      </c>
      <c r="G20" s="10">
        <v>1</v>
      </c>
      <c r="H20" s="10">
        <v>-2</v>
      </c>
      <c r="I20" s="10">
        <v>1</v>
      </c>
      <c r="J20" s="11"/>
    </row>
    <row r="21" spans="1:10">
      <c r="A21" s="7" t="s">
        <v>59</v>
      </c>
      <c r="B21" s="7"/>
      <c r="C21" s="7" t="s">
        <v>60</v>
      </c>
      <c r="D21" s="7"/>
      <c r="F21" t="s">
        <v>41</v>
      </c>
      <c r="G21" s="11">
        <f t="array" ref="G21:I21">TRANSPOSE(H6:H8)</f>
        <v>70.5</v>
      </c>
      <c r="H21" s="11">
        <v>99</v>
      </c>
      <c r="I21" s="11">
        <v>120</v>
      </c>
      <c r="J21" s="11"/>
    </row>
    <row r="22" spans="1:10">
      <c r="C22" s="7" t="s">
        <v>61</v>
      </c>
      <c r="D22" s="7"/>
      <c r="F22" t="s">
        <v>42</v>
      </c>
      <c r="G22" s="11">
        <f t="array" ref="G22:I22">TRANSPOSE(F6:F8)</f>
        <v>2</v>
      </c>
      <c r="H22" s="11">
        <v>2</v>
      </c>
      <c r="I22" s="11">
        <v>2</v>
      </c>
      <c r="J22" s="11"/>
    </row>
    <row r="23" spans="1:10">
      <c r="F23" t="s">
        <v>43</v>
      </c>
      <c r="G23" s="12">
        <f>G20^2/G22</f>
        <v>0.5</v>
      </c>
      <c r="H23" s="12">
        <f t="shared" ref="H23:I23" si="0">H20^2/H22</f>
        <v>2</v>
      </c>
      <c r="I23" s="12">
        <f t="shared" si="0"/>
        <v>0.5</v>
      </c>
    </row>
    <row r="24" spans="1:10">
      <c r="F24" t="s">
        <v>44</v>
      </c>
      <c r="G24">
        <f>SUMPRODUCT(G20:I20,G21:I21)</f>
        <v>-7.5</v>
      </c>
    </row>
    <row r="25" spans="1:10">
      <c r="F25" t="s">
        <v>45</v>
      </c>
      <c r="G25">
        <f>SQRT(H14)*SQRT(SUM(G23:I23))</f>
        <v>9.7211110476117906</v>
      </c>
    </row>
    <row r="26" spans="1:10">
      <c r="F26" t="s">
        <v>46</v>
      </c>
      <c r="G26" s="7">
        <f>G24/G25</f>
        <v>-0.77151674981045948</v>
      </c>
    </row>
    <row r="27" spans="1:10">
      <c r="F27" t="s">
        <v>47</v>
      </c>
      <c r="G27" s="7">
        <f>_xlfn.T.DIST.2T(ABS(G26),SUM(F6:F8)-3)</f>
        <v>0.49659969711828622</v>
      </c>
      <c r="H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One-Way ANOVA</vt:lpstr>
      <vt:lpstr>Problem 40.1</vt:lpstr>
      <vt:lpstr>Problem 40.2</vt:lpstr>
      <vt:lpstr>Problem 40.3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2018-03-21T17:27:45Z</dcterms:created>
  <dcterms:modified xsi:type="dcterms:W3CDTF">2018-03-21T20:36:10Z</dcterms:modified>
</cp:coreProperties>
</file>