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Marketing Analytics Book/Ken's Practice Files/"/>
    </mc:Choice>
  </mc:AlternateContent>
  <bookViews>
    <workbookView xWindow="0" yWindow="460" windowWidth="25600" windowHeight="14280" activeTab="1"/>
  </bookViews>
  <sheets>
    <sheet name="Example" sheetId="1" r:id="rId1"/>
    <sheet name="Example - Change High Price" sheetId="2" r:id="rId2"/>
    <sheet name="Sheet1" sheetId="3" r:id="rId3"/>
  </sheets>
  <definedNames>
    <definedName name="CodeLookup">Example!$D$6:$E$8</definedName>
    <definedName name="CodeLookup1">'Example - Change High Price'!$D$6:$E$8</definedName>
    <definedName name="New">Example!$H$5</definedName>
    <definedName name="Price_Code">Example!$B$11:$B$30</definedName>
    <definedName name="solver_adj" localSheetId="0" hidden="1">Example!$B$11:$B$30</definedName>
    <definedName name="solver_adj" localSheetId="1" hidden="1">'Example - Change High Price'!$B$11:$B$30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itr" localSheetId="0" hidden="1">2147483647</definedName>
    <definedName name="solver_itr" localSheetId="1" hidden="1">2147483647</definedName>
    <definedName name="solver_lhs1" localSheetId="0" hidden="1">Example!$B$11:$B$30</definedName>
    <definedName name="solver_lhs1" localSheetId="1" hidden="1">'Example - Change High Price'!$B$11:$B$30</definedName>
    <definedName name="solver_lhs2" localSheetId="0" hidden="1">Example!$B$11:$B$30</definedName>
    <definedName name="solver_lhs2" localSheetId="1" hidden="1">'Example - Change High Price'!$B$11:$B$30</definedName>
    <definedName name="solver_lhs3" localSheetId="0" hidden="1">Example!$B$11:$B$30</definedName>
    <definedName name="solver_lhs3" localSheetId="1" hidden="1">'Example - Change High Price'!$B$11:$B$30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0.5</definedName>
    <definedName name="solver_mrt" localSheetId="1" hidden="1">0.5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opt" localSheetId="0" hidden="1">Example!$M$7</definedName>
    <definedName name="solver_opt" localSheetId="1" hidden="1">'Example - Change High Price'!$M$7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hs1" localSheetId="0" hidden="1">3</definedName>
    <definedName name="solver_rhs1" localSheetId="1" hidden="1">3</definedName>
    <definedName name="solver_rhs2" localSheetId="0" hidden="1">integer</definedName>
    <definedName name="solver_rhs2" localSheetId="1" hidden="1">integer</definedName>
    <definedName name="solver_rhs3" localSheetId="0" hidden="1">1</definedName>
    <definedName name="solver_rhs3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11" i="2"/>
  <c r="E12" i="2"/>
  <c r="D12" i="2"/>
  <c r="J12" i="2" s="1"/>
  <c r="J11" i="2"/>
  <c r="K11" i="2" l="1"/>
  <c r="G12" i="2" s="1"/>
  <c r="L11" i="2"/>
  <c r="D13" i="2"/>
  <c r="J13" i="2" s="1"/>
  <c r="E13" i="2"/>
  <c r="D14" i="2" s="1"/>
  <c r="J14" i="2" s="1"/>
  <c r="E15" i="2" s="1"/>
  <c r="D30" i="1"/>
  <c r="J30" i="1" s="1"/>
  <c r="J13" i="1"/>
  <c r="J12" i="1"/>
  <c r="E13" i="1"/>
  <c r="E14" i="1"/>
  <c r="E12" i="1"/>
  <c r="D13" i="1"/>
  <c r="D14" i="1"/>
  <c r="J14" i="1" s="1"/>
  <c r="M11" i="2" l="1"/>
  <c r="I12" i="2"/>
  <c r="H12" i="2"/>
  <c r="L12" i="2" s="1"/>
  <c r="I13" i="2" s="1"/>
  <c r="F12" i="2"/>
  <c r="K12" i="2" s="1"/>
  <c r="G13" i="2" s="1"/>
  <c r="E14" i="2"/>
  <c r="D15" i="2" s="1"/>
  <c r="J15" i="2" s="1"/>
  <c r="E15" i="1"/>
  <c r="D15" i="1"/>
  <c r="J15" i="1" s="1"/>
  <c r="E16" i="1" s="1"/>
  <c r="J11" i="1"/>
  <c r="D1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1" i="1"/>
  <c r="M12" i="2" l="1"/>
  <c r="H13" i="2"/>
  <c r="F13" i="2"/>
  <c r="K13" i="2" s="1"/>
  <c r="E16" i="2"/>
  <c r="D17" i="2" s="1"/>
  <c r="J17" i="2" s="1"/>
  <c r="D16" i="2"/>
  <c r="J16" i="2" s="1"/>
  <c r="L11" i="1"/>
  <c r="K11" i="1"/>
  <c r="D16" i="1"/>
  <c r="G14" i="2" l="1"/>
  <c r="L13" i="2"/>
  <c r="I14" i="2" s="1"/>
  <c r="F14" i="2"/>
  <c r="K14" i="2" s="1"/>
  <c r="E18" i="2"/>
  <c r="E17" i="2"/>
  <c r="D18" i="2" s="1"/>
  <c r="J18" i="2" s="1"/>
  <c r="M11" i="1"/>
  <c r="I12" i="1"/>
  <c r="H12" i="1"/>
  <c r="L12" i="1" s="1"/>
  <c r="I13" i="1" s="1"/>
  <c r="G12" i="1"/>
  <c r="F12" i="1"/>
  <c r="K12" i="1" s="1"/>
  <c r="G13" i="1" s="1"/>
  <c r="J16" i="1"/>
  <c r="E17" i="1" s="1"/>
  <c r="H14" i="2" l="1"/>
  <c r="L14" i="2" s="1"/>
  <c r="I15" i="2" s="1"/>
  <c r="M13" i="2"/>
  <c r="G15" i="2"/>
  <c r="F15" i="2"/>
  <c r="K15" i="2" s="1"/>
  <c r="D19" i="2"/>
  <c r="J19" i="2" s="1"/>
  <c r="E19" i="2"/>
  <c r="M12" i="1"/>
  <c r="F13" i="1"/>
  <c r="H13" i="1"/>
  <c r="L13" i="1" s="1"/>
  <c r="D17" i="1"/>
  <c r="M14" i="2" l="1"/>
  <c r="H15" i="2"/>
  <c r="L15" i="2" s="1"/>
  <c r="I16" i="2" s="1"/>
  <c r="F16" i="2"/>
  <c r="K16" i="2" s="1"/>
  <c r="G17" i="2" s="1"/>
  <c r="G16" i="2"/>
  <c r="E20" i="2"/>
  <c r="D20" i="2"/>
  <c r="J20" i="2" s="1"/>
  <c r="K13" i="1"/>
  <c r="I14" i="1"/>
  <c r="H14" i="1"/>
  <c r="J17" i="1"/>
  <c r="E18" i="1" s="1"/>
  <c r="F17" i="2" l="1"/>
  <c r="K17" i="2" s="1"/>
  <c r="G18" i="2" s="1"/>
  <c r="M15" i="2"/>
  <c r="H16" i="2"/>
  <c r="L16" i="2" s="1"/>
  <c r="I17" i="2" s="1"/>
  <c r="E21" i="2"/>
  <c r="D22" i="2" s="1"/>
  <c r="J22" i="2" s="1"/>
  <c r="D21" i="2"/>
  <c r="J21" i="2" s="1"/>
  <c r="L14" i="1"/>
  <c r="I15" i="1" s="1"/>
  <c r="G14" i="1"/>
  <c r="M13" i="1"/>
  <c r="F14" i="1"/>
  <c r="K14" i="1" s="1"/>
  <c r="D18" i="1"/>
  <c r="F18" i="2" l="1"/>
  <c r="K18" i="2" s="1"/>
  <c r="G19" i="2" s="1"/>
  <c r="M16" i="2"/>
  <c r="H17" i="2"/>
  <c r="L17" i="2" s="1"/>
  <c r="E23" i="2"/>
  <c r="E22" i="2"/>
  <c r="D23" i="2" s="1"/>
  <c r="J23" i="2" s="1"/>
  <c r="H15" i="1"/>
  <c r="L15" i="1" s="1"/>
  <c r="I16" i="1" s="1"/>
  <c r="G15" i="1"/>
  <c r="M14" i="1"/>
  <c r="F15" i="1"/>
  <c r="K15" i="1" s="1"/>
  <c r="J18" i="1"/>
  <c r="E19" i="1" s="1"/>
  <c r="F19" i="2" l="1"/>
  <c r="K19" i="2" s="1"/>
  <c r="F20" i="2" s="1"/>
  <c r="K20" i="2" s="1"/>
  <c r="G21" i="2" s="1"/>
  <c r="H18" i="2"/>
  <c r="L18" i="2" s="1"/>
  <c r="I19" i="2" s="1"/>
  <c r="I18" i="2"/>
  <c r="M17" i="2"/>
  <c r="E24" i="2"/>
  <c r="D24" i="2"/>
  <c r="J24" i="2" s="1"/>
  <c r="H16" i="1"/>
  <c r="M15" i="1"/>
  <c r="G16" i="1"/>
  <c r="F16" i="1"/>
  <c r="D19" i="1"/>
  <c r="G20" i="2" l="1"/>
  <c r="H19" i="2"/>
  <c r="L19" i="2" s="1"/>
  <c r="M18" i="2"/>
  <c r="F21" i="2"/>
  <c r="K21" i="2" s="1"/>
  <c r="G22" i="2" s="1"/>
  <c r="E25" i="2"/>
  <c r="D25" i="2"/>
  <c r="J25" i="2" s="1"/>
  <c r="L16" i="1"/>
  <c r="I17" i="1" s="1"/>
  <c r="K16" i="1"/>
  <c r="F17" i="1" s="1"/>
  <c r="K17" i="1" s="1"/>
  <c r="G18" i="1" s="1"/>
  <c r="J19" i="1"/>
  <c r="E20" i="1" s="1"/>
  <c r="H20" i="2" l="1"/>
  <c r="L20" i="2" s="1"/>
  <c r="I21" i="2" s="1"/>
  <c r="F22" i="2"/>
  <c r="K22" i="2" s="1"/>
  <c r="G23" i="2" s="1"/>
  <c r="I20" i="2"/>
  <c r="M19" i="2"/>
  <c r="E26" i="2"/>
  <c r="D26" i="2"/>
  <c r="J26" i="2" s="1"/>
  <c r="H17" i="1"/>
  <c r="L17" i="1" s="1"/>
  <c r="I18" i="1" s="1"/>
  <c r="G17" i="1"/>
  <c r="F18" i="1" s="1"/>
  <c r="M16" i="1"/>
  <c r="D20" i="1"/>
  <c r="H21" i="2" l="1"/>
  <c r="L21" i="2" s="1"/>
  <c r="H22" i="2" s="1"/>
  <c r="L22" i="2" s="1"/>
  <c r="M20" i="2"/>
  <c r="F23" i="2"/>
  <c r="K23" i="2" s="1"/>
  <c r="F24" i="2" s="1"/>
  <c r="K24" i="2" s="1"/>
  <c r="G25" i="2" s="1"/>
  <c r="E27" i="2"/>
  <c r="D27" i="2"/>
  <c r="J27" i="2" s="1"/>
  <c r="M17" i="1"/>
  <c r="H18" i="1"/>
  <c r="L18" i="1" s="1"/>
  <c r="I19" i="1" s="1"/>
  <c r="K18" i="1"/>
  <c r="G19" i="1" s="1"/>
  <c r="J20" i="1"/>
  <c r="E21" i="1" s="1"/>
  <c r="G24" i="2" l="1"/>
  <c r="F25" i="2" s="1"/>
  <c r="K25" i="2" s="1"/>
  <c r="G26" i="2" s="1"/>
  <c r="I23" i="2"/>
  <c r="M22" i="2"/>
  <c r="I22" i="2"/>
  <c r="H23" i="2" s="1"/>
  <c r="M21" i="2"/>
  <c r="E28" i="2"/>
  <c r="D28" i="2"/>
  <c r="J28" i="2" s="1"/>
  <c r="F19" i="1"/>
  <c r="K19" i="1" s="1"/>
  <c r="G20" i="1" s="1"/>
  <c r="H19" i="1"/>
  <c r="L19" i="1" s="1"/>
  <c r="M18" i="1"/>
  <c r="D21" i="1"/>
  <c r="F26" i="2" l="1"/>
  <c r="K26" i="2" s="1"/>
  <c r="F27" i="2" s="1"/>
  <c r="K27" i="2" s="1"/>
  <c r="L23" i="2"/>
  <c r="H24" i="2" s="1"/>
  <c r="L24" i="2" s="1"/>
  <c r="E29" i="2"/>
  <c r="D30" i="2" s="1"/>
  <c r="J30" i="2" s="1"/>
  <c r="D29" i="2"/>
  <c r="J29" i="2" s="1"/>
  <c r="F20" i="1"/>
  <c r="K20" i="1" s="1"/>
  <c r="G21" i="1" s="1"/>
  <c r="I20" i="1"/>
  <c r="M19" i="1"/>
  <c r="H20" i="1"/>
  <c r="L20" i="1" s="1"/>
  <c r="J21" i="1"/>
  <c r="E22" i="1" s="1"/>
  <c r="G28" i="2" l="1"/>
  <c r="G27" i="2"/>
  <c r="F28" i="2" s="1"/>
  <c r="K28" i="2" s="1"/>
  <c r="I25" i="2"/>
  <c r="M24" i="2"/>
  <c r="I24" i="2"/>
  <c r="H25" i="2" s="1"/>
  <c r="L25" i="2" s="1"/>
  <c r="M23" i="2"/>
  <c r="E30" i="2"/>
  <c r="F21" i="1"/>
  <c r="K21" i="1" s="1"/>
  <c r="G22" i="1" s="1"/>
  <c r="D22" i="1"/>
  <c r="I26" i="2" l="1"/>
  <c r="M25" i="2"/>
  <c r="H26" i="2"/>
  <c r="L26" i="2" s="1"/>
  <c r="G29" i="2"/>
  <c r="F29" i="2"/>
  <c r="K29" i="2" s="1"/>
  <c r="F22" i="1"/>
  <c r="K22" i="1" s="1"/>
  <c r="G23" i="1" s="1"/>
  <c r="I21" i="1"/>
  <c r="M20" i="1"/>
  <c r="H21" i="1"/>
  <c r="L21" i="1" s="1"/>
  <c r="J22" i="1"/>
  <c r="E23" i="1" s="1"/>
  <c r="H27" i="2" l="1"/>
  <c r="L27" i="2" s="1"/>
  <c r="I27" i="2"/>
  <c r="M26" i="2"/>
  <c r="G30" i="2"/>
  <c r="F30" i="2"/>
  <c r="K30" i="2" s="1"/>
  <c r="F23" i="1"/>
  <c r="K23" i="1" s="1"/>
  <c r="D23" i="1"/>
  <c r="H28" i="2" l="1"/>
  <c r="L28" i="2" s="1"/>
  <c r="I28" i="2"/>
  <c r="M27" i="2"/>
  <c r="I22" i="1"/>
  <c r="M21" i="1"/>
  <c r="G24" i="1"/>
  <c r="H22" i="1"/>
  <c r="L22" i="1" s="1"/>
  <c r="F24" i="1"/>
  <c r="K24" i="1" s="1"/>
  <c r="J23" i="1"/>
  <c r="E24" i="1" s="1"/>
  <c r="H29" i="2" l="1"/>
  <c r="L29" i="2" s="1"/>
  <c r="I30" i="2" s="1"/>
  <c r="I29" i="2"/>
  <c r="M28" i="2"/>
  <c r="D24" i="1"/>
  <c r="H30" i="2" l="1"/>
  <c r="L30" i="2" s="1"/>
  <c r="M30" i="2" s="1"/>
  <c r="M29" i="2"/>
  <c r="I23" i="1"/>
  <c r="M22" i="1"/>
  <c r="G25" i="1"/>
  <c r="H23" i="1"/>
  <c r="L23" i="1" s="1"/>
  <c r="F25" i="1"/>
  <c r="K25" i="1" s="1"/>
  <c r="J24" i="1"/>
  <c r="E25" i="1" s="1"/>
  <c r="M7" i="2" l="1"/>
  <c r="D25" i="1"/>
  <c r="I24" i="1" l="1"/>
  <c r="M23" i="1"/>
  <c r="G26" i="1"/>
  <c r="H24" i="1"/>
  <c r="L24" i="1" s="1"/>
  <c r="F26" i="1"/>
  <c r="K26" i="1" s="1"/>
  <c r="J25" i="1"/>
  <c r="E26" i="1" s="1"/>
  <c r="D26" i="1" l="1"/>
  <c r="I25" i="1" l="1"/>
  <c r="M24" i="1"/>
  <c r="G27" i="1"/>
  <c r="H25" i="1"/>
  <c r="L25" i="1" s="1"/>
  <c r="F27" i="1"/>
  <c r="K27" i="1" s="1"/>
  <c r="J26" i="1"/>
  <c r="E27" i="1" s="1"/>
  <c r="D27" i="1" l="1"/>
  <c r="I26" i="1" l="1"/>
  <c r="M25" i="1"/>
  <c r="G28" i="1"/>
  <c r="H26" i="1"/>
  <c r="L26" i="1" s="1"/>
  <c r="F28" i="1"/>
  <c r="K28" i="1" s="1"/>
  <c r="J27" i="1"/>
  <c r="E28" i="1" s="1"/>
  <c r="D28" i="1" l="1"/>
  <c r="I27" i="1" l="1"/>
  <c r="M26" i="1"/>
  <c r="G29" i="1"/>
  <c r="H27" i="1"/>
  <c r="L27" i="1" s="1"/>
  <c r="F29" i="1"/>
  <c r="K29" i="1" s="1"/>
  <c r="J28" i="1"/>
  <c r="E29" i="1" s="1"/>
  <c r="D29" i="1" l="1"/>
  <c r="J29" i="1" s="1"/>
  <c r="E30" i="1" s="1"/>
  <c r="I28" i="1" l="1"/>
  <c r="M27" i="1"/>
  <c r="G30" i="1"/>
  <c r="H28" i="1"/>
  <c r="L28" i="1" s="1"/>
  <c r="F30" i="1"/>
  <c r="K30" i="1" s="1"/>
  <c r="I29" i="1" l="1"/>
  <c r="M28" i="1"/>
  <c r="H29" i="1"/>
  <c r="L29" i="1" s="1"/>
  <c r="I30" i="1" l="1"/>
  <c r="M29" i="1"/>
  <c r="H30" i="1"/>
  <c r="L30" i="1" l="1"/>
  <c r="M30" i="1" s="1"/>
  <c r="M7" i="1" s="1"/>
</calcChain>
</file>

<file path=xl/sharedStrings.xml><?xml version="1.0" encoding="utf-8"?>
<sst xmlns="http://schemas.openxmlformats.org/spreadsheetml/2006/main" count="38" uniqueCount="18">
  <si>
    <t>Code</t>
  </si>
  <si>
    <t>Price</t>
  </si>
  <si>
    <t>Period</t>
  </si>
  <si>
    <t>Price Code</t>
  </si>
  <si>
    <t>High buyers</t>
  </si>
  <si>
    <t>High nonbuyers</t>
  </si>
  <si>
    <t>Medium buyers</t>
  </si>
  <si>
    <t>Medium nonbuyers</t>
  </si>
  <si>
    <t>Low buyers</t>
  </si>
  <si>
    <t>Low nonbuyers</t>
  </si>
  <si>
    <t>High sales</t>
  </si>
  <si>
    <t>Medium sales</t>
  </si>
  <si>
    <t>Low sales</t>
  </si>
  <si>
    <t>Revenue</t>
  </si>
  <si>
    <t>New</t>
  </si>
  <si>
    <t>Buyers(t+1) = Nonbuyers(t) + (buyers(t)-sales(t)) + 0.5*sales(t) + 0.5*new</t>
  </si>
  <si>
    <t>Nonbuyers(t+1) = 0.5*New + sales(t)</t>
  </si>
  <si>
    <t>Total Revenue: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</si>
</sst>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3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/>
    <xf numFmtId="0" fontId="0" fillId="2" borderId="0" xfId="0" applyFill="1"/>
    <xf numFmtId="0" fontId="4" fillId="2" borderId="0" xfId="0" applyFont="1" applyFill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wrapText="1"/>
    </xf>
    <xf numFmtId="164" fontId="0" fillId="0" borderId="0" xfId="1" applyNumberFormat="1" applyFont="1"/>
    <xf numFmtId="165" fontId="3" fillId="0" borderId="0" xfId="2" applyNumberFormat="1" applyFont="1" applyAlignment="1">
      <alignment horizontal="right"/>
    </xf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>
      <alignment horizontal="center"/>
    </xf>
    <xf numFmtId="165" fontId="0" fillId="0" borderId="0" xfId="2" applyNumberFormat="1" applyFont="1"/>
    <xf numFmtId="164" fontId="0" fillId="0" borderId="0" xfId="1" applyNumberFormat="1" applyFont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7" workbookViewId="0">
      <selection activeCell="G32" sqref="G32"/>
    </sheetView>
  </sheetViews>
  <sheetFormatPr baseColWidth="10" defaultRowHeight="16"/>
  <cols>
    <col min="4" max="12" width="11.6640625" bestFit="1" customWidth="1"/>
    <col min="13" max="13" width="12.5" bestFit="1" customWidth="1"/>
  </cols>
  <sheetData>
    <row r="1" spans="1:13" s="6" customFormat="1" ht="21">
      <c r="A1" s="9" t="s">
        <v>15</v>
      </c>
      <c r="B1" s="10"/>
      <c r="C1" s="10"/>
      <c r="D1" s="10"/>
      <c r="E1" s="10"/>
      <c r="F1" s="10"/>
      <c r="G1" s="10"/>
      <c r="H1" s="11"/>
    </row>
    <row r="2" spans="1:13" ht="25" thickBot="1">
      <c r="A2" s="12" t="s">
        <v>16</v>
      </c>
      <c r="B2" s="13"/>
      <c r="C2" s="13"/>
      <c r="D2" s="13"/>
      <c r="E2" s="13"/>
      <c r="F2" s="13"/>
      <c r="G2" s="13"/>
      <c r="H2" s="14"/>
    </row>
    <row r="4" spans="1:13" ht="21">
      <c r="A4" s="6"/>
    </row>
    <row r="5" spans="1:13">
      <c r="D5" s="2" t="s">
        <v>0</v>
      </c>
      <c r="E5" s="2" t="s">
        <v>1</v>
      </c>
      <c r="G5" s="8" t="s">
        <v>14</v>
      </c>
      <c r="H5">
        <v>20</v>
      </c>
    </row>
    <row r="6" spans="1:13">
      <c r="D6" s="1">
        <v>1</v>
      </c>
      <c r="E6" s="3">
        <v>30</v>
      </c>
    </row>
    <row r="7" spans="1:13">
      <c r="D7" s="1">
        <v>2</v>
      </c>
      <c r="E7" s="3">
        <v>40</v>
      </c>
      <c r="K7" s="8" t="s">
        <v>17</v>
      </c>
      <c r="L7" s="7"/>
      <c r="M7" s="19">
        <f>SUM(M11:M30)</f>
        <v>337942.53101348877</v>
      </c>
    </row>
    <row r="8" spans="1:13">
      <c r="D8" s="1">
        <v>3</v>
      </c>
      <c r="E8" s="3">
        <v>50</v>
      </c>
    </row>
    <row r="10" spans="1:13" ht="27">
      <c r="A10" s="15" t="s">
        <v>2</v>
      </c>
      <c r="B10" s="16" t="s">
        <v>3</v>
      </c>
      <c r="C10" s="17" t="s">
        <v>1</v>
      </c>
      <c r="D10" s="18" t="s">
        <v>4</v>
      </c>
      <c r="E10" s="18" t="s">
        <v>5</v>
      </c>
      <c r="F10" s="18" t="s">
        <v>6</v>
      </c>
      <c r="G10" s="18" t="s">
        <v>7</v>
      </c>
      <c r="H10" s="18" t="s">
        <v>8</v>
      </c>
      <c r="I10" s="18" t="s">
        <v>9</v>
      </c>
      <c r="J10" s="18" t="s">
        <v>10</v>
      </c>
      <c r="K10" s="18" t="s">
        <v>11</v>
      </c>
      <c r="L10" s="18" t="s">
        <v>12</v>
      </c>
      <c r="M10" s="18" t="s">
        <v>13</v>
      </c>
    </row>
    <row r="11" spans="1:13">
      <c r="A11" s="4">
        <v>1</v>
      </c>
      <c r="B11" s="5">
        <v>1</v>
      </c>
      <c r="C11" s="24">
        <f t="shared" ref="C11:C30" si="0">INDEX(CodeLookup,B11,2)</f>
        <v>30</v>
      </c>
      <c r="D11" s="20">
        <v>45</v>
      </c>
      <c r="E11" s="22">
        <v>45</v>
      </c>
      <c r="F11" s="22">
        <v>45</v>
      </c>
      <c r="G11" s="22">
        <v>45</v>
      </c>
      <c r="H11" s="22">
        <v>45</v>
      </c>
      <c r="I11" s="22">
        <v>45</v>
      </c>
      <c r="J11" s="23">
        <f>D11</f>
        <v>45</v>
      </c>
      <c r="K11" s="23">
        <f>IF(C11&lt;=$E$7,F11,0)</f>
        <v>45</v>
      </c>
      <c r="L11" s="23">
        <f>IF(C11=$E$6,H11,0)</f>
        <v>45</v>
      </c>
      <c r="M11" s="19">
        <f>SUM(J11:L11)*C11</f>
        <v>4050</v>
      </c>
    </row>
    <row r="12" spans="1:13">
      <c r="A12" s="4">
        <v>2</v>
      </c>
      <c r="B12" s="5">
        <v>2</v>
      </c>
      <c r="C12" s="24">
        <f t="shared" si="0"/>
        <v>40</v>
      </c>
      <c r="D12" s="21">
        <f t="shared" ref="D12:D30" si="1">E11+(D11-J11)+J11/2+New/2</f>
        <v>77.5</v>
      </c>
      <c r="E12" s="23">
        <f t="shared" ref="E12:E30" si="2">0.5*New+0.5*J11</f>
        <v>32.5</v>
      </c>
      <c r="F12" s="23">
        <f t="shared" ref="F12:F30" si="3">G11+(F11-K11)+K11/2+New/2</f>
        <v>77.5</v>
      </c>
      <c r="G12" s="23">
        <f t="shared" ref="G12:G30" si="4">0.5*New+0.5*K11</f>
        <v>32.5</v>
      </c>
      <c r="H12" s="23">
        <f t="shared" ref="H12:H30" si="5">I11+(H11-L11)+L11/2+New/2</f>
        <v>77.5</v>
      </c>
      <c r="I12" s="23">
        <f t="shared" ref="I12:I30" si="6">0.5*New+0.5*L11</f>
        <v>32.5</v>
      </c>
      <c r="J12" s="23">
        <f>D12</f>
        <v>77.5</v>
      </c>
      <c r="K12" s="23">
        <f t="shared" ref="K12:K30" si="7">IF(C12&lt;=$E$7,F12,0)</f>
        <v>77.5</v>
      </c>
      <c r="L12" s="23">
        <f t="shared" ref="L12:L30" si="8">IF(C12=$E$6,H12,0)</f>
        <v>0</v>
      </c>
      <c r="M12" s="19">
        <f t="shared" ref="M12:M30" si="9">SUM(J12:L12)*C12</f>
        <v>6200</v>
      </c>
    </row>
    <row r="13" spans="1:13">
      <c r="A13" s="4">
        <v>3</v>
      </c>
      <c r="B13" s="5">
        <v>1</v>
      </c>
      <c r="C13" s="24">
        <f t="shared" si="0"/>
        <v>30</v>
      </c>
      <c r="D13" s="21">
        <f t="shared" si="1"/>
        <v>81.25</v>
      </c>
      <c r="E13" s="23">
        <f t="shared" si="2"/>
        <v>48.75</v>
      </c>
      <c r="F13" s="23">
        <f t="shared" si="3"/>
        <v>81.25</v>
      </c>
      <c r="G13" s="23">
        <f t="shared" si="4"/>
        <v>48.75</v>
      </c>
      <c r="H13" s="23">
        <f t="shared" si="5"/>
        <v>120</v>
      </c>
      <c r="I13" s="23">
        <f t="shared" si="6"/>
        <v>10</v>
      </c>
      <c r="J13" s="23">
        <f t="shared" ref="J13:J30" si="10">D13</f>
        <v>81.25</v>
      </c>
      <c r="K13" s="23">
        <f t="shared" si="7"/>
        <v>81.25</v>
      </c>
      <c r="L13" s="23">
        <f t="shared" si="8"/>
        <v>120</v>
      </c>
      <c r="M13" s="19">
        <f t="shared" si="9"/>
        <v>8475</v>
      </c>
    </row>
    <row r="14" spans="1:13">
      <c r="A14" s="4">
        <v>4</v>
      </c>
      <c r="B14" s="5">
        <v>2</v>
      </c>
      <c r="C14" s="24">
        <f t="shared" si="0"/>
        <v>40</v>
      </c>
      <c r="D14" s="21">
        <f t="shared" si="1"/>
        <v>99.375</v>
      </c>
      <c r="E14" s="23">
        <f t="shared" si="2"/>
        <v>50.625</v>
      </c>
      <c r="F14" s="23">
        <f t="shared" si="3"/>
        <v>99.375</v>
      </c>
      <c r="G14" s="23">
        <f t="shared" si="4"/>
        <v>50.625</v>
      </c>
      <c r="H14" s="23">
        <f t="shared" si="5"/>
        <v>80</v>
      </c>
      <c r="I14" s="23">
        <f t="shared" si="6"/>
        <v>70</v>
      </c>
      <c r="J14" s="23">
        <f t="shared" si="10"/>
        <v>99.375</v>
      </c>
      <c r="K14" s="23">
        <f t="shared" si="7"/>
        <v>99.375</v>
      </c>
      <c r="L14" s="23">
        <f t="shared" si="8"/>
        <v>0</v>
      </c>
      <c r="M14" s="19">
        <f t="shared" si="9"/>
        <v>7950</v>
      </c>
    </row>
    <row r="15" spans="1:13">
      <c r="A15" s="4">
        <v>5</v>
      </c>
      <c r="B15" s="5">
        <v>1</v>
      </c>
      <c r="C15" s="24">
        <f t="shared" si="0"/>
        <v>30</v>
      </c>
      <c r="D15" s="21">
        <f t="shared" si="1"/>
        <v>110.3125</v>
      </c>
      <c r="E15" s="23">
        <f t="shared" si="2"/>
        <v>59.6875</v>
      </c>
      <c r="F15" s="23">
        <f t="shared" si="3"/>
        <v>110.3125</v>
      </c>
      <c r="G15" s="23">
        <f t="shared" si="4"/>
        <v>59.6875</v>
      </c>
      <c r="H15" s="23">
        <f t="shared" si="5"/>
        <v>160</v>
      </c>
      <c r="I15" s="23">
        <f t="shared" si="6"/>
        <v>10</v>
      </c>
      <c r="J15" s="23">
        <f t="shared" si="10"/>
        <v>110.3125</v>
      </c>
      <c r="K15" s="23">
        <f t="shared" si="7"/>
        <v>110.3125</v>
      </c>
      <c r="L15" s="23">
        <f t="shared" si="8"/>
        <v>160</v>
      </c>
      <c r="M15" s="19">
        <f t="shared" si="9"/>
        <v>11418.75</v>
      </c>
    </row>
    <row r="16" spans="1:13">
      <c r="A16" s="4">
        <v>6</v>
      </c>
      <c r="B16" s="5">
        <v>2</v>
      </c>
      <c r="C16" s="24">
        <f t="shared" si="0"/>
        <v>40</v>
      </c>
      <c r="D16" s="21">
        <f t="shared" si="1"/>
        <v>124.84375</v>
      </c>
      <c r="E16" s="23">
        <f t="shared" si="2"/>
        <v>65.15625</v>
      </c>
      <c r="F16" s="23">
        <f t="shared" si="3"/>
        <v>124.84375</v>
      </c>
      <c r="G16" s="23">
        <f t="shared" si="4"/>
        <v>65.15625</v>
      </c>
      <c r="H16" s="23">
        <f t="shared" si="5"/>
        <v>100</v>
      </c>
      <c r="I16" s="23">
        <f t="shared" si="6"/>
        <v>90</v>
      </c>
      <c r="J16" s="23">
        <f t="shared" si="10"/>
        <v>124.84375</v>
      </c>
      <c r="K16" s="23">
        <f t="shared" si="7"/>
        <v>124.84375</v>
      </c>
      <c r="L16" s="23">
        <f t="shared" si="8"/>
        <v>0</v>
      </c>
      <c r="M16" s="19">
        <f t="shared" si="9"/>
        <v>9987.5</v>
      </c>
    </row>
    <row r="17" spans="1:13">
      <c r="A17" s="4">
        <v>7</v>
      </c>
      <c r="B17" s="5">
        <v>1</v>
      </c>
      <c r="C17" s="24">
        <f t="shared" si="0"/>
        <v>30</v>
      </c>
      <c r="D17" s="21">
        <f t="shared" si="1"/>
        <v>137.578125</v>
      </c>
      <c r="E17" s="23">
        <f t="shared" si="2"/>
        <v>72.421875</v>
      </c>
      <c r="F17" s="23">
        <f t="shared" si="3"/>
        <v>137.578125</v>
      </c>
      <c r="G17" s="23">
        <f t="shared" si="4"/>
        <v>72.421875</v>
      </c>
      <c r="H17" s="23">
        <f t="shared" si="5"/>
        <v>200</v>
      </c>
      <c r="I17" s="23">
        <f t="shared" si="6"/>
        <v>10</v>
      </c>
      <c r="J17" s="23">
        <f t="shared" si="10"/>
        <v>137.578125</v>
      </c>
      <c r="K17" s="23">
        <f t="shared" si="7"/>
        <v>137.578125</v>
      </c>
      <c r="L17" s="23">
        <f t="shared" si="8"/>
        <v>200</v>
      </c>
      <c r="M17" s="19">
        <f t="shared" si="9"/>
        <v>14254.6875</v>
      </c>
    </row>
    <row r="18" spans="1:13">
      <c r="A18" s="4">
        <v>8</v>
      </c>
      <c r="B18" s="5">
        <v>2</v>
      </c>
      <c r="C18" s="24">
        <f t="shared" si="0"/>
        <v>40</v>
      </c>
      <c r="D18" s="21">
        <f t="shared" si="1"/>
        <v>151.2109375</v>
      </c>
      <c r="E18" s="23">
        <f t="shared" si="2"/>
        <v>78.7890625</v>
      </c>
      <c r="F18" s="23">
        <f t="shared" si="3"/>
        <v>151.2109375</v>
      </c>
      <c r="G18" s="23">
        <f t="shared" si="4"/>
        <v>78.7890625</v>
      </c>
      <c r="H18" s="23">
        <f t="shared" si="5"/>
        <v>120</v>
      </c>
      <c r="I18" s="23">
        <f t="shared" si="6"/>
        <v>110</v>
      </c>
      <c r="J18" s="23">
        <f t="shared" si="10"/>
        <v>151.2109375</v>
      </c>
      <c r="K18" s="23">
        <f t="shared" si="7"/>
        <v>151.2109375</v>
      </c>
      <c r="L18" s="23">
        <f t="shared" si="8"/>
        <v>0</v>
      </c>
      <c r="M18" s="19">
        <f t="shared" si="9"/>
        <v>12096.875</v>
      </c>
    </row>
    <row r="19" spans="1:13">
      <c r="A19" s="4">
        <v>9</v>
      </c>
      <c r="B19" s="5">
        <v>1</v>
      </c>
      <c r="C19" s="24">
        <f t="shared" si="0"/>
        <v>30</v>
      </c>
      <c r="D19" s="21">
        <f t="shared" si="1"/>
        <v>164.39453125</v>
      </c>
      <c r="E19" s="23">
        <f t="shared" si="2"/>
        <v>85.60546875</v>
      </c>
      <c r="F19" s="23">
        <f t="shared" si="3"/>
        <v>164.39453125</v>
      </c>
      <c r="G19" s="23">
        <f t="shared" si="4"/>
        <v>85.60546875</v>
      </c>
      <c r="H19" s="23">
        <f t="shared" si="5"/>
        <v>240</v>
      </c>
      <c r="I19" s="23">
        <f t="shared" si="6"/>
        <v>10</v>
      </c>
      <c r="J19" s="23">
        <f t="shared" si="10"/>
        <v>164.39453125</v>
      </c>
      <c r="K19" s="23">
        <f t="shared" si="7"/>
        <v>164.39453125</v>
      </c>
      <c r="L19" s="23">
        <f t="shared" si="8"/>
        <v>240</v>
      </c>
      <c r="M19" s="19">
        <f t="shared" si="9"/>
        <v>17063.671875</v>
      </c>
    </row>
    <row r="20" spans="1:13">
      <c r="A20" s="4">
        <v>10</v>
      </c>
      <c r="B20" s="5">
        <v>2</v>
      </c>
      <c r="C20" s="24">
        <f t="shared" si="0"/>
        <v>40</v>
      </c>
      <c r="D20" s="21">
        <f t="shared" si="1"/>
        <v>177.802734375</v>
      </c>
      <c r="E20" s="23">
        <f t="shared" si="2"/>
        <v>92.197265625</v>
      </c>
      <c r="F20" s="23">
        <f t="shared" si="3"/>
        <v>177.802734375</v>
      </c>
      <c r="G20" s="23">
        <f t="shared" si="4"/>
        <v>92.197265625</v>
      </c>
      <c r="H20" s="23">
        <f t="shared" si="5"/>
        <v>140</v>
      </c>
      <c r="I20" s="23">
        <f t="shared" si="6"/>
        <v>130</v>
      </c>
      <c r="J20" s="23">
        <f t="shared" si="10"/>
        <v>177.802734375</v>
      </c>
      <c r="K20" s="23">
        <f t="shared" si="7"/>
        <v>177.802734375</v>
      </c>
      <c r="L20" s="23">
        <f t="shared" si="8"/>
        <v>0</v>
      </c>
      <c r="M20" s="19">
        <f t="shared" si="9"/>
        <v>14224.21875</v>
      </c>
    </row>
    <row r="21" spans="1:13">
      <c r="A21" s="4">
        <v>11</v>
      </c>
      <c r="B21" s="5">
        <v>1</v>
      </c>
      <c r="C21" s="24">
        <f t="shared" si="0"/>
        <v>30</v>
      </c>
      <c r="D21" s="21">
        <f t="shared" si="1"/>
        <v>191.0986328125</v>
      </c>
      <c r="E21" s="23">
        <f t="shared" si="2"/>
        <v>98.9013671875</v>
      </c>
      <c r="F21" s="23">
        <f t="shared" si="3"/>
        <v>191.0986328125</v>
      </c>
      <c r="G21" s="23">
        <f t="shared" si="4"/>
        <v>98.9013671875</v>
      </c>
      <c r="H21" s="23">
        <f t="shared" si="5"/>
        <v>280</v>
      </c>
      <c r="I21" s="23">
        <f t="shared" si="6"/>
        <v>10</v>
      </c>
      <c r="J21" s="23">
        <f t="shared" si="10"/>
        <v>191.0986328125</v>
      </c>
      <c r="K21" s="23">
        <f t="shared" si="7"/>
        <v>191.0986328125</v>
      </c>
      <c r="L21" s="23">
        <f t="shared" si="8"/>
        <v>280</v>
      </c>
      <c r="M21" s="19">
        <f t="shared" si="9"/>
        <v>19865.91796875</v>
      </c>
    </row>
    <row r="22" spans="1:13">
      <c r="A22" s="4">
        <v>12</v>
      </c>
      <c r="B22" s="5">
        <v>2</v>
      </c>
      <c r="C22" s="24">
        <f t="shared" si="0"/>
        <v>40</v>
      </c>
      <c r="D22" s="21">
        <f t="shared" si="1"/>
        <v>204.45068359375</v>
      </c>
      <c r="E22" s="23">
        <f t="shared" si="2"/>
        <v>105.54931640625</v>
      </c>
      <c r="F22" s="23">
        <f t="shared" si="3"/>
        <v>204.45068359375</v>
      </c>
      <c r="G22" s="23">
        <f t="shared" si="4"/>
        <v>105.54931640625</v>
      </c>
      <c r="H22" s="23">
        <f t="shared" si="5"/>
        <v>160</v>
      </c>
      <c r="I22" s="23">
        <f t="shared" si="6"/>
        <v>150</v>
      </c>
      <c r="J22" s="23">
        <f t="shared" si="10"/>
        <v>204.45068359375</v>
      </c>
      <c r="K22" s="23">
        <f t="shared" si="7"/>
        <v>204.45068359375</v>
      </c>
      <c r="L22" s="23">
        <f t="shared" si="8"/>
        <v>0</v>
      </c>
      <c r="M22" s="19">
        <f t="shared" si="9"/>
        <v>16356.0546875</v>
      </c>
    </row>
    <row r="23" spans="1:13">
      <c r="A23" s="4">
        <v>13</v>
      </c>
      <c r="B23" s="5">
        <v>1</v>
      </c>
      <c r="C23" s="24">
        <f t="shared" si="0"/>
        <v>30</v>
      </c>
      <c r="D23" s="21">
        <f t="shared" si="1"/>
        <v>217.774658203125</v>
      </c>
      <c r="E23" s="23">
        <f t="shared" si="2"/>
        <v>112.225341796875</v>
      </c>
      <c r="F23" s="23">
        <f t="shared" si="3"/>
        <v>217.774658203125</v>
      </c>
      <c r="G23" s="23">
        <f t="shared" si="4"/>
        <v>112.225341796875</v>
      </c>
      <c r="H23" s="23">
        <f t="shared" si="5"/>
        <v>320</v>
      </c>
      <c r="I23" s="23">
        <f t="shared" si="6"/>
        <v>10</v>
      </c>
      <c r="J23" s="23">
        <f t="shared" si="10"/>
        <v>217.774658203125</v>
      </c>
      <c r="K23" s="23">
        <f t="shared" si="7"/>
        <v>217.774658203125</v>
      </c>
      <c r="L23" s="23">
        <f t="shared" si="8"/>
        <v>320</v>
      </c>
      <c r="M23" s="19">
        <f t="shared" si="9"/>
        <v>22666.4794921875</v>
      </c>
    </row>
    <row r="24" spans="1:13">
      <c r="A24" s="4">
        <v>14</v>
      </c>
      <c r="B24" s="5">
        <v>1</v>
      </c>
      <c r="C24" s="24">
        <f t="shared" si="0"/>
        <v>30</v>
      </c>
      <c r="D24" s="21">
        <f t="shared" si="1"/>
        <v>231.1126708984375</v>
      </c>
      <c r="E24" s="23">
        <f t="shared" si="2"/>
        <v>118.8873291015625</v>
      </c>
      <c r="F24" s="23">
        <f t="shared" si="3"/>
        <v>231.1126708984375</v>
      </c>
      <c r="G24" s="23">
        <f t="shared" si="4"/>
        <v>118.8873291015625</v>
      </c>
      <c r="H24" s="23">
        <f t="shared" si="5"/>
        <v>180</v>
      </c>
      <c r="I24" s="23">
        <f t="shared" si="6"/>
        <v>170</v>
      </c>
      <c r="J24" s="23">
        <f t="shared" si="10"/>
        <v>231.1126708984375</v>
      </c>
      <c r="K24" s="23">
        <f t="shared" si="7"/>
        <v>231.1126708984375</v>
      </c>
      <c r="L24" s="23">
        <f t="shared" si="8"/>
        <v>180</v>
      </c>
      <c r="M24" s="19">
        <f t="shared" si="9"/>
        <v>19266.76025390625</v>
      </c>
    </row>
    <row r="25" spans="1:13">
      <c r="A25" s="4">
        <v>15</v>
      </c>
      <c r="B25" s="5">
        <v>2</v>
      </c>
      <c r="C25" s="24">
        <f t="shared" si="0"/>
        <v>40</v>
      </c>
      <c r="D25" s="21">
        <f t="shared" si="1"/>
        <v>244.44366455078125</v>
      </c>
      <c r="E25" s="23">
        <f t="shared" si="2"/>
        <v>125.55633544921875</v>
      </c>
      <c r="F25" s="23">
        <f t="shared" si="3"/>
        <v>244.44366455078125</v>
      </c>
      <c r="G25" s="23">
        <f t="shared" si="4"/>
        <v>125.55633544921875</v>
      </c>
      <c r="H25" s="23">
        <f t="shared" si="5"/>
        <v>270</v>
      </c>
      <c r="I25" s="23">
        <f t="shared" si="6"/>
        <v>100</v>
      </c>
      <c r="J25" s="23">
        <f t="shared" si="10"/>
        <v>244.44366455078125</v>
      </c>
      <c r="K25" s="23">
        <f t="shared" si="7"/>
        <v>244.44366455078125</v>
      </c>
      <c r="L25" s="23">
        <f t="shared" si="8"/>
        <v>0</v>
      </c>
      <c r="M25" s="19">
        <f t="shared" si="9"/>
        <v>19555.4931640625</v>
      </c>
    </row>
    <row r="26" spans="1:13">
      <c r="A26" s="4">
        <v>16</v>
      </c>
      <c r="B26" s="5">
        <v>1</v>
      </c>
      <c r="C26" s="24">
        <f t="shared" si="0"/>
        <v>30</v>
      </c>
      <c r="D26" s="21">
        <f t="shared" si="1"/>
        <v>257.77816772460938</v>
      </c>
      <c r="E26" s="23">
        <f t="shared" si="2"/>
        <v>132.22183227539062</v>
      </c>
      <c r="F26" s="23">
        <f t="shared" si="3"/>
        <v>257.77816772460938</v>
      </c>
      <c r="G26" s="23">
        <f t="shared" si="4"/>
        <v>132.22183227539062</v>
      </c>
      <c r="H26" s="23">
        <f t="shared" si="5"/>
        <v>380</v>
      </c>
      <c r="I26" s="23">
        <f t="shared" si="6"/>
        <v>10</v>
      </c>
      <c r="J26" s="23">
        <f t="shared" si="10"/>
        <v>257.77816772460938</v>
      </c>
      <c r="K26" s="23">
        <f t="shared" si="7"/>
        <v>257.77816772460938</v>
      </c>
      <c r="L26" s="23">
        <f t="shared" si="8"/>
        <v>380</v>
      </c>
      <c r="M26" s="19">
        <f t="shared" si="9"/>
        <v>26866.690063476562</v>
      </c>
    </row>
    <row r="27" spans="1:13">
      <c r="A27" s="4">
        <v>17</v>
      </c>
      <c r="B27" s="5">
        <v>2</v>
      </c>
      <c r="C27" s="24">
        <f t="shared" si="0"/>
        <v>40</v>
      </c>
      <c r="D27" s="21">
        <f t="shared" si="1"/>
        <v>271.11091613769531</v>
      </c>
      <c r="E27" s="23">
        <f t="shared" si="2"/>
        <v>138.88908386230469</v>
      </c>
      <c r="F27" s="23">
        <f t="shared" si="3"/>
        <v>271.11091613769531</v>
      </c>
      <c r="G27" s="23">
        <f t="shared" si="4"/>
        <v>138.88908386230469</v>
      </c>
      <c r="H27" s="23">
        <f t="shared" si="5"/>
        <v>210</v>
      </c>
      <c r="I27" s="23">
        <f t="shared" si="6"/>
        <v>200</v>
      </c>
      <c r="J27" s="23">
        <f t="shared" si="10"/>
        <v>271.11091613769531</v>
      </c>
      <c r="K27" s="23">
        <f t="shared" si="7"/>
        <v>271.11091613769531</v>
      </c>
      <c r="L27" s="23">
        <f t="shared" si="8"/>
        <v>0</v>
      </c>
      <c r="M27" s="19">
        <f t="shared" si="9"/>
        <v>21688.873291015625</v>
      </c>
    </row>
    <row r="28" spans="1:13">
      <c r="A28" s="4">
        <v>18</v>
      </c>
      <c r="B28" s="5">
        <v>1</v>
      </c>
      <c r="C28" s="24">
        <f t="shared" si="0"/>
        <v>30</v>
      </c>
      <c r="D28" s="21">
        <f t="shared" si="1"/>
        <v>284.44454193115234</v>
      </c>
      <c r="E28" s="23">
        <f t="shared" si="2"/>
        <v>145.55545806884766</v>
      </c>
      <c r="F28" s="23">
        <f t="shared" si="3"/>
        <v>284.44454193115234</v>
      </c>
      <c r="G28" s="23">
        <f t="shared" si="4"/>
        <v>145.55545806884766</v>
      </c>
      <c r="H28" s="23">
        <f t="shared" si="5"/>
        <v>420</v>
      </c>
      <c r="I28" s="23">
        <f t="shared" si="6"/>
        <v>10</v>
      </c>
      <c r="J28" s="23">
        <f t="shared" si="10"/>
        <v>284.44454193115234</v>
      </c>
      <c r="K28" s="23">
        <f t="shared" si="7"/>
        <v>284.44454193115234</v>
      </c>
      <c r="L28" s="23">
        <f t="shared" si="8"/>
        <v>420</v>
      </c>
      <c r="M28" s="19">
        <f t="shared" si="9"/>
        <v>29666.672515869141</v>
      </c>
    </row>
    <row r="29" spans="1:13">
      <c r="A29" s="4">
        <v>19</v>
      </c>
      <c r="B29" s="5">
        <v>2</v>
      </c>
      <c r="C29" s="24">
        <f t="shared" si="0"/>
        <v>40</v>
      </c>
      <c r="D29" s="21">
        <f t="shared" si="1"/>
        <v>297.77772903442383</v>
      </c>
      <c r="E29" s="23">
        <f t="shared" si="2"/>
        <v>152.22227096557617</v>
      </c>
      <c r="F29" s="23">
        <f t="shared" si="3"/>
        <v>297.77772903442383</v>
      </c>
      <c r="G29" s="23">
        <f t="shared" si="4"/>
        <v>152.22227096557617</v>
      </c>
      <c r="H29" s="23">
        <f t="shared" si="5"/>
        <v>230</v>
      </c>
      <c r="I29" s="23">
        <f t="shared" si="6"/>
        <v>220</v>
      </c>
      <c r="J29" s="23">
        <f t="shared" si="10"/>
        <v>297.77772903442383</v>
      </c>
      <c r="K29" s="23">
        <f t="shared" si="7"/>
        <v>297.77772903442383</v>
      </c>
      <c r="L29" s="23">
        <f t="shared" si="8"/>
        <v>0</v>
      </c>
      <c r="M29" s="19">
        <f t="shared" si="9"/>
        <v>23822.218322753906</v>
      </c>
    </row>
    <row r="30" spans="1:13">
      <c r="A30" s="4">
        <v>20</v>
      </c>
      <c r="B30" s="5">
        <v>1</v>
      </c>
      <c r="C30" s="24">
        <f t="shared" si="0"/>
        <v>30</v>
      </c>
      <c r="D30" s="21">
        <f t="shared" si="1"/>
        <v>311.11113548278809</v>
      </c>
      <c r="E30" s="23">
        <f t="shared" si="2"/>
        <v>158.88886451721191</v>
      </c>
      <c r="F30" s="23">
        <f t="shared" si="3"/>
        <v>311.11113548278809</v>
      </c>
      <c r="G30" s="23">
        <f t="shared" si="4"/>
        <v>158.88886451721191</v>
      </c>
      <c r="H30" s="23">
        <f t="shared" si="5"/>
        <v>460</v>
      </c>
      <c r="I30" s="23">
        <f t="shared" si="6"/>
        <v>10</v>
      </c>
      <c r="J30" s="23">
        <f t="shared" si="10"/>
        <v>311.11113548278809</v>
      </c>
      <c r="K30" s="23">
        <f t="shared" si="7"/>
        <v>311.11113548278809</v>
      </c>
      <c r="L30" s="23">
        <f t="shared" si="8"/>
        <v>460</v>
      </c>
      <c r="M30" s="19">
        <f t="shared" si="9"/>
        <v>32466.668128967285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2" workbookViewId="0">
      <selection activeCell="C11" sqref="C11:C30"/>
    </sheetView>
  </sheetViews>
  <sheetFormatPr baseColWidth="10" defaultRowHeight="16"/>
  <sheetData>
    <row r="1" spans="1:13" ht="21">
      <c r="A1" s="9" t="s">
        <v>15</v>
      </c>
      <c r="B1" s="10"/>
      <c r="C1" s="10"/>
      <c r="D1" s="10"/>
      <c r="E1" s="10"/>
      <c r="F1" s="10"/>
      <c r="G1" s="10"/>
      <c r="H1" s="11"/>
      <c r="I1" s="6"/>
      <c r="J1" s="6"/>
      <c r="K1" s="6"/>
      <c r="L1" s="6"/>
      <c r="M1" s="6"/>
    </row>
    <row r="2" spans="1:13" ht="25" thickBot="1">
      <c r="A2" s="12" t="s">
        <v>16</v>
      </c>
      <c r="B2" s="13"/>
      <c r="C2" s="13"/>
      <c r="D2" s="13"/>
      <c r="E2" s="13"/>
      <c r="F2" s="13"/>
      <c r="G2" s="13"/>
      <c r="H2" s="14"/>
    </row>
    <row r="4" spans="1:13" ht="21">
      <c r="A4" s="6"/>
    </row>
    <row r="5" spans="1:13">
      <c r="D5" s="2" t="s">
        <v>0</v>
      </c>
      <c r="E5" s="2" t="s">
        <v>1</v>
      </c>
      <c r="G5" s="8" t="s">
        <v>14</v>
      </c>
      <c r="H5">
        <v>20</v>
      </c>
    </row>
    <row r="6" spans="1:13">
      <c r="D6" s="1">
        <v>1</v>
      </c>
      <c r="E6" s="3">
        <v>30</v>
      </c>
    </row>
    <row r="7" spans="1:13">
      <c r="D7" s="1">
        <v>2</v>
      </c>
      <c r="E7" s="3">
        <v>40</v>
      </c>
      <c r="K7" s="8" t="s">
        <v>17</v>
      </c>
      <c r="L7" s="7"/>
      <c r="M7" s="19">
        <f>SUM(M11:M30)</f>
        <v>401662.96434402466</v>
      </c>
    </row>
    <row r="8" spans="1:13">
      <c r="D8" s="1">
        <v>3</v>
      </c>
      <c r="E8" s="3">
        <v>100</v>
      </c>
    </row>
    <row r="10" spans="1:13" ht="27">
      <c r="A10" s="15" t="s">
        <v>2</v>
      </c>
      <c r="B10" s="16" t="s">
        <v>3</v>
      </c>
      <c r="C10" s="17" t="s">
        <v>1</v>
      </c>
      <c r="D10" s="18" t="s">
        <v>4</v>
      </c>
      <c r="E10" s="18" t="s">
        <v>5</v>
      </c>
      <c r="F10" s="18" t="s">
        <v>6</v>
      </c>
      <c r="G10" s="18" t="s">
        <v>7</v>
      </c>
      <c r="H10" s="18" t="s">
        <v>8</v>
      </c>
      <c r="I10" s="18" t="s">
        <v>9</v>
      </c>
      <c r="J10" s="18" t="s">
        <v>10</v>
      </c>
      <c r="K10" s="18" t="s">
        <v>11</v>
      </c>
      <c r="L10" s="18" t="s">
        <v>12</v>
      </c>
      <c r="M10" s="18" t="s">
        <v>13</v>
      </c>
    </row>
    <row r="11" spans="1:13">
      <c r="A11" s="4">
        <v>1</v>
      </c>
      <c r="B11" s="5">
        <v>3</v>
      </c>
      <c r="C11" s="24">
        <f t="shared" ref="C11:C30" si="0">INDEX(CodeLookup1,B11,2)</f>
        <v>100</v>
      </c>
      <c r="D11" s="20">
        <v>45</v>
      </c>
      <c r="E11" s="22">
        <v>45</v>
      </c>
      <c r="F11" s="22">
        <v>45</v>
      </c>
      <c r="G11" s="22">
        <v>45</v>
      </c>
      <c r="H11" s="22">
        <v>45</v>
      </c>
      <c r="I11" s="22">
        <v>45</v>
      </c>
      <c r="J11" s="23">
        <f>D11</f>
        <v>45</v>
      </c>
      <c r="K11" s="23">
        <f>IF(C11&lt;=$E$7,F11,0)</f>
        <v>0</v>
      </c>
      <c r="L11" s="23">
        <f>IF(C11=$E$6,H11,0)</f>
        <v>0</v>
      </c>
      <c r="M11" s="19">
        <f>SUM(J11:L11)*C11</f>
        <v>4500</v>
      </c>
    </row>
    <row r="12" spans="1:13">
      <c r="A12" s="4">
        <v>2</v>
      </c>
      <c r="B12" s="5">
        <v>1</v>
      </c>
      <c r="C12" s="24">
        <f t="shared" si="0"/>
        <v>30</v>
      </c>
      <c r="D12" s="21">
        <f t="shared" ref="D12:D30" si="1">E11+(D11-J11)+J11/2+New/2</f>
        <v>77.5</v>
      </c>
      <c r="E12" s="23">
        <f t="shared" ref="E12:E30" si="2">0.5*New+0.5*J11</f>
        <v>32.5</v>
      </c>
      <c r="F12" s="23">
        <f t="shared" ref="F12:F30" si="3">G11+(F11-K11)+K11/2+New/2</f>
        <v>100</v>
      </c>
      <c r="G12" s="23">
        <f t="shared" ref="G12:G30" si="4">0.5*New+0.5*K11</f>
        <v>10</v>
      </c>
      <c r="H12" s="23">
        <f t="shared" ref="H12:H30" si="5">I11+(H11-L11)+L11/2+New/2</f>
        <v>100</v>
      </c>
      <c r="I12" s="23">
        <f t="shared" ref="I12:I30" si="6">0.5*New+0.5*L11</f>
        <v>10</v>
      </c>
      <c r="J12" s="23">
        <f>D12</f>
        <v>77.5</v>
      </c>
      <c r="K12" s="23">
        <f t="shared" ref="K12:K30" si="7">IF(C12&lt;=$E$7,F12,0)</f>
        <v>100</v>
      </c>
      <c r="L12" s="23">
        <f t="shared" ref="L12:L30" si="8">IF(C12=$E$6,H12,0)</f>
        <v>100</v>
      </c>
      <c r="M12" s="19">
        <f t="shared" ref="M12:M30" si="9">SUM(J12:L12)*C12</f>
        <v>8325</v>
      </c>
    </row>
    <row r="13" spans="1:13">
      <c r="A13" s="4">
        <v>3</v>
      </c>
      <c r="B13" s="5">
        <v>3</v>
      </c>
      <c r="C13" s="24">
        <f t="shared" si="0"/>
        <v>100</v>
      </c>
      <c r="D13" s="21">
        <f t="shared" si="1"/>
        <v>81.25</v>
      </c>
      <c r="E13" s="23">
        <f t="shared" si="2"/>
        <v>48.75</v>
      </c>
      <c r="F13" s="23">
        <f t="shared" si="3"/>
        <v>70</v>
      </c>
      <c r="G13" s="23">
        <f t="shared" si="4"/>
        <v>60</v>
      </c>
      <c r="H13" s="23">
        <f t="shared" si="5"/>
        <v>70</v>
      </c>
      <c r="I13" s="23">
        <f t="shared" si="6"/>
        <v>60</v>
      </c>
      <c r="J13" s="23">
        <f t="shared" ref="J13:J30" si="10">D13</f>
        <v>81.25</v>
      </c>
      <c r="K13" s="23">
        <f t="shared" si="7"/>
        <v>0</v>
      </c>
      <c r="L13" s="23">
        <f t="shared" si="8"/>
        <v>0</v>
      </c>
      <c r="M13" s="19">
        <f t="shared" si="9"/>
        <v>8125</v>
      </c>
    </row>
    <row r="14" spans="1:13">
      <c r="A14" s="4">
        <v>4</v>
      </c>
      <c r="B14" s="5">
        <v>1</v>
      </c>
      <c r="C14" s="24">
        <f t="shared" si="0"/>
        <v>30</v>
      </c>
      <c r="D14" s="21">
        <f t="shared" si="1"/>
        <v>99.375</v>
      </c>
      <c r="E14" s="23">
        <f t="shared" si="2"/>
        <v>50.625</v>
      </c>
      <c r="F14" s="23">
        <f t="shared" si="3"/>
        <v>140</v>
      </c>
      <c r="G14" s="23">
        <f t="shared" si="4"/>
        <v>10</v>
      </c>
      <c r="H14" s="23">
        <f t="shared" si="5"/>
        <v>140</v>
      </c>
      <c r="I14" s="23">
        <f t="shared" si="6"/>
        <v>10</v>
      </c>
      <c r="J14" s="23">
        <f t="shared" si="10"/>
        <v>99.375</v>
      </c>
      <c r="K14" s="23">
        <f t="shared" si="7"/>
        <v>140</v>
      </c>
      <c r="L14" s="23">
        <f t="shared" si="8"/>
        <v>140</v>
      </c>
      <c r="M14" s="19">
        <f t="shared" si="9"/>
        <v>11381.25</v>
      </c>
    </row>
    <row r="15" spans="1:13">
      <c r="A15" s="4">
        <v>5</v>
      </c>
      <c r="B15" s="5">
        <v>3</v>
      </c>
      <c r="C15" s="24">
        <f t="shared" si="0"/>
        <v>100</v>
      </c>
      <c r="D15" s="21">
        <f t="shared" si="1"/>
        <v>110.3125</v>
      </c>
      <c r="E15" s="23">
        <f t="shared" si="2"/>
        <v>59.6875</v>
      </c>
      <c r="F15" s="23">
        <f t="shared" si="3"/>
        <v>90</v>
      </c>
      <c r="G15" s="23">
        <f t="shared" si="4"/>
        <v>80</v>
      </c>
      <c r="H15" s="23">
        <f t="shared" si="5"/>
        <v>90</v>
      </c>
      <c r="I15" s="23">
        <f t="shared" si="6"/>
        <v>80</v>
      </c>
      <c r="J15" s="23">
        <f t="shared" si="10"/>
        <v>110.3125</v>
      </c>
      <c r="K15" s="23">
        <f t="shared" si="7"/>
        <v>0</v>
      </c>
      <c r="L15" s="23">
        <f t="shared" si="8"/>
        <v>0</v>
      </c>
      <c r="M15" s="19">
        <f t="shared" si="9"/>
        <v>11031.25</v>
      </c>
    </row>
    <row r="16" spans="1:13">
      <c r="A16" s="4">
        <v>6</v>
      </c>
      <c r="B16" s="5">
        <v>1</v>
      </c>
      <c r="C16" s="24">
        <f t="shared" si="0"/>
        <v>30</v>
      </c>
      <c r="D16" s="21">
        <f t="shared" si="1"/>
        <v>124.84375</v>
      </c>
      <c r="E16" s="23">
        <f t="shared" si="2"/>
        <v>65.15625</v>
      </c>
      <c r="F16" s="23">
        <f t="shared" si="3"/>
        <v>180</v>
      </c>
      <c r="G16" s="23">
        <f t="shared" si="4"/>
        <v>10</v>
      </c>
      <c r="H16" s="23">
        <f t="shared" si="5"/>
        <v>180</v>
      </c>
      <c r="I16" s="23">
        <f t="shared" si="6"/>
        <v>10</v>
      </c>
      <c r="J16" s="23">
        <f t="shared" si="10"/>
        <v>124.84375</v>
      </c>
      <c r="K16" s="23">
        <f t="shared" si="7"/>
        <v>180</v>
      </c>
      <c r="L16" s="23">
        <f t="shared" si="8"/>
        <v>180</v>
      </c>
      <c r="M16" s="19">
        <f t="shared" si="9"/>
        <v>14545.3125</v>
      </c>
    </row>
    <row r="17" spans="1:13">
      <c r="A17" s="4">
        <v>7</v>
      </c>
      <c r="B17" s="5">
        <v>3</v>
      </c>
      <c r="C17" s="24">
        <f t="shared" si="0"/>
        <v>100</v>
      </c>
      <c r="D17" s="21">
        <f t="shared" si="1"/>
        <v>137.578125</v>
      </c>
      <c r="E17" s="23">
        <f t="shared" si="2"/>
        <v>72.421875</v>
      </c>
      <c r="F17" s="23">
        <f t="shared" si="3"/>
        <v>110</v>
      </c>
      <c r="G17" s="23">
        <f t="shared" si="4"/>
        <v>100</v>
      </c>
      <c r="H17" s="23">
        <f t="shared" si="5"/>
        <v>110</v>
      </c>
      <c r="I17" s="23">
        <f t="shared" si="6"/>
        <v>100</v>
      </c>
      <c r="J17" s="23">
        <f t="shared" si="10"/>
        <v>137.578125</v>
      </c>
      <c r="K17" s="23">
        <f t="shared" si="7"/>
        <v>0</v>
      </c>
      <c r="L17" s="23">
        <f t="shared" si="8"/>
        <v>0</v>
      </c>
      <c r="M17" s="19">
        <f t="shared" si="9"/>
        <v>13757.8125</v>
      </c>
    </row>
    <row r="18" spans="1:13">
      <c r="A18" s="4">
        <v>8</v>
      </c>
      <c r="B18" s="5">
        <v>1</v>
      </c>
      <c r="C18" s="24">
        <f t="shared" si="0"/>
        <v>30</v>
      </c>
      <c r="D18" s="21">
        <f t="shared" si="1"/>
        <v>151.2109375</v>
      </c>
      <c r="E18" s="23">
        <f t="shared" si="2"/>
        <v>78.7890625</v>
      </c>
      <c r="F18" s="23">
        <f t="shared" si="3"/>
        <v>220</v>
      </c>
      <c r="G18" s="23">
        <f t="shared" si="4"/>
        <v>10</v>
      </c>
      <c r="H18" s="23">
        <f t="shared" si="5"/>
        <v>220</v>
      </c>
      <c r="I18" s="23">
        <f t="shared" si="6"/>
        <v>10</v>
      </c>
      <c r="J18" s="23">
        <f t="shared" si="10"/>
        <v>151.2109375</v>
      </c>
      <c r="K18" s="23">
        <f t="shared" si="7"/>
        <v>220</v>
      </c>
      <c r="L18" s="23">
        <f t="shared" si="8"/>
        <v>220</v>
      </c>
      <c r="M18" s="19">
        <f t="shared" si="9"/>
        <v>17736.328125</v>
      </c>
    </row>
    <row r="19" spans="1:13">
      <c r="A19" s="4">
        <v>9</v>
      </c>
      <c r="B19" s="5">
        <v>3</v>
      </c>
      <c r="C19" s="24">
        <f t="shared" si="0"/>
        <v>100</v>
      </c>
      <c r="D19" s="21">
        <f t="shared" si="1"/>
        <v>164.39453125</v>
      </c>
      <c r="E19" s="23">
        <f t="shared" si="2"/>
        <v>85.60546875</v>
      </c>
      <c r="F19" s="23">
        <f t="shared" si="3"/>
        <v>130</v>
      </c>
      <c r="G19" s="23">
        <f t="shared" si="4"/>
        <v>120</v>
      </c>
      <c r="H19" s="23">
        <f t="shared" si="5"/>
        <v>130</v>
      </c>
      <c r="I19" s="23">
        <f t="shared" si="6"/>
        <v>120</v>
      </c>
      <c r="J19" s="23">
        <f t="shared" si="10"/>
        <v>164.39453125</v>
      </c>
      <c r="K19" s="23">
        <f t="shared" si="7"/>
        <v>0</v>
      </c>
      <c r="L19" s="23">
        <f t="shared" si="8"/>
        <v>0</v>
      </c>
      <c r="M19" s="19">
        <f t="shared" si="9"/>
        <v>16439.453125</v>
      </c>
    </row>
    <row r="20" spans="1:13">
      <c r="A20" s="4">
        <v>10</v>
      </c>
      <c r="B20" s="5">
        <v>1</v>
      </c>
      <c r="C20" s="24">
        <f t="shared" si="0"/>
        <v>30</v>
      </c>
      <c r="D20" s="21">
        <f t="shared" si="1"/>
        <v>177.802734375</v>
      </c>
      <c r="E20" s="23">
        <f t="shared" si="2"/>
        <v>92.197265625</v>
      </c>
      <c r="F20" s="23">
        <f t="shared" si="3"/>
        <v>260</v>
      </c>
      <c r="G20" s="23">
        <f t="shared" si="4"/>
        <v>10</v>
      </c>
      <c r="H20" s="23">
        <f t="shared" si="5"/>
        <v>260</v>
      </c>
      <c r="I20" s="23">
        <f t="shared" si="6"/>
        <v>10</v>
      </c>
      <c r="J20" s="23">
        <f t="shared" si="10"/>
        <v>177.802734375</v>
      </c>
      <c r="K20" s="23">
        <f t="shared" si="7"/>
        <v>260</v>
      </c>
      <c r="L20" s="23">
        <f t="shared" si="8"/>
        <v>260</v>
      </c>
      <c r="M20" s="19">
        <f t="shared" si="9"/>
        <v>20934.08203125</v>
      </c>
    </row>
    <row r="21" spans="1:13">
      <c r="A21" s="4">
        <v>11</v>
      </c>
      <c r="B21" s="5">
        <v>3</v>
      </c>
      <c r="C21" s="24">
        <f t="shared" si="0"/>
        <v>100</v>
      </c>
      <c r="D21" s="21">
        <f t="shared" si="1"/>
        <v>191.0986328125</v>
      </c>
      <c r="E21" s="23">
        <f t="shared" si="2"/>
        <v>98.9013671875</v>
      </c>
      <c r="F21" s="23">
        <f t="shared" si="3"/>
        <v>150</v>
      </c>
      <c r="G21" s="23">
        <f t="shared" si="4"/>
        <v>140</v>
      </c>
      <c r="H21" s="23">
        <f t="shared" si="5"/>
        <v>150</v>
      </c>
      <c r="I21" s="23">
        <f t="shared" si="6"/>
        <v>140</v>
      </c>
      <c r="J21" s="23">
        <f t="shared" si="10"/>
        <v>191.0986328125</v>
      </c>
      <c r="K21" s="23">
        <f t="shared" si="7"/>
        <v>0</v>
      </c>
      <c r="L21" s="23">
        <f t="shared" si="8"/>
        <v>0</v>
      </c>
      <c r="M21" s="19">
        <f t="shared" si="9"/>
        <v>19109.86328125</v>
      </c>
    </row>
    <row r="22" spans="1:13">
      <c r="A22" s="4">
        <v>12</v>
      </c>
      <c r="B22" s="5">
        <v>1</v>
      </c>
      <c r="C22" s="24">
        <f t="shared" si="0"/>
        <v>30</v>
      </c>
      <c r="D22" s="21">
        <f t="shared" si="1"/>
        <v>204.45068359375</v>
      </c>
      <c r="E22" s="23">
        <f t="shared" si="2"/>
        <v>105.54931640625</v>
      </c>
      <c r="F22" s="23">
        <f t="shared" si="3"/>
        <v>300</v>
      </c>
      <c r="G22" s="23">
        <f t="shared" si="4"/>
        <v>10</v>
      </c>
      <c r="H22" s="23">
        <f t="shared" si="5"/>
        <v>300</v>
      </c>
      <c r="I22" s="23">
        <f t="shared" si="6"/>
        <v>10</v>
      </c>
      <c r="J22" s="23">
        <f t="shared" si="10"/>
        <v>204.45068359375</v>
      </c>
      <c r="K22" s="23">
        <f t="shared" si="7"/>
        <v>300</v>
      </c>
      <c r="L22" s="23">
        <f t="shared" si="8"/>
        <v>300</v>
      </c>
      <c r="M22" s="19">
        <f t="shared" si="9"/>
        <v>24133.5205078125</v>
      </c>
    </row>
    <row r="23" spans="1:13">
      <c r="A23" s="4">
        <v>13</v>
      </c>
      <c r="B23" s="5">
        <v>3</v>
      </c>
      <c r="C23" s="24">
        <f t="shared" si="0"/>
        <v>100</v>
      </c>
      <c r="D23" s="21">
        <f t="shared" si="1"/>
        <v>217.774658203125</v>
      </c>
      <c r="E23" s="23">
        <f t="shared" si="2"/>
        <v>112.225341796875</v>
      </c>
      <c r="F23" s="23">
        <f t="shared" si="3"/>
        <v>170</v>
      </c>
      <c r="G23" s="23">
        <f t="shared" si="4"/>
        <v>160</v>
      </c>
      <c r="H23" s="23">
        <f t="shared" si="5"/>
        <v>170</v>
      </c>
      <c r="I23" s="23">
        <f t="shared" si="6"/>
        <v>160</v>
      </c>
      <c r="J23" s="23">
        <f t="shared" si="10"/>
        <v>217.774658203125</v>
      </c>
      <c r="K23" s="23">
        <f t="shared" si="7"/>
        <v>0</v>
      </c>
      <c r="L23" s="23">
        <f t="shared" si="8"/>
        <v>0</v>
      </c>
      <c r="M23" s="19">
        <f t="shared" si="9"/>
        <v>21777.4658203125</v>
      </c>
    </row>
    <row r="24" spans="1:13">
      <c r="A24" s="4">
        <v>14</v>
      </c>
      <c r="B24" s="5">
        <v>1</v>
      </c>
      <c r="C24" s="24">
        <f t="shared" si="0"/>
        <v>30</v>
      </c>
      <c r="D24" s="21">
        <f t="shared" si="1"/>
        <v>231.1126708984375</v>
      </c>
      <c r="E24" s="23">
        <f t="shared" si="2"/>
        <v>118.8873291015625</v>
      </c>
      <c r="F24" s="23">
        <f t="shared" si="3"/>
        <v>340</v>
      </c>
      <c r="G24" s="23">
        <f t="shared" si="4"/>
        <v>10</v>
      </c>
      <c r="H24" s="23">
        <f t="shared" si="5"/>
        <v>340</v>
      </c>
      <c r="I24" s="23">
        <f t="shared" si="6"/>
        <v>10</v>
      </c>
      <c r="J24" s="23">
        <f t="shared" si="10"/>
        <v>231.1126708984375</v>
      </c>
      <c r="K24" s="23">
        <f t="shared" si="7"/>
        <v>340</v>
      </c>
      <c r="L24" s="23">
        <f t="shared" si="8"/>
        <v>340</v>
      </c>
      <c r="M24" s="19">
        <f t="shared" si="9"/>
        <v>27333.380126953125</v>
      </c>
    </row>
    <row r="25" spans="1:13">
      <c r="A25" s="4">
        <v>15</v>
      </c>
      <c r="B25" s="5">
        <v>3</v>
      </c>
      <c r="C25" s="24">
        <f t="shared" si="0"/>
        <v>100</v>
      </c>
      <c r="D25" s="21">
        <f t="shared" si="1"/>
        <v>244.44366455078125</v>
      </c>
      <c r="E25" s="23">
        <f t="shared" si="2"/>
        <v>125.55633544921875</v>
      </c>
      <c r="F25" s="23">
        <f t="shared" si="3"/>
        <v>190</v>
      </c>
      <c r="G25" s="23">
        <f t="shared" si="4"/>
        <v>180</v>
      </c>
      <c r="H25" s="23">
        <f t="shared" si="5"/>
        <v>190</v>
      </c>
      <c r="I25" s="23">
        <f t="shared" si="6"/>
        <v>180</v>
      </c>
      <c r="J25" s="23">
        <f t="shared" si="10"/>
        <v>244.44366455078125</v>
      </c>
      <c r="K25" s="23">
        <f t="shared" si="7"/>
        <v>0</v>
      </c>
      <c r="L25" s="23">
        <f t="shared" si="8"/>
        <v>0</v>
      </c>
      <c r="M25" s="19">
        <f t="shared" si="9"/>
        <v>24444.366455078125</v>
      </c>
    </row>
    <row r="26" spans="1:13">
      <c r="A26" s="4">
        <v>16</v>
      </c>
      <c r="B26" s="5">
        <v>1</v>
      </c>
      <c r="C26" s="24">
        <f t="shared" si="0"/>
        <v>30</v>
      </c>
      <c r="D26" s="21">
        <f t="shared" si="1"/>
        <v>257.77816772460938</v>
      </c>
      <c r="E26" s="23">
        <f t="shared" si="2"/>
        <v>132.22183227539062</v>
      </c>
      <c r="F26" s="23">
        <f t="shared" si="3"/>
        <v>380</v>
      </c>
      <c r="G26" s="23">
        <f t="shared" si="4"/>
        <v>10</v>
      </c>
      <c r="H26" s="23">
        <f t="shared" si="5"/>
        <v>380</v>
      </c>
      <c r="I26" s="23">
        <f t="shared" si="6"/>
        <v>10</v>
      </c>
      <c r="J26" s="23">
        <f t="shared" si="10"/>
        <v>257.77816772460938</v>
      </c>
      <c r="K26" s="23">
        <f t="shared" si="7"/>
        <v>380</v>
      </c>
      <c r="L26" s="23">
        <f t="shared" si="8"/>
        <v>380</v>
      </c>
      <c r="M26" s="19">
        <f t="shared" si="9"/>
        <v>30533.345031738281</v>
      </c>
    </row>
    <row r="27" spans="1:13">
      <c r="A27" s="4">
        <v>17</v>
      </c>
      <c r="B27" s="5">
        <v>3</v>
      </c>
      <c r="C27" s="24">
        <f t="shared" si="0"/>
        <v>100</v>
      </c>
      <c r="D27" s="21">
        <f t="shared" si="1"/>
        <v>271.11091613769531</v>
      </c>
      <c r="E27" s="23">
        <f t="shared" si="2"/>
        <v>138.88908386230469</v>
      </c>
      <c r="F27" s="23">
        <f t="shared" si="3"/>
        <v>210</v>
      </c>
      <c r="G27" s="23">
        <f t="shared" si="4"/>
        <v>200</v>
      </c>
      <c r="H27" s="23">
        <f t="shared" si="5"/>
        <v>210</v>
      </c>
      <c r="I27" s="23">
        <f t="shared" si="6"/>
        <v>200</v>
      </c>
      <c r="J27" s="23">
        <f t="shared" si="10"/>
        <v>271.11091613769531</v>
      </c>
      <c r="K27" s="23">
        <f t="shared" si="7"/>
        <v>0</v>
      </c>
      <c r="L27" s="23">
        <f t="shared" si="8"/>
        <v>0</v>
      </c>
      <c r="M27" s="19">
        <f t="shared" si="9"/>
        <v>27111.091613769531</v>
      </c>
    </row>
    <row r="28" spans="1:13">
      <c r="A28" s="4">
        <v>18</v>
      </c>
      <c r="B28" s="5">
        <v>1</v>
      </c>
      <c r="C28" s="24">
        <f t="shared" si="0"/>
        <v>30</v>
      </c>
      <c r="D28" s="21">
        <f t="shared" si="1"/>
        <v>284.44454193115234</v>
      </c>
      <c r="E28" s="23">
        <f t="shared" si="2"/>
        <v>145.55545806884766</v>
      </c>
      <c r="F28" s="23">
        <f t="shared" si="3"/>
        <v>420</v>
      </c>
      <c r="G28" s="23">
        <f t="shared" si="4"/>
        <v>10</v>
      </c>
      <c r="H28" s="23">
        <f t="shared" si="5"/>
        <v>420</v>
      </c>
      <c r="I28" s="23">
        <f t="shared" si="6"/>
        <v>10</v>
      </c>
      <c r="J28" s="23">
        <f t="shared" si="10"/>
        <v>284.44454193115234</v>
      </c>
      <c r="K28" s="23">
        <f t="shared" si="7"/>
        <v>420</v>
      </c>
      <c r="L28" s="23">
        <f t="shared" si="8"/>
        <v>420</v>
      </c>
      <c r="M28" s="19">
        <f t="shared" si="9"/>
        <v>33733.33625793457</v>
      </c>
    </row>
    <row r="29" spans="1:13">
      <c r="A29" s="4">
        <v>19</v>
      </c>
      <c r="B29" s="5">
        <v>3</v>
      </c>
      <c r="C29" s="24">
        <f t="shared" si="0"/>
        <v>100</v>
      </c>
      <c r="D29" s="21">
        <f t="shared" si="1"/>
        <v>297.77772903442383</v>
      </c>
      <c r="E29" s="23">
        <f t="shared" si="2"/>
        <v>152.22227096557617</v>
      </c>
      <c r="F29" s="23">
        <f t="shared" si="3"/>
        <v>230</v>
      </c>
      <c r="G29" s="23">
        <f t="shared" si="4"/>
        <v>220</v>
      </c>
      <c r="H29" s="23">
        <f t="shared" si="5"/>
        <v>230</v>
      </c>
      <c r="I29" s="23">
        <f t="shared" si="6"/>
        <v>220</v>
      </c>
      <c r="J29" s="23">
        <f t="shared" si="10"/>
        <v>297.77772903442383</v>
      </c>
      <c r="K29" s="23">
        <f t="shared" si="7"/>
        <v>0</v>
      </c>
      <c r="L29" s="23">
        <f t="shared" si="8"/>
        <v>0</v>
      </c>
      <c r="M29" s="19">
        <f t="shared" si="9"/>
        <v>29777.772903442383</v>
      </c>
    </row>
    <row r="30" spans="1:13">
      <c r="A30" s="4">
        <v>20</v>
      </c>
      <c r="B30" s="5">
        <v>1</v>
      </c>
      <c r="C30" s="24">
        <f t="shared" si="0"/>
        <v>30</v>
      </c>
      <c r="D30" s="21">
        <f t="shared" si="1"/>
        <v>311.11113548278809</v>
      </c>
      <c r="E30" s="23">
        <f t="shared" si="2"/>
        <v>158.88886451721191</v>
      </c>
      <c r="F30" s="23">
        <f t="shared" si="3"/>
        <v>460</v>
      </c>
      <c r="G30" s="23">
        <f t="shared" si="4"/>
        <v>10</v>
      </c>
      <c r="H30" s="23">
        <f t="shared" si="5"/>
        <v>460</v>
      </c>
      <c r="I30" s="23">
        <f t="shared" si="6"/>
        <v>10</v>
      </c>
      <c r="J30" s="23">
        <f t="shared" si="10"/>
        <v>311.11113548278809</v>
      </c>
      <c r="K30" s="23">
        <f t="shared" si="7"/>
        <v>460</v>
      </c>
      <c r="L30" s="23">
        <f t="shared" si="8"/>
        <v>460</v>
      </c>
      <c r="M30" s="19">
        <f t="shared" si="9"/>
        <v>36933.334064483643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Example</vt:lpstr>
      <vt:lpstr>Example - Change High Price</vt:lpstr>
      <vt:lpstr>Sheet1</vt:lpstr>
      <vt:lpstr>CodeLookup</vt:lpstr>
      <vt:lpstr>CodeLookup1</vt:lpstr>
      <vt:lpstr>New</vt:lpstr>
      <vt:lpstr>Price_Code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2018-01-31T23:06:04Z</dcterms:created>
  <dcterms:modified xsi:type="dcterms:W3CDTF">2018-02-01T19:27:30Z</dcterms:modified>
</cp:coreProperties>
</file>