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ata Science\Excel P\"/>
    </mc:Choice>
  </mc:AlternateContent>
  <xr:revisionPtr revIDLastSave="0" documentId="13_ncr:1_{9A4225FE-1206-4A2F-BE6A-08CEF2B0F731}" xr6:coauthVersionLast="47" xr6:coauthVersionMax="47" xr10:uidLastSave="{00000000-0000-0000-0000-000000000000}"/>
  <bookViews>
    <workbookView xWindow="-108" yWindow="-108" windowWidth="23256" windowHeight="12456" xr2:uid="{1D9606F4-383D-43B5-B43F-F765C9806E45}"/>
  </bookViews>
  <sheets>
    <sheet name="Sheet1" sheetId="1" r:id="rId1"/>
  </sheets>
  <definedNames>
    <definedName name="_xlnm._FilterDatabase" localSheetId="0" hidden="1">Sheet1!$B$5:$G$28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6" i="1" l="1"/>
  <c r="G157" i="1"/>
  <c r="G158" i="1"/>
  <c r="G159" i="1"/>
  <c r="G160" i="1"/>
  <c r="G161" i="1"/>
  <c r="G162" i="1"/>
  <c r="G163" i="1"/>
  <c r="G164" i="1"/>
  <c r="G165" i="1"/>
  <c r="G166" i="1"/>
  <c r="G167" i="1"/>
  <c r="G168" i="1"/>
  <c r="G169" i="1"/>
  <c r="G170" i="1"/>
  <c r="G171" i="1"/>
  <c r="G172" i="1"/>
  <c r="G173" i="1"/>
  <c r="G174" i="1"/>
  <c r="G175" i="1"/>
  <c r="G133" i="1"/>
  <c r="G134" i="1"/>
  <c r="G135" i="1"/>
  <c r="G136" i="1"/>
  <c r="G137" i="1"/>
  <c r="G138" i="1"/>
  <c r="G139" i="1"/>
  <c r="G140" i="1"/>
  <c r="G141" i="1"/>
  <c r="G142" i="1"/>
  <c r="G143" i="1"/>
  <c r="G144" i="1"/>
  <c r="G145" i="1"/>
  <c r="G146" i="1"/>
  <c r="G147" i="1"/>
  <c r="G148" i="1"/>
  <c r="G149" i="1"/>
  <c r="G150" i="1"/>
  <c r="G151" i="1"/>
  <c r="G152" i="1"/>
  <c r="G111" i="1"/>
  <c r="G112" i="1"/>
  <c r="G113" i="1"/>
  <c r="G114" i="1"/>
  <c r="G115" i="1"/>
  <c r="G116" i="1"/>
  <c r="G117" i="1"/>
  <c r="G118" i="1"/>
  <c r="G119" i="1"/>
  <c r="G120" i="1"/>
  <c r="G121" i="1"/>
  <c r="G122" i="1"/>
  <c r="G123" i="1"/>
  <c r="G124" i="1"/>
  <c r="G125" i="1"/>
  <c r="G126" i="1"/>
  <c r="G127" i="1"/>
  <c r="G128" i="1"/>
  <c r="G129" i="1"/>
  <c r="G110" i="1"/>
  <c r="G85" i="1"/>
  <c r="G86" i="1"/>
  <c r="G87" i="1"/>
  <c r="G88" i="1"/>
  <c r="G89" i="1"/>
  <c r="G90" i="1"/>
  <c r="G91" i="1"/>
  <c r="G92" i="1"/>
  <c r="G93" i="1"/>
  <c r="G94" i="1"/>
  <c r="G95" i="1"/>
  <c r="G96" i="1"/>
  <c r="G97" i="1"/>
  <c r="G98" i="1"/>
  <c r="G99" i="1"/>
  <c r="G100" i="1"/>
  <c r="G101" i="1"/>
  <c r="G102" i="1"/>
  <c r="G103" i="1"/>
  <c r="G104" i="1"/>
  <c r="G105" i="1"/>
  <c r="G106" i="1"/>
  <c r="G84" i="1"/>
  <c r="G59" i="1"/>
  <c r="G60" i="1"/>
  <c r="G61" i="1"/>
  <c r="G62" i="1"/>
  <c r="G63" i="1"/>
  <c r="G64" i="1"/>
  <c r="G65" i="1"/>
  <c r="G66" i="1"/>
  <c r="G67" i="1"/>
  <c r="G68" i="1"/>
  <c r="G69" i="1"/>
  <c r="G70" i="1"/>
  <c r="G71" i="1"/>
  <c r="G72" i="1"/>
  <c r="G73" i="1"/>
  <c r="G74" i="1"/>
  <c r="G75" i="1"/>
  <c r="G76" i="1"/>
  <c r="G77" i="1"/>
  <c r="G78" i="1"/>
  <c r="G79" i="1"/>
  <c r="G80" i="1"/>
  <c r="G58" i="1"/>
  <c r="G32" i="1"/>
  <c r="I32" i="1"/>
  <c r="H33" i="1"/>
  <c r="H34" i="1"/>
  <c r="H35" i="1"/>
  <c r="H36" i="1"/>
  <c r="H37" i="1"/>
  <c r="H38" i="1"/>
  <c r="H39" i="1"/>
  <c r="H40" i="1"/>
  <c r="H41" i="1"/>
  <c r="H42" i="1"/>
  <c r="H43" i="1"/>
  <c r="H44" i="1"/>
  <c r="H45" i="1"/>
  <c r="H46" i="1"/>
  <c r="H47" i="1"/>
  <c r="H48" i="1"/>
  <c r="H49" i="1"/>
  <c r="H50" i="1"/>
  <c r="H51" i="1"/>
  <c r="H52" i="1"/>
  <c r="H53" i="1"/>
  <c r="H54" i="1"/>
  <c r="H32" i="1"/>
  <c r="G33" i="1"/>
  <c r="G34" i="1"/>
  <c r="G35" i="1"/>
  <c r="G36" i="1"/>
  <c r="G37" i="1"/>
  <c r="G38" i="1"/>
  <c r="G39" i="1"/>
  <c r="G40" i="1"/>
  <c r="G41" i="1"/>
  <c r="G42" i="1"/>
  <c r="G43" i="1"/>
  <c r="G44" i="1"/>
  <c r="G45" i="1"/>
  <c r="G46" i="1"/>
  <c r="G47" i="1"/>
  <c r="G48" i="1"/>
  <c r="G49" i="1"/>
  <c r="G50" i="1"/>
  <c r="G51" i="1"/>
  <c r="G52" i="1"/>
  <c r="G53" i="1"/>
  <c r="G54" i="1"/>
  <c r="G7" i="1"/>
  <c r="G8" i="1"/>
  <c r="G9" i="1"/>
  <c r="G10" i="1"/>
  <c r="G11" i="1"/>
  <c r="G12" i="1"/>
  <c r="G13" i="1"/>
  <c r="G14" i="1"/>
  <c r="G15" i="1"/>
  <c r="G16" i="1"/>
  <c r="G17" i="1"/>
  <c r="G18" i="1"/>
  <c r="G19" i="1"/>
  <c r="G20" i="1"/>
  <c r="G21" i="1"/>
  <c r="G22" i="1"/>
  <c r="G23" i="1"/>
  <c r="G24" i="1"/>
  <c r="G25" i="1"/>
  <c r="G26" i="1"/>
  <c r="G27" i="1"/>
  <c r="G28"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G5" authorId="0" shapeId="0" xr:uid="{BFA50073-C470-441C-90F9-EA7D1DB33AAE}">
      <text>
        <r>
          <rPr>
            <b/>
            <sz val="9"/>
            <color indexed="81"/>
            <rFont val="Tahoma"/>
            <family val="2"/>
          </rPr>
          <t>Products costing Less than $5, has the tax included</t>
        </r>
      </text>
    </comment>
    <comment ref="G31" authorId="0" shapeId="0" xr:uid="{9EACCD1E-410A-41D4-83DC-D30D2FF09A54}">
      <text>
        <r>
          <rPr>
            <b/>
            <sz val="9"/>
            <color indexed="81"/>
            <rFont val="Tahoma"/>
            <family val="2"/>
          </rPr>
          <t>10% of price for more than $5</t>
        </r>
      </text>
    </comment>
    <comment ref="G57" authorId="0" shapeId="0" xr:uid="{F6BB8580-58EC-4109-BFFB-57D93DA1132A}">
      <text>
        <r>
          <rPr>
            <b/>
            <sz val="9"/>
            <color indexed="81"/>
            <rFont val="Tahoma"/>
            <family val="2"/>
          </rPr>
          <t>Sizes
&lt;$7 Small
&lt;$10 Medium
&gt;$10 Large</t>
        </r>
      </text>
    </comment>
    <comment ref="G109" authorId="0" shapeId="0" xr:uid="{95DCFD79-DC8B-411B-8A4D-E01E772CA382}">
      <text>
        <r>
          <rPr>
            <b/>
            <sz val="9"/>
            <color indexed="81"/>
            <rFont val="Tahoma"/>
            <family val="2"/>
          </rPr>
          <t>Bin Range is Given in the "Reference Tables" sheet.</t>
        </r>
      </text>
    </comment>
    <comment ref="G132" authorId="0" shapeId="0" xr:uid="{033D58AA-3DB7-4F74-B986-E9648190D04E}">
      <text>
        <r>
          <rPr>
            <b/>
            <sz val="9"/>
            <color indexed="81"/>
            <rFont val="Tahoma"/>
            <family val="2"/>
          </rPr>
          <t>Values are Given in the "Reference Tables" sheet.</t>
        </r>
      </text>
    </comment>
  </commentList>
</comments>
</file>

<file path=xl/sharedStrings.xml><?xml version="1.0" encoding="utf-8"?>
<sst xmlns="http://schemas.openxmlformats.org/spreadsheetml/2006/main" count="553" uniqueCount="130">
  <si>
    <t>Exercise 01 Display Status Text:</t>
  </si>
  <si>
    <t>Order ID</t>
  </si>
  <si>
    <t>Date Time</t>
  </si>
  <si>
    <t>Customer</t>
  </si>
  <si>
    <t>Item</t>
  </si>
  <si>
    <t>Price</t>
  </si>
  <si>
    <t>Status</t>
  </si>
  <si>
    <t>A001</t>
  </si>
  <si>
    <t>Ross</t>
  </si>
  <si>
    <t>Pizza</t>
  </si>
  <si>
    <t>A002</t>
  </si>
  <si>
    <t>Drinks</t>
  </si>
  <si>
    <t>A003</t>
  </si>
  <si>
    <t>A004</t>
  </si>
  <si>
    <t>Joey</t>
  </si>
  <si>
    <t>A005</t>
  </si>
  <si>
    <t>Burger</t>
  </si>
  <si>
    <t>A006</t>
  </si>
  <si>
    <t>Sub Sandwich</t>
  </si>
  <si>
    <t>A007</t>
  </si>
  <si>
    <t>A008</t>
  </si>
  <si>
    <t>A009</t>
  </si>
  <si>
    <t>A010</t>
  </si>
  <si>
    <t>Monica</t>
  </si>
  <si>
    <t>Hot Dog</t>
  </si>
  <si>
    <t>A011</t>
  </si>
  <si>
    <t>A012</t>
  </si>
  <si>
    <t>Gunther</t>
  </si>
  <si>
    <t>A013</t>
  </si>
  <si>
    <t>A014</t>
  </si>
  <si>
    <t>A015</t>
  </si>
  <si>
    <t>Rachel</t>
  </si>
  <si>
    <t>A016</t>
  </si>
  <si>
    <t>A017</t>
  </si>
  <si>
    <t>A018</t>
  </si>
  <si>
    <t>A019</t>
  </si>
  <si>
    <t>A020</t>
  </si>
  <si>
    <t>Chandler</t>
  </si>
  <si>
    <t>Tea</t>
  </si>
  <si>
    <t>A021</t>
  </si>
  <si>
    <t>Phoebe</t>
  </si>
  <si>
    <t>A022</t>
  </si>
  <si>
    <t>A023</t>
  </si>
  <si>
    <t>Exercise 02 Calculate Tax Amount:</t>
  </si>
  <si>
    <t>Tax Amount</t>
  </si>
  <si>
    <t>Exercise 03 Show Value from a Lookup Table:</t>
  </si>
  <si>
    <t>Pizza Size</t>
  </si>
  <si>
    <t>Exercise 04 Structured Reference with IF Function:</t>
  </si>
  <si>
    <t>Order Status</t>
  </si>
  <si>
    <t>Exercise 05 Multiple Criteria with IF Function:</t>
  </si>
  <si>
    <t>Student</t>
  </si>
  <si>
    <t>Result Date</t>
  </si>
  <si>
    <t>Teacher</t>
  </si>
  <si>
    <t>Subject</t>
  </si>
  <si>
    <t>Score</t>
  </si>
  <si>
    <t>Comment</t>
  </si>
  <si>
    <t>Arteus</t>
  </si>
  <si>
    <t>Physics</t>
  </si>
  <si>
    <t>Jim</t>
  </si>
  <si>
    <t>Freya</t>
  </si>
  <si>
    <t>Mathematics</t>
  </si>
  <si>
    <t>Anderson</t>
  </si>
  <si>
    <t>Baldur</t>
  </si>
  <si>
    <t>Chemistry</t>
  </si>
  <si>
    <t>Heather</t>
  </si>
  <si>
    <t>Richard</t>
  </si>
  <si>
    <t>Jordan</t>
  </si>
  <si>
    <t>Jenna</t>
  </si>
  <si>
    <t>Gordon</t>
  </si>
  <si>
    <t>Johnson</t>
  </si>
  <si>
    <t>Kristen</t>
  </si>
  <si>
    <t>Patrick</t>
  </si>
  <si>
    <t>David</t>
  </si>
  <si>
    <t>Adam</t>
  </si>
  <si>
    <t>Bell</t>
  </si>
  <si>
    <t>Nathalia</t>
  </si>
  <si>
    <t>Exercise 06 Find Sales Commission:</t>
  </si>
  <si>
    <t>Number</t>
  </si>
  <si>
    <t>Month</t>
  </si>
  <si>
    <t>Sales Rep</t>
  </si>
  <si>
    <t>Sales</t>
  </si>
  <si>
    <t>Zone</t>
  </si>
  <si>
    <t>Commission</t>
  </si>
  <si>
    <t>January</t>
  </si>
  <si>
    <t>Ryan</t>
  </si>
  <si>
    <t>South</t>
  </si>
  <si>
    <t>Jacob</t>
  </si>
  <si>
    <t>North</t>
  </si>
  <si>
    <t>Emily</t>
  </si>
  <si>
    <t>East</t>
  </si>
  <si>
    <t>February</t>
  </si>
  <si>
    <t>Kevin</t>
  </si>
  <si>
    <t>West</t>
  </si>
  <si>
    <t>April</t>
  </si>
  <si>
    <t>March</t>
  </si>
  <si>
    <t>Exercise 07 Find Student Grades:</t>
  </si>
  <si>
    <t>Grade</t>
  </si>
  <si>
    <t>Condition</t>
  </si>
  <si>
    <t>More Than 90</t>
  </si>
  <si>
    <t>Outstanding</t>
  </si>
  <si>
    <t>More Than 60</t>
  </si>
  <si>
    <t>Good</t>
  </si>
  <si>
    <t>Below 60</t>
  </si>
  <si>
    <t>Bad</t>
  </si>
  <si>
    <t>More Than 80</t>
  </si>
  <si>
    <t>More Than 50</t>
  </si>
  <si>
    <t>Below 50</t>
  </si>
  <si>
    <t>More Than 70</t>
  </si>
  <si>
    <t>More Than 40</t>
  </si>
  <si>
    <t>Below 40</t>
  </si>
  <si>
    <t>Less Than $600,000</t>
  </si>
  <si>
    <t>$600,000 - $750,000</t>
  </si>
  <si>
    <t>$750,001 - $900,000</t>
  </si>
  <si>
    <t>More Than $900,000</t>
  </si>
  <si>
    <t>Range</t>
  </si>
  <si>
    <t>A</t>
  </si>
  <si>
    <t>75 - 89</t>
  </si>
  <si>
    <t>A-</t>
  </si>
  <si>
    <t>60 - 74</t>
  </si>
  <si>
    <t>B</t>
  </si>
  <si>
    <t>45 - 59</t>
  </si>
  <si>
    <t>C</t>
  </si>
  <si>
    <t>33 - 44</t>
  </si>
  <si>
    <t>D</t>
  </si>
  <si>
    <t>Below 33</t>
  </si>
  <si>
    <t>F</t>
  </si>
  <si>
    <t>Tax Status</t>
  </si>
  <si>
    <t>&lt;7   SMALL</t>
  </si>
  <si>
    <t>&gt;7 &lt;10 MEDIUM</t>
  </si>
  <si>
    <t>&gt;10 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</si>
</sst>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d\-mmm\-yy\ h:mm\ AM/PM"/>
    <numFmt numFmtId="165" formatCode="&quot;$&quot;#,##0.000"/>
    <numFmt numFmtId="166" formatCode="[$-409]d\-mmm;@"/>
    <numFmt numFmtId="167" formatCode="&quot;$&quot;#,##0.000_);[Red]\(&quot;$&quot;#,##0.000\)"/>
    <numFmt numFmtId="168" formatCode="0.0%"/>
    <numFmt numFmtId="169" formatCode="[$-409]m/d/yy\ h:mm\ AM/PM;@"/>
  </numFmts>
  <fonts count="9" x14ac:knownFonts="1">
    <font>
      <sz val="11"/>
      <color theme="1"/>
      <name val="Calibri"/>
      <family val="2"/>
      <scheme val="minor"/>
    </font>
    <font>
      <b/>
      <sz val="13"/>
      <color theme="3"/>
      <name val="Calibri"/>
      <family val="2"/>
      <scheme val="minor"/>
    </font>
    <font>
      <sz val="12"/>
      <color theme="1"/>
      <name val="Calibri"/>
      <family val="2"/>
      <scheme val="minor"/>
    </font>
    <font>
      <b/>
      <sz val="14"/>
      <color theme="1"/>
      <name val="Calibri"/>
      <family val="2"/>
      <scheme val="minor"/>
    </font>
    <font>
      <b/>
      <sz val="9"/>
      <color indexed="81"/>
      <name val="Tahoma"/>
      <family val="2"/>
    </font>
    <font>
      <sz val="14"/>
      <color rgb="FF000000"/>
      <name val="Calibri"/>
      <family val="2"/>
      <scheme val="minor"/>
    </font>
    <font>
      <b/>
      <sz val="14"/>
      <color theme="2" tint="-0.89999084444715716"/>
      <name val="Calibri"/>
      <family val="2"/>
      <scheme val="minor"/>
    </font>
    <font>
      <b/>
      <sz val="14"/>
      <color theme="1" tint="4.9989318521683403E-2"/>
      <name val="Calibri"/>
      <family val="2"/>
      <scheme val="minor"/>
    </font>
    <font>
      <b/>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CCECFF"/>
        <bgColor indexed="64"/>
      </patternFill>
    </fill>
    <fill>
      <patternFill patternType="solid">
        <fgColor rgb="FFECFFCC"/>
        <bgColor indexed="64"/>
      </patternFill>
    </fill>
    <fill>
      <patternFill patternType="solid">
        <fgColor rgb="FFF7FFEB"/>
        <bgColor indexed="64"/>
      </patternFill>
    </fill>
    <fill>
      <patternFill patternType="solid">
        <fgColor rgb="FFFFDDF2"/>
        <bgColor indexed="64"/>
      </patternFill>
    </fill>
    <fill>
      <patternFill patternType="solid">
        <fgColor rgb="FF92D050"/>
        <bgColor indexed="64"/>
      </patternFill>
    </fill>
  </fills>
  <borders count="11">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1" applyNumberFormat="0" applyFill="0" applyAlignment="0" applyProtection="0"/>
  </cellStyleXfs>
  <cellXfs count="48">
    <xf numFmtId="0" fontId="0" fillId="0" borderId="0" xfId="0"/>
    <xf numFmtId="0" fontId="2" fillId="0" borderId="0" xfId="0" applyFont="1" applyAlignment="1">
      <alignmen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8" fontId="2" fillId="0" borderId="2" xfId="0" applyNumberFormat="1" applyFont="1" applyBorder="1" applyAlignment="1">
      <alignment horizontal="center" vertical="center"/>
    </xf>
    <xf numFmtId="0" fontId="2" fillId="5" borderId="2" xfId="0" applyFont="1" applyFill="1" applyBorder="1" applyAlignment="1">
      <alignment horizontal="center" vertical="center"/>
    </xf>
    <xf numFmtId="14" fontId="2" fillId="0" borderId="0" xfId="0" applyNumberFormat="1" applyFont="1" applyAlignment="1">
      <alignment vertical="center"/>
    </xf>
    <xf numFmtId="165" fontId="2" fillId="5" borderId="2" xfId="0" applyNumberFormat="1" applyFont="1" applyFill="1" applyBorder="1" applyAlignment="1">
      <alignment horizontal="center" vertical="center"/>
    </xf>
    <xf numFmtId="0" fontId="2" fillId="0" borderId="6" xfId="0" applyFont="1" applyBorder="1" applyAlignment="1">
      <alignment horizontal="center" vertical="center"/>
    </xf>
    <xf numFmtId="165" fontId="2" fillId="5" borderId="7" xfId="0" applyNumberFormat="1" applyFont="1" applyFill="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8" fontId="2" fillId="0" borderId="9" xfId="0" applyNumberFormat="1" applyFont="1" applyBorder="1" applyAlignment="1">
      <alignment horizontal="center" vertical="center"/>
    </xf>
    <xf numFmtId="166" fontId="2" fillId="0" borderId="2" xfId="0" applyNumberFormat="1" applyFont="1" applyBorder="1" applyAlignment="1">
      <alignment horizontal="center" vertical="center"/>
    </xf>
    <xf numFmtId="6" fontId="2" fillId="0" borderId="2" xfId="0" applyNumberFormat="1" applyFont="1" applyBorder="1" applyAlignment="1">
      <alignment horizontal="center" vertical="center"/>
    </xf>
    <xf numFmtId="9" fontId="2" fillId="5" borderId="2" xfId="0" applyNumberFormat="1" applyFont="1" applyFill="1" applyBorder="1" applyAlignment="1">
      <alignment horizontal="center" vertical="center"/>
    </xf>
    <xf numFmtId="0" fontId="3" fillId="6" borderId="2" xfId="0" applyFont="1" applyFill="1" applyBorder="1" applyAlignment="1">
      <alignment horizontal="center" vertical="center"/>
    </xf>
    <xf numFmtId="9" fontId="2" fillId="0" borderId="2" xfId="0" applyNumberFormat="1" applyFont="1" applyBorder="1" applyAlignment="1">
      <alignment horizontal="center" vertical="center"/>
    </xf>
    <xf numFmtId="8" fontId="2" fillId="0" borderId="0" xfId="0" applyNumberFormat="1" applyFont="1" applyAlignment="1">
      <alignment vertical="center"/>
    </xf>
    <xf numFmtId="0" fontId="2" fillId="0" borderId="0" xfId="0" applyFont="1" applyAlignment="1">
      <alignment horizontal="center" vertical="center"/>
    </xf>
    <xf numFmtId="168" fontId="2" fillId="0" borderId="0" xfId="0" applyNumberFormat="1" applyFont="1" applyAlignment="1">
      <alignment vertical="center"/>
    </xf>
    <xf numFmtId="167" fontId="2" fillId="0" borderId="0" xfId="0" applyNumberFormat="1" applyFont="1" applyAlignment="1">
      <alignment vertical="center"/>
    </xf>
    <xf numFmtId="0" fontId="5" fillId="0" borderId="0" xfId="0" applyFont="1"/>
    <xf numFmtId="169" fontId="2" fillId="0" borderId="0" xfId="0" applyNumberFormat="1" applyFont="1" applyAlignment="1">
      <alignment horizontal="center" vertical="center"/>
    </xf>
    <xf numFmtId="166" fontId="2" fillId="0" borderId="9" xfId="0" applyNumberFormat="1" applyFont="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4" borderId="5" xfId="0" applyFont="1" applyFill="1" applyBorder="1" applyAlignment="1">
      <alignment horizontal="center" vertical="center"/>
    </xf>
    <xf numFmtId="0" fontId="2" fillId="0" borderId="10" xfId="0" applyFont="1" applyBorder="1" applyAlignment="1">
      <alignment horizontal="center" vertical="center"/>
    </xf>
    <xf numFmtId="0" fontId="2" fillId="0" borderId="4" xfId="0" applyFont="1" applyBorder="1" applyAlignment="1">
      <alignment horizontal="center" vertical="center"/>
    </xf>
    <xf numFmtId="164" fontId="2" fillId="0" borderId="9" xfId="0" applyNumberFormat="1" applyFont="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4" borderId="5" xfId="0" applyFont="1" applyFill="1" applyBorder="1" applyAlignment="1">
      <alignment horizontal="center" vertical="center"/>
    </xf>
    <xf numFmtId="0" fontId="1" fillId="2" borderId="1" xfId="1" applyFill="1" applyAlignment="1">
      <alignment horizontal="center" vertical="center"/>
    </xf>
    <xf numFmtId="165" fontId="2" fillId="7" borderId="2" xfId="0" applyNumberFormat="1" applyFont="1" applyFill="1" applyBorder="1" applyAlignment="1">
      <alignment horizontal="center" vertical="center"/>
    </xf>
    <xf numFmtId="165" fontId="2" fillId="7" borderId="7" xfId="0" applyNumberFormat="1" applyFont="1" applyFill="1" applyBorder="1" applyAlignment="1">
      <alignment horizontal="center" vertical="center"/>
    </xf>
    <xf numFmtId="9" fontId="8" fillId="5" borderId="2" xfId="0" applyNumberFormat="1" applyFont="1" applyFill="1" applyBorder="1" applyAlignment="1">
      <alignment horizontal="center" vertical="center"/>
    </xf>
    <xf numFmtId="0" fontId="3" fillId="6" borderId="2" xfId="0" applyFont="1" applyFill="1" applyBorder="1" applyAlignment="1">
      <alignment vertical="center"/>
    </xf>
    <xf numFmtId="0" fontId="2" fillId="0" borderId="2" xfId="0" applyFont="1" applyBorder="1" applyAlignment="1">
      <alignment vertical="center"/>
    </xf>
    <xf numFmtId="9" fontId="2" fillId="0" borderId="2" xfId="0" applyNumberFormat="1" applyFont="1" applyBorder="1" applyAlignment="1">
      <alignment vertical="center"/>
    </xf>
    <xf numFmtId="0" fontId="2" fillId="0" borderId="0" xfId="0" applyFont="1" applyFill="1" applyBorder="1" applyAlignment="1">
      <alignment vertical="center"/>
    </xf>
    <xf numFmtId="0" fontId="1" fillId="0" borderId="0" xfId="1" applyFill="1" applyBorder="1" applyAlignment="1">
      <alignment horizontal="center" vertical="center"/>
    </xf>
    <xf numFmtId="0" fontId="3" fillId="0" borderId="0" xfId="0" applyFont="1" applyFill="1" applyBorder="1" applyAlignment="1">
      <alignment horizontal="center" vertical="center"/>
    </xf>
    <xf numFmtId="0" fontId="2" fillId="0" borderId="0" xfId="0" applyFont="1" applyFill="1" applyBorder="1" applyAlignment="1">
      <alignment horizontal="center" vertical="center"/>
    </xf>
    <xf numFmtId="9" fontId="2" fillId="0" borderId="0" xfId="0" applyNumberFormat="1" applyFont="1" applyFill="1" applyBorder="1" applyAlignment="1">
      <alignment horizontal="center" vertical="center"/>
    </xf>
  </cellXfs>
  <cellStyles count="2">
    <cellStyle name="Heading 2" xfId="1" builtinId="17"/>
    <cellStyle name="Normal" xfId="0" builtinId="0"/>
  </cellStyles>
  <dxfs count="84">
    <dxf>
      <fill>
        <patternFill>
          <bgColor rgb="FFC00000"/>
        </patternFill>
      </fill>
    </dxf>
    <dxf>
      <fill>
        <patternFill>
          <bgColor rgb="FFFF0000"/>
        </patternFill>
      </fill>
    </dxf>
    <dxf>
      <fill>
        <patternFill>
          <bgColor rgb="FFFFC000"/>
        </patternFill>
      </fill>
    </dxf>
    <dxf>
      <fill>
        <patternFill>
          <bgColor rgb="FFFFFF00"/>
        </patternFill>
      </fill>
    </dxf>
    <dxf>
      <fill>
        <patternFill>
          <fgColor theme="0"/>
          <bgColor rgb="FF00CC00"/>
        </patternFill>
      </fill>
    </dxf>
    <dxf>
      <fill>
        <patternFill>
          <bgColor rgb="FF92D050"/>
        </patternFill>
      </fill>
    </dxf>
    <dxf>
      <fill>
        <patternFill>
          <bgColor rgb="FF00B050"/>
        </patternFill>
      </fill>
    </dxf>
    <dxf>
      <fill>
        <patternFill>
          <bgColor rgb="FF2F6F3D"/>
        </patternFill>
      </fill>
    </dxf>
    <dxf>
      <fill>
        <patternFill>
          <bgColor rgb="FF00B050"/>
        </patternFill>
      </fill>
    </dxf>
    <dxf>
      <fill>
        <patternFill>
          <bgColor rgb="FF92D050"/>
        </patternFill>
      </fill>
    </dxf>
    <dxf>
      <fill>
        <patternFill>
          <fgColor theme="0"/>
          <bgColor rgb="FF00CC00"/>
        </patternFill>
      </fill>
    </dxf>
    <dxf>
      <fill>
        <patternFill>
          <bgColor rgb="FFFFFF00"/>
        </patternFill>
      </fill>
    </dxf>
    <dxf>
      <fill>
        <patternFill>
          <bgColor rgb="FFFFC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fgColor theme="0"/>
          <bgColor rgb="FF00CC00"/>
        </patternFill>
      </fill>
    </dxf>
    <dxf>
      <fill>
        <patternFill>
          <bgColor rgb="FF92D050"/>
        </patternFill>
      </fill>
    </dxf>
    <dxf>
      <fill>
        <patternFill>
          <bgColor rgb="FF00B050"/>
        </patternFill>
      </fill>
    </dxf>
    <dxf>
      <fill>
        <patternFill>
          <bgColor rgb="FFFFC000"/>
        </patternFill>
      </fill>
    </dxf>
    <dxf>
      <fill>
        <patternFill>
          <bgColor rgb="FFFFFF00"/>
        </patternFill>
      </fill>
    </dxf>
    <dxf>
      <fill>
        <patternFill>
          <fgColor theme="0"/>
          <bgColor rgb="FF00CC00"/>
        </patternFill>
      </fill>
    </dxf>
    <dxf>
      <fill>
        <patternFill>
          <bgColor rgb="FF92D050"/>
        </patternFill>
      </fill>
    </dxf>
    <dxf>
      <fill>
        <patternFill>
          <bgColor rgb="FF00B050"/>
        </patternFill>
      </fill>
    </dxf>
    <dxf>
      <fill>
        <patternFill>
          <bgColor rgb="FFFFFF00"/>
        </patternFill>
      </fill>
    </dxf>
    <dxf>
      <fill>
        <patternFill>
          <fgColor theme="0"/>
          <bgColor rgb="FF00CC00"/>
        </patternFill>
      </fill>
    </dxf>
    <dxf>
      <fill>
        <patternFill>
          <bgColor rgb="FF92D050"/>
        </patternFill>
      </fill>
    </dxf>
    <dxf>
      <fill>
        <patternFill>
          <bgColor rgb="FF00B050"/>
        </patternFill>
      </fill>
    </dxf>
    <dxf>
      <fill>
        <patternFill>
          <fgColor theme="0"/>
          <bgColor rgb="FF00CC0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val="0"/>
        <i val="0"/>
        <strike val="0"/>
        <condense val="0"/>
        <extend val="0"/>
        <outline val="0"/>
        <shadow val="0"/>
        <u val="none"/>
        <vertAlign val="baseline"/>
        <sz val="12"/>
        <color theme="1"/>
        <name val="Calibri"/>
        <family val="2"/>
        <scheme val="minor"/>
      </font>
      <numFmt numFmtId="165" formatCode="&quot;$&quot;#,##0.000"/>
      <fill>
        <patternFill patternType="solid">
          <fgColor indexed="64"/>
          <bgColor rgb="FF92D05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bgColor rgb="FF92D050"/>
        </patternFill>
      </fill>
    </dxf>
    <dxf>
      <font>
        <b val="0"/>
        <i val="0"/>
        <strike val="0"/>
        <condense val="0"/>
        <extend val="0"/>
        <outline val="0"/>
        <shadow val="0"/>
        <u val="none"/>
        <vertAlign val="baseline"/>
        <sz val="12"/>
        <color theme="1"/>
        <name val="Calibri"/>
        <family val="2"/>
        <scheme val="minor"/>
      </font>
      <numFmt numFmtId="165" formatCode="&quot;$&quot;#,##0.000"/>
      <fill>
        <patternFill patternType="solid">
          <fgColor indexed="64"/>
          <bgColor rgb="FFF7FFE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2" formatCode="&quot;$&quot;#,##0.00_);[Red]\(&quot;$&quot;#,##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64" formatCode="d\-mmm\-yy\ h:mm\ AM/P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tint="4.9989318521683403E-2"/>
        <name val="Calibri"/>
        <family val="2"/>
        <scheme val="minor"/>
      </font>
      <fill>
        <patternFill patternType="solid">
          <fgColor indexed="64"/>
          <bgColor rgb="FFCCECFF"/>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66" formatCode="[$-409]d\-mm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2" tint="-0.89999084444715716"/>
        <name val="Calibri"/>
        <family val="2"/>
        <scheme val="minor"/>
      </font>
      <fill>
        <patternFill patternType="solid">
          <fgColor indexed="64"/>
          <bgColor rgb="FFCCECFF"/>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D443C53B-E843-4F3F-98F6-74715A57C7BC}"/>
  </tableStyles>
  <colors>
    <mruColors>
      <color rgb="FF2F6F3D"/>
      <color rgb="FF00CC00"/>
      <color rgb="FF50C3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9012</xdr:colOff>
      <xdr:row>80</xdr:row>
      <xdr:rowOff>181761</xdr:rowOff>
    </xdr:from>
    <xdr:to>
      <xdr:col>16</xdr:col>
      <xdr:colOff>856080</xdr:colOff>
      <xdr:row>105</xdr:row>
      <xdr:rowOff>124610</xdr:rowOff>
    </xdr:to>
    <xdr:sp macro="" textlink="">
      <xdr:nvSpPr>
        <xdr:cNvPr id="2" name="Speech Bubble: Rectangle with Corners Rounded 1">
          <a:extLst>
            <a:ext uri="{FF2B5EF4-FFF2-40B4-BE49-F238E27FC236}">
              <a16:creationId xmlns:a16="http://schemas.microsoft.com/office/drawing/2014/main" id="{7F8F81BE-A178-415F-A714-DECE80F91E28}"/>
            </a:ext>
          </a:extLst>
        </xdr:cNvPr>
        <xdr:cNvSpPr/>
      </xdr:nvSpPr>
      <xdr:spPr>
        <a:xfrm>
          <a:off x="11324712" y="19993761"/>
          <a:ext cx="7790793" cy="6134099"/>
        </a:xfrm>
        <a:prstGeom prst="wedgeRoundRectCallout">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01 Display Status Text:</a:t>
          </a:r>
          <a:r>
            <a:rPr lang="en-US" sz="1400" b="0" i="0" u="none" strike="noStrike">
              <a:solidFill>
                <a:srgbClr val="000000"/>
              </a:solidFill>
              <a:effectLst/>
              <a:latin typeface="+mn-lt"/>
            </a:rPr>
            <a:t> When the product is more than $5, then a 10% tax will be applied. Use the IF function to find the display “Including Tax” in the Status column.</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02 Calculate Tax Amount:</a:t>
          </a:r>
          <a:r>
            <a:rPr lang="en-US" sz="1400" b="0" i="0" u="none" strike="noStrike">
              <a:solidFill>
                <a:srgbClr val="000000"/>
              </a:solidFill>
              <a:effectLst/>
              <a:latin typeface="+mn-lt"/>
            </a:rPr>
            <a:t> When the product is more than $5, then a 10% tax will be applied. Use the IF function to find the tax amount.</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03 Show Value from a Lookup Table:</a:t>
          </a:r>
          <a:r>
            <a:rPr lang="en-US" sz="1400" b="0" i="0" u="none" strike="noStrike">
              <a:solidFill>
                <a:srgbClr val="000000"/>
              </a:solidFill>
              <a:effectLst/>
              <a:latin typeface="+mn-lt"/>
            </a:rPr>
            <a:t> A small pizza costs less than $7, a medium one costs less than $10, and a large one costs more than $10. Using this table, you will find the pizza size.</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04 Use Structured Reference with IF Function:</a:t>
          </a:r>
          <a:r>
            <a:rPr lang="en-US" sz="1400" b="0" i="0" u="none" strike="noStrike">
              <a:solidFill>
                <a:srgbClr val="000000"/>
              </a:solidFill>
              <a:effectLst/>
              <a:latin typeface="+mn-lt"/>
            </a:rPr>
            <a:t> We refer to a structured reference when we combine table and column names. You will convert the dataset into a table and compare the Date Time and Customer columns to return the check if the order is new. New order in this case denotes a different time and a different customer..</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05 Multiple Criteria with IF function:</a:t>
          </a:r>
          <a:r>
            <a:rPr lang="en-US" sz="1400" b="0" i="0" u="none" strike="noStrike">
              <a:solidFill>
                <a:srgbClr val="000000"/>
              </a:solidFill>
              <a:effectLst/>
              <a:latin typeface="+mn-lt"/>
            </a:rPr>
            <a:t> In this exercise you will find the letter grade based on subjects. Oftentimes, the grades are not fixed, the grades vary with the highest value. Therefore, it will be feasible for that scenario. The range of the grade per subject is provided on the “Reference Table” sheet.</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06 Find Sales Commission:</a:t>
          </a:r>
          <a:r>
            <a:rPr lang="en-US" sz="1400" b="0" i="0" u="none" strike="noStrike">
              <a:solidFill>
                <a:srgbClr val="000000"/>
              </a:solidFill>
              <a:effectLst/>
              <a:latin typeface="+mn-lt"/>
            </a:rPr>
            <a:t> Your task is to calculate the sales commission based on the sales value. The commission for the sales value between $600,000 to $750,000 is 3%, $750,001 to $900,000 is 5%, more than $900,000 is 7%.</a:t>
          </a:r>
        </a:p>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mn-lt"/>
            </a:rPr>
            <a:t>Exercise 07 Find Student Grades:</a:t>
          </a:r>
          <a:r>
            <a:rPr lang="en-US" sz="1400" b="0" i="0" u="none" strike="noStrike">
              <a:solidFill>
                <a:srgbClr val="000000"/>
              </a:solidFill>
              <a:effectLst/>
              <a:latin typeface="+mn-lt"/>
            </a:rPr>
            <a:t> You will need to find the letter grades for this problem. 90 or more is graded as A, 75 to 89 as A-, 60 to 74 as B, 45 to 59 as C, 33 to 44 as D, and less than 33 as F.</a:t>
          </a:r>
          <a:endParaRPr lang="en-US" sz="1400">
            <a:latin typeface="+mn-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CFF602-BB10-44F4-9E34-E4E3D7E2B460}" name="Table2" displayName="Table2" ref="B109:G129" totalsRowShown="0" headerRowDxfId="83" dataDxfId="81" headerRowBorderDxfId="82" tableBorderDxfId="80" totalsRowBorderDxfId="79">
  <autoFilter ref="B109:G129" xr:uid="{0FCFF602-BB10-44F4-9E34-E4E3D7E2B460}"/>
  <tableColumns count="6">
    <tableColumn id="1" xr3:uid="{40E4B2D3-823C-4247-8D2E-74E47EF2E5B0}" name="Student" dataDxfId="78"/>
    <tableColumn id="2" xr3:uid="{99A66B66-D1B0-46C1-A1C2-2327546CA67D}" name="Result Date" dataDxfId="77"/>
    <tableColumn id="3" xr3:uid="{5D1AFBF3-9104-41DC-8763-571D8B303581}" name="Teacher" dataDxfId="76"/>
    <tableColumn id="4" xr3:uid="{F8C6EFE4-2026-4887-89C7-A84B9341BAA4}" name="Subject" dataDxfId="75"/>
    <tableColumn id="5" xr3:uid="{7EDED9FD-4DF6-465E-861A-FC4AEE6FBF59}" name="Score" dataDxfId="63"/>
    <tableColumn id="6" xr3:uid="{9735BA5A-5432-4DFD-9547-E898DB7773F8}" name="Comment" dataDxfId="62">
      <calculatedColumnFormula>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CB101F-BD9D-46E0-838A-32B6B61B9362}" name="Table1" displayName="Table1" ref="B83:G106" totalsRowShown="0" headerRowDxfId="74" headerRowBorderDxfId="73" tableBorderDxfId="72" totalsRowBorderDxfId="71">
  <autoFilter ref="B83:G106" xr:uid="{EDCB101F-BD9D-46E0-838A-32B6B61B9362}"/>
  <tableColumns count="6">
    <tableColumn id="1" xr3:uid="{B2962E55-E073-48B7-8FE2-C9EC00AAA97D}" name="Order ID" dataDxfId="70"/>
    <tableColumn id="2" xr3:uid="{CA00DB38-678E-4D6E-817B-448642740EBF}" name="Date Time" dataDxfId="69"/>
    <tableColumn id="3" xr3:uid="{46509E1C-B7EC-4BD6-AB50-0EA618B34F85}" name="Customer" dataDxfId="68"/>
    <tableColumn id="4" xr3:uid="{BB554744-4D34-4B76-96E4-9EA962CCB868}" name="Item" dataDxfId="67"/>
    <tableColumn id="5" xr3:uid="{5F80443E-A830-4A7D-8BF0-4BDB26571C80}" name="Price" dataDxfId="66"/>
    <tableColumn id="6" xr3:uid="{E116722A-D9EF-4423-9080-69D4872C4329}" name="Order Status" dataDxfId="65">
      <calculatedColumnFormula>IF(Table1[[#This Row],[Date Time]]&amp;Table1[[#This Row],[Customer]]&lt;&gt;C83&amp;D83,"NEW","OLD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A6EC1-1854-441A-9767-1F6448A6FC42}">
  <dimension ref="B2:Q175"/>
  <sheetViews>
    <sheetView tabSelected="1" zoomScale="66" zoomScaleNormal="65" workbookViewId="0">
      <selection activeCell="Q91" sqref="Q91"/>
    </sheetView>
  </sheetViews>
  <sheetFormatPr defaultColWidth="9.21875" defaultRowHeight="20.100000000000001" customHeight="1" x14ac:dyDescent="0.3"/>
  <cols>
    <col min="1" max="1" width="3.77734375" style="1" customWidth="1"/>
    <col min="2" max="2" width="50.6640625" style="1" bestFit="1" customWidth="1"/>
    <col min="3" max="3" width="23.109375" style="1" bestFit="1" customWidth="1"/>
    <col min="4" max="4" width="16.77734375" style="1" bestFit="1" customWidth="1"/>
    <col min="5" max="5" width="16.21875" style="1" bestFit="1" customWidth="1"/>
    <col min="6" max="6" width="10" style="1" bestFit="1" customWidth="1"/>
    <col min="7" max="7" width="17.21875" style="1" bestFit="1" customWidth="1"/>
    <col min="8" max="8" width="12.33203125" style="1" bestFit="1" customWidth="1"/>
    <col min="9" max="9" width="14.88671875" style="1" bestFit="1" customWidth="1"/>
    <col min="10" max="10" width="22.88671875" style="1" bestFit="1" customWidth="1"/>
    <col min="11" max="11" width="16.5546875" style="1" customWidth="1"/>
    <col min="12" max="12" width="20.33203125" style="1" bestFit="1" customWidth="1"/>
    <col min="13" max="13" width="14.109375" style="1" bestFit="1" customWidth="1"/>
    <col min="14" max="14" width="12.44140625" style="1" bestFit="1" customWidth="1"/>
    <col min="15" max="15" width="12.33203125" style="1" bestFit="1" customWidth="1"/>
    <col min="16" max="16" width="9.21875" style="1"/>
    <col min="17" max="17" width="12" style="1" customWidth="1"/>
    <col min="18" max="16384" width="9.21875" style="1"/>
  </cols>
  <sheetData>
    <row r="2" spans="2:10" ht="20.100000000000001" customHeight="1" thickBot="1" x14ac:dyDescent="0.35">
      <c r="B2" s="36"/>
      <c r="C2" s="36"/>
      <c r="D2" s="36"/>
      <c r="E2" s="36"/>
      <c r="F2" s="36"/>
      <c r="G2" s="36"/>
    </row>
    <row r="3" spans="2:10" ht="20.100000000000001" customHeight="1" thickTop="1" x14ac:dyDescent="0.3"/>
    <row r="4" spans="2:10" ht="20.100000000000001" customHeight="1" x14ac:dyDescent="0.3">
      <c r="B4" s="1" t="s">
        <v>0</v>
      </c>
    </row>
    <row r="5" spans="2:10" ht="20.100000000000001" customHeight="1" x14ac:dyDescent="0.3">
      <c r="B5" s="2" t="s">
        <v>1</v>
      </c>
      <c r="C5" s="2" t="s">
        <v>2</v>
      </c>
      <c r="D5" s="2" t="s">
        <v>3</v>
      </c>
      <c r="E5" s="2" t="s">
        <v>4</v>
      </c>
      <c r="F5" s="2" t="s">
        <v>5</v>
      </c>
      <c r="G5" s="3" t="s">
        <v>6</v>
      </c>
    </row>
    <row r="6" spans="2:10" ht="20.100000000000001" customHeight="1" x14ac:dyDescent="0.3">
      <c r="B6" s="4" t="s">
        <v>7</v>
      </c>
      <c r="C6" s="5">
        <v>44884.598611111112</v>
      </c>
      <c r="D6" s="4" t="s">
        <v>8</v>
      </c>
      <c r="E6" s="4" t="s">
        <v>9</v>
      </c>
      <c r="F6" s="6">
        <v>6.99</v>
      </c>
      <c r="G6" s="7" t="str">
        <f>IF(F6&gt;5,"Including Tax","Excluding Tax")</f>
        <v>Including Tax</v>
      </c>
    </row>
    <row r="7" spans="2:10" ht="20.100000000000001" customHeight="1" x14ac:dyDescent="0.3">
      <c r="B7" s="4" t="s">
        <v>10</v>
      </c>
      <c r="C7" s="5">
        <v>44884.598611111112</v>
      </c>
      <c r="D7" s="4" t="s">
        <v>8</v>
      </c>
      <c r="E7" s="4" t="s">
        <v>11</v>
      </c>
      <c r="F7" s="6">
        <v>2.5</v>
      </c>
      <c r="G7" s="7" t="str">
        <f t="shared" ref="G7:G28" si="0">IF(F7&gt;5,"Including Tax","Excluding Tax")</f>
        <v>Excluding Tax</v>
      </c>
      <c r="J7" s="8"/>
    </row>
    <row r="8" spans="2:10" ht="20.100000000000001" customHeight="1" x14ac:dyDescent="0.3">
      <c r="B8" s="4" t="s">
        <v>12</v>
      </c>
      <c r="C8" s="5">
        <v>44884.598611111112</v>
      </c>
      <c r="D8" s="4" t="s">
        <v>8</v>
      </c>
      <c r="E8" s="4" t="s">
        <v>9</v>
      </c>
      <c r="F8" s="6">
        <v>8.99</v>
      </c>
      <c r="G8" s="7" t="str">
        <f t="shared" si="0"/>
        <v>Including Tax</v>
      </c>
    </row>
    <row r="9" spans="2:10" ht="20.100000000000001" customHeight="1" x14ac:dyDescent="0.3">
      <c r="B9" s="4" t="s">
        <v>13</v>
      </c>
      <c r="C9" s="5">
        <v>44884.619444444441</v>
      </c>
      <c r="D9" s="4" t="s">
        <v>14</v>
      </c>
      <c r="E9" s="4" t="s">
        <v>9</v>
      </c>
      <c r="F9" s="6">
        <v>12.99</v>
      </c>
      <c r="G9" s="7" t="str">
        <f t="shared" si="0"/>
        <v>Including Tax</v>
      </c>
    </row>
    <row r="10" spans="2:10" ht="20.100000000000001" customHeight="1" x14ac:dyDescent="0.3">
      <c r="B10" s="4" t="s">
        <v>15</v>
      </c>
      <c r="C10" s="5">
        <v>44884.640277777777</v>
      </c>
      <c r="D10" s="4" t="s">
        <v>8</v>
      </c>
      <c r="E10" s="4" t="s">
        <v>16</v>
      </c>
      <c r="F10" s="6">
        <v>5.99</v>
      </c>
      <c r="G10" s="7" t="str">
        <f t="shared" si="0"/>
        <v>Including Tax</v>
      </c>
    </row>
    <row r="11" spans="2:10" ht="20.100000000000001" customHeight="1" x14ac:dyDescent="0.3">
      <c r="B11" s="4" t="s">
        <v>17</v>
      </c>
      <c r="C11" s="5">
        <v>44884.640277777777</v>
      </c>
      <c r="D11" s="4" t="s">
        <v>14</v>
      </c>
      <c r="E11" s="4" t="s">
        <v>18</v>
      </c>
      <c r="F11" s="6">
        <v>5.99</v>
      </c>
      <c r="G11" s="7" t="str">
        <f t="shared" si="0"/>
        <v>Including Tax</v>
      </c>
    </row>
    <row r="12" spans="2:10" ht="20.100000000000001" customHeight="1" x14ac:dyDescent="0.3">
      <c r="B12" s="4" t="s">
        <v>19</v>
      </c>
      <c r="C12" s="5">
        <v>44884.640277777777</v>
      </c>
      <c r="D12" s="4" t="s">
        <v>14</v>
      </c>
      <c r="E12" s="4" t="s">
        <v>18</v>
      </c>
      <c r="F12" s="6">
        <v>5.99</v>
      </c>
      <c r="G12" s="7" t="str">
        <f t="shared" si="0"/>
        <v>Including Tax</v>
      </c>
    </row>
    <row r="13" spans="2:10" ht="20.100000000000001" customHeight="1" x14ac:dyDescent="0.3">
      <c r="B13" s="4" t="s">
        <v>20</v>
      </c>
      <c r="C13" s="5">
        <v>44884.640972222223</v>
      </c>
      <c r="D13" s="4" t="s">
        <v>14</v>
      </c>
      <c r="E13" s="4" t="s">
        <v>18</v>
      </c>
      <c r="F13" s="6">
        <v>5.99</v>
      </c>
      <c r="G13" s="7" t="str">
        <f t="shared" si="0"/>
        <v>Including Tax</v>
      </c>
    </row>
    <row r="14" spans="2:10" ht="20.100000000000001" customHeight="1" x14ac:dyDescent="0.3">
      <c r="B14" s="4" t="s">
        <v>21</v>
      </c>
      <c r="C14" s="5">
        <v>44884.640972222223</v>
      </c>
      <c r="D14" s="4" t="s">
        <v>14</v>
      </c>
      <c r="E14" s="4" t="s">
        <v>18</v>
      </c>
      <c r="F14" s="6">
        <v>5.99</v>
      </c>
      <c r="G14" s="7" t="str">
        <f t="shared" si="0"/>
        <v>Including Tax</v>
      </c>
    </row>
    <row r="15" spans="2:10" ht="20.100000000000001" customHeight="1" x14ac:dyDescent="0.3">
      <c r="B15" s="4" t="s">
        <v>22</v>
      </c>
      <c r="C15" s="5">
        <v>44884.649305555555</v>
      </c>
      <c r="D15" s="4" t="s">
        <v>23</v>
      </c>
      <c r="E15" s="4" t="s">
        <v>24</v>
      </c>
      <c r="F15" s="6">
        <v>7.99</v>
      </c>
      <c r="G15" s="7" t="str">
        <f t="shared" si="0"/>
        <v>Including Tax</v>
      </c>
    </row>
    <row r="16" spans="2:10" ht="20.100000000000001" customHeight="1" x14ac:dyDescent="0.3">
      <c r="B16" s="4" t="s">
        <v>25</v>
      </c>
      <c r="C16" s="5">
        <v>44884.65</v>
      </c>
      <c r="D16" s="4" t="s">
        <v>23</v>
      </c>
      <c r="E16" s="4" t="s">
        <v>11</v>
      </c>
      <c r="F16" s="6">
        <v>2.99</v>
      </c>
      <c r="G16" s="7" t="str">
        <f t="shared" si="0"/>
        <v>Excluding Tax</v>
      </c>
    </row>
    <row r="17" spans="2:9" ht="20.100000000000001" customHeight="1" x14ac:dyDescent="0.3">
      <c r="B17" s="4" t="s">
        <v>26</v>
      </c>
      <c r="C17" s="5">
        <v>44884.65625</v>
      </c>
      <c r="D17" s="4" t="s">
        <v>27</v>
      </c>
      <c r="E17" s="4" t="s">
        <v>9</v>
      </c>
      <c r="F17" s="6">
        <v>12.99</v>
      </c>
      <c r="G17" s="7" t="str">
        <f t="shared" si="0"/>
        <v>Including Tax</v>
      </c>
    </row>
    <row r="18" spans="2:9" ht="20.100000000000001" customHeight="1" x14ac:dyDescent="0.3">
      <c r="B18" s="4" t="s">
        <v>28</v>
      </c>
      <c r="C18" s="5">
        <v>44884.65625</v>
      </c>
      <c r="D18" s="4" t="s">
        <v>27</v>
      </c>
      <c r="E18" s="4" t="s">
        <v>11</v>
      </c>
      <c r="F18" s="6">
        <v>1.5</v>
      </c>
      <c r="G18" s="7" t="str">
        <f t="shared" si="0"/>
        <v>Excluding Tax</v>
      </c>
    </row>
    <row r="19" spans="2:9" ht="20.100000000000001" customHeight="1" x14ac:dyDescent="0.3">
      <c r="B19" s="4" t="s">
        <v>29</v>
      </c>
      <c r="C19" s="5">
        <v>44884.663194444445</v>
      </c>
      <c r="D19" s="4" t="s">
        <v>27</v>
      </c>
      <c r="E19" s="4" t="s">
        <v>18</v>
      </c>
      <c r="F19" s="6">
        <v>4.99</v>
      </c>
      <c r="G19" s="7" t="str">
        <f t="shared" si="0"/>
        <v>Excluding Tax</v>
      </c>
    </row>
    <row r="20" spans="2:9" ht="20.100000000000001" customHeight="1" x14ac:dyDescent="0.3">
      <c r="B20" s="4" t="s">
        <v>30</v>
      </c>
      <c r="C20" s="5">
        <v>44884.664583333331</v>
      </c>
      <c r="D20" s="4" t="s">
        <v>31</v>
      </c>
      <c r="E20" s="4" t="s">
        <v>18</v>
      </c>
      <c r="F20" s="6">
        <v>5.99</v>
      </c>
      <c r="G20" s="7" t="str">
        <f t="shared" si="0"/>
        <v>Including Tax</v>
      </c>
    </row>
    <row r="21" spans="2:9" ht="20.100000000000001" customHeight="1" x14ac:dyDescent="0.3">
      <c r="B21" s="4" t="s">
        <v>32</v>
      </c>
      <c r="C21" s="5">
        <v>44884.664583333331</v>
      </c>
      <c r="D21" s="4" t="s">
        <v>31</v>
      </c>
      <c r="E21" s="4" t="s">
        <v>9</v>
      </c>
      <c r="F21" s="6">
        <v>12.99</v>
      </c>
      <c r="G21" s="7" t="str">
        <f t="shared" si="0"/>
        <v>Including Tax</v>
      </c>
    </row>
    <row r="22" spans="2:9" ht="20.100000000000001" customHeight="1" x14ac:dyDescent="0.3">
      <c r="B22" s="4" t="s">
        <v>33</v>
      </c>
      <c r="C22" s="5">
        <v>44884.664583333331</v>
      </c>
      <c r="D22" s="4" t="s">
        <v>31</v>
      </c>
      <c r="E22" s="4" t="s">
        <v>9</v>
      </c>
      <c r="F22" s="6">
        <v>9.99</v>
      </c>
      <c r="G22" s="7" t="str">
        <f t="shared" si="0"/>
        <v>Including Tax</v>
      </c>
    </row>
    <row r="23" spans="2:9" ht="20.100000000000001" customHeight="1" x14ac:dyDescent="0.3">
      <c r="B23" s="4" t="s">
        <v>34</v>
      </c>
      <c r="C23" s="5">
        <v>44884.664583333331</v>
      </c>
      <c r="D23" s="4" t="s">
        <v>31</v>
      </c>
      <c r="E23" s="4" t="s">
        <v>9</v>
      </c>
      <c r="F23" s="6">
        <v>9.99</v>
      </c>
      <c r="G23" s="7" t="str">
        <f t="shared" si="0"/>
        <v>Including Tax</v>
      </c>
    </row>
    <row r="24" spans="2:9" ht="20.100000000000001" customHeight="1" x14ac:dyDescent="0.3">
      <c r="B24" s="4" t="s">
        <v>35</v>
      </c>
      <c r="C24" s="5">
        <v>44884.664583333331</v>
      </c>
      <c r="D24" s="4" t="s">
        <v>31</v>
      </c>
      <c r="E24" s="4" t="s">
        <v>11</v>
      </c>
      <c r="F24" s="6">
        <v>2.99</v>
      </c>
      <c r="G24" s="7" t="str">
        <f t="shared" si="0"/>
        <v>Excluding Tax</v>
      </c>
    </row>
    <row r="25" spans="2:9" ht="20.100000000000001" customHeight="1" x14ac:dyDescent="0.3">
      <c r="B25" s="4" t="s">
        <v>36</v>
      </c>
      <c r="C25" s="5">
        <v>44884.684027777781</v>
      </c>
      <c r="D25" s="4" t="s">
        <v>37</v>
      </c>
      <c r="E25" s="4" t="s">
        <v>38</v>
      </c>
      <c r="F25" s="6">
        <v>1.99</v>
      </c>
      <c r="G25" s="7" t="str">
        <f t="shared" si="0"/>
        <v>Excluding Tax</v>
      </c>
    </row>
    <row r="26" spans="2:9" ht="20.100000000000001" customHeight="1" x14ac:dyDescent="0.3">
      <c r="B26" s="4" t="s">
        <v>39</v>
      </c>
      <c r="C26" s="5">
        <v>44884.697916666664</v>
      </c>
      <c r="D26" s="4" t="s">
        <v>40</v>
      </c>
      <c r="E26" s="4" t="s">
        <v>9</v>
      </c>
      <c r="F26" s="6">
        <v>7.99</v>
      </c>
      <c r="G26" s="7" t="str">
        <f t="shared" si="0"/>
        <v>Including Tax</v>
      </c>
    </row>
    <row r="27" spans="2:9" ht="20.100000000000001" customHeight="1" x14ac:dyDescent="0.3">
      <c r="B27" s="4" t="s">
        <v>41</v>
      </c>
      <c r="C27" s="5">
        <v>44884.697916666664</v>
      </c>
      <c r="D27" s="4" t="s">
        <v>40</v>
      </c>
      <c r="E27" s="4" t="s">
        <v>16</v>
      </c>
      <c r="F27" s="6">
        <v>5.99</v>
      </c>
      <c r="G27" s="7" t="str">
        <f t="shared" si="0"/>
        <v>Including Tax</v>
      </c>
    </row>
    <row r="28" spans="2:9" ht="20.100000000000001" customHeight="1" x14ac:dyDescent="0.3">
      <c r="B28" s="4" t="s">
        <v>42</v>
      </c>
      <c r="C28" s="5">
        <v>44884.699305555558</v>
      </c>
      <c r="D28" s="4" t="s">
        <v>40</v>
      </c>
      <c r="E28" s="4" t="s">
        <v>11</v>
      </c>
      <c r="F28" s="6">
        <v>2.99</v>
      </c>
      <c r="G28" s="7" t="str">
        <f t="shared" si="0"/>
        <v>Excluding Tax</v>
      </c>
    </row>
    <row r="30" spans="2:9" ht="20.100000000000001" customHeight="1" x14ac:dyDescent="0.3">
      <c r="B30" s="1" t="s">
        <v>43</v>
      </c>
    </row>
    <row r="31" spans="2:9" ht="20.100000000000001" customHeight="1" x14ac:dyDescent="0.3">
      <c r="B31" s="2" t="s">
        <v>1</v>
      </c>
      <c r="C31" s="2" t="s">
        <v>2</v>
      </c>
      <c r="D31" s="2" t="s">
        <v>3</v>
      </c>
      <c r="E31" s="2" t="s">
        <v>4</v>
      </c>
      <c r="F31" s="2" t="s">
        <v>5</v>
      </c>
      <c r="G31" s="3" t="s">
        <v>44</v>
      </c>
      <c r="H31" s="3" t="s">
        <v>126</v>
      </c>
      <c r="I31" s="21"/>
    </row>
    <row r="32" spans="2:9" ht="20.100000000000001" customHeight="1" x14ac:dyDescent="0.3">
      <c r="B32" s="4" t="s">
        <v>7</v>
      </c>
      <c r="C32" s="5">
        <v>44884.598611111112</v>
      </c>
      <c r="D32" s="4" t="s">
        <v>8</v>
      </c>
      <c r="E32" s="4" t="s">
        <v>9</v>
      </c>
      <c r="F32" s="6">
        <v>6.99</v>
      </c>
      <c r="G32" s="9">
        <f>IF(F32&gt;5,F32*(10%),"")</f>
        <v>0.69900000000000007</v>
      </c>
      <c r="H32" s="9" t="str">
        <f>IF(F32&gt;5,"YES","NO")</f>
        <v>YES</v>
      </c>
      <c r="I32" s="23">
        <f>F32+F32*(10%)</f>
        <v>7.6890000000000001</v>
      </c>
    </row>
    <row r="33" spans="2:14" ht="20.100000000000001" customHeight="1" x14ac:dyDescent="0.3">
      <c r="B33" s="4" t="s">
        <v>10</v>
      </c>
      <c r="C33" s="5">
        <v>44884.598611111112</v>
      </c>
      <c r="D33" s="4" t="s">
        <v>8</v>
      </c>
      <c r="E33" s="4" t="s">
        <v>11</v>
      </c>
      <c r="F33" s="6">
        <v>2.5</v>
      </c>
      <c r="G33" s="9">
        <f t="shared" ref="G33:G54" si="1">IF(F33&gt;5,F33*(10%),0)</f>
        <v>0</v>
      </c>
      <c r="H33" s="9" t="str">
        <f t="shared" ref="H33:H54" si="2">IF(F33&gt;5,"YES","NO")</f>
        <v>NO</v>
      </c>
    </row>
    <row r="34" spans="2:14" ht="20.100000000000001" customHeight="1" x14ac:dyDescent="0.3">
      <c r="B34" s="4" t="s">
        <v>12</v>
      </c>
      <c r="C34" s="5">
        <v>44884.598611111112</v>
      </c>
      <c r="D34" s="4" t="s">
        <v>8</v>
      </c>
      <c r="E34" s="4" t="s">
        <v>9</v>
      </c>
      <c r="F34" s="6">
        <v>8.99</v>
      </c>
      <c r="G34" s="9">
        <f t="shared" si="1"/>
        <v>0.89900000000000002</v>
      </c>
      <c r="H34" s="9" t="str">
        <f t="shared" si="2"/>
        <v>YES</v>
      </c>
      <c r="J34" s="20"/>
      <c r="L34" s="43"/>
      <c r="M34" s="43"/>
      <c r="N34" s="43"/>
    </row>
    <row r="35" spans="2:14" ht="20.100000000000001" customHeight="1" x14ac:dyDescent="0.3">
      <c r="B35" s="4" t="s">
        <v>13</v>
      </c>
      <c r="C35" s="5">
        <v>44884.619444444441</v>
      </c>
      <c r="D35" s="4" t="s">
        <v>14</v>
      </c>
      <c r="E35" s="4" t="s">
        <v>9</v>
      </c>
      <c r="F35" s="6">
        <v>12.99</v>
      </c>
      <c r="G35" s="9">
        <f t="shared" si="1"/>
        <v>1.2990000000000002</v>
      </c>
      <c r="H35" s="9" t="str">
        <f t="shared" si="2"/>
        <v>YES</v>
      </c>
      <c r="J35" s="22"/>
      <c r="L35" s="44"/>
      <c r="M35" s="44"/>
      <c r="N35" s="44"/>
    </row>
    <row r="36" spans="2:14" ht="20.100000000000001" customHeight="1" x14ac:dyDescent="0.3">
      <c r="B36" s="4" t="s">
        <v>15</v>
      </c>
      <c r="C36" s="5">
        <v>44884.640277777777</v>
      </c>
      <c r="D36" s="4" t="s">
        <v>8</v>
      </c>
      <c r="E36" s="4" t="s">
        <v>16</v>
      </c>
      <c r="F36" s="6">
        <v>5.99</v>
      </c>
      <c r="G36" s="9">
        <f t="shared" si="1"/>
        <v>0.59900000000000009</v>
      </c>
      <c r="H36" s="9" t="str">
        <f t="shared" si="2"/>
        <v>YES</v>
      </c>
      <c r="L36" s="43"/>
      <c r="M36" s="43"/>
      <c r="N36" s="43"/>
    </row>
    <row r="37" spans="2:14" ht="20.100000000000001" customHeight="1" x14ac:dyDescent="0.3">
      <c r="B37" s="4" t="s">
        <v>17</v>
      </c>
      <c r="C37" s="5">
        <v>44884.640277777777</v>
      </c>
      <c r="D37" s="4" t="s">
        <v>14</v>
      </c>
      <c r="E37" s="4" t="s">
        <v>18</v>
      </c>
      <c r="F37" s="6">
        <v>5.99</v>
      </c>
      <c r="G37" s="9">
        <f t="shared" si="1"/>
        <v>0.59900000000000009</v>
      </c>
      <c r="H37" s="9" t="str">
        <f t="shared" si="2"/>
        <v>YES</v>
      </c>
      <c r="L37" s="45"/>
      <c r="M37" s="45"/>
      <c r="N37" s="45"/>
    </row>
    <row r="38" spans="2:14" ht="20.100000000000001" customHeight="1" x14ac:dyDescent="0.3">
      <c r="B38" s="4" t="s">
        <v>19</v>
      </c>
      <c r="C38" s="5">
        <v>44884.640277777777</v>
      </c>
      <c r="D38" s="4" t="s">
        <v>14</v>
      </c>
      <c r="E38" s="4" t="s">
        <v>18</v>
      </c>
      <c r="F38" s="6">
        <v>5.99</v>
      </c>
      <c r="G38" s="9">
        <f t="shared" si="1"/>
        <v>0.59900000000000009</v>
      </c>
      <c r="H38" s="9" t="str">
        <f t="shared" si="2"/>
        <v>YES</v>
      </c>
      <c r="L38" s="46"/>
      <c r="M38" s="46"/>
      <c r="N38" s="47"/>
    </row>
    <row r="39" spans="2:14" ht="20.100000000000001" customHeight="1" x14ac:dyDescent="0.3">
      <c r="B39" s="4" t="s">
        <v>20</v>
      </c>
      <c r="C39" s="5">
        <v>44884.640972222223</v>
      </c>
      <c r="D39" s="4" t="s">
        <v>14</v>
      </c>
      <c r="E39" s="4" t="s">
        <v>18</v>
      </c>
      <c r="F39" s="6">
        <v>5.99</v>
      </c>
      <c r="G39" s="9">
        <f t="shared" si="1"/>
        <v>0.59900000000000009</v>
      </c>
      <c r="H39" s="9" t="str">
        <f t="shared" si="2"/>
        <v>YES</v>
      </c>
      <c r="L39" s="46"/>
      <c r="M39" s="46"/>
      <c r="N39" s="47"/>
    </row>
    <row r="40" spans="2:14" ht="20.100000000000001" customHeight="1" x14ac:dyDescent="0.3">
      <c r="B40" s="4" t="s">
        <v>21</v>
      </c>
      <c r="C40" s="5">
        <v>44884.640972222223</v>
      </c>
      <c r="D40" s="4" t="s">
        <v>14</v>
      </c>
      <c r="E40" s="4" t="s">
        <v>18</v>
      </c>
      <c r="F40" s="6">
        <v>5.99</v>
      </c>
      <c r="G40" s="9">
        <f t="shared" si="1"/>
        <v>0.59900000000000009</v>
      </c>
      <c r="H40" s="9" t="str">
        <f t="shared" si="2"/>
        <v>YES</v>
      </c>
      <c r="L40" s="46"/>
      <c r="M40" s="46"/>
      <c r="N40" s="47"/>
    </row>
    <row r="41" spans="2:14" ht="20.100000000000001" customHeight="1" x14ac:dyDescent="0.3">
      <c r="B41" s="4" t="s">
        <v>22</v>
      </c>
      <c r="C41" s="5">
        <v>44884.649305555555</v>
      </c>
      <c r="D41" s="4" t="s">
        <v>23</v>
      </c>
      <c r="E41" s="4" t="s">
        <v>24</v>
      </c>
      <c r="F41" s="6">
        <v>7.99</v>
      </c>
      <c r="G41" s="9">
        <f t="shared" si="1"/>
        <v>0.79900000000000004</v>
      </c>
      <c r="H41" s="9" t="str">
        <f t="shared" si="2"/>
        <v>YES</v>
      </c>
      <c r="L41" s="46"/>
      <c r="M41" s="46"/>
      <c r="N41" s="47"/>
    </row>
    <row r="42" spans="2:14" ht="20.100000000000001" customHeight="1" x14ac:dyDescent="0.3">
      <c r="B42" s="4" t="s">
        <v>25</v>
      </c>
      <c r="C42" s="5">
        <v>44884.65</v>
      </c>
      <c r="D42" s="4" t="s">
        <v>23</v>
      </c>
      <c r="E42" s="4" t="s">
        <v>11</v>
      </c>
      <c r="F42" s="6">
        <v>2.99</v>
      </c>
      <c r="G42" s="9">
        <f t="shared" si="1"/>
        <v>0</v>
      </c>
      <c r="H42" s="9" t="str">
        <f t="shared" si="2"/>
        <v>NO</v>
      </c>
      <c r="L42" s="46"/>
      <c r="M42" s="46"/>
      <c r="N42" s="47"/>
    </row>
    <row r="43" spans="2:14" ht="20.100000000000001" customHeight="1" x14ac:dyDescent="0.3">
      <c r="B43" s="4" t="s">
        <v>26</v>
      </c>
      <c r="C43" s="5">
        <v>44884.65625</v>
      </c>
      <c r="D43" s="4" t="s">
        <v>27</v>
      </c>
      <c r="E43" s="4" t="s">
        <v>9</v>
      </c>
      <c r="F43" s="6">
        <v>12.99</v>
      </c>
      <c r="G43" s="9">
        <f t="shared" si="1"/>
        <v>1.2990000000000002</v>
      </c>
      <c r="H43" s="9" t="str">
        <f t="shared" si="2"/>
        <v>YES</v>
      </c>
      <c r="L43" s="46"/>
      <c r="M43" s="46"/>
      <c r="N43" s="47"/>
    </row>
    <row r="44" spans="2:14" ht="20.100000000000001" customHeight="1" x14ac:dyDescent="0.3">
      <c r="B44" s="4" t="s">
        <v>28</v>
      </c>
      <c r="C44" s="5">
        <v>44884.65625</v>
      </c>
      <c r="D44" s="4" t="s">
        <v>27</v>
      </c>
      <c r="E44" s="4" t="s">
        <v>11</v>
      </c>
      <c r="F44" s="6">
        <v>1.5</v>
      </c>
      <c r="G44" s="9">
        <f t="shared" si="1"/>
        <v>0</v>
      </c>
      <c r="H44" s="9" t="str">
        <f t="shared" si="2"/>
        <v>NO</v>
      </c>
      <c r="L44" s="46"/>
      <c r="M44" s="46"/>
      <c r="N44" s="47"/>
    </row>
    <row r="45" spans="2:14" ht="20.100000000000001" customHeight="1" x14ac:dyDescent="0.3">
      <c r="B45" s="4" t="s">
        <v>29</v>
      </c>
      <c r="C45" s="5">
        <v>44884.663194444445</v>
      </c>
      <c r="D45" s="4" t="s">
        <v>27</v>
      </c>
      <c r="E45" s="4" t="s">
        <v>18</v>
      </c>
      <c r="F45" s="6">
        <v>4.99</v>
      </c>
      <c r="G45" s="9">
        <f t="shared" si="1"/>
        <v>0</v>
      </c>
      <c r="H45" s="9" t="str">
        <f t="shared" si="2"/>
        <v>NO</v>
      </c>
      <c r="L45" s="46"/>
      <c r="M45" s="46"/>
      <c r="N45" s="47"/>
    </row>
    <row r="46" spans="2:14" ht="20.100000000000001" customHeight="1" x14ac:dyDescent="0.3">
      <c r="B46" s="4" t="s">
        <v>30</v>
      </c>
      <c r="C46" s="5">
        <v>44884.664583333331</v>
      </c>
      <c r="D46" s="4" t="s">
        <v>31</v>
      </c>
      <c r="E46" s="4" t="s">
        <v>18</v>
      </c>
      <c r="F46" s="6">
        <v>5.99</v>
      </c>
      <c r="G46" s="9">
        <f t="shared" si="1"/>
        <v>0.59900000000000009</v>
      </c>
      <c r="H46" s="9" t="str">
        <f t="shared" si="2"/>
        <v>YES</v>
      </c>
      <c r="L46" s="46"/>
      <c r="M46" s="46"/>
      <c r="N46" s="47"/>
    </row>
    <row r="47" spans="2:14" ht="20.100000000000001" customHeight="1" x14ac:dyDescent="0.3">
      <c r="B47" s="4" t="s">
        <v>32</v>
      </c>
      <c r="C47" s="5">
        <v>44884.664583333331</v>
      </c>
      <c r="D47" s="4" t="s">
        <v>31</v>
      </c>
      <c r="E47" s="4" t="s">
        <v>9</v>
      </c>
      <c r="F47" s="6">
        <v>12.99</v>
      </c>
      <c r="G47" s="9">
        <f t="shared" si="1"/>
        <v>1.2990000000000002</v>
      </c>
      <c r="H47" s="9" t="str">
        <f t="shared" si="2"/>
        <v>YES</v>
      </c>
      <c r="L47" s="43"/>
      <c r="M47" s="43"/>
      <c r="N47" s="43"/>
    </row>
    <row r="48" spans="2:14" ht="20.100000000000001" customHeight="1" x14ac:dyDescent="0.3">
      <c r="B48" s="4" t="s">
        <v>33</v>
      </c>
      <c r="C48" s="5">
        <v>44884.664583333331</v>
      </c>
      <c r="D48" s="4" t="s">
        <v>31</v>
      </c>
      <c r="E48" s="4" t="s">
        <v>9</v>
      </c>
      <c r="F48" s="6">
        <v>9.99</v>
      </c>
      <c r="G48" s="9">
        <f t="shared" si="1"/>
        <v>0.99900000000000011</v>
      </c>
      <c r="H48" s="9" t="str">
        <f t="shared" si="2"/>
        <v>YES</v>
      </c>
      <c r="L48" s="44"/>
      <c r="M48" s="44"/>
      <c r="N48" s="43"/>
    </row>
    <row r="49" spans="2:14" ht="20.100000000000001" customHeight="1" x14ac:dyDescent="0.3">
      <c r="B49" s="4" t="s">
        <v>34</v>
      </c>
      <c r="C49" s="5">
        <v>44884.664583333331</v>
      </c>
      <c r="D49" s="4" t="s">
        <v>31</v>
      </c>
      <c r="E49" s="4" t="s">
        <v>9</v>
      </c>
      <c r="F49" s="6">
        <v>9.99</v>
      </c>
      <c r="G49" s="9">
        <f t="shared" si="1"/>
        <v>0.99900000000000011</v>
      </c>
      <c r="H49" s="9" t="str">
        <f t="shared" si="2"/>
        <v>YES</v>
      </c>
      <c r="L49" s="43"/>
      <c r="M49" s="43"/>
      <c r="N49" s="43"/>
    </row>
    <row r="50" spans="2:14" ht="20.100000000000001" customHeight="1" x14ac:dyDescent="0.3">
      <c r="B50" s="4" t="s">
        <v>35</v>
      </c>
      <c r="C50" s="5">
        <v>44884.664583333331</v>
      </c>
      <c r="D50" s="4" t="s">
        <v>31</v>
      </c>
      <c r="E50" s="4" t="s">
        <v>11</v>
      </c>
      <c r="F50" s="6">
        <v>2.99</v>
      </c>
      <c r="G50" s="9">
        <f t="shared" si="1"/>
        <v>0</v>
      </c>
      <c r="H50" s="9" t="str">
        <f t="shared" si="2"/>
        <v>NO</v>
      </c>
    </row>
    <row r="51" spans="2:14" ht="20.100000000000001" customHeight="1" x14ac:dyDescent="0.3">
      <c r="B51" s="4" t="s">
        <v>36</v>
      </c>
      <c r="C51" s="5">
        <v>44884.684027777781</v>
      </c>
      <c r="D51" s="4" t="s">
        <v>37</v>
      </c>
      <c r="E51" s="4" t="s">
        <v>38</v>
      </c>
      <c r="F51" s="6">
        <v>1.99</v>
      </c>
      <c r="G51" s="9">
        <f t="shared" si="1"/>
        <v>0</v>
      </c>
      <c r="H51" s="9" t="str">
        <f t="shared" si="2"/>
        <v>NO</v>
      </c>
    </row>
    <row r="52" spans="2:14" ht="20.100000000000001" customHeight="1" x14ac:dyDescent="0.3">
      <c r="B52" s="4" t="s">
        <v>39</v>
      </c>
      <c r="C52" s="5">
        <v>44884.697916666664</v>
      </c>
      <c r="D52" s="4" t="s">
        <v>40</v>
      </c>
      <c r="E52" s="4" t="s">
        <v>9</v>
      </c>
      <c r="F52" s="6">
        <v>7.99</v>
      </c>
      <c r="G52" s="9">
        <f t="shared" si="1"/>
        <v>0.79900000000000004</v>
      </c>
      <c r="H52" s="9" t="str">
        <f t="shared" si="2"/>
        <v>YES</v>
      </c>
    </row>
    <row r="53" spans="2:14" ht="20.100000000000001" customHeight="1" x14ac:dyDescent="0.3">
      <c r="B53" s="4" t="s">
        <v>41</v>
      </c>
      <c r="C53" s="5">
        <v>44884.697916666664</v>
      </c>
      <c r="D53" s="4" t="s">
        <v>40</v>
      </c>
      <c r="E53" s="4" t="s">
        <v>16</v>
      </c>
      <c r="F53" s="6">
        <v>5.99</v>
      </c>
      <c r="G53" s="9">
        <f t="shared" si="1"/>
        <v>0.59900000000000009</v>
      </c>
      <c r="H53" s="9" t="str">
        <f t="shared" si="2"/>
        <v>YES</v>
      </c>
    </row>
    <row r="54" spans="2:14" ht="20.100000000000001" customHeight="1" x14ac:dyDescent="0.3">
      <c r="B54" s="4" t="s">
        <v>42</v>
      </c>
      <c r="C54" s="5">
        <v>44884.699305555558</v>
      </c>
      <c r="D54" s="4" t="s">
        <v>40</v>
      </c>
      <c r="E54" s="4" t="s">
        <v>11</v>
      </c>
      <c r="F54" s="6">
        <v>2.99</v>
      </c>
      <c r="G54" s="9">
        <f t="shared" si="1"/>
        <v>0</v>
      </c>
      <c r="H54" s="9" t="str">
        <f t="shared" si="2"/>
        <v>NO</v>
      </c>
    </row>
    <row r="56" spans="2:14" ht="20.100000000000001" customHeight="1" x14ac:dyDescent="0.3">
      <c r="B56" s="1" t="s">
        <v>45</v>
      </c>
    </row>
    <row r="57" spans="2:14" ht="20.100000000000001" customHeight="1" x14ac:dyDescent="0.3">
      <c r="B57" s="2" t="s">
        <v>1</v>
      </c>
      <c r="C57" s="2" t="s">
        <v>2</v>
      </c>
      <c r="D57" s="2" t="s">
        <v>3</v>
      </c>
      <c r="E57" s="2" t="s">
        <v>4</v>
      </c>
      <c r="F57" s="2" t="s">
        <v>5</v>
      </c>
      <c r="G57" s="3" t="s">
        <v>46</v>
      </c>
    </row>
    <row r="58" spans="2:14" ht="20.100000000000001" customHeight="1" x14ac:dyDescent="0.3">
      <c r="B58" s="4" t="s">
        <v>7</v>
      </c>
      <c r="C58" s="5">
        <v>44884.598611111112</v>
      </c>
      <c r="D58" s="4" t="s">
        <v>8</v>
      </c>
      <c r="E58" s="4" t="s">
        <v>9</v>
      </c>
      <c r="F58" s="6">
        <v>6.99</v>
      </c>
      <c r="G58" s="37" t="str">
        <f>IF(E58="Pizza",IF(F58&gt;10,"LARGE",IF(F58&gt;7,"MEDIUM","SMALL")),"NaN")</f>
        <v>SMALL</v>
      </c>
      <c r="I58" s="1" t="s">
        <v>127</v>
      </c>
    </row>
    <row r="59" spans="2:14" ht="20.100000000000001" customHeight="1" x14ac:dyDescent="0.3">
      <c r="B59" s="4" t="s">
        <v>10</v>
      </c>
      <c r="C59" s="5">
        <v>44884.598611111112</v>
      </c>
      <c r="D59" s="4" t="s">
        <v>8</v>
      </c>
      <c r="E59" s="4" t="s">
        <v>11</v>
      </c>
      <c r="F59" s="6">
        <v>2.5</v>
      </c>
      <c r="G59" s="37" t="str">
        <f t="shared" ref="G59:G80" si="3">IF(E59="Pizza",IF(F59&gt;10,"LARGE",IF(F59&gt;7,"MEDIUM","SMALL")),"NaN")</f>
        <v>NaN</v>
      </c>
      <c r="I59" s="1" t="s">
        <v>128</v>
      </c>
    </row>
    <row r="60" spans="2:14" ht="20.100000000000001" customHeight="1" x14ac:dyDescent="0.3">
      <c r="B60" s="4" t="s">
        <v>12</v>
      </c>
      <c r="C60" s="5">
        <v>44884.598611111112</v>
      </c>
      <c r="D60" s="4" t="s">
        <v>8</v>
      </c>
      <c r="E60" s="4" t="s">
        <v>9</v>
      </c>
      <c r="F60" s="6">
        <v>8.99</v>
      </c>
      <c r="G60" s="37" t="str">
        <f t="shared" si="3"/>
        <v>MEDIUM</v>
      </c>
      <c r="I60" s="1" t="s">
        <v>129</v>
      </c>
    </row>
    <row r="61" spans="2:14" ht="20.100000000000001" customHeight="1" x14ac:dyDescent="0.3">
      <c r="B61" s="4" t="s">
        <v>13</v>
      </c>
      <c r="C61" s="5">
        <v>44884.619444444441</v>
      </c>
      <c r="D61" s="4" t="s">
        <v>14</v>
      </c>
      <c r="E61" s="4" t="s">
        <v>9</v>
      </c>
      <c r="F61" s="6">
        <v>12.99</v>
      </c>
      <c r="G61" s="37" t="str">
        <f t="shared" si="3"/>
        <v>LARGE</v>
      </c>
    </row>
    <row r="62" spans="2:14" ht="20.100000000000001" customHeight="1" x14ac:dyDescent="0.3">
      <c r="B62" s="4" t="s">
        <v>15</v>
      </c>
      <c r="C62" s="5">
        <v>44884.640277777777</v>
      </c>
      <c r="D62" s="4" t="s">
        <v>8</v>
      </c>
      <c r="E62" s="4" t="s">
        <v>16</v>
      </c>
      <c r="F62" s="6">
        <v>5.99</v>
      </c>
      <c r="G62" s="37" t="str">
        <f t="shared" si="3"/>
        <v>NaN</v>
      </c>
    </row>
    <row r="63" spans="2:14" ht="20.100000000000001" customHeight="1" x14ac:dyDescent="0.3">
      <c r="B63" s="4" t="s">
        <v>17</v>
      </c>
      <c r="C63" s="5">
        <v>44884.640277777777</v>
      </c>
      <c r="D63" s="4" t="s">
        <v>14</v>
      </c>
      <c r="E63" s="4" t="s">
        <v>18</v>
      </c>
      <c r="F63" s="6">
        <v>5.99</v>
      </c>
      <c r="G63" s="37" t="str">
        <f t="shared" si="3"/>
        <v>NaN</v>
      </c>
    </row>
    <row r="64" spans="2:14" ht="20.100000000000001" customHeight="1" x14ac:dyDescent="0.3">
      <c r="B64" s="4" t="s">
        <v>19</v>
      </c>
      <c r="C64" s="5">
        <v>44884.640277777777</v>
      </c>
      <c r="D64" s="4" t="s">
        <v>14</v>
      </c>
      <c r="E64" s="4" t="s">
        <v>18</v>
      </c>
      <c r="F64" s="6">
        <v>5.99</v>
      </c>
      <c r="G64" s="37" t="str">
        <f t="shared" si="3"/>
        <v>NaN</v>
      </c>
    </row>
    <row r="65" spans="2:12" ht="20.100000000000001" customHeight="1" x14ac:dyDescent="0.3">
      <c r="B65" s="4" t="s">
        <v>20</v>
      </c>
      <c r="C65" s="5">
        <v>44884.640972222223</v>
      </c>
      <c r="D65" s="4" t="s">
        <v>14</v>
      </c>
      <c r="E65" s="4" t="s">
        <v>18</v>
      </c>
      <c r="F65" s="6">
        <v>5.99</v>
      </c>
      <c r="G65" s="37" t="str">
        <f t="shared" si="3"/>
        <v>NaN</v>
      </c>
    </row>
    <row r="66" spans="2:12" ht="20.100000000000001" customHeight="1" x14ac:dyDescent="0.3">
      <c r="B66" s="4" t="s">
        <v>21</v>
      </c>
      <c r="C66" s="5">
        <v>44884.640972222223</v>
      </c>
      <c r="D66" s="4" t="s">
        <v>14</v>
      </c>
      <c r="E66" s="4" t="s">
        <v>18</v>
      </c>
      <c r="F66" s="6">
        <v>5.99</v>
      </c>
      <c r="G66" s="37" t="str">
        <f t="shared" si="3"/>
        <v>NaN</v>
      </c>
    </row>
    <row r="67" spans="2:12" ht="20.100000000000001" customHeight="1" x14ac:dyDescent="0.3">
      <c r="B67" s="4" t="s">
        <v>22</v>
      </c>
      <c r="C67" s="5">
        <v>44884.649305555555</v>
      </c>
      <c r="D67" s="4" t="s">
        <v>23</v>
      </c>
      <c r="E67" s="4" t="s">
        <v>24</v>
      </c>
      <c r="F67" s="6">
        <v>7.99</v>
      </c>
      <c r="G67" s="37" t="str">
        <f t="shared" si="3"/>
        <v>NaN</v>
      </c>
    </row>
    <row r="68" spans="2:12" ht="20.100000000000001" customHeight="1" x14ac:dyDescent="0.3">
      <c r="B68" s="4" t="s">
        <v>25</v>
      </c>
      <c r="C68" s="5">
        <v>44884.65</v>
      </c>
      <c r="D68" s="4" t="s">
        <v>23</v>
      </c>
      <c r="E68" s="4" t="s">
        <v>11</v>
      </c>
      <c r="F68" s="6">
        <v>2.99</v>
      </c>
      <c r="G68" s="37" t="str">
        <f t="shared" si="3"/>
        <v>NaN</v>
      </c>
    </row>
    <row r="69" spans="2:12" ht="20.100000000000001" customHeight="1" x14ac:dyDescent="0.3">
      <c r="B69" s="4" t="s">
        <v>26</v>
      </c>
      <c r="C69" s="5">
        <v>44884.65625</v>
      </c>
      <c r="D69" s="4" t="s">
        <v>27</v>
      </c>
      <c r="E69" s="4" t="s">
        <v>9</v>
      </c>
      <c r="F69" s="6">
        <v>12.99</v>
      </c>
      <c r="G69" s="37" t="str">
        <f t="shared" si="3"/>
        <v>LARGE</v>
      </c>
    </row>
    <row r="70" spans="2:12" ht="20.100000000000001" customHeight="1" x14ac:dyDescent="0.3">
      <c r="B70" s="4" t="s">
        <v>28</v>
      </c>
      <c r="C70" s="5">
        <v>44884.65625</v>
      </c>
      <c r="D70" s="4" t="s">
        <v>27</v>
      </c>
      <c r="E70" s="4" t="s">
        <v>11</v>
      </c>
      <c r="F70" s="6">
        <v>1.5</v>
      </c>
      <c r="G70" s="37" t="str">
        <f t="shared" si="3"/>
        <v>NaN</v>
      </c>
      <c r="L70" s="25"/>
    </row>
    <row r="71" spans="2:12" ht="20.100000000000001" customHeight="1" x14ac:dyDescent="0.3">
      <c r="B71" s="4" t="s">
        <v>29</v>
      </c>
      <c r="C71" s="5">
        <v>44884.663194444445</v>
      </c>
      <c r="D71" s="4" t="s">
        <v>27</v>
      </c>
      <c r="E71" s="4" t="s">
        <v>18</v>
      </c>
      <c r="F71" s="6">
        <v>4.99</v>
      </c>
      <c r="G71" s="37" t="str">
        <f t="shared" si="3"/>
        <v>NaN</v>
      </c>
      <c r="L71" s="25"/>
    </row>
    <row r="72" spans="2:12" ht="20.100000000000001" customHeight="1" x14ac:dyDescent="0.3">
      <c r="B72" s="4" t="s">
        <v>30</v>
      </c>
      <c r="C72" s="5">
        <v>44884.664583333331</v>
      </c>
      <c r="D72" s="4" t="s">
        <v>31</v>
      </c>
      <c r="E72" s="4" t="s">
        <v>18</v>
      </c>
      <c r="F72" s="6">
        <v>5.99</v>
      </c>
      <c r="G72" s="37" t="str">
        <f t="shared" si="3"/>
        <v>NaN</v>
      </c>
      <c r="L72" s="25"/>
    </row>
    <row r="73" spans="2:12" ht="20.100000000000001" customHeight="1" x14ac:dyDescent="0.3">
      <c r="B73" s="4" t="s">
        <v>32</v>
      </c>
      <c r="C73" s="5">
        <v>44884.664583333331</v>
      </c>
      <c r="D73" s="4" t="s">
        <v>31</v>
      </c>
      <c r="E73" s="4" t="s">
        <v>9</v>
      </c>
      <c r="F73" s="6">
        <v>12.99</v>
      </c>
      <c r="G73" s="37" t="str">
        <f t="shared" si="3"/>
        <v>LARGE</v>
      </c>
      <c r="L73" s="25"/>
    </row>
    <row r="74" spans="2:12" ht="20.100000000000001" customHeight="1" x14ac:dyDescent="0.3">
      <c r="B74" s="4" t="s">
        <v>33</v>
      </c>
      <c r="C74" s="5">
        <v>44884.664583333331</v>
      </c>
      <c r="D74" s="4" t="s">
        <v>31</v>
      </c>
      <c r="E74" s="4" t="s">
        <v>9</v>
      </c>
      <c r="F74" s="6">
        <v>9.99</v>
      </c>
      <c r="G74" s="37" t="str">
        <f t="shared" si="3"/>
        <v>MEDIUM</v>
      </c>
    </row>
    <row r="75" spans="2:12" ht="20.100000000000001" customHeight="1" x14ac:dyDescent="0.3">
      <c r="B75" s="4" t="s">
        <v>34</v>
      </c>
      <c r="C75" s="5">
        <v>44884.664583333331</v>
      </c>
      <c r="D75" s="4" t="s">
        <v>31</v>
      </c>
      <c r="E75" s="4" t="s">
        <v>9</v>
      </c>
      <c r="F75" s="6">
        <v>9.99</v>
      </c>
      <c r="G75" s="37" t="str">
        <f t="shared" si="3"/>
        <v>MEDIUM</v>
      </c>
    </row>
    <row r="76" spans="2:12" ht="20.100000000000001" customHeight="1" x14ac:dyDescent="0.3">
      <c r="B76" s="4" t="s">
        <v>35</v>
      </c>
      <c r="C76" s="5">
        <v>44884.664583333331</v>
      </c>
      <c r="D76" s="4" t="s">
        <v>31</v>
      </c>
      <c r="E76" s="4" t="s">
        <v>11</v>
      </c>
      <c r="F76" s="6">
        <v>2.99</v>
      </c>
      <c r="G76" s="37" t="str">
        <f t="shared" si="3"/>
        <v>NaN</v>
      </c>
    </row>
    <row r="77" spans="2:12" ht="20.100000000000001" customHeight="1" x14ac:dyDescent="0.3">
      <c r="B77" s="4" t="s">
        <v>36</v>
      </c>
      <c r="C77" s="5">
        <v>44884.684027777781</v>
      </c>
      <c r="D77" s="4" t="s">
        <v>37</v>
      </c>
      <c r="E77" s="4" t="s">
        <v>38</v>
      </c>
      <c r="F77" s="6">
        <v>1.99</v>
      </c>
      <c r="G77" s="37" t="str">
        <f t="shared" si="3"/>
        <v>NaN</v>
      </c>
    </row>
    <row r="78" spans="2:12" ht="20.100000000000001" customHeight="1" x14ac:dyDescent="0.3">
      <c r="B78" s="4" t="s">
        <v>39</v>
      </c>
      <c r="C78" s="5">
        <v>44884.697916666664</v>
      </c>
      <c r="D78" s="4" t="s">
        <v>40</v>
      </c>
      <c r="E78" s="4" t="s">
        <v>9</v>
      </c>
      <c r="F78" s="6">
        <v>7.99</v>
      </c>
      <c r="G78" s="37" t="str">
        <f t="shared" si="3"/>
        <v>MEDIUM</v>
      </c>
    </row>
    <row r="79" spans="2:12" ht="20.100000000000001" customHeight="1" x14ac:dyDescent="0.3">
      <c r="B79" s="4" t="s">
        <v>41</v>
      </c>
      <c r="C79" s="5">
        <v>44884.697916666664</v>
      </c>
      <c r="D79" s="4" t="s">
        <v>40</v>
      </c>
      <c r="E79" s="4" t="s">
        <v>16</v>
      </c>
      <c r="F79" s="6">
        <v>5.99</v>
      </c>
      <c r="G79" s="37" t="str">
        <f t="shared" si="3"/>
        <v>NaN</v>
      </c>
    </row>
    <row r="80" spans="2:12" ht="20.100000000000001" customHeight="1" x14ac:dyDescent="0.3">
      <c r="B80" s="4" t="s">
        <v>42</v>
      </c>
      <c r="C80" s="5">
        <v>44884.699305555558</v>
      </c>
      <c r="D80" s="4" t="s">
        <v>40</v>
      </c>
      <c r="E80" s="4" t="s">
        <v>11</v>
      </c>
      <c r="F80" s="6">
        <v>2.99</v>
      </c>
      <c r="G80" s="37" t="str">
        <f t="shared" si="3"/>
        <v>NaN</v>
      </c>
    </row>
    <row r="81" spans="2:17" ht="20.100000000000001" customHeight="1" x14ac:dyDescent="0.3">
      <c r="D81"/>
    </row>
    <row r="82" spans="2:17" ht="20.100000000000001" customHeight="1" x14ac:dyDescent="0.3">
      <c r="B82" s="1" t="s">
        <v>47</v>
      </c>
    </row>
    <row r="83" spans="2:17" ht="20.100000000000001" customHeight="1" x14ac:dyDescent="0.3">
      <c r="B83" s="33" t="s">
        <v>1</v>
      </c>
      <c r="C83" s="34" t="s">
        <v>2</v>
      </c>
      <c r="D83" s="34" t="s">
        <v>3</v>
      </c>
      <c r="E83" s="34" t="s">
        <v>4</v>
      </c>
      <c r="F83" s="34" t="s">
        <v>5</v>
      </c>
      <c r="G83" s="35" t="s">
        <v>48</v>
      </c>
    </row>
    <row r="84" spans="2:17" ht="20.100000000000001" customHeight="1" x14ac:dyDescent="0.3">
      <c r="B84" s="10" t="s">
        <v>7</v>
      </c>
      <c r="C84" s="5">
        <v>44884.598611111112</v>
      </c>
      <c r="D84" s="4" t="s">
        <v>8</v>
      </c>
      <c r="E84" s="4" t="s">
        <v>9</v>
      </c>
      <c r="F84" s="6">
        <v>6.99</v>
      </c>
      <c r="G84" s="11" t="str">
        <f>IF(Table1[[#This Row],[Date Time]]&amp;Table1[[#This Row],[Customer]]&lt;&gt;C83&amp;D83,"NEW","OLD ")</f>
        <v>NEW</v>
      </c>
    </row>
    <row r="85" spans="2:17" ht="20.100000000000001" customHeight="1" x14ac:dyDescent="0.3">
      <c r="B85" s="10" t="s">
        <v>10</v>
      </c>
      <c r="C85" s="5">
        <v>44884.598611111112</v>
      </c>
      <c r="D85" s="4" t="s">
        <v>8</v>
      </c>
      <c r="E85" s="4" t="s">
        <v>11</v>
      </c>
      <c r="F85" s="6">
        <v>2.5</v>
      </c>
      <c r="G85" s="11" t="str">
        <f>IF(Table1[[#This Row],[Date Time]]&amp;Table1[[#This Row],[Customer]]&lt;&gt;C84&amp;D84,"NEW","OLD ")</f>
        <v xml:space="preserve">OLD </v>
      </c>
    </row>
    <row r="86" spans="2:17" ht="20.100000000000001" customHeight="1" x14ac:dyDescent="0.3">
      <c r="B86" s="10" t="s">
        <v>12</v>
      </c>
      <c r="C86" s="5">
        <v>44884.598611111112</v>
      </c>
      <c r="D86" s="4" t="s">
        <v>8</v>
      </c>
      <c r="E86" s="4" t="s">
        <v>9</v>
      </c>
      <c r="F86" s="6">
        <v>8.99</v>
      </c>
      <c r="G86" s="11" t="str">
        <f>IF(Table1[[#This Row],[Date Time]]&amp;Table1[[#This Row],[Customer]]&lt;&gt;C85&amp;D85,"NEW","OLD ")</f>
        <v xml:space="preserve">OLD </v>
      </c>
    </row>
    <row r="87" spans="2:17" ht="20.100000000000001" customHeight="1" x14ac:dyDescent="0.3">
      <c r="B87" s="10" t="s">
        <v>13</v>
      </c>
      <c r="C87" s="5">
        <v>44884.619444444441</v>
      </c>
      <c r="D87" s="4" t="s">
        <v>14</v>
      </c>
      <c r="E87" s="4" t="s">
        <v>9</v>
      </c>
      <c r="F87" s="6">
        <v>12.99</v>
      </c>
      <c r="G87" s="11" t="str">
        <f>IF(Table1[[#This Row],[Date Time]]&amp;Table1[[#This Row],[Customer]]&lt;&gt;C86&amp;D86,"NEW","OLD ")</f>
        <v>NEW</v>
      </c>
    </row>
    <row r="88" spans="2:17" ht="20.100000000000001" customHeight="1" x14ac:dyDescent="0.3">
      <c r="B88" s="10" t="s">
        <v>15</v>
      </c>
      <c r="C88" s="5">
        <v>44884.640277777777</v>
      </c>
      <c r="D88" s="4" t="s">
        <v>8</v>
      </c>
      <c r="E88" s="4" t="s">
        <v>16</v>
      </c>
      <c r="F88" s="6">
        <v>5.99</v>
      </c>
      <c r="G88" s="11" t="str">
        <f>IF(Table1[[#This Row],[Date Time]]&amp;Table1[[#This Row],[Customer]]&lt;&gt;C87&amp;D87,"NEW","OLD ")</f>
        <v>NEW</v>
      </c>
    </row>
    <row r="89" spans="2:17" ht="20.100000000000001" customHeight="1" x14ac:dyDescent="0.3">
      <c r="B89" s="10" t="s">
        <v>17</v>
      </c>
      <c r="C89" s="5">
        <v>44884.640277777777</v>
      </c>
      <c r="D89" s="4" t="s">
        <v>14</v>
      </c>
      <c r="E89" s="4" t="s">
        <v>18</v>
      </c>
      <c r="F89" s="6">
        <v>5.99</v>
      </c>
      <c r="G89" s="11" t="str">
        <f>IF(Table1[[#This Row],[Date Time]]&amp;Table1[[#This Row],[Customer]]&lt;&gt;C88&amp;D88,"NEW","OLD ")</f>
        <v>NEW</v>
      </c>
    </row>
    <row r="90" spans="2:17" ht="20.100000000000001" customHeight="1" x14ac:dyDescent="0.35">
      <c r="B90" s="10" t="s">
        <v>19</v>
      </c>
      <c r="C90" s="5">
        <v>44884.640277777777</v>
      </c>
      <c r="D90" s="4" t="s">
        <v>14</v>
      </c>
      <c r="E90" s="4" t="s">
        <v>18</v>
      </c>
      <c r="F90" s="6">
        <v>5.99</v>
      </c>
      <c r="G90" s="11" t="str">
        <f>IF(Table1[[#This Row],[Date Time]]&amp;Table1[[#This Row],[Customer]]&lt;&gt;C89&amp;D89,"NEW","OLD ")</f>
        <v xml:space="preserve">OLD </v>
      </c>
      <c r="Q90" s="24"/>
    </row>
    <row r="91" spans="2:17" ht="20.100000000000001" customHeight="1" x14ac:dyDescent="0.3">
      <c r="B91" s="10" t="s">
        <v>20</v>
      </c>
      <c r="C91" s="5">
        <v>44884.640972222223</v>
      </c>
      <c r="D91" s="4" t="s">
        <v>14</v>
      </c>
      <c r="E91" s="4" t="s">
        <v>18</v>
      </c>
      <c r="F91" s="6">
        <v>5.99</v>
      </c>
      <c r="G91" s="11" t="str">
        <f>IF(Table1[[#This Row],[Date Time]]&amp;Table1[[#This Row],[Customer]]&lt;&gt;C90&amp;D90,"NEW","OLD ")</f>
        <v>NEW</v>
      </c>
    </row>
    <row r="92" spans="2:17" ht="20.100000000000001" customHeight="1" x14ac:dyDescent="0.3">
      <c r="B92" s="10" t="s">
        <v>21</v>
      </c>
      <c r="C92" s="5">
        <v>44884.640972222223</v>
      </c>
      <c r="D92" s="4" t="s">
        <v>14</v>
      </c>
      <c r="E92" s="4" t="s">
        <v>18</v>
      </c>
      <c r="F92" s="6">
        <v>5.99</v>
      </c>
      <c r="G92" s="11" t="str">
        <f>IF(Table1[[#This Row],[Date Time]]&amp;Table1[[#This Row],[Customer]]&lt;&gt;C91&amp;D91,"NEW","OLD ")</f>
        <v xml:space="preserve">OLD </v>
      </c>
    </row>
    <row r="93" spans="2:17" ht="20.100000000000001" customHeight="1" x14ac:dyDescent="0.3">
      <c r="B93" s="10" t="s">
        <v>22</v>
      </c>
      <c r="C93" s="5">
        <v>44884.649305555555</v>
      </c>
      <c r="D93" s="4" t="s">
        <v>23</v>
      </c>
      <c r="E93" s="4" t="s">
        <v>24</v>
      </c>
      <c r="F93" s="6">
        <v>7.99</v>
      </c>
      <c r="G93" s="11" t="str">
        <f>IF(Table1[[#This Row],[Date Time]]&amp;Table1[[#This Row],[Customer]]&lt;&gt;C92&amp;D92,"NEW","OLD ")</f>
        <v>NEW</v>
      </c>
    </row>
    <row r="94" spans="2:17" ht="20.100000000000001" customHeight="1" x14ac:dyDescent="0.3">
      <c r="B94" s="10" t="s">
        <v>25</v>
      </c>
      <c r="C94" s="5">
        <v>44884.65</v>
      </c>
      <c r="D94" s="4" t="s">
        <v>23</v>
      </c>
      <c r="E94" s="4" t="s">
        <v>11</v>
      </c>
      <c r="F94" s="6">
        <v>2.99</v>
      </c>
      <c r="G94" s="11" t="str">
        <f>IF(Table1[[#This Row],[Date Time]]&amp;Table1[[#This Row],[Customer]]&lt;&gt;C93&amp;D93,"NEW","OLD ")</f>
        <v>NEW</v>
      </c>
    </row>
    <row r="95" spans="2:17" ht="20.100000000000001" customHeight="1" x14ac:dyDescent="0.3">
      <c r="B95" s="10" t="s">
        <v>26</v>
      </c>
      <c r="C95" s="5">
        <v>44884.65625</v>
      </c>
      <c r="D95" s="4" t="s">
        <v>27</v>
      </c>
      <c r="E95" s="4" t="s">
        <v>9</v>
      </c>
      <c r="F95" s="6">
        <v>12.99</v>
      </c>
      <c r="G95" s="11" t="str">
        <f>IF(Table1[[#This Row],[Date Time]]&amp;Table1[[#This Row],[Customer]]&lt;&gt;C94&amp;D94,"NEW","OLD ")</f>
        <v>NEW</v>
      </c>
    </row>
    <row r="96" spans="2:17" ht="20.100000000000001" customHeight="1" x14ac:dyDescent="0.3">
      <c r="B96" s="10" t="s">
        <v>28</v>
      </c>
      <c r="C96" s="5">
        <v>44884.65625</v>
      </c>
      <c r="D96" s="4" t="s">
        <v>27</v>
      </c>
      <c r="E96" s="4" t="s">
        <v>11</v>
      </c>
      <c r="F96" s="6">
        <v>1.5</v>
      </c>
      <c r="G96" s="11" t="str">
        <f>IF(Table1[[#This Row],[Date Time]]&amp;Table1[[#This Row],[Customer]]&lt;&gt;C95&amp;D95,"NEW","OLD ")</f>
        <v xml:space="preserve">OLD </v>
      </c>
    </row>
    <row r="97" spans="2:12" ht="20.100000000000001" customHeight="1" x14ac:dyDescent="0.3">
      <c r="B97" s="10" t="s">
        <v>29</v>
      </c>
      <c r="C97" s="5">
        <v>44884.663194444445</v>
      </c>
      <c r="D97" s="4" t="s">
        <v>27</v>
      </c>
      <c r="E97" s="4" t="s">
        <v>18</v>
      </c>
      <c r="F97" s="6">
        <v>4.99</v>
      </c>
      <c r="G97" s="11" t="str">
        <f>IF(Table1[[#This Row],[Date Time]]&amp;Table1[[#This Row],[Customer]]&lt;&gt;C96&amp;D96,"NEW","OLD ")</f>
        <v>NEW</v>
      </c>
    </row>
    <row r="98" spans="2:12" ht="20.100000000000001" customHeight="1" x14ac:dyDescent="0.3">
      <c r="B98" s="10" t="s">
        <v>30</v>
      </c>
      <c r="C98" s="5">
        <v>44884.664583333331</v>
      </c>
      <c r="D98" s="4" t="s">
        <v>31</v>
      </c>
      <c r="E98" s="4" t="s">
        <v>18</v>
      </c>
      <c r="F98" s="6">
        <v>5.99</v>
      </c>
      <c r="G98" s="11" t="str">
        <f>IF(Table1[[#This Row],[Date Time]]&amp;Table1[[#This Row],[Customer]]&lt;&gt;C97&amp;D97,"NEW","OLD ")</f>
        <v>NEW</v>
      </c>
    </row>
    <row r="99" spans="2:12" ht="20.100000000000001" customHeight="1" x14ac:dyDescent="0.3">
      <c r="B99" s="10" t="s">
        <v>32</v>
      </c>
      <c r="C99" s="5">
        <v>44884.664583333331</v>
      </c>
      <c r="D99" s="4" t="s">
        <v>31</v>
      </c>
      <c r="E99" s="4" t="s">
        <v>9</v>
      </c>
      <c r="F99" s="6">
        <v>12.99</v>
      </c>
      <c r="G99" s="11" t="str">
        <f>IF(Table1[[#This Row],[Date Time]]&amp;Table1[[#This Row],[Customer]]&lt;&gt;C98&amp;D98,"NEW","OLD ")</f>
        <v xml:space="preserve">OLD </v>
      </c>
    </row>
    <row r="100" spans="2:12" ht="20.100000000000001" customHeight="1" x14ac:dyDescent="0.3">
      <c r="B100" s="10" t="s">
        <v>33</v>
      </c>
      <c r="C100" s="5">
        <v>44884.664583333331</v>
      </c>
      <c r="D100" s="4" t="s">
        <v>31</v>
      </c>
      <c r="E100" s="4" t="s">
        <v>9</v>
      </c>
      <c r="F100" s="6">
        <v>9.99</v>
      </c>
      <c r="G100" s="11" t="str">
        <f>IF(Table1[[#This Row],[Date Time]]&amp;Table1[[#This Row],[Customer]]&lt;&gt;C99&amp;D99,"NEW","OLD ")</f>
        <v xml:space="preserve">OLD </v>
      </c>
    </row>
    <row r="101" spans="2:12" ht="20.100000000000001" customHeight="1" x14ac:dyDescent="0.3">
      <c r="B101" s="10" t="s">
        <v>34</v>
      </c>
      <c r="C101" s="5">
        <v>44884.664583333331</v>
      </c>
      <c r="D101" s="4" t="s">
        <v>31</v>
      </c>
      <c r="E101" s="4" t="s">
        <v>9</v>
      </c>
      <c r="F101" s="6">
        <v>9.99</v>
      </c>
      <c r="G101" s="11" t="str">
        <f>IF(Table1[[#This Row],[Date Time]]&amp;Table1[[#This Row],[Customer]]&lt;&gt;C100&amp;D100,"NEW","OLD ")</f>
        <v xml:space="preserve">OLD </v>
      </c>
    </row>
    <row r="102" spans="2:12" ht="20.100000000000001" customHeight="1" x14ac:dyDescent="0.3">
      <c r="B102" s="10" t="s">
        <v>35</v>
      </c>
      <c r="C102" s="5">
        <v>44884.664583333331</v>
      </c>
      <c r="D102" s="4" t="s">
        <v>31</v>
      </c>
      <c r="E102" s="4" t="s">
        <v>11</v>
      </c>
      <c r="F102" s="6">
        <v>2.99</v>
      </c>
      <c r="G102" s="11" t="str">
        <f>IF(Table1[[#This Row],[Date Time]]&amp;Table1[[#This Row],[Customer]]&lt;&gt;C101&amp;D101,"NEW","OLD ")</f>
        <v xml:space="preserve">OLD </v>
      </c>
    </row>
    <row r="103" spans="2:12" ht="20.100000000000001" customHeight="1" x14ac:dyDescent="0.3">
      <c r="B103" s="10" t="s">
        <v>36</v>
      </c>
      <c r="C103" s="5">
        <v>44884.684027777781</v>
      </c>
      <c r="D103" s="4" t="s">
        <v>37</v>
      </c>
      <c r="E103" s="4" t="s">
        <v>38</v>
      </c>
      <c r="F103" s="6">
        <v>1.99</v>
      </c>
      <c r="G103" s="11" t="str">
        <f>IF(Table1[[#This Row],[Date Time]]&amp;Table1[[#This Row],[Customer]]&lt;&gt;C102&amp;D102,"NEW","OLD ")</f>
        <v>NEW</v>
      </c>
    </row>
    <row r="104" spans="2:12" ht="20.100000000000001" customHeight="1" x14ac:dyDescent="0.3">
      <c r="B104" s="10" t="s">
        <v>39</v>
      </c>
      <c r="C104" s="5">
        <v>44884.697916666664</v>
      </c>
      <c r="D104" s="4" t="s">
        <v>40</v>
      </c>
      <c r="E104" s="4" t="s">
        <v>9</v>
      </c>
      <c r="F104" s="6">
        <v>7.99</v>
      </c>
      <c r="G104" s="11" t="str">
        <f>IF(Table1[[#This Row],[Date Time]]&amp;Table1[[#This Row],[Customer]]&lt;&gt;C103&amp;D103,"NEW","OLD ")</f>
        <v>NEW</v>
      </c>
    </row>
    <row r="105" spans="2:12" ht="20.100000000000001" customHeight="1" x14ac:dyDescent="0.3">
      <c r="B105" s="10" t="s">
        <v>41</v>
      </c>
      <c r="C105" s="5">
        <v>44884.697916666664</v>
      </c>
      <c r="D105" s="4" t="s">
        <v>40</v>
      </c>
      <c r="E105" s="4" t="s">
        <v>16</v>
      </c>
      <c r="F105" s="6">
        <v>5.99</v>
      </c>
      <c r="G105" s="11" t="str">
        <f>IF(Table1[[#This Row],[Date Time]]&amp;Table1[[#This Row],[Customer]]&lt;&gt;C104&amp;D104,"NEW","OLD ")</f>
        <v xml:space="preserve">OLD </v>
      </c>
    </row>
    <row r="106" spans="2:12" ht="20.100000000000001" customHeight="1" x14ac:dyDescent="0.3">
      <c r="B106" s="12" t="s">
        <v>42</v>
      </c>
      <c r="C106" s="32">
        <v>44884.699305555558</v>
      </c>
      <c r="D106" s="13" t="s">
        <v>40</v>
      </c>
      <c r="E106" s="13" t="s">
        <v>11</v>
      </c>
      <c r="F106" s="14">
        <v>2.99</v>
      </c>
      <c r="G106" s="11" t="str">
        <f>IF(Table1[[#This Row],[Date Time]]&amp;Table1[[#This Row],[Customer]]&lt;&gt;C105&amp;D105,"NEW","OLD ")</f>
        <v>NEW</v>
      </c>
    </row>
    <row r="108" spans="2:12" ht="20.100000000000001" customHeight="1" x14ac:dyDescent="0.3">
      <c r="B108" s="1" t="s">
        <v>49</v>
      </c>
    </row>
    <row r="109" spans="2:12" ht="20.100000000000001" customHeight="1" x14ac:dyDescent="0.3">
      <c r="B109" s="27" t="s">
        <v>50</v>
      </c>
      <c r="C109" s="28" t="s">
        <v>51</v>
      </c>
      <c r="D109" s="28" t="s">
        <v>52</v>
      </c>
      <c r="E109" s="28" t="s">
        <v>53</v>
      </c>
      <c r="F109" s="28" t="s">
        <v>54</v>
      </c>
      <c r="G109" s="29" t="s">
        <v>55</v>
      </c>
    </row>
    <row r="110" spans="2:12" ht="20.100000000000001" customHeight="1" x14ac:dyDescent="0.3">
      <c r="B110" s="10" t="s">
        <v>8</v>
      </c>
      <c r="C110" s="15">
        <v>44872</v>
      </c>
      <c r="D110" s="4" t="s">
        <v>56</v>
      </c>
      <c r="E110" s="4" t="s">
        <v>57</v>
      </c>
      <c r="F110" s="4">
        <v>91</v>
      </c>
      <c r="G110"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Outstanding</v>
      </c>
    </row>
    <row r="111" spans="2:12" ht="20.100000000000001" customHeight="1" x14ac:dyDescent="0.3">
      <c r="B111" s="10" t="s">
        <v>58</v>
      </c>
      <c r="C111" s="15">
        <v>44874</v>
      </c>
      <c r="D111" s="4" t="s">
        <v>59</v>
      </c>
      <c r="E111" s="4" t="s">
        <v>60</v>
      </c>
      <c r="F111" s="4">
        <v>89</v>
      </c>
      <c r="G111"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Outstanding</v>
      </c>
    </row>
    <row r="112" spans="2:12" ht="20.100000000000001" customHeight="1" x14ac:dyDescent="0.3">
      <c r="B112" s="10" t="s">
        <v>61</v>
      </c>
      <c r="C112" s="15">
        <v>44875</v>
      </c>
      <c r="D112" s="4" t="s">
        <v>62</v>
      </c>
      <c r="E112" s="4" t="s">
        <v>63</v>
      </c>
      <c r="F112" s="4">
        <v>58</v>
      </c>
      <c r="G112"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Good</v>
      </c>
      <c r="J112" s="18" t="s">
        <v>53</v>
      </c>
      <c r="K112" s="18" t="s">
        <v>97</v>
      </c>
      <c r="L112" s="18" t="s">
        <v>55</v>
      </c>
    </row>
    <row r="113" spans="2:12" ht="20.100000000000001" customHeight="1" x14ac:dyDescent="0.3">
      <c r="B113" s="10" t="s">
        <v>64</v>
      </c>
      <c r="C113" s="15">
        <v>44872</v>
      </c>
      <c r="D113" s="4" t="s">
        <v>56</v>
      </c>
      <c r="E113" s="4" t="s">
        <v>57</v>
      </c>
      <c r="F113" s="4">
        <v>17</v>
      </c>
      <c r="G113"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Bad</v>
      </c>
      <c r="J113" s="13" t="s">
        <v>57</v>
      </c>
      <c r="K113" s="4" t="s">
        <v>98</v>
      </c>
      <c r="L113" s="19" t="s">
        <v>99</v>
      </c>
    </row>
    <row r="114" spans="2:12" ht="20.100000000000001" customHeight="1" x14ac:dyDescent="0.3">
      <c r="B114" s="10" t="s">
        <v>65</v>
      </c>
      <c r="C114" s="15">
        <v>44872</v>
      </c>
      <c r="D114" s="4" t="s">
        <v>56</v>
      </c>
      <c r="E114" s="4" t="s">
        <v>57</v>
      </c>
      <c r="F114" s="4">
        <v>34</v>
      </c>
      <c r="G114"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Bad</v>
      </c>
      <c r="J114" s="30"/>
      <c r="K114" s="4" t="s">
        <v>100</v>
      </c>
      <c r="L114" s="19" t="s">
        <v>101</v>
      </c>
    </row>
    <row r="115" spans="2:12" ht="20.100000000000001" customHeight="1" x14ac:dyDescent="0.3">
      <c r="B115" s="10" t="s">
        <v>66</v>
      </c>
      <c r="C115" s="15">
        <v>44875</v>
      </c>
      <c r="D115" s="4" t="s">
        <v>62</v>
      </c>
      <c r="E115" s="4" t="s">
        <v>63</v>
      </c>
      <c r="F115" s="4">
        <v>74</v>
      </c>
      <c r="G115"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Good</v>
      </c>
      <c r="J115" s="31"/>
      <c r="K115" s="4" t="s">
        <v>102</v>
      </c>
      <c r="L115" s="19" t="s">
        <v>103</v>
      </c>
    </row>
    <row r="116" spans="2:12" ht="20.100000000000001" customHeight="1" x14ac:dyDescent="0.3">
      <c r="B116" s="10" t="s">
        <v>31</v>
      </c>
      <c r="C116" s="15">
        <v>44874</v>
      </c>
      <c r="D116" s="4" t="s">
        <v>59</v>
      </c>
      <c r="E116" s="4" t="s">
        <v>60</v>
      </c>
      <c r="F116" s="4">
        <v>18</v>
      </c>
      <c r="G116"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Bad</v>
      </c>
      <c r="J116" s="13" t="s">
        <v>63</v>
      </c>
      <c r="K116" s="4" t="s">
        <v>104</v>
      </c>
      <c r="L116" s="19" t="s">
        <v>99</v>
      </c>
    </row>
    <row r="117" spans="2:12" ht="20.100000000000001" customHeight="1" x14ac:dyDescent="0.3">
      <c r="B117" s="10" t="s">
        <v>67</v>
      </c>
      <c r="C117" s="15">
        <v>44874</v>
      </c>
      <c r="D117" s="4" t="s">
        <v>59</v>
      </c>
      <c r="E117" s="4" t="s">
        <v>60</v>
      </c>
      <c r="F117" s="4">
        <v>37</v>
      </c>
      <c r="G117"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Bad</v>
      </c>
      <c r="J117" s="30"/>
      <c r="K117" s="4" t="s">
        <v>105</v>
      </c>
      <c r="L117" s="19" t="s">
        <v>101</v>
      </c>
    </row>
    <row r="118" spans="2:12" ht="20.100000000000001" customHeight="1" x14ac:dyDescent="0.3">
      <c r="B118" s="10" t="s">
        <v>23</v>
      </c>
      <c r="C118" s="15">
        <v>44875</v>
      </c>
      <c r="D118" s="4" t="s">
        <v>62</v>
      </c>
      <c r="E118" s="4" t="s">
        <v>63</v>
      </c>
      <c r="F118" s="4">
        <v>79</v>
      </c>
      <c r="G118"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Good</v>
      </c>
      <c r="J118" s="31"/>
      <c r="K118" s="4" t="s">
        <v>106</v>
      </c>
      <c r="L118" s="19" t="s">
        <v>103</v>
      </c>
    </row>
    <row r="119" spans="2:12" ht="20.100000000000001" customHeight="1" x14ac:dyDescent="0.3">
      <c r="B119" s="10" t="s">
        <v>37</v>
      </c>
      <c r="C119" s="15">
        <v>44874</v>
      </c>
      <c r="D119" s="4" t="s">
        <v>59</v>
      </c>
      <c r="E119" s="4" t="s">
        <v>60</v>
      </c>
      <c r="F119" s="4">
        <v>5</v>
      </c>
      <c r="G119"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Bad</v>
      </c>
      <c r="J119" s="13" t="s">
        <v>60</v>
      </c>
      <c r="K119" s="4" t="s">
        <v>107</v>
      </c>
      <c r="L119" s="19" t="s">
        <v>99</v>
      </c>
    </row>
    <row r="120" spans="2:12" ht="20.100000000000001" customHeight="1" x14ac:dyDescent="0.3">
      <c r="B120" s="10" t="s">
        <v>40</v>
      </c>
      <c r="C120" s="15">
        <v>44874</v>
      </c>
      <c r="D120" s="4" t="s">
        <v>59</v>
      </c>
      <c r="E120" s="4" t="s">
        <v>60</v>
      </c>
      <c r="F120" s="4">
        <v>84</v>
      </c>
      <c r="G120"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Outstanding</v>
      </c>
      <c r="J120" s="30"/>
      <c r="K120" s="4" t="s">
        <v>108</v>
      </c>
      <c r="L120" s="19" t="s">
        <v>101</v>
      </c>
    </row>
    <row r="121" spans="2:12" ht="20.100000000000001" customHeight="1" x14ac:dyDescent="0.3">
      <c r="B121" s="10" t="s">
        <v>68</v>
      </c>
      <c r="C121" s="15">
        <v>44872</v>
      </c>
      <c r="D121" s="4" t="s">
        <v>56</v>
      </c>
      <c r="E121" s="4" t="s">
        <v>57</v>
      </c>
      <c r="F121" s="4">
        <v>58</v>
      </c>
      <c r="G121"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Bad</v>
      </c>
      <c r="J121" s="31"/>
      <c r="K121" s="4" t="s">
        <v>109</v>
      </c>
      <c r="L121" s="19" t="s">
        <v>103</v>
      </c>
    </row>
    <row r="122" spans="2:12" ht="20.100000000000001" customHeight="1" x14ac:dyDescent="0.3">
      <c r="B122" s="10" t="s">
        <v>14</v>
      </c>
      <c r="C122" s="15">
        <v>44874</v>
      </c>
      <c r="D122" s="4" t="s">
        <v>59</v>
      </c>
      <c r="E122" s="4" t="s">
        <v>60</v>
      </c>
      <c r="F122" s="4">
        <v>86</v>
      </c>
      <c r="G122"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Outstanding</v>
      </c>
    </row>
    <row r="123" spans="2:12" ht="20.100000000000001" customHeight="1" x14ac:dyDescent="0.3">
      <c r="B123" s="10" t="s">
        <v>69</v>
      </c>
      <c r="C123" s="15">
        <v>44874</v>
      </c>
      <c r="D123" s="4" t="s">
        <v>59</v>
      </c>
      <c r="E123" s="4" t="s">
        <v>60</v>
      </c>
      <c r="F123" s="4">
        <v>44</v>
      </c>
      <c r="G123"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Good</v>
      </c>
    </row>
    <row r="124" spans="2:12" ht="20.100000000000001" customHeight="1" x14ac:dyDescent="0.3">
      <c r="B124" s="10" t="s">
        <v>70</v>
      </c>
      <c r="C124" s="15">
        <v>44872</v>
      </c>
      <c r="D124" s="4" t="s">
        <v>56</v>
      </c>
      <c r="E124" s="4" t="s">
        <v>57</v>
      </c>
      <c r="F124" s="4">
        <v>36</v>
      </c>
      <c r="G124"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Bad</v>
      </c>
    </row>
    <row r="125" spans="2:12" ht="20.100000000000001" customHeight="1" x14ac:dyDescent="0.3">
      <c r="B125" s="10" t="s">
        <v>71</v>
      </c>
      <c r="C125" s="15">
        <v>44875</v>
      </c>
      <c r="D125" s="4" t="s">
        <v>62</v>
      </c>
      <c r="E125" s="4" t="s">
        <v>63</v>
      </c>
      <c r="F125" s="4">
        <v>53</v>
      </c>
      <c r="G125"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Good</v>
      </c>
    </row>
    <row r="126" spans="2:12" ht="20.100000000000001" customHeight="1" x14ac:dyDescent="0.3">
      <c r="B126" s="10" t="s">
        <v>72</v>
      </c>
      <c r="C126" s="15">
        <v>44874</v>
      </c>
      <c r="D126" s="4" t="s">
        <v>59</v>
      </c>
      <c r="E126" s="4" t="s">
        <v>60</v>
      </c>
      <c r="F126" s="4">
        <v>29</v>
      </c>
      <c r="G126"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Bad</v>
      </c>
    </row>
    <row r="127" spans="2:12" ht="20.100000000000001" customHeight="1" x14ac:dyDescent="0.3">
      <c r="B127" s="10" t="s">
        <v>73</v>
      </c>
      <c r="C127" s="15">
        <v>44872</v>
      </c>
      <c r="D127" s="4" t="s">
        <v>56</v>
      </c>
      <c r="E127" s="4" t="s">
        <v>57</v>
      </c>
      <c r="F127" s="4">
        <v>22</v>
      </c>
      <c r="G127"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Bad</v>
      </c>
    </row>
    <row r="128" spans="2:12" ht="20.100000000000001" customHeight="1" x14ac:dyDescent="0.3">
      <c r="B128" s="10" t="s">
        <v>74</v>
      </c>
      <c r="C128" s="15">
        <v>44875</v>
      </c>
      <c r="D128" s="4" t="s">
        <v>62</v>
      </c>
      <c r="E128" s="4" t="s">
        <v>63</v>
      </c>
      <c r="F128" s="4">
        <v>44</v>
      </c>
      <c r="G128"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Bad</v>
      </c>
    </row>
    <row r="129" spans="2:11" ht="20.100000000000001" customHeight="1" x14ac:dyDescent="0.3">
      <c r="B129" s="12" t="s">
        <v>75</v>
      </c>
      <c r="C129" s="26">
        <v>44872</v>
      </c>
      <c r="D129" s="13" t="s">
        <v>56</v>
      </c>
      <c r="E129" s="13" t="s">
        <v>57</v>
      </c>
      <c r="F129" s="13">
        <v>89</v>
      </c>
      <c r="G129" s="38" t="str">
        <f>IF(Table2[[#This Row],[Subject]]="Physics",IF(Table2[[#This Row],[Score]]&gt;90,"Outstanding",IF(Table2[[#This Row],[Score]]&gt;60,"Good","Bad")),IF(Table2[[#This Row],[Subject]]="Chemistry",IF(Table2[[#This Row],[Score]]&gt;80,"Outstanding",IF(Table2[[#This Row],[Score]]&gt;50,"Good","Bad")),IF(Table2[[#This Row],[Subject]]="Mathematics",IF(Table2[[#This Row],[Score]]&gt;70,"Outstanding",IF(Table2[[#This Row],[Score]]&gt;40,"Good","Bad")),"")))</f>
        <v>Good</v>
      </c>
    </row>
    <row r="131" spans="2:11" ht="20.100000000000001" customHeight="1" x14ac:dyDescent="0.3">
      <c r="B131" s="1" t="s">
        <v>76</v>
      </c>
    </row>
    <row r="132" spans="2:11" ht="20.100000000000001" customHeight="1" x14ac:dyDescent="0.3">
      <c r="B132" s="2" t="s">
        <v>77</v>
      </c>
      <c r="C132" s="2" t="s">
        <v>78</v>
      </c>
      <c r="D132" s="2" t="s">
        <v>79</v>
      </c>
      <c r="E132" s="2" t="s">
        <v>80</v>
      </c>
      <c r="F132" s="2" t="s">
        <v>81</v>
      </c>
      <c r="G132" s="3" t="s">
        <v>82</v>
      </c>
    </row>
    <row r="133" spans="2:11" ht="20.100000000000001" customHeight="1" x14ac:dyDescent="0.3">
      <c r="B133" s="4">
        <v>1</v>
      </c>
      <c r="C133" s="4" t="s">
        <v>83</v>
      </c>
      <c r="D133" s="4" t="s">
        <v>84</v>
      </c>
      <c r="E133" s="16">
        <v>1046700</v>
      </c>
      <c r="F133" s="4" t="s">
        <v>85</v>
      </c>
      <c r="G133" s="39">
        <f>IF(E133&gt;900000,7%,IF(E133&gt;750001,5%,IF(E133&gt;600000,3%,0%)))</f>
        <v>7.0000000000000007E-2</v>
      </c>
    </row>
    <row r="134" spans="2:11" ht="20.100000000000001" customHeight="1" x14ac:dyDescent="0.3">
      <c r="B134" s="4">
        <v>2</v>
      </c>
      <c r="C134" s="4" t="s">
        <v>83</v>
      </c>
      <c r="D134" s="4" t="s">
        <v>86</v>
      </c>
      <c r="E134" s="16">
        <v>680006</v>
      </c>
      <c r="F134" s="4" t="s">
        <v>87</v>
      </c>
      <c r="G134" s="39">
        <f t="shared" ref="G134:G152" si="4">IF(E134&gt;900000,7%,IF(E134&gt;750001,5%,IF(E134&gt;600000,3%,0%)))</f>
        <v>0.03</v>
      </c>
    </row>
    <row r="135" spans="2:11" ht="20.100000000000001" customHeight="1" x14ac:dyDescent="0.3">
      <c r="B135" s="4">
        <v>3</v>
      </c>
      <c r="C135" s="4" t="s">
        <v>83</v>
      </c>
      <c r="D135" s="4" t="s">
        <v>61</v>
      </c>
      <c r="E135" s="16">
        <v>727370</v>
      </c>
      <c r="F135" s="4" t="s">
        <v>85</v>
      </c>
      <c r="G135" s="39">
        <f t="shared" si="4"/>
        <v>0.03</v>
      </c>
    </row>
    <row r="136" spans="2:11" ht="20.100000000000001" customHeight="1" x14ac:dyDescent="0.3">
      <c r="B136" s="4">
        <v>4</v>
      </c>
      <c r="C136" s="4" t="s">
        <v>83</v>
      </c>
      <c r="D136" s="4" t="s">
        <v>88</v>
      </c>
      <c r="E136" s="16">
        <v>500543</v>
      </c>
      <c r="F136" s="4" t="s">
        <v>87</v>
      </c>
      <c r="G136" s="39">
        <f t="shared" si="4"/>
        <v>0</v>
      </c>
    </row>
    <row r="137" spans="2:11" ht="20.100000000000001" customHeight="1" x14ac:dyDescent="0.3">
      <c r="B137" s="4">
        <v>5</v>
      </c>
      <c r="C137" s="4" t="s">
        <v>83</v>
      </c>
      <c r="D137" s="4" t="s">
        <v>65</v>
      </c>
      <c r="E137" s="16">
        <v>1004356</v>
      </c>
      <c r="F137" s="4" t="s">
        <v>89</v>
      </c>
      <c r="G137" s="39">
        <f t="shared" si="4"/>
        <v>7.0000000000000007E-2</v>
      </c>
    </row>
    <row r="138" spans="2:11" ht="20.100000000000001" customHeight="1" x14ac:dyDescent="0.3">
      <c r="B138" s="4">
        <v>6</v>
      </c>
      <c r="C138" s="4" t="s">
        <v>90</v>
      </c>
      <c r="D138" s="4" t="s">
        <v>91</v>
      </c>
      <c r="E138" s="16">
        <v>1168017</v>
      </c>
      <c r="F138" s="4" t="s">
        <v>92</v>
      </c>
      <c r="G138" s="39">
        <f t="shared" si="4"/>
        <v>7.0000000000000007E-2</v>
      </c>
    </row>
    <row r="139" spans="2:11" ht="20.100000000000001" customHeight="1" x14ac:dyDescent="0.3">
      <c r="B139" s="4">
        <v>7</v>
      </c>
      <c r="C139" s="4" t="s">
        <v>90</v>
      </c>
      <c r="D139" s="4" t="s">
        <v>31</v>
      </c>
      <c r="E139" s="16">
        <v>545785</v>
      </c>
      <c r="F139" s="4" t="s">
        <v>89</v>
      </c>
      <c r="G139" s="39">
        <f t="shared" si="4"/>
        <v>0</v>
      </c>
    </row>
    <row r="140" spans="2:11" ht="20.100000000000001" customHeight="1" x14ac:dyDescent="0.3">
      <c r="B140" s="4">
        <v>8</v>
      </c>
      <c r="C140" s="4" t="s">
        <v>90</v>
      </c>
      <c r="D140" s="4" t="s">
        <v>67</v>
      </c>
      <c r="E140" s="16">
        <v>755408</v>
      </c>
      <c r="F140" s="4" t="s">
        <v>92</v>
      </c>
      <c r="G140" s="39">
        <f t="shared" si="4"/>
        <v>0.05</v>
      </c>
      <c r="J140" s="40" t="s">
        <v>80</v>
      </c>
      <c r="K140" s="40" t="s">
        <v>82</v>
      </c>
    </row>
    <row r="141" spans="2:11" ht="20.100000000000001" customHeight="1" x14ac:dyDescent="0.3">
      <c r="B141" s="4">
        <v>9</v>
      </c>
      <c r="C141" s="4" t="s">
        <v>83</v>
      </c>
      <c r="D141" s="4" t="s">
        <v>23</v>
      </c>
      <c r="E141" s="16">
        <v>1100283</v>
      </c>
      <c r="F141" s="4" t="s">
        <v>92</v>
      </c>
      <c r="G141" s="39">
        <f t="shared" si="4"/>
        <v>7.0000000000000007E-2</v>
      </c>
      <c r="J141" s="41" t="s">
        <v>110</v>
      </c>
      <c r="K141" s="42">
        <v>0</v>
      </c>
    </row>
    <row r="142" spans="2:11" ht="20.100000000000001" customHeight="1" x14ac:dyDescent="0.3">
      <c r="B142" s="4">
        <v>10</v>
      </c>
      <c r="C142" s="4" t="s">
        <v>83</v>
      </c>
      <c r="D142" s="4" t="s">
        <v>37</v>
      </c>
      <c r="E142" s="16">
        <v>1132846</v>
      </c>
      <c r="F142" s="4" t="s">
        <v>89</v>
      </c>
      <c r="G142" s="39">
        <f t="shared" si="4"/>
        <v>7.0000000000000007E-2</v>
      </c>
      <c r="J142" s="41" t="s">
        <v>111</v>
      </c>
      <c r="K142" s="42">
        <v>0.03</v>
      </c>
    </row>
    <row r="143" spans="2:11" ht="20.100000000000001" customHeight="1" x14ac:dyDescent="0.3">
      <c r="B143" s="4">
        <v>11</v>
      </c>
      <c r="C143" s="4" t="s">
        <v>83</v>
      </c>
      <c r="D143" s="4" t="s">
        <v>40</v>
      </c>
      <c r="E143" s="16">
        <v>1101206</v>
      </c>
      <c r="F143" s="4" t="s">
        <v>92</v>
      </c>
      <c r="G143" s="39">
        <f t="shared" si="4"/>
        <v>7.0000000000000007E-2</v>
      </c>
      <c r="J143" s="41" t="s">
        <v>112</v>
      </c>
      <c r="K143" s="42">
        <v>0.05</v>
      </c>
    </row>
    <row r="144" spans="2:11" ht="20.100000000000001" customHeight="1" x14ac:dyDescent="0.3">
      <c r="B144" s="4">
        <v>12</v>
      </c>
      <c r="C144" s="4" t="s">
        <v>90</v>
      </c>
      <c r="D144" s="4" t="s">
        <v>68</v>
      </c>
      <c r="E144" s="16">
        <v>882264</v>
      </c>
      <c r="F144" s="4" t="s">
        <v>85</v>
      </c>
      <c r="G144" s="39">
        <f t="shared" si="4"/>
        <v>0.05</v>
      </c>
      <c r="J144" s="41" t="s">
        <v>113</v>
      </c>
      <c r="K144" s="42">
        <v>7.0000000000000007E-2</v>
      </c>
    </row>
    <row r="145" spans="2:10" ht="20.100000000000001" customHeight="1" x14ac:dyDescent="0.3">
      <c r="B145" s="4">
        <v>13</v>
      </c>
      <c r="C145" s="4" t="s">
        <v>93</v>
      </c>
      <c r="D145" s="4" t="s">
        <v>14</v>
      </c>
      <c r="E145" s="16">
        <v>1059305</v>
      </c>
      <c r="F145" s="4" t="s">
        <v>85</v>
      </c>
      <c r="G145" s="39">
        <f t="shared" si="4"/>
        <v>7.0000000000000007E-2</v>
      </c>
    </row>
    <row r="146" spans="2:10" ht="20.100000000000001" customHeight="1" x14ac:dyDescent="0.3">
      <c r="B146" s="4">
        <v>14</v>
      </c>
      <c r="C146" s="4" t="s">
        <v>94</v>
      </c>
      <c r="D146" s="4" t="s">
        <v>69</v>
      </c>
      <c r="E146" s="16">
        <v>841687</v>
      </c>
      <c r="F146" s="4" t="s">
        <v>87</v>
      </c>
      <c r="G146" s="39">
        <f t="shared" si="4"/>
        <v>0.05</v>
      </c>
    </row>
    <row r="147" spans="2:10" ht="20.100000000000001" customHeight="1" x14ac:dyDescent="0.3">
      <c r="B147" s="4">
        <v>15</v>
      </c>
      <c r="C147" s="4" t="s">
        <v>94</v>
      </c>
      <c r="D147" s="4" t="s">
        <v>70</v>
      </c>
      <c r="E147" s="16">
        <v>634195</v>
      </c>
      <c r="F147" s="4" t="s">
        <v>85</v>
      </c>
      <c r="G147" s="39">
        <f t="shared" si="4"/>
        <v>0.03</v>
      </c>
    </row>
    <row r="148" spans="2:10" ht="20.100000000000001" customHeight="1" x14ac:dyDescent="0.3">
      <c r="B148" s="4">
        <v>16</v>
      </c>
      <c r="C148" s="4" t="s">
        <v>94</v>
      </c>
      <c r="D148" s="4" t="s">
        <v>71</v>
      </c>
      <c r="E148" s="16">
        <v>626240</v>
      </c>
      <c r="F148" s="4" t="s">
        <v>89</v>
      </c>
      <c r="G148" s="39">
        <f t="shared" si="4"/>
        <v>0.03</v>
      </c>
    </row>
    <row r="149" spans="2:10" ht="20.100000000000001" customHeight="1" x14ac:dyDescent="0.3">
      <c r="B149" s="4">
        <v>17</v>
      </c>
      <c r="C149" s="4" t="s">
        <v>90</v>
      </c>
      <c r="D149" s="4" t="s">
        <v>72</v>
      </c>
      <c r="E149" s="16">
        <v>531543</v>
      </c>
      <c r="F149" s="4" t="s">
        <v>85</v>
      </c>
      <c r="G149" s="39">
        <f t="shared" si="4"/>
        <v>0</v>
      </c>
    </row>
    <row r="150" spans="2:10" ht="20.100000000000001" customHeight="1" x14ac:dyDescent="0.3">
      <c r="B150" s="4">
        <v>18</v>
      </c>
      <c r="C150" s="4" t="s">
        <v>90</v>
      </c>
      <c r="D150" s="4" t="s">
        <v>73</v>
      </c>
      <c r="E150" s="16">
        <v>888762</v>
      </c>
      <c r="F150" s="4" t="s">
        <v>92</v>
      </c>
      <c r="G150" s="39">
        <f t="shared" si="4"/>
        <v>0.05</v>
      </c>
    </row>
    <row r="151" spans="2:10" ht="20.100000000000001" customHeight="1" x14ac:dyDescent="0.3">
      <c r="B151" s="4">
        <v>19</v>
      </c>
      <c r="C151" s="4" t="s">
        <v>90</v>
      </c>
      <c r="D151" s="4" t="s">
        <v>74</v>
      </c>
      <c r="E151" s="16">
        <v>1137234</v>
      </c>
      <c r="F151" s="4" t="s">
        <v>85</v>
      </c>
      <c r="G151" s="39">
        <f t="shared" si="4"/>
        <v>7.0000000000000007E-2</v>
      </c>
    </row>
    <row r="152" spans="2:10" ht="20.100000000000001" customHeight="1" x14ac:dyDescent="0.3">
      <c r="B152" s="4">
        <v>20</v>
      </c>
      <c r="C152" s="4" t="s">
        <v>83</v>
      </c>
      <c r="D152" s="4" t="s">
        <v>75</v>
      </c>
      <c r="E152" s="16">
        <v>1039741</v>
      </c>
      <c r="F152" s="4" t="s">
        <v>87</v>
      </c>
      <c r="G152" s="39">
        <f t="shared" si="4"/>
        <v>7.0000000000000007E-2</v>
      </c>
    </row>
    <row r="154" spans="2:10" ht="20.100000000000001" customHeight="1" x14ac:dyDescent="0.3">
      <c r="B154" s="1" t="s">
        <v>95</v>
      </c>
    </row>
    <row r="155" spans="2:10" ht="20.100000000000001" customHeight="1" x14ac:dyDescent="0.3">
      <c r="B155" s="2" t="s">
        <v>50</v>
      </c>
      <c r="C155" s="2" t="s">
        <v>51</v>
      </c>
      <c r="D155" s="2" t="s">
        <v>52</v>
      </c>
      <c r="E155" s="2" t="s">
        <v>54</v>
      </c>
      <c r="F155" s="2" t="s">
        <v>53</v>
      </c>
      <c r="G155" s="3" t="s">
        <v>96</v>
      </c>
    </row>
    <row r="156" spans="2:10" ht="20.100000000000001" customHeight="1" x14ac:dyDescent="0.3">
      <c r="B156" s="4" t="s">
        <v>8</v>
      </c>
      <c r="C156" s="15">
        <v>44872</v>
      </c>
      <c r="D156" s="4" t="s">
        <v>56</v>
      </c>
      <c r="E156" s="4">
        <v>91</v>
      </c>
      <c r="F156" s="4" t="s">
        <v>57</v>
      </c>
      <c r="G156" s="17" t="str">
        <f>IF(E156&gt;=90,"A+",IF(E156&gt;=75,"A",IF(E156&gt;=60,"B",IF(E156&gt;=45,"C",IF(E156&gt;=33,"D","F")))))</f>
        <v>A+</v>
      </c>
      <c r="I156" s="44"/>
      <c r="J156" s="44"/>
    </row>
    <row r="157" spans="2:10" ht="20.100000000000001" customHeight="1" x14ac:dyDescent="0.3">
      <c r="B157" s="4" t="s">
        <v>58</v>
      </c>
      <c r="C157" s="15">
        <v>44872</v>
      </c>
      <c r="D157" s="4" t="s">
        <v>56</v>
      </c>
      <c r="E157" s="4">
        <v>89</v>
      </c>
      <c r="F157" s="4" t="s">
        <v>57</v>
      </c>
      <c r="G157" s="17" t="str">
        <f t="shared" ref="G157:G175" si="5">IF(E157&gt;=90,"A+",IF(E157&gt;=75,"A",IF(E157&gt;=60,"B",IF(E157&gt;=45,"C",IF(E157&gt;=33,"D","F")))))</f>
        <v>A</v>
      </c>
      <c r="I157" s="43"/>
      <c r="J157" s="43"/>
    </row>
    <row r="158" spans="2:10" ht="20.100000000000001" customHeight="1" x14ac:dyDescent="0.3">
      <c r="B158" s="4" t="s">
        <v>61</v>
      </c>
      <c r="C158" s="15">
        <v>44872</v>
      </c>
      <c r="D158" s="4" t="s">
        <v>56</v>
      </c>
      <c r="E158" s="4">
        <v>58</v>
      </c>
      <c r="F158" s="4" t="s">
        <v>57</v>
      </c>
      <c r="G158" s="17" t="str">
        <f t="shared" si="5"/>
        <v>C</v>
      </c>
    </row>
    <row r="159" spans="2:10" ht="20.100000000000001" customHeight="1" x14ac:dyDescent="0.3">
      <c r="B159" s="4" t="s">
        <v>64</v>
      </c>
      <c r="C159" s="15">
        <v>44872</v>
      </c>
      <c r="D159" s="4" t="s">
        <v>56</v>
      </c>
      <c r="E159" s="4">
        <v>17</v>
      </c>
      <c r="F159" s="4" t="s">
        <v>57</v>
      </c>
      <c r="G159" s="17" t="str">
        <f t="shared" si="5"/>
        <v>F</v>
      </c>
    </row>
    <row r="160" spans="2:10" ht="20.100000000000001" customHeight="1" x14ac:dyDescent="0.3">
      <c r="B160" s="4" t="s">
        <v>65</v>
      </c>
      <c r="C160" s="15">
        <v>44872</v>
      </c>
      <c r="D160" s="4" t="s">
        <v>56</v>
      </c>
      <c r="E160" s="4">
        <v>34</v>
      </c>
      <c r="F160" s="4" t="s">
        <v>57</v>
      </c>
      <c r="G160" s="17" t="str">
        <f t="shared" si="5"/>
        <v>D</v>
      </c>
    </row>
    <row r="161" spans="2:11" ht="20.100000000000001" customHeight="1" x14ac:dyDescent="0.3">
      <c r="B161" s="4" t="s">
        <v>66</v>
      </c>
      <c r="C161" s="15">
        <v>44872</v>
      </c>
      <c r="D161" s="4" t="s">
        <v>56</v>
      </c>
      <c r="E161" s="4">
        <v>74</v>
      </c>
      <c r="F161" s="4" t="s">
        <v>57</v>
      </c>
      <c r="G161" s="17" t="str">
        <f t="shared" si="5"/>
        <v>B</v>
      </c>
    </row>
    <row r="162" spans="2:11" ht="20.100000000000001" customHeight="1" x14ac:dyDescent="0.3">
      <c r="B162" s="4" t="s">
        <v>31</v>
      </c>
      <c r="C162" s="15">
        <v>44872</v>
      </c>
      <c r="D162" s="4" t="s">
        <v>56</v>
      </c>
      <c r="E162" s="4">
        <v>18</v>
      </c>
      <c r="F162" s="4" t="s">
        <v>57</v>
      </c>
      <c r="G162" s="17" t="str">
        <f t="shared" si="5"/>
        <v>F</v>
      </c>
      <c r="J162" s="18" t="s">
        <v>114</v>
      </c>
      <c r="K162" s="18" t="s">
        <v>96</v>
      </c>
    </row>
    <row r="163" spans="2:11" ht="20.100000000000001" customHeight="1" x14ac:dyDescent="0.3">
      <c r="B163" s="4" t="s">
        <v>67</v>
      </c>
      <c r="C163" s="15">
        <v>44872</v>
      </c>
      <c r="D163" s="4" t="s">
        <v>56</v>
      </c>
      <c r="E163" s="4">
        <v>37</v>
      </c>
      <c r="F163" s="4" t="s">
        <v>57</v>
      </c>
      <c r="G163" s="17" t="str">
        <f t="shared" si="5"/>
        <v>D</v>
      </c>
      <c r="J163" s="4" t="s">
        <v>98</v>
      </c>
      <c r="K163" s="4" t="s">
        <v>115</v>
      </c>
    </row>
    <row r="164" spans="2:11" ht="20.100000000000001" customHeight="1" x14ac:dyDescent="0.3">
      <c r="B164" s="4" t="s">
        <v>23</v>
      </c>
      <c r="C164" s="15">
        <v>44872</v>
      </c>
      <c r="D164" s="4" t="s">
        <v>56</v>
      </c>
      <c r="E164" s="4">
        <v>79</v>
      </c>
      <c r="F164" s="4" t="s">
        <v>57</v>
      </c>
      <c r="G164" s="17" t="str">
        <f t="shared" si="5"/>
        <v>A</v>
      </c>
      <c r="J164" s="4" t="s">
        <v>116</v>
      </c>
      <c r="K164" s="4" t="s">
        <v>117</v>
      </c>
    </row>
    <row r="165" spans="2:11" ht="20.100000000000001" customHeight="1" x14ac:dyDescent="0.3">
      <c r="B165" s="4" t="s">
        <v>37</v>
      </c>
      <c r="C165" s="15">
        <v>44872</v>
      </c>
      <c r="D165" s="4" t="s">
        <v>56</v>
      </c>
      <c r="E165" s="4">
        <v>5</v>
      </c>
      <c r="F165" s="4" t="s">
        <v>57</v>
      </c>
      <c r="G165" s="17" t="str">
        <f t="shared" si="5"/>
        <v>F</v>
      </c>
      <c r="J165" s="4" t="s">
        <v>118</v>
      </c>
      <c r="K165" s="4" t="s">
        <v>119</v>
      </c>
    </row>
    <row r="166" spans="2:11" ht="20.100000000000001" customHeight="1" x14ac:dyDescent="0.3">
      <c r="B166" s="4" t="s">
        <v>40</v>
      </c>
      <c r="C166" s="15">
        <v>44872</v>
      </c>
      <c r="D166" s="4" t="s">
        <v>56</v>
      </c>
      <c r="E166" s="4">
        <v>84</v>
      </c>
      <c r="F166" s="4" t="s">
        <v>57</v>
      </c>
      <c r="G166" s="17" t="str">
        <f t="shared" si="5"/>
        <v>A</v>
      </c>
      <c r="J166" s="4" t="s">
        <v>120</v>
      </c>
      <c r="K166" s="4" t="s">
        <v>121</v>
      </c>
    </row>
    <row r="167" spans="2:11" ht="20.100000000000001" customHeight="1" x14ac:dyDescent="0.3">
      <c r="B167" s="4" t="s">
        <v>68</v>
      </c>
      <c r="C167" s="15">
        <v>44872</v>
      </c>
      <c r="D167" s="4" t="s">
        <v>56</v>
      </c>
      <c r="E167" s="4">
        <v>58</v>
      </c>
      <c r="F167" s="4" t="s">
        <v>57</v>
      </c>
      <c r="G167" s="17" t="str">
        <f t="shared" si="5"/>
        <v>C</v>
      </c>
      <c r="J167" s="4" t="s">
        <v>122</v>
      </c>
      <c r="K167" s="4" t="s">
        <v>123</v>
      </c>
    </row>
    <row r="168" spans="2:11" ht="20.100000000000001" customHeight="1" x14ac:dyDescent="0.3">
      <c r="B168" s="4" t="s">
        <v>14</v>
      </c>
      <c r="C168" s="15">
        <v>44872</v>
      </c>
      <c r="D168" s="4" t="s">
        <v>56</v>
      </c>
      <c r="E168" s="4">
        <v>86</v>
      </c>
      <c r="F168" s="4" t="s">
        <v>57</v>
      </c>
      <c r="G168" s="17" t="str">
        <f t="shared" si="5"/>
        <v>A</v>
      </c>
      <c r="J168" s="4" t="s">
        <v>124</v>
      </c>
      <c r="K168" s="4" t="s">
        <v>125</v>
      </c>
    </row>
    <row r="169" spans="2:11" ht="20.100000000000001" customHeight="1" x14ac:dyDescent="0.3">
      <c r="B169" s="4" t="s">
        <v>69</v>
      </c>
      <c r="C169" s="15">
        <v>44872</v>
      </c>
      <c r="D169" s="4" t="s">
        <v>56</v>
      </c>
      <c r="E169" s="4">
        <v>44</v>
      </c>
      <c r="F169" s="4" t="s">
        <v>57</v>
      </c>
      <c r="G169" s="17" t="str">
        <f t="shared" si="5"/>
        <v>D</v>
      </c>
    </row>
    <row r="170" spans="2:11" ht="20.100000000000001" customHeight="1" x14ac:dyDescent="0.3">
      <c r="B170" s="4" t="s">
        <v>70</v>
      </c>
      <c r="C170" s="15">
        <v>44872</v>
      </c>
      <c r="D170" s="4" t="s">
        <v>56</v>
      </c>
      <c r="E170" s="4">
        <v>36</v>
      </c>
      <c r="F170" s="4" t="s">
        <v>57</v>
      </c>
      <c r="G170" s="17" t="str">
        <f t="shared" si="5"/>
        <v>D</v>
      </c>
    </row>
    <row r="171" spans="2:11" ht="20.100000000000001" customHeight="1" x14ac:dyDescent="0.3">
      <c r="B171" s="4" t="s">
        <v>71</v>
      </c>
      <c r="C171" s="15">
        <v>44872</v>
      </c>
      <c r="D171" s="4" t="s">
        <v>56</v>
      </c>
      <c r="E171" s="4">
        <v>53</v>
      </c>
      <c r="F171" s="4" t="s">
        <v>57</v>
      </c>
      <c r="G171" s="17" t="str">
        <f t="shared" si="5"/>
        <v>C</v>
      </c>
    </row>
    <row r="172" spans="2:11" ht="20.100000000000001" customHeight="1" x14ac:dyDescent="0.3">
      <c r="B172" s="4" t="s">
        <v>72</v>
      </c>
      <c r="C172" s="15">
        <v>44872</v>
      </c>
      <c r="D172" s="4" t="s">
        <v>56</v>
      </c>
      <c r="E172" s="4">
        <v>29</v>
      </c>
      <c r="F172" s="4" t="s">
        <v>57</v>
      </c>
      <c r="G172" s="17" t="str">
        <f t="shared" si="5"/>
        <v>F</v>
      </c>
    </row>
    <row r="173" spans="2:11" ht="20.100000000000001" customHeight="1" x14ac:dyDescent="0.3">
      <c r="B173" s="4" t="s">
        <v>73</v>
      </c>
      <c r="C173" s="15">
        <v>44872</v>
      </c>
      <c r="D173" s="4" t="s">
        <v>56</v>
      </c>
      <c r="E173" s="4">
        <v>22</v>
      </c>
      <c r="F173" s="4" t="s">
        <v>57</v>
      </c>
      <c r="G173" s="17" t="str">
        <f t="shared" si="5"/>
        <v>F</v>
      </c>
    </row>
    <row r="174" spans="2:11" ht="20.100000000000001" customHeight="1" x14ac:dyDescent="0.3">
      <c r="B174" s="4" t="s">
        <v>74</v>
      </c>
      <c r="C174" s="15">
        <v>44872</v>
      </c>
      <c r="D174" s="4" t="s">
        <v>56</v>
      </c>
      <c r="E174" s="4">
        <v>44</v>
      </c>
      <c r="F174" s="4" t="s">
        <v>57</v>
      </c>
      <c r="G174" s="17" t="str">
        <f t="shared" si="5"/>
        <v>D</v>
      </c>
    </row>
    <row r="175" spans="2:11" ht="20.100000000000001" customHeight="1" x14ac:dyDescent="0.3">
      <c r="B175" s="4" t="s">
        <v>75</v>
      </c>
      <c r="C175" s="15">
        <v>44872</v>
      </c>
      <c r="D175" s="4" t="s">
        <v>56</v>
      </c>
      <c r="E175" s="4">
        <v>89</v>
      </c>
      <c r="F175" s="4" t="s">
        <v>57</v>
      </c>
      <c r="G175" s="17" t="str">
        <f t="shared" si="5"/>
        <v>A</v>
      </c>
    </row>
  </sheetData>
  <autoFilter ref="B5:G28" xr:uid="{2CBA6EC1-1854-441A-9767-1F6448A6FC42}"/>
  <mergeCells count="1">
    <mergeCell ref="B2:G2"/>
  </mergeCells>
  <conditionalFormatting sqref="G84:G106">
    <cfRule type="containsText" dxfId="53" priority="15" operator="containsText" text="OLD">
      <formula>NOT(ISERROR(SEARCH("OLD",G84)))</formula>
    </cfRule>
    <cfRule type="containsText" dxfId="52" priority="16" operator="containsText" text="NEW">
      <formula>NOT(ISERROR(SEARCH("NEW",G84)))</formula>
    </cfRule>
  </conditionalFormatting>
  <conditionalFormatting sqref="G58:G80">
    <cfRule type="containsText" dxfId="49" priority="14" operator="containsText" text="NaN">
      <formula>NOT(ISERROR(SEARCH("NaN",G58)))</formula>
    </cfRule>
  </conditionalFormatting>
  <conditionalFormatting sqref="G6:G28">
    <cfRule type="containsText" dxfId="48" priority="12" operator="containsText" text="Excluding Tax">
      <formula>NOT(ISERROR(SEARCH("Excluding Tax",G6)))</formula>
    </cfRule>
    <cfRule type="containsText" dxfId="47" priority="13" operator="containsText" text="Including Tax">
      <formula>NOT(ISERROR(SEARCH("Including Tax",G6)))</formula>
    </cfRule>
  </conditionalFormatting>
  <conditionalFormatting sqref="G110:G129">
    <cfRule type="containsText" dxfId="46" priority="11" operator="containsText" text="Bad">
      <formula>NOT(ISERROR(SEARCH("Bad",G110)))</formula>
    </cfRule>
  </conditionalFormatting>
  <conditionalFormatting sqref="G133:G152">
    <cfRule type="colorScale" priority="10">
      <colorScale>
        <cfvo type="min"/>
        <cfvo type="percentile" val="50"/>
        <cfvo type="max"/>
        <color rgb="FFF8696B"/>
        <color rgb="FFFFEB84"/>
        <color rgb="FF63BE7B"/>
      </colorScale>
    </cfRule>
  </conditionalFormatting>
  <conditionalFormatting sqref="G156:G175">
    <cfRule type="containsText" dxfId="8" priority="8" operator="containsText" text="A+">
      <formula>NOT(ISERROR(SEARCH("A+",G156)))</formula>
    </cfRule>
    <cfRule type="containsText" dxfId="9" priority="7" operator="containsText" text="A">
      <formula>NOT(ISERROR(SEARCH("A",G156)))</formula>
    </cfRule>
    <cfRule type="containsText" dxfId="10" priority="6" operator="containsText" text="A+">
      <formula>NOT(ISERROR(SEARCH("A+",G156)))</formula>
    </cfRule>
    <cfRule type="containsText" dxfId="11" priority="5" operator="containsText" text="B">
      <formula>NOT(ISERROR(SEARCH("B",G156)))</formula>
    </cfRule>
    <cfRule type="containsText" dxfId="12" priority="4" operator="containsText" text="C">
      <formula>NOT(ISERROR(SEARCH("C",G156)))</formula>
    </cfRule>
    <cfRule type="containsText" dxfId="13" priority="3" operator="containsText" text="D">
      <formula>NOT(ISERROR(SEARCH("D",G156)))</formula>
    </cfRule>
    <cfRule type="containsText" dxfId="14" priority="2" operator="containsText" text="F">
      <formula>NOT(ISERROR(SEARCH("F",G156)))</formula>
    </cfRule>
    <cfRule type="containsText" dxfId="7" priority="1" operator="containsText" text="A+">
      <formula>NOT(ISERROR(SEARCH("A+",G156)))</formula>
    </cfRule>
  </conditionalFormatting>
  <pageMargins left="0.7" right="0.7" top="0.75" bottom="0.75" header="0.3" footer="0.3"/>
  <drawing r:id="rId1"/>
  <legacy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containsText" priority="17" operator="containsText" id="{55571623-2558-4FF1-A7CB-D10144DB5A22}">
            <xm:f>NOT(ISERROR(SEARCH($H$33,H32)))</xm:f>
            <xm:f>$H$33</xm:f>
            <x14:dxf>
              <fill>
                <patternFill>
                  <bgColor rgb="FFFF0000"/>
                </patternFill>
              </fill>
            </x14:dxf>
          </x14:cfRule>
          <x14:cfRule type="containsText" priority="18" operator="containsText" id="{06E5B9FB-D80B-4AA9-BD2F-CC3830AE7867}">
            <xm:f>NOT(ISERROR(SEARCH($H$32,H32)))</xm:f>
            <xm:f>$H$32</xm:f>
            <x14:dxf>
              <fill>
                <patternFill>
                  <bgColor rgb="FF92D050"/>
                </patternFill>
              </fill>
            </x14:dxf>
          </x14:cfRule>
          <xm:sqref>H32:H54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Robin Chaddha</cp:lastModifiedBy>
  <dcterms:created xsi:type="dcterms:W3CDTF">2023-09-28T06:00:43Z</dcterms:created>
  <dcterms:modified xsi:type="dcterms:W3CDTF">2023-10-06T14:05:02Z</dcterms:modified>
</cp:coreProperties>
</file>