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1"/>
  </bookViews>
  <sheets>
    <sheet name="LastoFlex" sheetId="1" r:id="rId1"/>
    <sheet name="SuperFlex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2" l="1"/>
  <c r="D22" i="2" s="1"/>
  <c r="B21" i="2"/>
  <c r="D21" i="2" s="1"/>
  <c r="B20" i="2"/>
  <c r="D20" i="2" s="1"/>
  <c r="B19" i="2"/>
  <c r="D19" i="2" s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4" i="1" l="1"/>
  <c r="D25" i="1"/>
  <c r="D26" i="1"/>
  <c r="D27" i="1"/>
  <c r="D23" i="1"/>
  <c r="B24" i="1"/>
  <c r="B25" i="1"/>
  <c r="B26" i="1"/>
  <c r="B27" i="1"/>
  <c r="B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" i="1"/>
  <c r="D3" i="1"/>
  <c r="D4" i="1"/>
  <c r="D5" i="1"/>
</calcChain>
</file>

<file path=xl/sharedStrings.xml><?xml version="1.0" encoding="utf-8"?>
<sst xmlns="http://schemas.openxmlformats.org/spreadsheetml/2006/main" count="10" uniqueCount="6">
  <si>
    <t>Strain</t>
  </si>
  <si>
    <t>Force (N)</t>
  </si>
  <si>
    <t>Diameter (mm)</t>
  </si>
  <si>
    <t>Stress (MPa)</t>
  </si>
  <si>
    <t>https://thebungeestore.com/lastoflex-bungee-cord/</t>
  </si>
  <si>
    <t>https://thebungeestore.com/superflex-bungee-cord/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</si>
</sst>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Stress &amp; Strain</a:t>
            </a:r>
            <a:r>
              <a:rPr lang="en-GB" baseline="0"/>
              <a:t> for LastoFlex bungee cord thicknesses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4mm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LastoFlex!$C$2:$C$5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LastoFlex!$D$2:$D$5</c:f>
              <c:numCache>
                <c:formatCode>General</c:formatCode>
                <c:ptCount val="4"/>
                <c:pt idx="0">
                  <c:v>1.0345071300973196</c:v>
                </c:pt>
                <c:pt idx="1">
                  <c:v>1.2732395447351628</c:v>
                </c:pt>
                <c:pt idx="2">
                  <c:v>1.6711269024649011</c:v>
                </c:pt>
                <c:pt idx="3">
                  <c:v>2.228169203286535</c:v>
                </c:pt>
              </c:numCache>
            </c:numRef>
          </c:yVal>
          <c:smooth val="0"/>
        </c:ser>
        <c:ser>
          <c:idx val="1"/>
          <c:order val="1"/>
          <c:tx>
            <c:v>5mm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LastoFlex!$C$6:$C$9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LastoFlex!$D$6:$D$9</c:f>
              <c:numCache>
                <c:formatCode>General</c:formatCode>
                <c:ptCount val="4"/>
                <c:pt idx="0">
                  <c:v>0.86580289041991065</c:v>
                </c:pt>
                <c:pt idx="1">
                  <c:v>1.1204507993669433</c:v>
                </c:pt>
                <c:pt idx="2">
                  <c:v>1.3750987083139756</c:v>
                </c:pt>
                <c:pt idx="3">
                  <c:v>1.7825353626292277</c:v>
                </c:pt>
              </c:numCache>
            </c:numRef>
          </c:yVal>
          <c:smooth val="0"/>
        </c:ser>
        <c:ser>
          <c:idx val="2"/>
          <c:order val="2"/>
          <c:tx>
            <c:v>6mm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LastoFlex!$C$10:$C$13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LastoFlex!$D$10:$D$13</c:f>
              <c:numCache>
                <c:formatCode>General</c:formatCode>
                <c:ptCount val="4"/>
                <c:pt idx="0">
                  <c:v>0.77809083289371062</c:v>
                </c:pt>
                <c:pt idx="1">
                  <c:v>0.9902974236829043</c:v>
                </c:pt>
                <c:pt idx="2">
                  <c:v>1.2732395447351628</c:v>
                </c:pt>
                <c:pt idx="3">
                  <c:v>1.6269171960504858</c:v>
                </c:pt>
              </c:numCache>
            </c:numRef>
          </c:yVal>
          <c:smooth val="0"/>
        </c:ser>
        <c:ser>
          <c:idx val="3"/>
          <c:order val="3"/>
          <c:tx>
            <c:v>8mm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LastoFlex!$C$14:$C$17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LastoFlex!$D$14:$D$17</c:f>
              <c:numCache>
                <c:formatCode>General</c:formatCode>
                <c:ptCount val="4"/>
                <c:pt idx="0">
                  <c:v>0.49735919716217292</c:v>
                </c:pt>
                <c:pt idx="1">
                  <c:v>0.59683103659460757</c:v>
                </c:pt>
                <c:pt idx="2">
                  <c:v>0.79577471545947676</c:v>
                </c:pt>
                <c:pt idx="3">
                  <c:v>0.99471839432434583</c:v>
                </c:pt>
              </c:numCache>
            </c:numRef>
          </c:yVal>
          <c:smooth val="0"/>
        </c:ser>
        <c:ser>
          <c:idx val="4"/>
          <c:order val="4"/>
          <c:tx>
            <c:v>10mm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LastoFlex!$C$18:$C$21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LastoFlex!$D$18:$D$21</c:f>
              <c:numCache>
                <c:formatCode>General</c:formatCode>
                <c:ptCount val="4"/>
                <c:pt idx="0">
                  <c:v>0.43290144520995533</c:v>
                </c:pt>
                <c:pt idx="1">
                  <c:v>0.58569019057817484</c:v>
                </c:pt>
                <c:pt idx="2">
                  <c:v>0.72574654049904275</c:v>
                </c:pt>
                <c:pt idx="3">
                  <c:v>0.87853528586726226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9472"/>
        <c:axId val="176739840"/>
      </c:scatterChart>
      <c:valAx>
        <c:axId val="176729472"/>
        <c:scaling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Strain</a:t>
                </a:r>
                <a:r>
                  <a:rPr lang="en-GB" baseline="0"/>
                  <a:t> (decimal percent of original length)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739840"/>
        <c:crosses val="autoZero"/>
        <c:crossBetween val="midCat"/>
        <c:minorUnit val="5.000000000000001E-2"/>
      </c:valAx>
      <c:valAx>
        <c:axId val="176739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7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Stress &amp; Strain</a:t>
            </a:r>
            <a:r>
              <a:rPr lang="en-GB" baseline="0"/>
              <a:t> for SuperFlex bungee cord thicknesses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4mm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SuperFlex!$C$2:$C$5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SuperFlex!$D$2:$D$5</c:f>
              <c:numCache>
                <c:formatCode>General</c:formatCode>
                <c:ptCount val="4"/>
                <c:pt idx="0">
                  <c:v>1.1936620731892151</c:v>
                </c:pt>
                <c:pt idx="1">
                  <c:v>1.5119719593730057</c:v>
                </c:pt>
                <c:pt idx="2">
                  <c:v>1.8302818455567964</c:v>
                </c:pt>
                <c:pt idx="3">
                  <c:v>2.3873241463784303</c:v>
                </c:pt>
              </c:numCache>
            </c:numRef>
          </c:yVal>
          <c:smooth val="0"/>
        </c:ser>
        <c:ser>
          <c:idx val="1"/>
          <c:order val="1"/>
          <c:tx>
            <c:v>6mm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SuperFlex!$C$6:$C$9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SuperFlex!$D$6:$D$9</c:f>
              <c:numCache>
                <c:formatCode>General</c:formatCode>
                <c:ptCount val="4"/>
                <c:pt idx="0">
                  <c:v>0.88419412828830746</c:v>
                </c:pt>
                <c:pt idx="1">
                  <c:v>1.0610329539459689</c:v>
                </c:pt>
                <c:pt idx="2">
                  <c:v>1.5915494309189535</c:v>
                </c:pt>
                <c:pt idx="3">
                  <c:v>3.0062600361802452</c:v>
                </c:pt>
              </c:numCache>
            </c:numRef>
          </c:yVal>
          <c:smooth val="0"/>
        </c:ser>
        <c:ser>
          <c:idx val="2"/>
          <c:order val="2"/>
          <c:tx>
            <c:v>8mm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SuperFlex!$C$10:$C$13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SuperFlex!$C$14:$C$17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10mm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SuperFlex!$C$14:$C$17</c:f>
              <c:numCache>
                <c:formatCode>General</c:formatCode>
                <c:ptCount val="4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</c:numCache>
            </c:numRef>
          </c:xVal>
          <c:yVal>
            <c:numRef>
              <c:f>SuperFlex!$D$14:$D$17</c:f>
              <c:numCache>
                <c:formatCode>General</c:formatCode>
                <c:ptCount val="4"/>
                <c:pt idx="0">
                  <c:v>0.76394372684109757</c:v>
                </c:pt>
                <c:pt idx="1">
                  <c:v>1.0185916357881302</c:v>
                </c:pt>
                <c:pt idx="2">
                  <c:v>1.2732395447351628</c:v>
                </c:pt>
                <c:pt idx="3">
                  <c:v>1.5278874536821951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7040"/>
        <c:axId val="122328960"/>
      </c:scatterChart>
      <c:valAx>
        <c:axId val="122327040"/>
        <c:scaling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Strain</a:t>
                </a:r>
                <a:r>
                  <a:rPr lang="en-GB" baseline="0"/>
                  <a:t> (decimal percent of original length)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28960"/>
        <c:crosses val="autoZero"/>
        <c:crossBetween val="midCat"/>
        <c:minorUnit val="5.000000000000001E-2"/>
      </c:valAx>
      <c:valAx>
        <c:axId val="122328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57149</xdr:rowOff>
    </xdr:from>
    <xdr:to>
      <xdr:col>17</xdr:col>
      <xdr:colOff>152399</xdr:colOff>
      <xdr:row>28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57150</xdr:rowOff>
    </xdr:from>
    <xdr:to>
      <xdr:col>17</xdr:col>
      <xdr:colOff>228600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1" totalsRowShown="0">
  <autoFilter ref="A1:D21"/>
  <tableColumns count="4">
    <tableColumn id="1" name="Diameter (mm)"/>
    <tableColumn id="2" name="Force (N)"/>
    <tableColumn id="3" name="Strain"/>
    <tableColumn id="4" name="Stress (MPa)" dataDxfId="1">
      <calculatedColumnFormula>Table1[Force (N)]/(PI() * ((Table1[Diameter (mm)]/2))^2)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7" totalsRowShown="0">
  <autoFilter ref="A1:D17"/>
  <tableColumns count="4">
    <tableColumn id="1" name="Diameter (mm)"/>
    <tableColumn id="2" name="Force (N)"/>
    <tableColumn id="3" name="Strain"/>
    <tableColumn id="4" name="Stress (MPa)" dataDxfId="0">
      <calculatedColumnFormula>Table13[Force (N)]/(PI() * ((Table13[Diameter (mm)]/2))^2)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32" sqref="B32"/>
    </sheetView>
  </sheetViews>
  <sheetFormatPr defaultRowHeight="15" x14ac:dyDescent="0.25"/>
  <cols>
    <col min="1" max="1" width="16.7109375" customWidth="1"/>
    <col min="2" max="2" width="11.28515625" customWidth="1"/>
    <col min="4" max="4" width="14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4</v>
      </c>
      <c r="B2">
        <v>13</v>
      </c>
      <c r="C2">
        <v>1.25</v>
      </c>
      <c r="D2">
        <f>Table1[Force (N)]/(PI() * ((Table1[Diameter (mm)]/2))^2)</f>
        <v>1.0345071300973196</v>
      </c>
    </row>
    <row r="3" spans="1:4" x14ac:dyDescent="0.25">
      <c r="A3">
        <v>4</v>
      </c>
      <c r="B3">
        <v>16</v>
      </c>
      <c r="C3">
        <v>1.5</v>
      </c>
      <c r="D3">
        <f>Table1[Force (N)]/(PI() * ((Table1[Diameter (mm)]/2))^2)</f>
        <v>1.2732395447351628</v>
      </c>
    </row>
    <row r="4" spans="1:4" x14ac:dyDescent="0.25">
      <c r="A4">
        <v>4</v>
      </c>
      <c r="B4">
        <v>21</v>
      </c>
      <c r="C4">
        <v>1.75</v>
      </c>
      <c r="D4">
        <f>Table1[Force (N)]/(PI() * ((Table1[Diameter (mm)]/2))^2)</f>
        <v>1.6711269024649011</v>
      </c>
    </row>
    <row r="5" spans="1:4" x14ac:dyDescent="0.25">
      <c r="A5">
        <v>4</v>
      </c>
      <c r="B5">
        <v>28</v>
      </c>
      <c r="C5">
        <v>2</v>
      </c>
      <c r="D5">
        <f>Table1[Force (N)]/(PI() * ((Table1[Diameter (mm)]/2))^2)</f>
        <v>2.228169203286535</v>
      </c>
    </row>
    <row r="6" spans="1:4" x14ac:dyDescent="0.25">
      <c r="A6">
        <v>5</v>
      </c>
      <c r="B6">
        <v>17</v>
      </c>
      <c r="C6">
        <v>1.25</v>
      </c>
      <c r="D6" s="1">
        <f>Table1[Force (N)]/(PI() * ((Table1[Diameter (mm)]/2))^2)</f>
        <v>0.86580289041991065</v>
      </c>
    </row>
    <row r="7" spans="1:4" x14ac:dyDescent="0.25">
      <c r="A7">
        <v>5</v>
      </c>
      <c r="B7">
        <v>22</v>
      </c>
      <c r="C7">
        <v>1.5</v>
      </c>
      <c r="D7" s="1">
        <f>Table1[Force (N)]/(PI() * ((Table1[Diameter (mm)]/2))^2)</f>
        <v>1.1204507993669433</v>
      </c>
    </row>
    <row r="8" spans="1:4" x14ac:dyDescent="0.25">
      <c r="A8">
        <v>5</v>
      </c>
      <c r="B8">
        <v>27</v>
      </c>
      <c r="C8">
        <v>1.75</v>
      </c>
      <c r="D8" s="1">
        <f>Table1[Force (N)]/(PI() * ((Table1[Diameter (mm)]/2))^2)</f>
        <v>1.3750987083139756</v>
      </c>
    </row>
    <row r="9" spans="1:4" x14ac:dyDescent="0.25">
      <c r="A9">
        <v>5</v>
      </c>
      <c r="B9">
        <v>35</v>
      </c>
      <c r="C9">
        <v>2</v>
      </c>
      <c r="D9" s="1">
        <f>Table1[Force (N)]/(PI() * ((Table1[Diameter (mm)]/2))^2)</f>
        <v>1.7825353626292277</v>
      </c>
    </row>
    <row r="10" spans="1:4" x14ac:dyDescent="0.25">
      <c r="A10">
        <v>6</v>
      </c>
      <c r="B10">
        <v>22</v>
      </c>
      <c r="C10">
        <v>1.25</v>
      </c>
      <c r="D10" s="1">
        <f>Table1[Force (N)]/(PI() * ((Table1[Diameter (mm)]/2))^2)</f>
        <v>0.77809083289371062</v>
      </c>
    </row>
    <row r="11" spans="1:4" x14ac:dyDescent="0.25">
      <c r="A11">
        <v>6</v>
      </c>
      <c r="B11">
        <v>28</v>
      </c>
      <c r="C11">
        <v>1.5</v>
      </c>
      <c r="D11" s="1">
        <f>Table1[Force (N)]/(PI() * ((Table1[Diameter (mm)]/2))^2)</f>
        <v>0.9902974236829043</v>
      </c>
    </row>
    <row r="12" spans="1:4" x14ac:dyDescent="0.25">
      <c r="A12">
        <v>6</v>
      </c>
      <c r="B12">
        <v>36</v>
      </c>
      <c r="C12">
        <v>1.75</v>
      </c>
      <c r="D12" s="1">
        <f>Table1[Force (N)]/(PI() * ((Table1[Diameter (mm)]/2))^2)</f>
        <v>1.2732395447351628</v>
      </c>
    </row>
    <row r="13" spans="1:4" x14ac:dyDescent="0.25">
      <c r="A13">
        <v>6</v>
      </c>
      <c r="B13">
        <v>46</v>
      </c>
      <c r="C13">
        <v>2</v>
      </c>
      <c r="D13" s="1">
        <f>Table1[Force (N)]/(PI() * ((Table1[Diameter (mm)]/2))^2)</f>
        <v>1.6269171960504858</v>
      </c>
    </row>
    <row r="14" spans="1:4" x14ac:dyDescent="0.25">
      <c r="A14">
        <v>8</v>
      </c>
      <c r="B14">
        <v>25</v>
      </c>
      <c r="C14">
        <v>1.25</v>
      </c>
      <c r="D14" s="1">
        <f>Table1[Force (N)]/(PI() * ((Table1[Diameter (mm)]/2))^2)</f>
        <v>0.49735919716217292</v>
      </c>
    </row>
    <row r="15" spans="1:4" x14ac:dyDescent="0.25">
      <c r="A15">
        <v>8</v>
      </c>
      <c r="B15">
        <v>30</v>
      </c>
      <c r="C15">
        <v>1.5</v>
      </c>
      <c r="D15" s="1">
        <f>Table1[Force (N)]/(PI() * ((Table1[Diameter (mm)]/2))^2)</f>
        <v>0.59683103659460757</v>
      </c>
    </row>
    <row r="16" spans="1:4" x14ac:dyDescent="0.25">
      <c r="A16">
        <v>8</v>
      </c>
      <c r="B16">
        <v>40</v>
      </c>
      <c r="C16">
        <v>1.75</v>
      </c>
      <c r="D16" s="1">
        <f>Table1[Force (N)]/(PI() * ((Table1[Diameter (mm)]/2))^2)</f>
        <v>0.79577471545947676</v>
      </c>
    </row>
    <row r="17" spans="1:4" x14ac:dyDescent="0.25">
      <c r="A17">
        <v>8</v>
      </c>
      <c r="B17">
        <v>50</v>
      </c>
      <c r="C17">
        <v>2</v>
      </c>
      <c r="D17" s="1">
        <f>Table1[Force (N)]/(PI() * ((Table1[Diameter (mm)]/2))^2)</f>
        <v>0.99471839432434583</v>
      </c>
    </row>
    <row r="18" spans="1:4" x14ac:dyDescent="0.25">
      <c r="A18">
        <v>10</v>
      </c>
      <c r="B18">
        <v>34</v>
      </c>
      <c r="C18">
        <v>1.25</v>
      </c>
      <c r="D18" s="1">
        <f>Table1[Force (N)]/(PI() * ((Table1[Diameter (mm)]/2))^2)</f>
        <v>0.43290144520995533</v>
      </c>
    </row>
    <row r="19" spans="1:4" x14ac:dyDescent="0.25">
      <c r="A19">
        <v>10</v>
      </c>
      <c r="B19">
        <v>46</v>
      </c>
      <c r="C19">
        <v>1.5</v>
      </c>
      <c r="D19" s="1">
        <f>Table1[Force (N)]/(PI() * ((Table1[Diameter (mm)]/2))^2)</f>
        <v>0.58569019057817484</v>
      </c>
    </row>
    <row r="20" spans="1:4" x14ac:dyDescent="0.25">
      <c r="A20">
        <v>10</v>
      </c>
      <c r="B20">
        <v>57</v>
      </c>
      <c r="C20">
        <v>1.75</v>
      </c>
      <c r="D20" s="1">
        <f>Table1[Force (N)]/(PI() * ((Table1[Diameter (mm)]/2))^2)</f>
        <v>0.72574654049904275</v>
      </c>
    </row>
    <row r="21" spans="1:4" x14ac:dyDescent="0.25">
      <c r="A21">
        <v>10</v>
      </c>
      <c r="B21">
        <v>69</v>
      </c>
      <c r="C21">
        <v>2</v>
      </c>
      <c r="D21" s="1">
        <f>Table1[Force (N)]/(PI() * ((Table1[Diameter (mm)]/2))^2)</f>
        <v>0.87853528586726226</v>
      </c>
    </row>
    <row r="23" spans="1:4" x14ac:dyDescent="0.25">
      <c r="A23">
        <v>4</v>
      </c>
      <c r="B23">
        <f>2*9.81</f>
        <v>19.62</v>
      </c>
      <c r="D23">
        <f>B23/(PI() * ((A23/2))^2)</f>
        <v>1.5613099917314934</v>
      </c>
    </row>
    <row r="24" spans="1:4" x14ac:dyDescent="0.25">
      <c r="A24">
        <v>5</v>
      </c>
      <c r="B24">
        <f t="shared" ref="B24:B27" si="0">2*9.81</f>
        <v>19.62</v>
      </c>
      <c r="D24">
        <f t="shared" ref="D24:D27" si="1">B24/(PI() * ((A24/2))^2)</f>
        <v>0.99923839470815567</v>
      </c>
    </row>
    <row r="25" spans="1:4" x14ac:dyDescent="0.25">
      <c r="A25">
        <v>6</v>
      </c>
      <c r="B25">
        <f t="shared" si="0"/>
        <v>19.62</v>
      </c>
      <c r="D25">
        <f t="shared" si="1"/>
        <v>0.69391555188066367</v>
      </c>
    </row>
    <row r="26" spans="1:4" x14ac:dyDescent="0.25">
      <c r="A26">
        <v>8</v>
      </c>
      <c r="B26">
        <f t="shared" si="0"/>
        <v>19.62</v>
      </c>
      <c r="D26">
        <f t="shared" si="1"/>
        <v>0.39032749793287336</v>
      </c>
    </row>
    <row r="27" spans="1:4" x14ac:dyDescent="0.25">
      <c r="A27">
        <v>10</v>
      </c>
      <c r="B27">
        <f t="shared" si="0"/>
        <v>19.62</v>
      </c>
      <c r="D27">
        <f t="shared" si="1"/>
        <v>0.24980959867703892</v>
      </c>
    </row>
    <row r="29" spans="1:4" x14ac:dyDescent="0.25">
      <c r="A29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S6" sqref="S6"/>
    </sheetView>
  </sheetViews>
  <sheetFormatPr defaultRowHeight="15" x14ac:dyDescent="0.25"/>
  <cols>
    <col min="1" max="1" width="17" bestFit="1" customWidth="1"/>
    <col min="2" max="2" width="11.42578125" bestFit="1" customWidth="1"/>
    <col min="3" max="3" width="8.42578125" bestFit="1" customWidth="1"/>
    <col min="4" max="4" width="14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4</v>
      </c>
      <c r="B2">
        <v>15</v>
      </c>
      <c r="C2">
        <v>1.25</v>
      </c>
      <c r="D2">
        <f>Table13[Force (N)]/(PI() * ((Table13[Diameter (mm)]/2))^2)</f>
        <v>1.1936620731892151</v>
      </c>
    </row>
    <row r="3" spans="1:4" x14ac:dyDescent="0.25">
      <c r="A3">
        <v>4</v>
      </c>
      <c r="B3">
        <v>19</v>
      </c>
      <c r="C3">
        <v>1.5</v>
      </c>
      <c r="D3">
        <f>Table13[Force (N)]/(PI() * ((Table13[Diameter (mm)]/2))^2)</f>
        <v>1.5119719593730057</v>
      </c>
    </row>
    <row r="4" spans="1:4" x14ac:dyDescent="0.25">
      <c r="A4">
        <v>4</v>
      </c>
      <c r="B4">
        <v>23</v>
      </c>
      <c r="C4">
        <v>1.75</v>
      </c>
      <c r="D4">
        <f>Table13[Force (N)]/(PI() * ((Table13[Diameter (mm)]/2))^2)</f>
        <v>1.8302818455567964</v>
      </c>
    </row>
    <row r="5" spans="1:4" x14ac:dyDescent="0.25">
      <c r="A5">
        <v>4</v>
      </c>
      <c r="B5">
        <v>30</v>
      </c>
      <c r="C5">
        <v>2</v>
      </c>
      <c r="D5">
        <f>Table13[Force (N)]/(PI() * ((Table13[Diameter (mm)]/2))^2)</f>
        <v>2.3873241463784303</v>
      </c>
    </row>
    <row r="6" spans="1:4" x14ac:dyDescent="0.25">
      <c r="A6">
        <v>6</v>
      </c>
      <c r="B6">
        <v>25</v>
      </c>
      <c r="C6">
        <v>1.25</v>
      </c>
      <c r="D6" s="1">
        <f>Table13[Force (N)]/(PI() * ((Table13[Diameter (mm)]/2))^2)</f>
        <v>0.88419412828830746</v>
      </c>
    </row>
    <row r="7" spans="1:4" x14ac:dyDescent="0.25">
      <c r="A7">
        <v>6</v>
      </c>
      <c r="B7">
        <v>30</v>
      </c>
      <c r="C7">
        <v>1.5</v>
      </c>
      <c r="D7" s="1">
        <f>Table13[Force (N)]/(PI() * ((Table13[Diameter (mm)]/2))^2)</f>
        <v>1.0610329539459689</v>
      </c>
    </row>
    <row r="8" spans="1:4" x14ac:dyDescent="0.25">
      <c r="A8">
        <v>6</v>
      </c>
      <c r="B8">
        <v>45</v>
      </c>
      <c r="C8">
        <v>1.75</v>
      </c>
      <c r="D8" s="1">
        <f>Table13[Force (N)]/(PI() * ((Table13[Diameter (mm)]/2))^2)</f>
        <v>1.5915494309189535</v>
      </c>
    </row>
    <row r="9" spans="1:4" x14ac:dyDescent="0.25">
      <c r="A9">
        <v>6</v>
      </c>
      <c r="B9">
        <v>85</v>
      </c>
      <c r="C9">
        <v>2</v>
      </c>
      <c r="D9" s="1">
        <f>Table13[Force (N)]/(PI() * ((Table13[Diameter (mm)]/2))^2)</f>
        <v>3.0062600361802452</v>
      </c>
    </row>
    <row r="10" spans="1:4" x14ac:dyDescent="0.25">
      <c r="A10">
        <v>8</v>
      </c>
      <c r="B10">
        <v>33</v>
      </c>
      <c r="C10">
        <v>1.25</v>
      </c>
      <c r="D10" s="1">
        <f>Table13[Force (N)]/(PI() * ((Table13[Diameter (mm)]/2))^2)</f>
        <v>0.65651414025406829</v>
      </c>
    </row>
    <row r="11" spans="1:4" x14ac:dyDescent="0.25">
      <c r="A11">
        <v>8</v>
      </c>
      <c r="B11">
        <v>44</v>
      </c>
      <c r="C11">
        <v>1.5</v>
      </c>
      <c r="D11" s="1">
        <f>Table13[Force (N)]/(PI() * ((Table13[Diameter (mm)]/2))^2)</f>
        <v>0.87535218700542439</v>
      </c>
    </row>
    <row r="12" spans="1:4" x14ac:dyDescent="0.25">
      <c r="A12">
        <v>8</v>
      </c>
      <c r="B12">
        <v>57</v>
      </c>
      <c r="C12">
        <v>1.75</v>
      </c>
      <c r="D12" s="1">
        <f>Table13[Force (N)]/(PI() * ((Table13[Diameter (mm)]/2))^2)</f>
        <v>1.1339789695297544</v>
      </c>
    </row>
    <row r="13" spans="1:4" x14ac:dyDescent="0.25">
      <c r="A13">
        <v>8</v>
      </c>
      <c r="B13">
        <v>74</v>
      </c>
      <c r="C13">
        <v>2</v>
      </c>
      <c r="D13" s="1">
        <f>Table13[Force (N)]/(PI() * ((Table13[Diameter (mm)]/2))^2)</f>
        <v>1.4721832236000318</v>
      </c>
    </row>
    <row r="14" spans="1:4" x14ac:dyDescent="0.25">
      <c r="A14">
        <v>10</v>
      </c>
      <c r="B14">
        <v>60</v>
      </c>
      <c r="C14">
        <v>1.25</v>
      </c>
      <c r="D14" s="1">
        <f>Table13[Force (N)]/(PI() * ((Table13[Diameter (mm)]/2))^2)</f>
        <v>0.76394372684109757</v>
      </c>
    </row>
    <row r="15" spans="1:4" x14ac:dyDescent="0.25">
      <c r="A15">
        <v>10</v>
      </c>
      <c r="B15">
        <v>80</v>
      </c>
      <c r="C15">
        <v>1.5</v>
      </c>
      <c r="D15" s="1">
        <f>Table13[Force (N)]/(PI() * ((Table13[Diameter (mm)]/2))^2)</f>
        <v>1.0185916357881302</v>
      </c>
    </row>
    <row r="16" spans="1:4" x14ac:dyDescent="0.25">
      <c r="A16">
        <v>10</v>
      </c>
      <c r="B16">
        <v>100</v>
      </c>
      <c r="C16">
        <v>1.75</v>
      </c>
      <c r="D16" s="1">
        <f>Table13[Force (N)]/(PI() * ((Table13[Diameter (mm)]/2))^2)</f>
        <v>1.2732395447351628</v>
      </c>
    </row>
    <row r="17" spans="1:4" x14ac:dyDescent="0.25">
      <c r="A17">
        <v>10</v>
      </c>
      <c r="B17">
        <v>120</v>
      </c>
      <c r="C17">
        <v>2</v>
      </c>
      <c r="D17" s="1">
        <f>Table13[Force (N)]/(PI() * ((Table13[Diameter (mm)]/2))^2)</f>
        <v>1.5278874536821951</v>
      </c>
    </row>
    <row r="19" spans="1:4" x14ac:dyDescent="0.25">
      <c r="A19">
        <v>4</v>
      </c>
      <c r="B19">
        <f>2*9.81</f>
        <v>19.62</v>
      </c>
      <c r="D19">
        <f>B19/(PI() * ((A19/2))^2)</f>
        <v>1.5613099917314934</v>
      </c>
    </row>
    <row r="20" spans="1:4" x14ac:dyDescent="0.25">
      <c r="A20">
        <v>6</v>
      </c>
      <c r="B20">
        <f t="shared" ref="B20:B22" si="0">2*9.81</f>
        <v>19.62</v>
      </c>
      <c r="D20">
        <f t="shared" ref="D20:D22" si="1">B20/(PI() * ((A20/2))^2)</f>
        <v>0.69391555188066367</v>
      </c>
    </row>
    <row r="21" spans="1:4" x14ac:dyDescent="0.25">
      <c r="A21">
        <v>8</v>
      </c>
      <c r="B21">
        <f t="shared" si="0"/>
        <v>19.62</v>
      </c>
      <c r="D21">
        <f t="shared" si="1"/>
        <v>0.39032749793287336</v>
      </c>
    </row>
    <row r="22" spans="1:4" x14ac:dyDescent="0.25">
      <c r="A22">
        <v>10</v>
      </c>
      <c r="B22">
        <f t="shared" si="0"/>
        <v>19.62</v>
      </c>
      <c r="D22">
        <f t="shared" si="1"/>
        <v>0.24980959867703892</v>
      </c>
    </row>
    <row r="24" spans="1:4" x14ac:dyDescent="0.25">
      <c r="A24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LastoFlex</vt:lpstr>
      <vt:lpstr>SuperFlex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2017-10-24T19:02:21Z</dcterms:created>
  <dcterms:modified xsi:type="dcterms:W3CDTF">2017-10-24T19:46:17Z</dcterms:modified>
</cp:coreProperties>
</file>