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rebecca_harding_students_plymouth_ac_uk/Documents/Charlie ROCO504/1- IEEE Report and Resources/"/>
    </mc:Choice>
  </mc:AlternateContent>
  <xr:revisionPtr revIDLastSave="11" documentId="8_{61007AD5-9065-45A0-8AD4-3F790920A741}" xr6:coauthVersionLast="40" xr6:coauthVersionMax="40" xr10:uidLastSave="{E6C2C971-693B-41F2-AD7E-0673A49A6118}"/>
  <bookViews>
    <workbookView xWindow="0" yWindow="0" windowWidth="7470" windowHeight="2535" xr2:uid="{221631A7-DB49-4377-9F19-6C50E71C1D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1" i="1" l="1"/>
  <c r="T13" i="1" s="1"/>
  <c r="W14" i="1"/>
  <c r="W15" i="1"/>
  <c r="W16" i="1" s="1"/>
  <c r="W18" i="1" s="1"/>
  <c r="S18" i="1" s="1"/>
  <c r="W21" i="1"/>
  <c r="W22" i="1"/>
  <c r="W23" i="1" s="1"/>
  <c r="W25" i="1" s="1"/>
  <c r="K13" i="1" l="1"/>
  <c r="G129" i="1" l="1"/>
  <c r="J129" i="1" s="1"/>
  <c r="K129" i="1" s="1"/>
  <c r="L129" i="1" s="1"/>
  <c r="G128" i="1"/>
  <c r="J128" i="1" s="1"/>
  <c r="K128" i="1" s="1"/>
  <c r="L128" i="1" s="1"/>
  <c r="G127" i="1"/>
  <c r="G126" i="1"/>
  <c r="J126" i="1" s="1"/>
  <c r="K126" i="1" s="1"/>
  <c r="G125" i="1"/>
  <c r="J125" i="1" s="1"/>
  <c r="K125" i="1" s="1"/>
  <c r="G124" i="1"/>
  <c r="G123" i="1"/>
  <c r="J123" i="1" s="1"/>
  <c r="K123" i="1" s="1"/>
  <c r="L123" i="1" s="1"/>
  <c r="G122" i="1"/>
  <c r="J122" i="1" s="1"/>
  <c r="K122" i="1" s="1"/>
  <c r="L122" i="1" s="1"/>
  <c r="H121" i="1"/>
  <c r="G121" i="1"/>
  <c r="J121" i="1" s="1"/>
  <c r="K121" i="1" s="1"/>
  <c r="L121" i="1" s="1"/>
  <c r="H120" i="1"/>
  <c r="G120" i="1"/>
  <c r="J120" i="1" s="1"/>
  <c r="K120" i="1" s="1"/>
  <c r="L120" i="1" s="1"/>
  <c r="G119" i="1"/>
  <c r="H119" i="1" s="1"/>
  <c r="G118" i="1"/>
  <c r="J118" i="1" s="1"/>
  <c r="K118" i="1" s="1"/>
  <c r="G114" i="1"/>
  <c r="G113" i="1"/>
  <c r="H113" i="1" s="1"/>
  <c r="G112" i="1"/>
  <c r="G111" i="1"/>
  <c r="J111" i="1" s="1"/>
  <c r="K111" i="1" s="1"/>
  <c r="L111" i="1" s="1"/>
  <c r="H110" i="1"/>
  <c r="G110" i="1"/>
  <c r="J110" i="1" s="1"/>
  <c r="K110" i="1" s="1"/>
  <c r="L110" i="1" s="1"/>
  <c r="G109" i="1"/>
  <c r="J109" i="1" s="1"/>
  <c r="K109" i="1" s="1"/>
  <c r="G108" i="1"/>
  <c r="J108" i="1" s="1"/>
  <c r="K108" i="1" s="1"/>
  <c r="L108" i="1" s="1"/>
  <c r="G107" i="1"/>
  <c r="G106" i="1"/>
  <c r="J105" i="1"/>
  <c r="K105" i="1" s="1"/>
  <c r="L105" i="1" s="1"/>
  <c r="G105" i="1"/>
  <c r="H105" i="1" s="1"/>
  <c r="G104" i="1"/>
  <c r="G103" i="1"/>
  <c r="J103" i="1" s="1"/>
  <c r="K103" i="1" s="1"/>
  <c r="L103" i="1" s="1"/>
  <c r="G99" i="1"/>
  <c r="G98" i="1"/>
  <c r="H98" i="1" s="1"/>
  <c r="G97" i="1"/>
  <c r="G96" i="1"/>
  <c r="H96" i="1" s="1"/>
  <c r="G95" i="1"/>
  <c r="J95" i="1" s="1"/>
  <c r="K95" i="1" s="1"/>
  <c r="L95" i="1" s="1"/>
  <c r="G94" i="1"/>
  <c r="G93" i="1"/>
  <c r="J93" i="1" s="1"/>
  <c r="K93" i="1" s="1"/>
  <c r="L93" i="1" s="1"/>
  <c r="G92" i="1"/>
  <c r="H92" i="1" s="1"/>
  <c r="G91" i="1"/>
  <c r="G90" i="1"/>
  <c r="H90" i="1" s="1"/>
  <c r="G89" i="1"/>
  <c r="J88" i="1"/>
  <c r="K88" i="1" s="1"/>
  <c r="L88" i="1" s="1"/>
  <c r="G88" i="1"/>
  <c r="H88" i="1" s="1"/>
  <c r="G84" i="1"/>
  <c r="J84" i="1" s="1"/>
  <c r="K84" i="1" s="1"/>
  <c r="L84" i="1" s="1"/>
  <c r="G83" i="1"/>
  <c r="G82" i="1"/>
  <c r="G81" i="1"/>
  <c r="H81" i="1" s="1"/>
  <c r="G80" i="1"/>
  <c r="G79" i="1"/>
  <c r="J79" i="1" s="1"/>
  <c r="K79" i="1" s="1"/>
  <c r="L79" i="1" s="1"/>
  <c r="J78" i="1"/>
  <c r="K78" i="1" s="1"/>
  <c r="L78" i="1" s="1"/>
  <c r="G78" i="1"/>
  <c r="H78" i="1" s="1"/>
  <c r="G77" i="1"/>
  <c r="G76" i="1"/>
  <c r="J76" i="1" s="1"/>
  <c r="K76" i="1" s="1"/>
  <c r="L76" i="1" s="1"/>
  <c r="G75" i="1"/>
  <c r="H75" i="1" s="1"/>
  <c r="G74" i="1"/>
  <c r="J74" i="1" s="1"/>
  <c r="K74" i="1" s="1"/>
  <c r="G73" i="1"/>
  <c r="H73" i="1" s="1"/>
  <c r="G69" i="1"/>
  <c r="G68" i="1"/>
  <c r="H68" i="1" s="1"/>
  <c r="G67" i="1"/>
  <c r="G66" i="1"/>
  <c r="J66" i="1" s="1"/>
  <c r="K66" i="1" s="1"/>
  <c r="L66" i="1" s="1"/>
  <c r="G65" i="1"/>
  <c r="J65" i="1" s="1"/>
  <c r="K65" i="1" s="1"/>
  <c r="L65" i="1" s="1"/>
  <c r="G64" i="1"/>
  <c r="G63" i="1"/>
  <c r="J63" i="1" s="1"/>
  <c r="K63" i="1" s="1"/>
  <c r="L63" i="1" s="1"/>
  <c r="G62" i="1"/>
  <c r="J61" i="1"/>
  <c r="K61" i="1" s="1"/>
  <c r="G61" i="1"/>
  <c r="H61" i="1" s="1"/>
  <c r="G60" i="1"/>
  <c r="H60" i="1" s="1"/>
  <c r="G59" i="1"/>
  <c r="G58" i="1"/>
  <c r="H58" i="1" s="1"/>
  <c r="G54" i="1"/>
  <c r="G53" i="1"/>
  <c r="H53" i="1" s="1"/>
  <c r="G52" i="1"/>
  <c r="G51" i="1"/>
  <c r="H51" i="1" s="1"/>
  <c r="G50" i="1"/>
  <c r="J50" i="1" s="1"/>
  <c r="K50" i="1" s="1"/>
  <c r="L50" i="1" s="1"/>
  <c r="G49" i="1"/>
  <c r="J49" i="1" s="1"/>
  <c r="K49" i="1" s="1"/>
  <c r="L49" i="1" s="1"/>
  <c r="G48" i="1"/>
  <c r="J48" i="1" s="1"/>
  <c r="K48" i="1" s="1"/>
  <c r="L48" i="1" s="1"/>
  <c r="G47" i="1"/>
  <c r="G46" i="1"/>
  <c r="G45" i="1"/>
  <c r="H45" i="1" s="1"/>
  <c r="G44" i="1"/>
  <c r="G43" i="1"/>
  <c r="H43" i="1" s="1"/>
  <c r="G39" i="1"/>
  <c r="G38" i="1"/>
  <c r="H38" i="1" s="1"/>
  <c r="G37" i="1"/>
  <c r="J37" i="1" s="1"/>
  <c r="K37" i="1" s="1"/>
  <c r="G36" i="1"/>
  <c r="H36" i="1" s="1"/>
  <c r="G35" i="1"/>
  <c r="J35" i="1" s="1"/>
  <c r="K35" i="1" s="1"/>
  <c r="L35" i="1" s="1"/>
  <c r="G34" i="1"/>
  <c r="G33" i="1"/>
  <c r="J33" i="1" s="1"/>
  <c r="K33" i="1" s="1"/>
  <c r="L33" i="1" s="1"/>
  <c r="G32" i="1"/>
  <c r="G31" i="1"/>
  <c r="G30" i="1"/>
  <c r="H30" i="1" s="1"/>
  <c r="G29" i="1"/>
  <c r="J29" i="1" s="1"/>
  <c r="K29" i="1" s="1"/>
  <c r="G28" i="1"/>
  <c r="H28" i="1" s="1"/>
  <c r="G24" i="1"/>
  <c r="H24" i="1" s="1"/>
  <c r="J24" i="1"/>
  <c r="K24" i="1" s="1"/>
  <c r="L24" i="1" s="1"/>
  <c r="G20" i="1"/>
  <c r="H20" i="1" s="1"/>
  <c r="G21" i="1"/>
  <c r="J21" i="1" s="1"/>
  <c r="K21" i="1" s="1"/>
  <c r="H21" i="1"/>
  <c r="G22" i="1"/>
  <c r="H22" i="1" s="1"/>
  <c r="G23" i="1"/>
  <c r="H23" i="1" s="1"/>
  <c r="G14" i="1"/>
  <c r="H14" i="1" s="1"/>
  <c r="G15" i="1"/>
  <c r="H15" i="1" s="1"/>
  <c r="G16" i="1"/>
  <c r="H16" i="1" s="1"/>
  <c r="G17" i="1"/>
  <c r="H17" i="1" s="1"/>
  <c r="J17" i="1"/>
  <c r="K17" i="1" s="1"/>
  <c r="G18" i="1"/>
  <c r="J18" i="1" s="1"/>
  <c r="K18" i="1" s="1"/>
  <c r="L18" i="1" s="1"/>
  <c r="G19" i="1"/>
  <c r="J19" i="1" s="1"/>
  <c r="K19" i="1" s="1"/>
  <c r="G13" i="1"/>
  <c r="H13" i="1" s="1"/>
  <c r="W8" i="1"/>
  <c r="V8" i="1"/>
  <c r="W7" i="1"/>
  <c r="V7" i="1"/>
  <c r="W6" i="1"/>
  <c r="V6" i="1"/>
  <c r="W5" i="1"/>
  <c r="V5" i="1"/>
  <c r="W4" i="1"/>
  <c r="V4" i="1"/>
  <c r="J45" i="1" l="1"/>
  <c r="K45" i="1" s="1"/>
  <c r="L45" i="1" s="1"/>
  <c r="H122" i="1"/>
  <c r="H37" i="1"/>
  <c r="H93" i="1"/>
  <c r="J20" i="1"/>
  <c r="K20" i="1" s="1"/>
  <c r="L20" i="1" s="1"/>
  <c r="J28" i="1"/>
  <c r="K28" i="1" s="1"/>
  <c r="L28" i="1" s="1"/>
  <c r="H49" i="1"/>
  <c r="J113" i="1"/>
  <c r="K113" i="1" s="1"/>
  <c r="L113" i="1" s="1"/>
  <c r="H123" i="1"/>
  <c r="H128" i="1"/>
  <c r="J98" i="1"/>
  <c r="K98" i="1" s="1"/>
  <c r="L98" i="1" s="1"/>
  <c r="H48" i="1"/>
  <c r="J53" i="1"/>
  <c r="K53" i="1" s="1"/>
  <c r="L53" i="1" s="1"/>
  <c r="H129" i="1"/>
  <c r="L125" i="1"/>
  <c r="J124" i="1"/>
  <c r="K124" i="1" s="1"/>
  <c r="L124" i="1" s="1"/>
  <c r="L118" i="1"/>
  <c r="H125" i="1"/>
  <c r="L126" i="1"/>
  <c r="H127" i="1"/>
  <c r="J119" i="1"/>
  <c r="K119" i="1" s="1"/>
  <c r="L119" i="1" s="1"/>
  <c r="H124" i="1"/>
  <c r="J127" i="1"/>
  <c r="K127" i="1" s="1"/>
  <c r="L127" i="1" s="1"/>
  <c r="H118" i="1"/>
  <c r="H126" i="1"/>
  <c r="J107" i="1"/>
  <c r="K107" i="1" s="1"/>
  <c r="L107" i="1" s="1"/>
  <c r="H112" i="1"/>
  <c r="J104" i="1"/>
  <c r="K104" i="1" s="1"/>
  <c r="L104" i="1" s="1"/>
  <c r="H114" i="1"/>
  <c r="H107" i="1"/>
  <c r="J112" i="1"/>
  <c r="K112" i="1" s="1"/>
  <c r="L112" i="1" s="1"/>
  <c r="H103" i="1"/>
  <c r="H111" i="1"/>
  <c r="J114" i="1"/>
  <c r="K114" i="1" s="1"/>
  <c r="L114" i="1" s="1"/>
  <c r="J106" i="1"/>
  <c r="K106" i="1" s="1"/>
  <c r="L106" i="1" s="1"/>
  <c r="H108" i="1"/>
  <c r="L109" i="1"/>
  <c r="H104" i="1"/>
  <c r="H109" i="1"/>
  <c r="H106" i="1"/>
  <c r="J30" i="1"/>
  <c r="K30" i="1" s="1"/>
  <c r="L30" i="1" s="1"/>
  <c r="H35" i="1"/>
  <c r="J38" i="1"/>
  <c r="K38" i="1" s="1"/>
  <c r="L38" i="1" s="1"/>
  <c r="H50" i="1"/>
  <c r="J68" i="1"/>
  <c r="K68" i="1" s="1"/>
  <c r="L68" i="1" s="1"/>
  <c r="J81" i="1"/>
  <c r="K81" i="1" s="1"/>
  <c r="L81" i="1" s="1"/>
  <c r="H95" i="1"/>
  <c r="J90" i="1"/>
  <c r="K90" i="1" s="1"/>
  <c r="L90" i="1" s="1"/>
  <c r="J36" i="1"/>
  <c r="K36" i="1" s="1"/>
  <c r="L36" i="1" s="1"/>
  <c r="J43" i="1"/>
  <c r="K43" i="1" s="1"/>
  <c r="L43" i="1" s="1"/>
  <c r="J51" i="1"/>
  <c r="K51" i="1" s="1"/>
  <c r="L51" i="1" s="1"/>
  <c r="J60" i="1"/>
  <c r="K60" i="1" s="1"/>
  <c r="L60" i="1" s="1"/>
  <c r="H65" i="1"/>
  <c r="J96" i="1"/>
  <c r="K96" i="1" s="1"/>
  <c r="L96" i="1" s="1"/>
  <c r="H33" i="1"/>
  <c r="J73" i="1"/>
  <c r="K73" i="1" s="1"/>
  <c r="L73" i="1" s="1"/>
  <c r="H79" i="1"/>
  <c r="L74" i="1"/>
  <c r="H97" i="1"/>
  <c r="J89" i="1"/>
  <c r="K89" i="1" s="1"/>
  <c r="L89" i="1" s="1"/>
  <c r="H94" i="1"/>
  <c r="J97" i="1"/>
  <c r="K97" i="1" s="1"/>
  <c r="L97" i="1" s="1"/>
  <c r="J92" i="1"/>
  <c r="K92" i="1" s="1"/>
  <c r="L92" i="1" s="1"/>
  <c r="H91" i="1"/>
  <c r="J94" i="1"/>
  <c r="K94" i="1" s="1"/>
  <c r="L94" i="1" s="1"/>
  <c r="H99" i="1"/>
  <c r="H89" i="1"/>
  <c r="J91" i="1"/>
  <c r="K91" i="1" s="1"/>
  <c r="L91" i="1" s="1"/>
  <c r="J99" i="1"/>
  <c r="K99" i="1" s="1"/>
  <c r="L99" i="1" s="1"/>
  <c r="H83" i="1"/>
  <c r="J75" i="1"/>
  <c r="K75" i="1" s="1"/>
  <c r="L75" i="1" s="1"/>
  <c r="J83" i="1"/>
  <c r="K83" i="1" s="1"/>
  <c r="L83" i="1" s="1"/>
  <c r="J80" i="1"/>
  <c r="K80" i="1" s="1"/>
  <c r="L80" i="1" s="1"/>
  <c r="H80" i="1"/>
  <c r="H77" i="1"/>
  <c r="H74" i="1"/>
  <c r="J77" i="1"/>
  <c r="K77" i="1" s="1"/>
  <c r="L77" i="1" s="1"/>
  <c r="H82" i="1"/>
  <c r="J82" i="1"/>
  <c r="K82" i="1" s="1"/>
  <c r="L82" i="1" s="1"/>
  <c r="H76" i="1"/>
  <c r="H84" i="1"/>
  <c r="L61" i="1"/>
  <c r="H29" i="1"/>
  <c r="L37" i="1"/>
  <c r="H59" i="1"/>
  <c r="J62" i="1"/>
  <c r="K62" i="1" s="1"/>
  <c r="L62" i="1" s="1"/>
  <c r="H67" i="1"/>
  <c r="J59" i="1"/>
  <c r="K59" i="1" s="1"/>
  <c r="L59" i="1" s="1"/>
  <c r="H64" i="1"/>
  <c r="J67" i="1"/>
  <c r="K67" i="1" s="1"/>
  <c r="L67" i="1" s="1"/>
  <c r="H62" i="1"/>
  <c r="J64" i="1"/>
  <c r="K64" i="1" s="1"/>
  <c r="L64" i="1" s="1"/>
  <c r="H69" i="1"/>
  <c r="H66" i="1"/>
  <c r="J69" i="1"/>
  <c r="K69" i="1" s="1"/>
  <c r="L69" i="1" s="1"/>
  <c r="J58" i="1"/>
  <c r="K58" i="1" s="1"/>
  <c r="L58" i="1" s="1"/>
  <c r="H63" i="1"/>
  <c r="H44" i="1"/>
  <c r="J47" i="1"/>
  <c r="K47" i="1" s="1"/>
  <c r="L47" i="1" s="1"/>
  <c r="H52" i="1"/>
  <c r="H47" i="1"/>
  <c r="J44" i="1"/>
  <c r="K44" i="1" s="1"/>
  <c r="L44" i="1" s="1"/>
  <c r="H46" i="1"/>
  <c r="H54" i="1"/>
  <c r="J52" i="1"/>
  <c r="K52" i="1" s="1"/>
  <c r="L52" i="1" s="1"/>
  <c r="J46" i="1"/>
  <c r="K46" i="1" s="1"/>
  <c r="L46" i="1" s="1"/>
  <c r="J54" i="1"/>
  <c r="K54" i="1" s="1"/>
  <c r="L54" i="1" s="1"/>
  <c r="L29" i="1"/>
  <c r="H32" i="1"/>
  <c r="J32" i="1"/>
  <c r="K32" i="1" s="1"/>
  <c r="L32" i="1" s="1"/>
  <c r="H34" i="1"/>
  <c r="H31" i="1"/>
  <c r="J34" i="1"/>
  <c r="K34" i="1" s="1"/>
  <c r="L34" i="1" s="1"/>
  <c r="H39" i="1"/>
  <c r="J31" i="1"/>
  <c r="K31" i="1" s="1"/>
  <c r="L31" i="1" s="1"/>
  <c r="J39" i="1"/>
  <c r="K39" i="1" s="1"/>
  <c r="L39" i="1" s="1"/>
  <c r="L21" i="1"/>
  <c r="J22" i="1"/>
  <c r="K22" i="1" s="1"/>
  <c r="L22" i="1" s="1"/>
  <c r="J23" i="1"/>
  <c r="K23" i="1" s="1"/>
  <c r="L23" i="1" s="1"/>
  <c r="H19" i="1"/>
  <c r="H18" i="1"/>
  <c r="J14" i="1"/>
  <c r="K14" i="1" s="1"/>
  <c r="L14" i="1" s="1"/>
  <c r="L17" i="1"/>
  <c r="J15" i="1"/>
  <c r="K15" i="1" s="1"/>
  <c r="L15" i="1" s="1"/>
  <c r="L19" i="1"/>
  <c r="J16" i="1"/>
  <c r="K16" i="1" s="1"/>
  <c r="L16" i="1" s="1"/>
  <c r="J13" i="1"/>
  <c r="L13" i="1" s="1"/>
</calcChain>
</file>

<file path=xl/sharedStrings.xml><?xml version="1.0" encoding="utf-8"?>
<sst xmlns="http://schemas.openxmlformats.org/spreadsheetml/2006/main" count="213" uniqueCount="46">
  <si>
    <t>Gear Ratio</t>
  </si>
  <si>
    <t>Motor Torque</t>
  </si>
  <si>
    <t>Wheel Torque</t>
  </si>
  <si>
    <t>Newtons</t>
  </si>
  <si>
    <t>X:1</t>
  </si>
  <si>
    <t>Newton</t>
  </si>
  <si>
    <t>Wheel Speed</t>
  </si>
  <si>
    <t>RPM +/- 10%</t>
  </si>
  <si>
    <t>Name</t>
  </si>
  <si>
    <t>Motor Speed</t>
  </si>
  <si>
    <t>Mass</t>
  </si>
  <si>
    <t>Gravity</t>
  </si>
  <si>
    <t>Incline</t>
  </si>
  <si>
    <t>kg</t>
  </si>
  <si>
    <t>degrees</t>
  </si>
  <si>
    <t>m/s</t>
  </si>
  <si>
    <t>Normal Force</t>
  </si>
  <si>
    <t>Friction Force</t>
  </si>
  <si>
    <t>Static Coefficient of Fricition</t>
  </si>
  <si>
    <t>Push Force</t>
  </si>
  <si>
    <t>mgsin()</t>
  </si>
  <si>
    <t>radians</t>
  </si>
  <si>
    <t>Ff</t>
  </si>
  <si>
    <t>Fn</t>
  </si>
  <si>
    <t>Fpush</t>
  </si>
  <si>
    <t>μs</t>
  </si>
  <si>
    <t>Ninja Flex Smooth</t>
  </si>
  <si>
    <t>Ninja Flex Spikes</t>
  </si>
  <si>
    <t>TPE90A Smooth</t>
  </si>
  <si>
    <t>TPE90A Spikes</t>
  </si>
  <si>
    <t>SemiFlex Smooth</t>
  </si>
  <si>
    <t>SemiFlex Spikes</t>
  </si>
  <si>
    <t>Silicone Smooth</t>
  </si>
  <si>
    <t>Kevlar Smooth</t>
  </si>
  <si>
    <t>Mass of Interior</t>
  </si>
  <si>
    <t xml:space="preserve">Small </t>
  </si>
  <si>
    <t>Large</t>
  </si>
  <si>
    <t>How much more?</t>
  </si>
  <si>
    <t xml:space="preserve">Sphere small </t>
  </si>
  <si>
    <t>Overall</t>
  </si>
  <si>
    <t>Volume</t>
  </si>
  <si>
    <t>Density</t>
  </si>
  <si>
    <t>Inner</t>
  </si>
  <si>
    <t>Outer</t>
  </si>
  <si>
    <t>Radius</t>
  </si>
  <si>
    <t>Mass of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</si>
</sst>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4" xfId="0" applyBorder="1"/>
    <xf numFmtId="164" fontId="0" fillId="0" borderId="0" xfId="0" applyNumberFormat="1"/>
    <xf numFmtId="3" fontId="0" fillId="0" borderId="0" xfId="0" applyNumberFormat="1"/>
    <xf numFmtId="0" fontId="0" fillId="0" borderId="4" xfId="0" applyFill="1" applyBorder="1"/>
    <xf numFmtId="164" fontId="2" fillId="2" borderId="0" xfId="2" applyNumberFormat="1"/>
    <xf numFmtId="3" fontId="2" fillId="2" borderId="0" xfId="2" applyNumberFormat="1"/>
    <xf numFmtId="0" fontId="2" fillId="2" borderId="0" xfId="2"/>
    <xf numFmtId="0" fontId="3" fillId="3" borderId="2" xfId="3"/>
    <xf numFmtId="0" fontId="2" fillId="2" borderId="6" xfId="2" applyBorder="1"/>
    <xf numFmtId="0" fontId="4" fillId="4" borderId="3" xfId="4"/>
    <xf numFmtId="0" fontId="5" fillId="0" borderId="0" xfId="5"/>
    <xf numFmtId="0" fontId="1" fillId="0" borderId="1" xfId="1"/>
    <xf numFmtId="0" fontId="5" fillId="0" borderId="5" xfId="5" applyBorder="1"/>
    <xf numFmtId="0" fontId="1" fillId="0" borderId="0" xfId="1" applyBorder="1"/>
    <xf numFmtId="0" fontId="2" fillId="2" borderId="7" xfId="2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</cellXfs>
  <cellStyles count="6">
    <cellStyle name="Calculation" xfId="3" builtinId="22"/>
    <cellStyle name="Check Cell" xfId="4" builtinId="23"/>
    <cellStyle name="Explanatory Text" xfId="5" builtinId="53"/>
    <cellStyle name="Good" xfId="2" builtinId="26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8618-AF3B-4CD2-A390-2D59F84B328B}">
  <dimension ref="A2:W130"/>
  <sheetViews>
    <sheetView tabSelected="1" topLeftCell="A10" zoomScale="85" zoomScaleNormal="85" workbookViewId="0">
      <selection activeCell="C116" sqref="C116"/>
    </sheetView>
  </sheetViews>
  <sheetFormatPr defaultRowHeight="15" x14ac:dyDescent="0.25"/>
  <cols>
    <col min="1" max="3" width="26.7109375" customWidth="1"/>
    <col min="4" max="4" width="7.5703125" customWidth="1"/>
    <col min="5" max="5" width="9.85546875" bestFit="1" customWidth="1"/>
    <col min="6" max="6" width="9.140625" bestFit="1" customWidth="1"/>
    <col min="7" max="8" width="12" bestFit="1" customWidth="1"/>
    <col min="9" max="9" width="35.85546875" bestFit="1" customWidth="1"/>
    <col min="10" max="10" width="17.5703125" bestFit="1" customWidth="1"/>
    <col min="11" max="11" width="17.7109375" bestFit="1" customWidth="1"/>
    <col min="12" max="12" width="14.42578125" bestFit="1" customWidth="1"/>
    <col min="18" max="18" width="6.28515625" bestFit="1" customWidth="1"/>
    <col min="19" max="19" width="17" bestFit="1" customWidth="1"/>
    <col min="20" max="20" width="12.42578125" bestFit="1" customWidth="1"/>
    <col min="21" max="21" width="10.140625" bestFit="1" customWidth="1"/>
    <col min="22" max="22" width="13.7109375" bestFit="1" customWidth="1"/>
    <col min="23" max="23" width="12.85546875" bestFit="1" customWidth="1"/>
  </cols>
  <sheetData>
    <row r="2" spans="1:23" x14ac:dyDescent="0.25">
      <c r="R2" s="1" t="s">
        <v>8</v>
      </c>
      <c r="S2" s="1" t="s">
        <v>1</v>
      </c>
      <c r="T2" s="1" t="s">
        <v>9</v>
      </c>
      <c r="U2" s="1" t="s">
        <v>0</v>
      </c>
      <c r="V2" s="1" t="s">
        <v>2</v>
      </c>
      <c r="W2" s="4" t="s">
        <v>6</v>
      </c>
    </row>
    <row r="3" spans="1:23" x14ac:dyDescent="0.25">
      <c r="R3" s="1"/>
      <c r="S3" s="1" t="s">
        <v>3</v>
      </c>
      <c r="T3" s="1" t="s">
        <v>7</v>
      </c>
      <c r="U3" s="1" t="s">
        <v>4</v>
      </c>
      <c r="V3" s="1" t="s">
        <v>5</v>
      </c>
      <c r="W3" s="1" t="s">
        <v>7</v>
      </c>
    </row>
    <row r="4" spans="1:23" x14ac:dyDescent="0.25">
      <c r="R4" s="7"/>
      <c r="S4" s="5">
        <v>9.7999999999999997E-3</v>
      </c>
      <c r="T4" s="6">
        <v>19800</v>
      </c>
      <c r="U4" s="7">
        <v>50</v>
      </c>
      <c r="V4" s="7">
        <f>S4*U4</f>
        <v>0.49</v>
      </c>
      <c r="W4" s="7">
        <f>T4/U4</f>
        <v>396</v>
      </c>
    </row>
    <row r="5" spans="1:23" x14ac:dyDescent="0.25">
      <c r="E5" s="2"/>
      <c r="F5" s="2"/>
      <c r="G5" s="3"/>
      <c r="H5" s="3"/>
      <c r="S5" s="2">
        <v>9.7999999999999997E-3</v>
      </c>
      <c r="T5" s="3">
        <v>19800</v>
      </c>
      <c r="U5">
        <v>11</v>
      </c>
      <c r="V5">
        <f t="shared" ref="V5:V8" si="0">S5*U5</f>
        <v>0.10779999999999999</v>
      </c>
      <c r="W5">
        <f t="shared" ref="W5:W8" si="1">T5/U5</f>
        <v>1800</v>
      </c>
    </row>
    <row r="6" spans="1:23" x14ac:dyDescent="0.25">
      <c r="E6" s="2"/>
      <c r="F6" s="2"/>
      <c r="G6" s="3"/>
      <c r="H6" s="3"/>
      <c r="S6" s="2">
        <v>9.7999999999999997E-3</v>
      </c>
      <c r="T6" s="3">
        <v>19800</v>
      </c>
      <c r="U6">
        <v>20</v>
      </c>
      <c r="V6">
        <f t="shared" si="0"/>
        <v>0.19600000000000001</v>
      </c>
      <c r="W6">
        <f t="shared" si="1"/>
        <v>990</v>
      </c>
    </row>
    <row r="7" spans="1:23" x14ac:dyDescent="0.25">
      <c r="E7" s="2"/>
      <c r="F7" s="2"/>
      <c r="G7" s="3"/>
      <c r="H7" s="3"/>
      <c r="S7" s="2">
        <v>9.7999999999999997E-3</v>
      </c>
      <c r="T7" s="3">
        <v>19800</v>
      </c>
      <c r="U7">
        <v>298</v>
      </c>
      <c r="V7">
        <f t="shared" si="0"/>
        <v>2.9203999999999999</v>
      </c>
      <c r="W7">
        <f t="shared" si="1"/>
        <v>66.442953020134226</v>
      </c>
    </row>
    <row r="8" spans="1:23" x14ac:dyDescent="0.25">
      <c r="E8" s="2"/>
      <c r="F8" s="2"/>
      <c r="G8" s="3"/>
      <c r="H8" s="3"/>
      <c r="S8" s="2">
        <v>9.7999999999999997E-3</v>
      </c>
      <c r="T8" s="3">
        <v>19800</v>
      </c>
      <c r="U8">
        <v>1006</v>
      </c>
      <c r="V8">
        <f t="shared" si="0"/>
        <v>9.8588000000000005</v>
      </c>
      <c r="W8">
        <f t="shared" si="1"/>
        <v>19.681908548707753</v>
      </c>
    </row>
    <row r="11" spans="1:23" ht="20.25" thickBot="1" x14ac:dyDescent="0.35">
      <c r="A11" s="12" t="s">
        <v>8</v>
      </c>
      <c r="B11" s="12" t="s">
        <v>34</v>
      </c>
      <c r="C11" s="12" t="s">
        <v>45</v>
      </c>
      <c r="D11" s="12" t="s">
        <v>10</v>
      </c>
      <c r="E11" s="12" t="s">
        <v>11</v>
      </c>
      <c r="F11" s="12" t="s">
        <v>12</v>
      </c>
      <c r="G11" s="12" t="s">
        <v>12</v>
      </c>
      <c r="H11" s="12" t="s">
        <v>20</v>
      </c>
      <c r="I11" s="12" t="s">
        <v>18</v>
      </c>
      <c r="J11" s="12" t="s">
        <v>16</v>
      </c>
      <c r="K11" s="12" t="s">
        <v>17</v>
      </c>
      <c r="L11" s="14" t="s">
        <v>19</v>
      </c>
      <c r="S11" t="s">
        <v>35</v>
      </c>
      <c r="T11">
        <v>5.0000000000000001E-3</v>
      </c>
      <c r="U11">
        <f>T11*8</f>
        <v>0.04</v>
      </c>
    </row>
    <row r="12" spans="1:23" ht="16.5" thickTop="1" thickBot="1" x14ac:dyDescent="0.3">
      <c r="A12" s="11"/>
      <c r="B12" s="11" t="s">
        <v>13</v>
      </c>
      <c r="C12" s="11" t="s">
        <v>13</v>
      </c>
      <c r="D12" s="11" t="s">
        <v>13</v>
      </c>
      <c r="E12" s="11" t="s">
        <v>15</v>
      </c>
      <c r="F12" s="11" t="s">
        <v>14</v>
      </c>
      <c r="G12" s="11" t="s">
        <v>21</v>
      </c>
      <c r="H12" s="11"/>
      <c r="I12" s="11" t="s">
        <v>25</v>
      </c>
      <c r="J12" s="11" t="s">
        <v>23</v>
      </c>
      <c r="K12" s="11" t="s">
        <v>22</v>
      </c>
      <c r="L12" s="13" t="s">
        <v>24</v>
      </c>
      <c r="S12" t="s">
        <v>36</v>
      </c>
      <c r="T12">
        <v>1.7000000000000001E-2</v>
      </c>
    </row>
    <row r="13" spans="1:23" ht="16.5" thickTop="1" thickBot="1" x14ac:dyDescent="0.3">
      <c r="A13" s="10" t="s">
        <v>26</v>
      </c>
      <c r="B13" s="10">
        <v>0.2</v>
      </c>
      <c r="C13" s="10">
        <v>0.25</v>
      </c>
      <c r="D13" s="10">
        <v>0.75</v>
      </c>
      <c r="E13" s="8">
        <v>9.81</v>
      </c>
      <c r="F13" s="10">
        <v>5</v>
      </c>
      <c r="G13" s="8">
        <f>(F13/360)*2*PI()</f>
        <v>8.7266462599716474E-2</v>
      </c>
      <c r="H13" s="8">
        <f>D13*E13*SIN(G13)</f>
        <v>0.6412483772658949</v>
      </c>
      <c r="I13" s="10">
        <v>0.69</v>
      </c>
      <c r="J13" s="8">
        <f>D13*E13*COS(G13)</f>
        <v>7.3295024912100182</v>
      </c>
      <c r="K13" s="8">
        <f>I13*J13</f>
        <v>5.057356718934912</v>
      </c>
      <c r="L13" s="9">
        <f>(D13*E13*SIN(G13))+K13</f>
        <v>5.698605096200807</v>
      </c>
      <c r="S13" t="s">
        <v>37</v>
      </c>
      <c r="T13">
        <f>U11/T12</f>
        <v>2.3529411764705883</v>
      </c>
      <c r="U13" s="23"/>
      <c r="V13" s="22" t="s">
        <v>44</v>
      </c>
      <c r="W13" s="22" t="s">
        <v>40</v>
      </c>
    </row>
    <row r="14" spans="1:23" ht="16.5" thickTop="1" thickBot="1" x14ac:dyDescent="0.3">
      <c r="A14" s="10"/>
      <c r="B14" s="10">
        <v>0.2</v>
      </c>
      <c r="C14" s="10">
        <v>0.25</v>
      </c>
      <c r="D14" s="10">
        <v>0.75</v>
      </c>
      <c r="E14" s="8">
        <v>9.81</v>
      </c>
      <c r="F14" s="10">
        <v>10</v>
      </c>
      <c r="G14" s="8">
        <f t="shared" ref="G14:G24" si="2">(F14/360)*2*PI()</f>
        <v>0.17453292519943295</v>
      </c>
      <c r="H14" s="8">
        <f t="shared" ref="H14:H19" si="3">D14*E14*SIN(G14)</f>
        <v>1.2776164671844399</v>
      </c>
      <c r="I14" s="10">
        <v>0.69</v>
      </c>
      <c r="J14" s="8">
        <f t="shared" ref="J14:J19" si="4">D14*E14*COS(G14)</f>
        <v>7.2457230427873203</v>
      </c>
      <c r="K14" s="8">
        <f t="shared" ref="K14:K19" si="5">I14*J14</f>
        <v>4.9995488995232504</v>
      </c>
      <c r="L14" s="9">
        <f t="shared" ref="L14:L19" si="6">(D14*E14*SIN(G14))+K14</f>
        <v>6.2771653667076901</v>
      </c>
      <c r="S14" t="s">
        <v>38</v>
      </c>
      <c r="T14">
        <v>80</v>
      </c>
      <c r="U14" s="22" t="s">
        <v>42</v>
      </c>
      <c r="V14" s="24">
        <v>0.04</v>
      </c>
      <c r="W14" s="21">
        <f>4/3*(3.14*(V14^3))</f>
        <v>2.6794666666666672E-4</v>
      </c>
    </row>
    <row r="15" spans="1:23" ht="16.5" thickTop="1" thickBot="1" x14ac:dyDescent="0.3">
      <c r="A15" s="10"/>
      <c r="B15" s="10">
        <v>0.2</v>
      </c>
      <c r="C15" s="10">
        <v>0.25</v>
      </c>
      <c r="D15" s="10">
        <v>0.75</v>
      </c>
      <c r="E15" s="8">
        <v>9.81</v>
      </c>
      <c r="F15" s="10">
        <v>15</v>
      </c>
      <c r="G15" s="8">
        <f t="shared" si="2"/>
        <v>0.26179938779914941</v>
      </c>
      <c r="H15" s="8">
        <f t="shared" si="3"/>
        <v>1.9042611243417964</v>
      </c>
      <c r="I15" s="10">
        <v>0.69</v>
      </c>
      <c r="J15" s="8">
        <f t="shared" si="4"/>
        <v>7.1067992669218203</v>
      </c>
      <c r="K15" s="8">
        <f t="shared" si="5"/>
        <v>4.9036914941760559</v>
      </c>
      <c r="L15" s="9">
        <f t="shared" si="6"/>
        <v>6.8079526185178523</v>
      </c>
      <c r="U15" s="22" t="s">
        <v>43</v>
      </c>
      <c r="V15" s="25">
        <v>0.05</v>
      </c>
      <c r="W15" s="19">
        <f>4/3*(3.14*(V15^3))</f>
        <v>5.2333333333333344E-4</v>
      </c>
    </row>
    <row r="16" spans="1:23" ht="16.5" thickTop="1" thickBot="1" x14ac:dyDescent="0.3">
      <c r="A16" s="10"/>
      <c r="B16" s="10">
        <v>0.2</v>
      </c>
      <c r="C16" s="10">
        <v>0.25</v>
      </c>
      <c r="D16" s="10">
        <v>0.75</v>
      </c>
      <c r="E16" s="8">
        <v>9.81</v>
      </c>
      <c r="F16" s="10">
        <v>20</v>
      </c>
      <c r="G16" s="8">
        <f t="shared" si="2"/>
        <v>0.3490658503988659</v>
      </c>
      <c r="H16" s="8">
        <f t="shared" si="3"/>
        <v>2.5164132045186074</v>
      </c>
      <c r="I16" s="10">
        <v>0.69</v>
      </c>
      <c r="J16" s="8">
        <f t="shared" si="4"/>
        <v>6.9137884574323216</v>
      </c>
      <c r="K16" s="8">
        <f t="shared" si="5"/>
        <v>4.7705140356283016</v>
      </c>
      <c r="L16" s="9">
        <f t="shared" si="6"/>
        <v>7.286927240146909</v>
      </c>
      <c r="V16" s="20" t="s">
        <v>39</v>
      </c>
      <c r="W16" s="21">
        <f>W15-W14</f>
        <v>2.5538666666666672E-4</v>
      </c>
    </row>
    <row r="17" spans="1:23" ht="16.5" thickTop="1" thickBot="1" x14ac:dyDescent="0.3">
      <c r="A17" s="10"/>
      <c r="B17" s="10">
        <v>0.2</v>
      </c>
      <c r="C17" s="10">
        <v>0.25</v>
      </c>
      <c r="D17" s="10">
        <v>0.75</v>
      </c>
      <c r="E17" s="8">
        <v>9.81</v>
      </c>
      <c r="F17" s="10">
        <v>25</v>
      </c>
      <c r="G17" s="8">
        <f t="shared" si="2"/>
        <v>0.43633231299858238</v>
      </c>
      <c r="H17" s="8">
        <f t="shared" si="3"/>
        <v>3.1094138607571962</v>
      </c>
      <c r="I17" s="10">
        <v>0.69</v>
      </c>
      <c r="J17" s="8">
        <f t="shared" si="4"/>
        <v>6.6681595431221519</v>
      </c>
      <c r="K17" s="8">
        <f t="shared" si="5"/>
        <v>4.6010300847542842</v>
      </c>
      <c r="L17" s="9">
        <f t="shared" si="6"/>
        <v>7.7104439455114804</v>
      </c>
      <c r="V17" s="16" t="s">
        <v>10</v>
      </c>
      <c r="W17" s="17">
        <v>8.4000000000000005E-2</v>
      </c>
    </row>
    <row r="18" spans="1:23" ht="16.5" thickTop="1" thickBot="1" x14ac:dyDescent="0.3">
      <c r="A18" s="10"/>
      <c r="B18" s="10">
        <v>0.2</v>
      </c>
      <c r="C18" s="10">
        <v>0.25</v>
      </c>
      <c r="D18" s="10">
        <v>0.75</v>
      </c>
      <c r="E18" s="8">
        <v>9.81</v>
      </c>
      <c r="F18" s="10">
        <v>30</v>
      </c>
      <c r="G18" s="8">
        <f t="shared" si="2"/>
        <v>0.52359877559829882</v>
      </c>
      <c r="H18" s="8">
        <f t="shared" si="3"/>
        <v>3.6787499999999995</v>
      </c>
      <c r="I18" s="10">
        <v>0.69</v>
      </c>
      <c r="J18" s="8">
        <f t="shared" si="4"/>
        <v>6.3717819083440075</v>
      </c>
      <c r="K18" s="8">
        <f t="shared" si="5"/>
        <v>4.396529516757365</v>
      </c>
      <c r="L18" s="9">
        <f t="shared" si="6"/>
        <v>8.0752795167573641</v>
      </c>
      <c r="S18">
        <f>W18*T13</f>
        <v>773.91299006811664</v>
      </c>
      <c r="V18" s="18" t="s">
        <v>41</v>
      </c>
      <c r="W18" s="19">
        <f>W17/W16</f>
        <v>328.91302077894954</v>
      </c>
    </row>
    <row r="19" spans="1:23" ht="16.5" thickTop="1" thickBot="1" x14ac:dyDescent="0.3">
      <c r="A19" s="10"/>
      <c r="B19" s="10">
        <v>0.2</v>
      </c>
      <c r="C19" s="10">
        <v>0.25</v>
      </c>
      <c r="D19" s="10">
        <v>0.75</v>
      </c>
      <c r="E19" s="8">
        <v>9.81</v>
      </c>
      <c r="F19" s="10">
        <v>35</v>
      </c>
      <c r="G19" s="8">
        <f t="shared" si="2"/>
        <v>0.6108652381980153</v>
      </c>
      <c r="H19" s="8">
        <f t="shared" si="3"/>
        <v>4.2200886304528211</v>
      </c>
      <c r="I19" s="10">
        <v>0.69</v>
      </c>
      <c r="J19" s="8">
        <f t="shared" si="4"/>
        <v>6.0269111658562569</v>
      </c>
      <c r="K19" s="8">
        <f t="shared" si="5"/>
        <v>4.1585687044408166</v>
      </c>
      <c r="L19" s="9">
        <f t="shared" si="6"/>
        <v>8.3786573348936386</v>
      </c>
    </row>
    <row r="20" spans="1:23" ht="16.5" thickTop="1" thickBot="1" x14ac:dyDescent="0.3">
      <c r="A20" s="10"/>
      <c r="B20" s="10">
        <v>0.2</v>
      </c>
      <c r="C20" s="10">
        <v>0.25</v>
      </c>
      <c r="D20" s="10">
        <v>0.75</v>
      </c>
      <c r="E20" s="8">
        <v>9.81</v>
      </c>
      <c r="F20" s="10">
        <v>40</v>
      </c>
      <c r="G20" s="8">
        <f t="shared" si="2"/>
        <v>0.69813170079773179</v>
      </c>
      <c r="H20" s="8">
        <f t="shared" ref="H20:H24" si="7">D20*E20*SIN(G20)</f>
        <v>4.7293098382687129</v>
      </c>
      <c r="I20" s="10">
        <v>0.69</v>
      </c>
      <c r="J20" s="8">
        <f t="shared" ref="J20:J24" si="8">D20*E20*COS(G20)</f>
        <v>5.6361719902478811</v>
      </c>
      <c r="K20" s="8">
        <f t="shared" ref="K20:K24" si="9">I20*J20</f>
        <v>3.8889586732710377</v>
      </c>
      <c r="L20" s="9">
        <f t="shared" ref="L20:L24" si="10">(D20*E20*SIN(G20))+K20</f>
        <v>8.6182685115397497</v>
      </c>
      <c r="U20" s="23"/>
      <c r="V20" s="22" t="s">
        <v>44</v>
      </c>
      <c r="W20" s="22" t="s">
        <v>40</v>
      </c>
    </row>
    <row r="21" spans="1:23" ht="16.5" thickTop="1" thickBot="1" x14ac:dyDescent="0.3">
      <c r="A21" s="10"/>
      <c r="B21" s="10">
        <v>0.2</v>
      </c>
      <c r="C21" s="10">
        <v>0.25</v>
      </c>
      <c r="D21" s="10">
        <v>0.75</v>
      </c>
      <c r="E21" s="8">
        <v>9.81</v>
      </c>
      <c r="F21" s="10">
        <v>45</v>
      </c>
      <c r="G21" s="8">
        <f t="shared" si="2"/>
        <v>0.78539816339744828</v>
      </c>
      <c r="H21" s="8">
        <f t="shared" si="7"/>
        <v>5.202538142580023</v>
      </c>
      <c r="I21" s="10">
        <v>0.69</v>
      </c>
      <c r="J21" s="8">
        <f t="shared" si="8"/>
        <v>5.2025381425800239</v>
      </c>
      <c r="K21" s="8">
        <f t="shared" si="9"/>
        <v>3.5897513183802161</v>
      </c>
      <c r="L21" s="9">
        <f t="shared" si="10"/>
        <v>8.7922894609602391</v>
      </c>
      <c r="U21" s="22" t="s">
        <v>42</v>
      </c>
      <c r="V21" s="24">
        <v>7.0000000000000007E-2</v>
      </c>
      <c r="W21" s="21">
        <f>4/3*(3.14*(V21^3))</f>
        <v>1.4360266666666672E-3</v>
      </c>
    </row>
    <row r="22" spans="1:23" ht="16.5" thickTop="1" thickBot="1" x14ac:dyDescent="0.3">
      <c r="A22" s="10"/>
      <c r="B22" s="10">
        <v>0.2</v>
      </c>
      <c r="C22" s="10">
        <v>0.25</v>
      </c>
      <c r="D22" s="10">
        <v>0.75</v>
      </c>
      <c r="E22" s="8">
        <v>9.81</v>
      </c>
      <c r="F22" s="10">
        <v>50</v>
      </c>
      <c r="G22" s="8">
        <f t="shared" si="2"/>
        <v>0.87266462599716477</v>
      </c>
      <c r="H22" s="8">
        <f t="shared" si="7"/>
        <v>5.6361719902478811</v>
      </c>
      <c r="I22" s="10">
        <v>0.69</v>
      </c>
      <c r="J22" s="8">
        <f t="shared" si="8"/>
        <v>4.7293098382687129</v>
      </c>
      <c r="K22" s="8">
        <f t="shared" si="9"/>
        <v>3.2632237884054116</v>
      </c>
      <c r="L22" s="9">
        <f t="shared" si="10"/>
        <v>8.8993957786532931</v>
      </c>
      <c r="U22" s="22" t="s">
        <v>43</v>
      </c>
      <c r="V22" s="25">
        <v>0.08</v>
      </c>
      <c r="W22" s="19">
        <f>4/3*(3.14*(V22^3))</f>
        <v>2.1435733333333338E-3</v>
      </c>
    </row>
    <row r="23" spans="1:23" ht="16.5" thickTop="1" thickBot="1" x14ac:dyDescent="0.3">
      <c r="A23" s="10"/>
      <c r="B23" s="10">
        <v>0.2</v>
      </c>
      <c r="C23" s="10">
        <v>0.25</v>
      </c>
      <c r="D23" s="10">
        <v>0.75</v>
      </c>
      <c r="E23" s="8">
        <v>9.81</v>
      </c>
      <c r="F23" s="10">
        <v>55</v>
      </c>
      <c r="G23" s="8">
        <f t="shared" si="2"/>
        <v>0.95993108859688125</v>
      </c>
      <c r="H23" s="8">
        <f t="shared" si="7"/>
        <v>6.0269111658562569</v>
      </c>
      <c r="I23" s="10">
        <v>0.69</v>
      </c>
      <c r="J23" s="8">
        <f t="shared" si="8"/>
        <v>4.220088630452822</v>
      </c>
      <c r="K23" s="8">
        <f t="shared" si="9"/>
        <v>2.9118611550124469</v>
      </c>
      <c r="L23" s="9">
        <f t="shared" si="10"/>
        <v>8.9387723208687042</v>
      </c>
      <c r="V23" s="20" t="s">
        <v>39</v>
      </c>
      <c r="W23" s="21">
        <f>W22-W21</f>
        <v>7.0754666666666662E-4</v>
      </c>
    </row>
    <row r="24" spans="1:23" ht="16.5" thickTop="1" thickBot="1" x14ac:dyDescent="0.3">
      <c r="A24" s="10"/>
      <c r="B24" s="10">
        <v>0.2</v>
      </c>
      <c r="C24" s="10">
        <v>0.25</v>
      </c>
      <c r="D24" s="10">
        <v>0.75</v>
      </c>
      <c r="E24" s="8">
        <v>9.81</v>
      </c>
      <c r="F24" s="10">
        <v>60</v>
      </c>
      <c r="G24" s="8">
        <f t="shared" si="2"/>
        <v>1.0471975511965976</v>
      </c>
      <c r="H24" s="8">
        <f t="shared" si="7"/>
        <v>6.3717819083440066</v>
      </c>
      <c r="I24" s="10">
        <v>0.69</v>
      </c>
      <c r="J24" s="8">
        <f t="shared" si="8"/>
        <v>3.6787500000000009</v>
      </c>
      <c r="K24" s="8">
        <f t="shared" si="9"/>
        <v>2.5383375000000004</v>
      </c>
      <c r="L24" s="15">
        <f t="shared" si="10"/>
        <v>8.9101194083440074</v>
      </c>
      <c r="V24" s="16" t="s">
        <v>41</v>
      </c>
      <c r="W24" s="17">
        <v>328.9</v>
      </c>
    </row>
    <row r="25" spans="1:23" ht="16.5" thickTop="1" thickBot="1" x14ac:dyDescent="0.3">
      <c r="V25" s="18" t="s">
        <v>10</v>
      </c>
      <c r="W25" s="19">
        <f>W24*W23</f>
        <v>0.23271209866666664</v>
      </c>
    </row>
    <row r="26" spans="1:23" ht="20.25" thickBot="1" x14ac:dyDescent="0.35">
      <c r="A26" s="12" t="s">
        <v>8</v>
      </c>
      <c r="B26" s="12" t="s">
        <v>34</v>
      </c>
      <c r="C26" s="12" t="s">
        <v>45</v>
      </c>
      <c r="D26" s="12" t="s">
        <v>10</v>
      </c>
      <c r="E26" s="12" t="s">
        <v>11</v>
      </c>
      <c r="F26" s="12" t="s">
        <v>12</v>
      </c>
      <c r="G26" s="12" t="s">
        <v>12</v>
      </c>
      <c r="H26" s="12" t="s">
        <v>20</v>
      </c>
      <c r="I26" s="12" t="s">
        <v>18</v>
      </c>
      <c r="J26" s="12" t="s">
        <v>16</v>
      </c>
      <c r="K26" s="12" t="s">
        <v>17</v>
      </c>
      <c r="L26" s="14" t="s">
        <v>19</v>
      </c>
    </row>
    <row r="27" spans="1:23" ht="16.5" thickTop="1" thickBot="1" x14ac:dyDescent="0.3">
      <c r="A27" s="11"/>
      <c r="B27" s="11" t="s">
        <v>13</v>
      </c>
      <c r="C27" s="11" t="s">
        <v>13</v>
      </c>
      <c r="D27" s="11" t="s">
        <v>13</v>
      </c>
      <c r="E27" s="11" t="s">
        <v>15</v>
      </c>
      <c r="F27" s="11" t="s">
        <v>14</v>
      </c>
      <c r="G27" s="11" t="s">
        <v>21</v>
      </c>
      <c r="H27" s="11"/>
      <c r="I27" s="11" t="s">
        <v>25</v>
      </c>
      <c r="J27" s="11" t="s">
        <v>23</v>
      </c>
      <c r="K27" s="11" t="s">
        <v>22</v>
      </c>
      <c r="L27" s="13" t="s">
        <v>24</v>
      </c>
    </row>
    <row r="28" spans="1:23" ht="16.5" thickTop="1" thickBot="1" x14ac:dyDescent="0.3">
      <c r="A28" s="10" t="s">
        <v>27</v>
      </c>
      <c r="B28" s="10">
        <v>0.2</v>
      </c>
      <c r="C28" s="10">
        <v>0.25</v>
      </c>
      <c r="D28" s="10">
        <v>0.75</v>
      </c>
      <c r="E28" s="8">
        <v>9.81</v>
      </c>
      <c r="F28" s="10">
        <v>5</v>
      </c>
      <c r="G28" s="8">
        <f>(F28/360)*2*PI()</f>
        <v>8.7266462599716474E-2</v>
      </c>
      <c r="H28" s="8">
        <f>D28*E28*SIN(G28)</f>
        <v>0.6412483772658949</v>
      </c>
      <c r="I28" s="10">
        <v>0.56000000000000005</v>
      </c>
      <c r="J28" s="8">
        <f>D28*E28*COS(G28)</f>
        <v>7.3295024912100182</v>
      </c>
      <c r="K28" s="8">
        <f>I28*J28</f>
        <v>4.1045213950776107</v>
      </c>
      <c r="L28" s="9">
        <f>(D28*E28*SIN(G28))+K28</f>
        <v>4.7457697723435057</v>
      </c>
    </row>
    <row r="29" spans="1:23" ht="16.5" thickTop="1" thickBot="1" x14ac:dyDescent="0.3">
      <c r="A29" s="10"/>
      <c r="B29" s="10">
        <v>0.2</v>
      </c>
      <c r="C29" s="10">
        <v>0.25</v>
      </c>
      <c r="D29" s="10">
        <v>0.75</v>
      </c>
      <c r="E29" s="8">
        <v>9.81</v>
      </c>
      <c r="F29" s="10">
        <v>10</v>
      </c>
      <c r="G29" s="8">
        <f t="shared" ref="G29:G39" si="11">(F29/360)*2*PI()</f>
        <v>0.17453292519943295</v>
      </c>
      <c r="H29" s="8">
        <f t="shared" ref="H29:H39" si="12">D29*E29*SIN(G29)</f>
        <v>1.2776164671844399</v>
      </c>
      <c r="I29" s="10">
        <v>0.56000000000000005</v>
      </c>
      <c r="J29" s="8">
        <f t="shared" ref="J29:J39" si="13">D29*E29*COS(G29)</f>
        <v>7.2457230427873203</v>
      </c>
      <c r="K29" s="8">
        <f t="shared" ref="K29:K39" si="14">I29*J29</f>
        <v>4.0576049039608995</v>
      </c>
      <c r="L29" s="9">
        <f t="shared" ref="L29:L39" si="15">(D29*E29*SIN(G29))+K29</f>
        <v>5.3352213711453391</v>
      </c>
    </row>
    <row r="30" spans="1:23" ht="16.5" thickTop="1" thickBot="1" x14ac:dyDescent="0.3">
      <c r="A30" s="10"/>
      <c r="B30" s="10">
        <v>0.2</v>
      </c>
      <c r="C30" s="10">
        <v>0.25</v>
      </c>
      <c r="D30" s="10">
        <v>0.75</v>
      </c>
      <c r="E30" s="8">
        <v>9.81</v>
      </c>
      <c r="F30" s="10">
        <v>15</v>
      </c>
      <c r="G30" s="8">
        <f t="shared" si="11"/>
        <v>0.26179938779914941</v>
      </c>
      <c r="H30" s="8">
        <f t="shared" si="12"/>
        <v>1.9042611243417964</v>
      </c>
      <c r="I30" s="10">
        <v>0.56000000000000005</v>
      </c>
      <c r="J30" s="8">
        <f t="shared" si="13"/>
        <v>7.1067992669218203</v>
      </c>
      <c r="K30" s="8">
        <f t="shared" si="14"/>
        <v>3.9798075894762199</v>
      </c>
      <c r="L30" s="9">
        <f t="shared" si="15"/>
        <v>5.8840687138180163</v>
      </c>
    </row>
    <row r="31" spans="1:23" ht="16.5" thickTop="1" thickBot="1" x14ac:dyDescent="0.3">
      <c r="A31" s="10"/>
      <c r="B31" s="10">
        <v>0.2</v>
      </c>
      <c r="C31" s="10">
        <v>0.25</v>
      </c>
      <c r="D31" s="10">
        <v>0.75</v>
      </c>
      <c r="E31" s="8">
        <v>9.81</v>
      </c>
      <c r="F31" s="10">
        <v>20</v>
      </c>
      <c r="G31" s="8">
        <f t="shared" si="11"/>
        <v>0.3490658503988659</v>
      </c>
      <c r="H31" s="8">
        <f t="shared" si="12"/>
        <v>2.5164132045186074</v>
      </c>
      <c r="I31" s="10">
        <v>0.56000000000000005</v>
      </c>
      <c r="J31" s="8">
        <f t="shared" si="13"/>
        <v>6.9137884574323216</v>
      </c>
      <c r="K31" s="8">
        <f t="shared" si="14"/>
        <v>3.8717215361621005</v>
      </c>
      <c r="L31" s="9">
        <f t="shared" si="15"/>
        <v>6.3881347406807079</v>
      </c>
    </row>
    <row r="32" spans="1:23" ht="16.5" thickTop="1" thickBot="1" x14ac:dyDescent="0.3">
      <c r="A32" s="10"/>
      <c r="B32" s="10">
        <v>0.2</v>
      </c>
      <c r="C32" s="10">
        <v>0.25</v>
      </c>
      <c r="D32" s="10">
        <v>0.75</v>
      </c>
      <c r="E32" s="8">
        <v>9.81</v>
      </c>
      <c r="F32" s="10">
        <v>25</v>
      </c>
      <c r="G32" s="8">
        <f t="shared" si="11"/>
        <v>0.43633231299858238</v>
      </c>
      <c r="H32" s="8">
        <f t="shared" si="12"/>
        <v>3.1094138607571962</v>
      </c>
      <c r="I32" s="10">
        <v>0.56000000000000005</v>
      </c>
      <c r="J32" s="8">
        <f t="shared" si="13"/>
        <v>6.6681595431221519</v>
      </c>
      <c r="K32" s="8">
        <f t="shared" si="14"/>
        <v>3.7341693441484054</v>
      </c>
      <c r="L32" s="9">
        <f t="shared" si="15"/>
        <v>6.8435832049056016</v>
      </c>
    </row>
    <row r="33" spans="1:12" ht="16.5" thickTop="1" thickBot="1" x14ac:dyDescent="0.3">
      <c r="A33" s="10"/>
      <c r="B33" s="10">
        <v>0.2</v>
      </c>
      <c r="C33" s="10">
        <v>0.25</v>
      </c>
      <c r="D33" s="10">
        <v>0.75</v>
      </c>
      <c r="E33" s="8">
        <v>9.81</v>
      </c>
      <c r="F33" s="10">
        <v>30</v>
      </c>
      <c r="G33" s="8">
        <f t="shared" si="11"/>
        <v>0.52359877559829882</v>
      </c>
      <c r="H33" s="8">
        <f t="shared" si="12"/>
        <v>3.6787499999999995</v>
      </c>
      <c r="I33" s="10">
        <v>0.56000000000000005</v>
      </c>
      <c r="J33" s="8">
        <f t="shared" si="13"/>
        <v>6.3717819083440075</v>
      </c>
      <c r="K33" s="8">
        <f t="shared" si="14"/>
        <v>3.5681978686726445</v>
      </c>
      <c r="L33" s="9">
        <f t="shared" si="15"/>
        <v>7.2469478686726436</v>
      </c>
    </row>
    <row r="34" spans="1:12" ht="16.5" thickTop="1" thickBot="1" x14ac:dyDescent="0.3">
      <c r="A34" s="10"/>
      <c r="B34" s="10">
        <v>0.2</v>
      </c>
      <c r="C34" s="10">
        <v>0.25</v>
      </c>
      <c r="D34" s="10">
        <v>0.75</v>
      </c>
      <c r="E34" s="8">
        <v>9.81</v>
      </c>
      <c r="F34" s="10">
        <v>35</v>
      </c>
      <c r="G34" s="8">
        <f t="shared" si="11"/>
        <v>0.6108652381980153</v>
      </c>
      <c r="H34" s="8">
        <f t="shared" si="12"/>
        <v>4.2200886304528211</v>
      </c>
      <c r="I34" s="10">
        <v>0.56000000000000005</v>
      </c>
      <c r="J34" s="8">
        <f t="shared" si="13"/>
        <v>6.0269111658562569</v>
      </c>
      <c r="K34" s="8">
        <f t="shared" si="14"/>
        <v>3.375070252879504</v>
      </c>
      <c r="L34" s="9">
        <f t="shared" si="15"/>
        <v>7.5951588833323251</v>
      </c>
    </row>
    <row r="35" spans="1:12" ht="16.5" thickTop="1" thickBot="1" x14ac:dyDescent="0.3">
      <c r="A35" s="10"/>
      <c r="B35" s="10">
        <v>0.2</v>
      </c>
      <c r="C35" s="10">
        <v>0.25</v>
      </c>
      <c r="D35" s="10">
        <v>0.75</v>
      </c>
      <c r="E35" s="8">
        <v>9.81</v>
      </c>
      <c r="F35" s="10">
        <v>40</v>
      </c>
      <c r="G35" s="8">
        <f t="shared" si="11"/>
        <v>0.69813170079773179</v>
      </c>
      <c r="H35" s="8">
        <f t="shared" si="12"/>
        <v>4.7293098382687129</v>
      </c>
      <c r="I35" s="10">
        <v>0.56000000000000005</v>
      </c>
      <c r="J35" s="8">
        <f t="shared" si="13"/>
        <v>5.6361719902478811</v>
      </c>
      <c r="K35" s="8">
        <f t="shared" si="14"/>
        <v>3.1562563145388136</v>
      </c>
      <c r="L35" s="9">
        <f t="shared" si="15"/>
        <v>7.8855661528075265</v>
      </c>
    </row>
    <row r="36" spans="1:12" ht="16.5" thickTop="1" thickBot="1" x14ac:dyDescent="0.3">
      <c r="A36" s="10"/>
      <c r="B36" s="10">
        <v>0.2</v>
      </c>
      <c r="C36" s="10">
        <v>0.25</v>
      </c>
      <c r="D36" s="10">
        <v>0.75</v>
      </c>
      <c r="E36" s="8">
        <v>9.81</v>
      </c>
      <c r="F36" s="10">
        <v>45</v>
      </c>
      <c r="G36" s="8">
        <f t="shared" si="11"/>
        <v>0.78539816339744828</v>
      </c>
      <c r="H36" s="8">
        <f t="shared" si="12"/>
        <v>5.202538142580023</v>
      </c>
      <c r="I36" s="10">
        <v>0.56000000000000005</v>
      </c>
      <c r="J36" s="8">
        <f t="shared" si="13"/>
        <v>5.2025381425800239</v>
      </c>
      <c r="K36" s="8">
        <f t="shared" si="14"/>
        <v>2.9134213598448135</v>
      </c>
      <c r="L36" s="9">
        <f t="shared" si="15"/>
        <v>8.1159595024248361</v>
      </c>
    </row>
    <row r="37" spans="1:12" ht="16.5" thickTop="1" thickBot="1" x14ac:dyDescent="0.3">
      <c r="A37" s="10"/>
      <c r="B37" s="10">
        <v>0.2</v>
      </c>
      <c r="C37" s="10">
        <v>0.25</v>
      </c>
      <c r="D37" s="10">
        <v>0.75</v>
      </c>
      <c r="E37" s="8">
        <v>9.81</v>
      </c>
      <c r="F37" s="10">
        <v>50</v>
      </c>
      <c r="G37" s="8">
        <f t="shared" si="11"/>
        <v>0.87266462599716477</v>
      </c>
      <c r="H37" s="8">
        <f t="shared" si="12"/>
        <v>5.6361719902478811</v>
      </c>
      <c r="I37" s="10">
        <v>0.56000000000000005</v>
      </c>
      <c r="J37" s="8">
        <f t="shared" si="13"/>
        <v>4.7293098382687129</v>
      </c>
      <c r="K37" s="8">
        <f t="shared" si="14"/>
        <v>2.6484135094304793</v>
      </c>
      <c r="L37" s="9">
        <f t="shared" si="15"/>
        <v>8.2845854996783608</v>
      </c>
    </row>
    <row r="38" spans="1:12" ht="16.5" thickTop="1" thickBot="1" x14ac:dyDescent="0.3">
      <c r="A38" s="10"/>
      <c r="B38" s="10">
        <v>0.2</v>
      </c>
      <c r="C38" s="10">
        <v>0.25</v>
      </c>
      <c r="D38" s="10">
        <v>0.75</v>
      </c>
      <c r="E38" s="8">
        <v>9.81</v>
      </c>
      <c r="F38" s="10">
        <v>55</v>
      </c>
      <c r="G38" s="8">
        <f t="shared" si="11"/>
        <v>0.95993108859688125</v>
      </c>
      <c r="H38" s="8">
        <f t="shared" si="12"/>
        <v>6.0269111658562569</v>
      </c>
      <c r="I38" s="10">
        <v>0.56000000000000005</v>
      </c>
      <c r="J38" s="8">
        <f t="shared" si="13"/>
        <v>4.220088630452822</v>
      </c>
      <c r="K38" s="8">
        <f t="shared" si="14"/>
        <v>2.3632496330535804</v>
      </c>
      <c r="L38" s="9">
        <f t="shared" si="15"/>
        <v>8.3901607989098377</v>
      </c>
    </row>
    <row r="39" spans="1:12" ht="16.5" thickTop="1" thickBot="1" x14ac:dyDescent="0.3">
      <c r="A39" s="10"/>
      <c r="B39" s="10">
        <v>0.2</v>
      </c>
      <c r="C39" s="10">
        <v>0.25</v>
      </c>
      <c r="D39" s="10">
        <v>0.75</v>
      </c>
      <c r="E39" s="8">
        <v>9.81</v>
      </c>
      <c r="F39" s="10">
        <v>60</v>
      </c>
      <c r="G39" s="8">
        <f t="shared" si="11"/>
        <v>1.0471975511965976</v>
      </c>
      <c r="H39" s="8">
        <f t="shared" si="12"/>
        <v>6.3717819083440066</v>
      </c>
      <c r="I39" s="10">
        <v>0.56000000000000005</v>
      </c>
      <c r="J39" s="8">
        <f t="shared" si="13"/>
        <v>3.6787500000000009</v>
      </c>
      <c r="K39" s="8">
        <f t="shared" si="14"/>
        <v>2.0601000000000007</v>
      </c>
      <c r="L39" s="15">
        <f t="shared" si="15"/>
        <v>8.4318819083440069</v>
      </c>
    </row>
    <row r="40" spans="1:12" ht="15.75" thickTop="1" x14ac:dyDescent="0.25"/>
    <row r="41" spans="1:12" ht="20.25" thickBot="1" x14ac:dyDescent="0.35">
      <c r="A41" s="12" t="s">
        <v>8</v>
      </c>
      <c r="B41" s="12" t="s">
        <v>34</v>
      </c>
      <c r="C41" s="12" t="s">
        <v>45</v>
      </c>
      <c r="D41" s="12" t="s">
        <v>10</v>
      </c>
      <c r="E41" s="12" t="s">
        <v>11</v>
      </c>
      <c r="F41" s="12" t="s">
        <v>12</v>
      </c>
      <c r="G41" s="12" t="s">
        <v>12</v>
      </c>
      <c r="H41" s="12" t="s">
        <v>20</v>
      </c>
      <c r="I41" s="12" t="s">
        <v>18</v>
      </c>
      <c r="J41" s="12" t="s">
        <v>16</v>
      </c>
      <c r="K41" s="12" t="s">
        <v>17</v>
      </c>
      <c r="L41" s="14" t="s">
        <v>19</v>
      </c>
    </row>
    <row r="42" spans="1:12" ht="16.5" thickTop="1" thickBot="1" x14ac:dyDescent="0.3">
      <c r="A42" s="11"/>
      <c r="B42" s="11" t="s">
        <v>13</v>
      </c>
      <c r="C42" s="11" t="s">
        <v>13</v>
      </c>
      <c r="D42" s="11" t="s">
        <v>13</v>
      </c>
      <c r="E42" s="11" t="s">
        <v>15</v>
      </c>
      <c r="F42" s="11" t="s">
        <v>14</v>
      </c>
      <c r="G42" s="11" t="s">
        <v>21</v>
      </c>
      <c r="H42" s="11"/>
      <c r="I42" s="11" t="s">
        <v>25</v>
      </c>
      <c r="J42" s="11" t="s">
        <v>23</v>
      </c>
      <c r="K42" s="11" t="s">
        <v>22</v>
      </c>
      <c r="L42" s="13" t="s">
        <v>24</v>
      </c>
    </row>
    <row r="43" spans="1:12" ht="16.5" thickTop="1" thickBot="1" x14ac:dyDescent="0.3">
      <c r="A43" s="10" t="s">
        <v>28</v>
      </c>
      <c r="B43" s="10">
        <v>0.2</v>
      </c>
      <c r="C43" s="10">
        <v>0.25</v>
      </c>
      <c r="D43" s="10">
        <v>0.75</v>
      </c>
      <c r="E43" s="8">
        <v>9.81</v>
      </c>
      <c r="F43" s="10">
        <v>5</v>
      </c>
      <c r="G43" s="8">
        <f>(F43/360)*2*PI()</f>
        <v>8.7266462599716474E-2</v>
      </c>
      <c r="H43" s="8">
        <f>D43*E43*SIN(G43)</f>
        <v>0.6412483772658949</v>
      </c>
      <c r="I43" s="10">
        <v>0.45</v>
      </c>
      <c r="J43" s="8">
        <f>D43*E43*COS(G43)</f>
        <v>7.3295024912100182</v>
      </c>
      <c r="K43" s="8">
        <f>I43*J43</f>
        <v>3.2982761210445082</v>
      </c>
      <c r="L43" s="9">
        <f>(D43*E43*SIN(G43))+K43</f>
        <v>3.9395244983104032</v>
      </c>
    </row>
    <row r="44" spans="1:12" ht="16.5" thickTop="1" thickBot="1" x14ac:dyDescent="0.3">
      <c r="A44" s="10"/>
      <c r="B44" s="10">
        <v>0.2</v>
      </c>
      <c r="C44" s="10">
        <v>0.25</v>
      </c>
      <c r="D44" s="10">
        <v>0.75</v>
      </c>
      <c r="E44" s="8">
        <v>9.81</v>
      </c>
      <c r="F44" s="10">
        <v>10</v>
      </c>
      <c r="G44" s="8">
        <f t="shared" ref="G44:G54" si="16">(F44/360)*2*PI()</f>
        <v>0.17453292519943295</v>
      </c>
      <c r="H44" s="8">
        <f t="shared" ref="H44:H54" si="17">D44*E44*SIN(G44)</f>
        <v>1.2776164671844399</v>
      </c>
      <c r="I44" s="10">
        <v>0.45</v>
      </c>
      <c r="J44" s="8">
        <f t="shared" ref="J44:J54" si="18">D44*E44*COS(G44)</f>
        <v>7.2457230427873203</v>
      </c>
      <c r="K44" s="8">
        <f t="shared" ref="K44:K54" si="19">I44*J44</f>
        <v>3.260575369254294</v>
      </c>
      <c r="L44" s="9">
        <f t="shared" ref="L44:L54" si="20">(D44*E44*SIN(G44))+K44</f>
        <v>4.5381918364387337</v>
      </c>
    </row>
    <row r="45" spans="1:12" ht="16.5" thickTop="1" thickBot="1" x14ac:dyDescent="0.3">
      <c r="A45" s="10"/>
      <c r="B45" s="10">
        <v>0.2</v>
      </c>
      <c r="C45" s="10">
        <v>0.25</v>
      </c>
      <c r="D45" s="10">
        <v>0.75</v>
      </c>
      <c r="E45" s="8">
        <v>9.81</v>
      </c>
      <c r="F45" s="10">
        <v>15</v>
      </c>
      <c r="G45" s="8">
        <f t="shared" si="16"/>
        <v>0.26179938779914941</v>
      </c>
      <c r="H45" s="8">
        <f t="shared" si="17"/>
        <v>1.9042611243417964</v>
      </c>
      <c r="I45" s="10">
        <v>0.45</v>
      </c>
      <c r="J45" s="8">
        <f t="shared" si="18"/>
        <v>7.1067992669218203</v>
      </c>
      <c r="K45" s="8">
        <f t="shared" si="19"/>
        <v>3.1980596701148194</v>
      </c>
      <c r="L45" s="9">
        <f t="shared" si="20"/>
        <v>5.1023207944566158</v>
      </c>
    </row>
    <row r="46" spans="1:12" ht="16.5" thickTop="1" thickBot="1" x14ac:dyDescent="0.3">
      <c r="A46" s="10"/>
      <c r="B46" s="10">
        <v>0.2</v>
      </c>
      <c r="C46" s="10">
        <v>0.25</v>
      </c>
      <c r="D46" s="10">
        <v>0.75</v>
      </c>
      <c r="E46" s="8">
        <v>9.81</v>
      </c>
      <c r="F46" s="10">
        <v>20</v>
      </c>
      <c r="G46" s="8">
        <f t="shared" si="16"/>
        <v>0.3490658503988659</v>
      </c>
      <c r="H46" s="8">
        <f t="shared" si="17"/>
        <v>2.5164132045186074</v>
      </c>
      <c r="I46" s="10">
        <v>0.45</v>
      </c>
      <c r="J46" s="8">
        <f t="shared" si="18"/>
        <v>6.9137884574323216</v>
      </c>
      <c r="K46" s="8">
        <f t="shared" si="19"/>
        <v>3.1112048058445447</v>
      </c>
      <c r="L46" s="9">
        <f t="shared" si="20"/>
        <v>5.6276180103631521</v>
      </c>
    </row>
    <row r="47" spans="1:12" ht="16.5" thickTop="1" thickBot="1" x14ac:dyDescent="0.3">
      <c r="A47" s="10"/>
      <c r="B47" s="10">
        <v>0.2</v>
      </c>
      <c r="C47" s="10">
        <v>0.25</v>
      </c>
      <c r="D47" s="10">
        <v>0.75</v>
      </c>
      <c r="E47" s="8">
        <v>9.81</v>
      </c>
      <c r="F47" s="10">
        <v>25</v>
      </c>
      <c r="G47" s="8">
        <f t="shared" si="16"/>
        <v>0.43633231299858238</v>
      </c>
      <c r="H47" s="8">
        <f t="shared" si="17"/>
        <v>3.1094138607571962</v>
      </c>
      <c r="I47" s="10">
        <v>0.45</v>
      </c>
      <c r="J47" s="8">
        <f t="shared" si="18"/>
        <v>6.6681595431221519</v>
      </c>
      <c r="K47" s="8">
        <f t="shared" si="19"/>
        <v>3.0006717944049686</v>
      </c>
      <c r="L47" s="9">
        <f t="shared" si="20"/>
        <v>6.1100856551621643</v>
      </c>
    </row>
    <row r="48" spans="1:12" ht="16.5" thickTop="1" thickBot="1" x14ac:dyDescent="0.3">
      <c r="A48" s="10"/>
      <c r="B48" s="10">
        <v>0.2</v>
      </c>
      <c r="C48" s="10">
        <v>0.25</v>
      </c>
      <c r="D48" s="10">
        <v>0.75</v>
      </c>
      <c r="E48" s="8">
        <v>9.81</v>
      </c>
      <c r="F48" s="10">
        <v>30</v>
      </c>
      <c r="G48" s="8">
        <f t="shared" si="16"/>
        <v>0.52359877559829882</v>
      </c>
      <c r="H48" s="8">
        <f t="shared" si="17"/>
        <v>3.6787499999999995</v>
      </c>
      <c r="I48" s="10">
        <v>0.45</v>
      </c>
      <c r="J48" s="8">
        <f t="shared" si="18"/>
        <v>6.3717819083440075</v>
      </c>
      <c r="K48" s="8">
        <f t="shared" si="19"/>
        <v>2.8673018587548036</v>
      </c>
      <c r="L48" s="9">
        <f t="shared" si="20"/>
        <v>6.5460518587548027</v>
      </c>
    </row>
    <row r="49" spans="1:12" ht="16.5" thickTop="1" thickBot="1" x14ac:dyDescent="0.3">
      <c r="A49" s="10"/>
      <c r="B49" s="10">
        <v>0.2</v>
      </c>
      <c r="C49" s="10">
        <v>0.25</v>
      </c>
      <c r="D49" s="10">
        <v>0.75</v>
      </c>
      <c r="E49" s="8">
        <v>9.81</v>
      </c>
      <c r="F49" s="10">
        <v>35</v>
      </c>
      <c r="G49" s="8">
        <f t="shared" si="16"/>
        <v>0.6108652381980153</v>
      </c>
      <c r="H49" s="8">
        <f t="shared" si="17"/>
        <v>4.2200886304528211</v>
      </c>
      <c r="I49" s="10">
        <v>0.45</v>
      </c>
      <c r="J49" s="8">
        <f t="shared" si="18"/>
        <v>6.0269111658562569</v>
      </c>
      <c r="K49" s="8">
        <f t="shared" si="19"/>
        <v>2.7121100246353156</v>
      </c>
      <c r="L49" s="9">
        <f t="shared" si="20"/>
        <v>6.9321986550881363</v>
      </c>
    </row>
    <row r="50" spans="1:12" ht="16.5" thickTop="1" thickBot="1" x14ac:dyDescent="0.3">
      <c r="A50" s="10"/>
      <c r="B50" s="10">
        <v>0.2</v>
      </c>
      <c r="C50" s="10">
        <v>0.25</v>
      </c>
      <c r="D50" s="10">
        <v>0.75</v>
      </c>
      <c r="E50" s="8">
        <v>9.81</v>
      </c>
      <c r="F50" s="10">
        <v>40</v>
      </c>
      <c r="G50" s="8">
        <f t="shared" si="16"/>
        <v>0.69813170079773179</v>
      </c>
      <c r="H50" s="8">
        <f t="shared" si="17"/>
        <v>4.7293098382687129</v>
      </c>
      <c r="I50" s="10">
        <v>0.45</v>
      </c>
      <c r="J50" s="8">
        <f t="shared" si="18"/>
        <v>5.6361719902478811</v>
      </c>
      <c r="K50" s="8">
        <f t="shared" si="19"/>
        <v>2.5362773956115467</v>
      </c>
      <c r="L50" s="9">
        <f t="shared" si="20"/>
        <v>7.2655872338802592</v>
      </c>
    </row>
    <row r="51" spans="1:12" ht="16.5" thickTop="1" thickBot="1" x14ac:dyDescent="0.3">
      <c r="A51" s="10"/>
      <c r="B51" s="10">
        <v>0.2</v>
      </c>
      <c r="C51" s="10">
        <v>0.25</v>
      </c>
      <c r="D51" s="10">
        <v>0.75</v>
      </c>
      <c r="E51" s="8">
        <v>9.81</v>
      </c>
      <c r="F51" s="10">
        <v>45</v>
      </c>
      <c r="G51" s="8">
        <f t="shared" si="16"/>
        <v>0.78539816339744828</v>
      </c>
      <c r="H51" s="8">
        <f t="shared" si="17"/>
        <v>5.202538142580023</v>
      </c>
      <c r="I51" s="10">
        <v>0.45</v>
      </c>
      <c r="J51" s="8">
        <f t="shared" si="18"/>
        <v>5.2025381425800239</v>
      </c>
      <c r="K51" s="8">
        <f t="shared" si="19"/>
        <v>2.3411421641610106</v>
      </c>
      <c r="L51" s="9">
        <f t="shared" si="20"/>
        <v>7.5436803067410336</v>
      </c>
    </row>
    <row r="52" spans="1:12" ht="16.5" thickTop="1" thickBot="1" x14ac:dyDescent="0.3">
      <c r="A52" s="10"/>
      <c r="B52" s="10">
        <v>0.2</v>
      </c>
      <c r="C52" s="10">
        <v>0.25</v>
      </c>
      <c r="D52" s="10">
        <v>0.75</v>
      </c>
      <c r="E52" s="8">
        <v>9.81</v>
      </c>
      <c r="F52" s="10">
        <v>50</v>
      </c>
      <c r="G52" s="8">
        <f t="shared" si="16"/>
        <v>0.87266462599716477</v>
      </c>
      <c r="H52" s="8">
        <f t="shared" si="17"/>
        <v>5.6361719902478811</v>
      </c>
      <c r="I52" s="10">
        <v>0.45</v>
      </c>
      <c r="J52" s="8">
        <f t="shared" si="18"/>
        <v>4.7293098382687129</v>
      </c>
      <c r="K52" s="8">
        <f t="shared" si="19"/>
        <v>2.1281894272209207</v>
      </c>
      <c r="L52" s="9">
        <f t="shared" si="20"/>
        <v>7.7643614174688018</v>
      </c>
    </row>
    <row r="53" spans="1:12" ht="16.5" thickTop="1" thickBot="1" x14ac:dyDescent="0.3">
      <c r="A53" s="10"/>
      <c r="B53" s="10">
        <v>0.2</v>
      </c>
      <c r="C53" s="10">
        <v>0.25</v>
      </c>
      <c r="D53" s="10">
        <v>0.75</v>
      </c>
      <c r="E53" s="8">
        <v>9.81</v>
      </c>
      <c r="F53" s="10">
        <v>55</v>
      </c>
      <c r="G53" s="8">
        <f t="shared" si="16"/>
        <v>0.95993108859688125</v>
      </c>
      <c r="H53" s="8">
        <f t="shared" si="17"/>
        <v>6.0269111658562569</v>
      </c>
      <c r="I53" s="10">
        <v>0.45</v>
      </c>
      <c r="J53" s="8">
        <f t="shared" si="18"/>
        <v>4.220088630452822</v>
      </c>
      <c r="K53" s="8">
        <f t="shared" si="19"/>
        <v>1.8990398837037699</v>
      </c>
      <c r="L53" s="9">
        <f t="shared" si="20"/>
        <v>7.9259510495600267</v>
      </c>
    </row>
    <row r="54" spans="1:12" ht="16.5" thickTop="1" thickBot="1" x14ac:dyDescent="0.3">
      <c r="A54" s="10"/>
      <c r="B54" s="10">
        <v>0.2</v>
      </c>
      <c r="C54" s="10">
        <v>0.25</v>
      </c>
      <c r="D54" s="10">
        <v>0.75</v>
      </c>
      <c r="E54" s="8">
        <v>9.81</v>
      </c>
      <c r="F54" s="10">
        <v>60</v>
      </c>
      <c r="G54" s="8">
        <f t="shared" si="16"/>
        <v>1.0471975511965976</v>
      </c>
      <c r="H54" s="8">
        <f t="shared" si="17"/>
        <v>6.3717819083440066</v>
      </c>
      <c r="I54" s="10">
        <v>0.45</v>
      </c>
      <c r="J54" s="8">
        <f t="shared" si="18"/>
        <v>3.6787500000000009</v>
      </c>
      <c r="K54" s="8">
        <f t="shared" si="19"/>
        <v>1.6554375000000003</v>
      </c>
      <c r="L54" s="15">
        <f t="shared" si="20"/>
        <v>8.0272194083440063</v>
      </c>
    </row>
    <row r="55" spans="1:12" ht="15.75" thickTop="1" x14ac:dyDescent="0.25"/>
    <row r="56" spans="1:12" ht="20.25" thickBot="1" x14ac:dyDescent="0.35">
      <c r="A56" s="12" t="s">
        <v>8</v>
      </c>
      <c r="B56" s="12" t="s">
        <v>34</v>
      </c>
      <c r="C56" s="12" t="s">
        <v>45</v>
      </c>
      <c r="D56" s="12" t="s">
        <v>10</v>
      </c>
      <c r="E56" s="12" t="s">
        <v>11</v>
      </c>
      <c r="F56" s="12" t="s">
        <v>12</v>
      </c>
      <c r="G56" s="12" t="s">
        <v>12</v>
      </c>
      <c r="H56" s="12" t="s">
        <v>20</v>
      </c>
      <c r="I56" s="12" t="s">
        <v>18</v>
      </c>
      <c r="J56" s="12" t="s">
        <v>16</v>
      </c>
      <c r="K56" s="12" t="s">
        <v>17</v>
      </c>
      <c r="L56" s="14" t="s">
        <v>19</v>
      </c>
    </row>
    <row r="57" spans="1:12" ht="16.5" thickTop="1" thickBot="1" x14ac:dyDescent="0.3">
      <c r="A57" s="11"/>
      <c r="B57" s="11" t="s">
        <v>13</v>
      </c>
      <c r="C57" s="11" t="s">
        <v>13</v>
      </c>
      <c r="D57" s="11" t="s">
        <v>13</v>
      </c>
      <c r="E57" s="11" t="s">
        <v>15</v>
      </c>
      <c r="F57" s="11" t="s">
        <v>14</v>
      </c>
      <c r="G57" s="11" t="s">
        <v>21</v>
      </c>
      <c r="H57" s="11"/>
      <c r="I57" s="11" t="s">
        <v>25</v>
      </c>
      <c r="J57" s="11" t="s">
        <v>23</v>
      </c>
      <c r="K57" s="11" t="s">
        <v>22</v>
      </c>
      <c r="L57" s="13" t="s">
        <v>24</v>
      </c>
    </row>
    <row r="58" spans="1:12" ht="16.5" thickTop="1" thickBot="1" x14ac:dyDescent="0.3">
      <c r="A58" s="10" t="s">
        <v>29</v>
      </c>
      <c r="B58" s="10">
        <v>0.2</v>
      </c>
      <c r="C58" s="10">
        <v>0.25</v>
      </c>
      <c r="D58" s="10">
        <v>0.75</v>
      </c>
      <c r="E58" s="8">
        <v>9.81</v>
      </c>
      <c r="F58" s="10">
        <v>5</v>
      </c>
      <c r="G58" s="8">
        <f>(F58/360)*2*PI()</f>
        <v>8.7266462599716474E-2</v>
      </c>
      <c r="H58" s="8">
        <f>D58*E58*SIN(G58)</f>
        <v>0.6412483772658949</v>
      </c>
      <c r="I58" s="10">
        <v>0.34</v>
      </c>
      <c r="J58" s="8">
        <f>D58*E58*COS(G58)</f>
        <v>7.3295024912100182</v>
      </c>
      <c r="K58" s="8">
        <f>I58*J58</f>
        <v>2.4920308470114065</v>
      </c>
      <c r="L58" s="9">
        <f>(D58*E58*SIN(G58))+K58</f>
        <v>3.1332792242773015</v>
      </c>
    </row>
    <row r="59" spans="1:12" ht="16.5" thickTop="1" thickBot="1" x14ac:dyDescent="0.3">
      <c r="A59" s="10"/>
      <c r="B59" s="10">
        <v>0.2</v>
      </c>
      <c r="C59" s="10">
        <v>0.25</v>
      </c>
      <c r="D59" s="10">
        <v>0.75</v>
      </c>
      <c r="E59" s="8">
        <v>9.81</v>
      </c>
      <c r="F59" s="10">
        <v>10</v>
      </c>
      <c r="G59" s="8">
        <f t="shared" ref="G59:G69" si="21">(F59/360)*2*PI()</f>
        <v>0.17453292519943295</v>
      </c>
      <c r="H59" s="8">
        <f>D59*E59*SIN(G59)</f>
        <v>1.2776164671844399</v>
      </c>
      <c r="I59" s="10">
        <v>0.34</v>
      </c>
      <c r="J59" s="8">
        <f>D59*E59*COS(G59)</f>
        <v>7.2457230427873203</v>
      </c>
      <c r="K59" s="8">
        <f t="shared" ref="K59:K69" si="22">I59*J59</f>
        <v>2.4635458345476891</v>
      </c>
      <c r="L59" s="9">
        <f>(D59*E59*SIN(G59))+K59</f>
        <v>3.7411623017321292</v>
      </c>
    </row>
    <row r="60" spans="1:12" ht="16.5" thickTop="1" thickBot="1" x14ac:dyDescent="0.3">
      <c r="A60" s="10"/>
      <c r="B60" s="10">
        <v>0.2</v>
      </c>
      <c r="C60" s="10">
        <v>0.25</v>
      </c>
      <c r="D60" s="10">
        <v>0.75</v>
      </c>
      <c r="E60" s="8">
        <v>9.81</v>
      </c>
      <c r="F60" s="10">
        <v>15</v>
      </c>
      <c r="G60" s="8">
        <f t="shared" si="21"/>
        <v>0.26179938779914941</v>
      </c>
      <c r="H60" s="8">
        <f>D60*E60*SIN(G60)</f>
        <v>1.9042611243417964</v>
      </c>
      <c r="I60" s="10">
        <v>0.34</v>
      </c>
      <c r="J60" s="8">
        <f>D60*E60*COS(G60)</f>
        <v>7.1067992669218203</v>
      </c>
      <c r="K60" s="8">
        <f t="shared" si="22"/>
        <v>2.4163117507534189</v>
      </c>
      <c r="L60" s="9">
        <f>(D60*E60*SIN(G60))+K60</f>
        <v>4.3205728750952153</v>
      </c>
    </row>
    <row r="61" spans="1:12" ht="16.5" thickTop="1" thickBot="1" x14ac:dyDescent="0.3">
      <c r="A61" s="10"/>
      <c r="B61" s="10">
        <v>0.2</v>
      </c>
      <c r="C61" s="10">
        <v>0.25</v>
      </c>
      <c r="D61" s="10">
        <v>0.75</v>
      </c>
      <c r="E61" s="8">
        <v>9.81</v>
      </c>
      <c r="F61" s="10">
        <v>20</v>
      </c>
      <c r="G61" s="8">
        <f t="shared" si="21"/>
        <v>0.3490658503988659</v>
      </c>
      <c r="H61" s="8">
        <f t="shared" ref="H61:H69" si="23">D61*E61*SIN(G61)</f>
        <v>2.5164132045186074</v>
      </c>
      <c r="I61" s="10">
        <v>0.34</v>
      </c>
      <c r="J61" s="8">
        <f t="shared" ref="J61:J69" si="24">D61*E61*COS(G61)</f>
        <v>6.9137884574323216</v>
      </c>
      <c r="K61" s="8">
        <f t="shared" si="22"/>
        <v>2.3506880755269894</v>
      </c>
      <c r="L61" s="9">
        <f t="shared" ref="L61:L69" si="25">(D61*E61*SIN(G61))+K61</f>
        <v>4.8671012800455973</v>
      </c>
    </row>
    <row r="62" spans="1:12" ht="16.5" thickTop="1" thickBot="1" x14ac:dyDescent="0.3">
      <c r="A62" s="10"/>
      <c r="B62" s="10">
        <v>0.2</v>
      </c>
      <c r="C62" s="10">
        <v>0.25</v>
      </c>
      <c r="D62" s="10">
        <v>0.75</v>
      </c>
      <c r="E62" s="8">
        <v>9.81</v>
      </c>
      <c r="F62" s="10">
        <v>25</v>
      </c>
      <c r="G62" s="8">
        <f t="shared" si="21"/>
        <v>0.43633231299858238</v>
      </c>
      <c r="H62" s="8">
        <f t="shared" si="23"/>
        <v>3.1094138607571962</v>
      </c>
      <c r="I62" s="10">
        <v>0.34</v>
      </c>
      <c r="J62" s="8">
        <f t="shared" si="24"/>
        <v>6.6681595431221519</v>
      </c>
      <c r="K62" s="8">
        <f t="shared" si="22"/>
        <v>2.2671742446615317</v>
      </c>
      <c r="L62" s="9">
        <f t="shared" si="25"/>
        <v>5.3765881054187279</v>
      </c>
    </row>
    <row r="63" spans="1:12" ht="16.5" thickTop="1" thickBot="1" x14ac:dyDescent="0.3">
      <c r="A63" s="10"/>
      <c r="B63" s="10">
        <v>0.2</v>
      </c>
      <c r="C63" s="10">
        <v>0.25</v>
      </c>
      <c r="D63" s="10">
        <v>0.75</v>
      </c>
      <c r="E63" s="8">
        <v>9.81</v>
      </c>
      <c r="F63" s="10">
        <v>30</v>
      </c>
      <c r="G63" s="8">
        <f t="shared" si="21"/>
        <v>0.52359877559829882</v>
      </c>
      <c r="H63" s="8">
        <f t="shared" si="23"/>
        <v>3.6787499999999995</v>
      </c>
      <c r="I63" s="10">
        <v>0.34</v>
      </c>
      <c r="J63" s="8">
        <f t="shared" si="24"/>
        <v>6.3717819083440075</v>
      </c>
      <c r="K63" s="8">
        <f t="shared" si="22"/>
        <v>2.1664058488369626</v>
      </c>
      <c r="L63" s="9">
        <f t="shared" si="25"/>
        <v>5.8451558488369617</v>
      </c>
    </row>
    <row r="64" spans="1:12" ht="16.5" thickTop="1" thickBot="1" x14ac:dyDescent="0.3">
      <c r="A64" s="10"/>
      <c r="B64" s="10">
        <v>0.2</v>
      </c>
      <c r="C64" s="10">
        <v>0.25</v>
      </c>
      <c r="D64" s="10">
        <v>0.75</v>
      </c>
      <c r="E64" s="8">
        <v>9.81</v>
      </c>
      <c r="F64" s="10">
        <v>35</v>
      </c>
      <c r="G64" s="8">
        <f t="shared" si="21"/>
        <v>0.6108652381980153</v>
      </c>
      <c r="H64" s="8">
        <f t="shared" si="23"/>
        <v>4.2200886304528211</v>
      </c>
      <c r="I64" s="10">
        <v>0.34</v>
      </c>
      <c r="J64" s="8">
        <f t="shared" si="24"/>
        <v>6.0269111658562569</v>
      </c>
      <c r="K64" s="8">
        <f t="shared" si="22"/>
        <v>2.0491497963911276</v>
      </c>
      <c r="L64" s="9">
        <f t="shared" si="25"/>
        <v>6.2692384268439483</v>
      </c>
    </row>
    <row r="65" spans="1:12" ht="16.5" thickTop="1" thickBot="1" x14ac:dyDescent="0.3">
      <c r="A65" s="10"/>
      <c r="B65" s="10">
        <v>0.2</v>
      </c>
      <c r="C65" s="10">
        <v>0.25</v>
      </c>
      <c r="D65" s="10">
        <v>0.75</v>
      </c>
      <c r="E65" s="8">
        <v>9.81</v>
      </c>
      <c r="F65" s="10">
        <v>40</v>
      </c>
      <c r="G65" s="8">
        <f t="shared" si="21"/>
        <v>0.69813170079773179</v>
      </c>
      <c r="H65" s="8">
        <f t="shared" si="23"/>
        <v>4.7293098382687129</v>
      </c>
      <c r="I65" s="10">
        <v>0.34</v>
      </c>
      <c r="J65" s="8">
        <f t="shared" si="24"/>
        <v>5.6361719902478811</v>
      </c>
      <c r="K65" s="8">
        <f t="shared" si="22"/>
        <v>1.9162984766842797</v>
      </c>
      <c r="L65" s="9">
        <f t="shared" si="25"/>
        <v>6.6456083149529928</v>
      </c>
    </row>
    <row r="66" spans="1:12" ht="16.5" thickTop="1" thickBot="1" x14ac:dyDescent="0.3">
      <c r="A66" s="10"/>
      <c r="B66" s="10">
        <v>0.2</v>
      </c>
      <c r="C66" s="10">
        <v>0.25</v>
      </c>
      <c r="D66" s="10">
        <v>0.75</v>
      </c>
      <c r="E66" s="8">
        <v>9.81</v>
      </c>
      <c r="F66" s="10">
        <v>45</v>
      </c>
      <c r="G66" s="8">
        <f t="shared" si="21"/>
        <v>0.78539816339744828</v>
      </c>
      <c r="H66" s="8">
        <f t="shared" si="23"/>
        <v>5.202538142580023</v>
      </c>
      <c r="I66" s="10">
        <v>0.34</v>
      </c>
      <c r="J66" s="8">
        <f t="shared" si="24"/>
        <v>5.2025381425800239</v>
      </c>
      <c r="K66" s="8">
        <f t="shared" si="22"/>
        <v>1.7688629684772081</v>
      </c>
      <c r="L66" s="9">
        <f t="shared" si="25"/>
        <v>6.9714011110572311</v>
      </c>
    </row>
    <row r="67" spans="1:12" ht="16.5" thickTop="1" thickBot="1" x14ac:dyDescent="0.3">
      <c r="A67" s="10"/>
      <c r="B67" s="10">
        <v>0.2</v>
      </c>
      <c r="C67" s="10">
        <v>0.25</v>
      </c>
      <c r="D67" s="10">
        <v>0.75</v>
      </c>
      <c r="E67" s="8">
        <v>9.81</v>
      </c>
      <c r="F67" s="10">
        <v>50</v>
      </c>
      <c r="G67" s="8">
        <f t="shared" si="21"/>
        <v>0.87266462599716477</v>
      </c>
      <c r="H67" s="8">
        <f t="shared" si="23"/>
        <v>5.6361719902478811</v>
      </c>
      <c r="I67" s="10">
        <v>0.34</v>
      </c>
      <c r="J67" s="8">
        <f t="shared" si="24"/>
        <v>4.7293098382687129</v>
      </c>
      <c r="K67" s="8">
        <f t="shared" si="22"/>
        <v>1.6079653450113625</v>
      </c>
      <c r="L67" s="9">
        <f t="shared" si="25"/>
        <v>7.2441373352592437</v>
      </c>
    </row>
    <row r="68" spans="1:12" ht="16.5" thickTop="1" thickBot="1" x14ac:dyDescent="0.3">
      <c r="A68" s="10"/>
      <c r="B68" s="10">
        <v>0.2</v>
      </c>
      <c r="C68" s="10">
        <v>0.25</v>
      </c>
      <c r="D68" s="10">
        <v>0.75</v>
      </c>
      <c r="E68" s="8">
        <v>9.81</v>
      </c>
      <c r="F68" s="10">
        <v>55</v>
      </c>
      <c r="G68" s="8">
        <f t="shared" si="21"/>
        <v>0.95993108859688125</v>
      </c>
      <c r="H68" s="8">
        <f t="shared" si="23"/>
        <v>6.0269111658562569</v>
      </c>
      <c r="I68" s="10">
        <v>0.34</v>
      </c>
      <c r="J68" s="8">
        <f t="shared" si="24"/>
        <v>4.220088630452822</v>
      </c>
      <c r="K68" s="8">
        <f t="shared" si="22"/>
        <v>1.4348301343539596</v>
      </c>
      <c r="L68" s="9">
        <f t="shared" si="25"/>
        <v>7.4617413002102166</v>
      </c>
    </row>
    <row r="69" spans="1:12" ht="16.5" thickTop="1" thickBot="1" x14ac:dyDescent="0.3">
      <c r="A69" s="10"/>
      <c r="B69" s="10">
        <v>0.2</v>
      </c>
      <c r="C69" s="10">
        <v>0.25</v>
      </c>
      <c r="D69" s="10">
        <v>0.75</v>
      </c>
      <c r="E69" s="8">
        <v>9.81</v>
      </c>
      <c r="F69" s="10">
        <v>60</v>
      </c>
      <c r="G69" s="8">
        <f t="shared" si="21"/>
        <v>1.0471975511965976</v>
      </c>
      <c r="H69" s="8">
        <f t="shared" si="23"/>
        <v>6.3717819083440066</v>
      </c>
      <c r="I69" s="10">
        <v>0.34</v>
      </c>
      <c r="J69" s="8">
        <f t="shared" si="24"/>
        <v>3.6787500000000009</v>
      </c>
      <c r="K69" s="8">
        <f t="shared" si="22"/>
        <v>1.2507750000000004</v>
      </c>
      <c r="L69" s="15">
        <f t="shared" si="25"/>
        <v>7.6225569083440075</v>
      </c>
    </row>
    <row r="70" spans="1:12" ht="15.75" thickTop="1" x14ac:dyDescent="0.25"/>
    <row r="71" spans="1:12" ht="20.25" thickBot="1" x14ac:dyDescent="0.35">
      <c r="A71" s="12" t="s">
        <v>8</v>
      </c>
      <c r="B71" s="12" t="s">
        <v>34</v>
      </c>
      <c r="C71" s="12" t="s">
        <v>45</v>
      </c>
      <c r="D71" s="12" t="s">
        <v>10</v>
      </c>
      <c r="E71" s="12" t="s">
        <v>11</v>
      </c>
      <c r="F71" s="12" t="s">
        <v>12</v>
      </c>
      <c r="G71" s="12" t="s">
        <v>12</v>
      </c>
      <c r="H71" s="12" t="s">
        <v>20</v>
      </c>
      <c r="I71" s="12" t="s">
        <v>18</v>
      </c>
      <c r="J71" s="12" t="s">
        <v>16</v>
      </c>
      <c r="K71" s="12" t="s">
        <v>17</v>
      </c>
      <c r="L71" s="14" t="s">
        <v>19</v>
      </c>
    </row>
    <row r="72" spans="1:12" ht="16.5" thickTop="1" thickBot="1" x14ac:dyDescent="0.3">
      <c r="A72" s="11"/>
      <c r="B72" s="11" t="s">
        <v>13</v>
      </c>
      <c r="C72" s="11" t="s">
        <v>13</v>
      </c>
      <c r="D72" s="11" t="s">
        <v>13</v>
      </c>
      <c r="E72" s="11" t="s">
        <v>15</v>
      </c>
      <c r="F72" s="11" t="s">
        <v>14</v>
      </c>
      <c r="G72" s="11" t="s">
        <v>21</v>
      </c>
      <c r="H72" s="11"/>
      <c r="I72" s="11" t="s">
        <v>25</v>
      </c>
      <c r="J72" s="11" t="s">
        <v>23</v>
      </c>
      <c r="K72" s="11" t="s">
        <v>22</v>
      </c>
      <c r="L72" s="13" t="s">
        <v>24</v>
      </c>
    </row>
    <row r="73" spans="1:12" ht="16.5" thickTop="1" thickBot="1" x14ac:dyDescent="0.3">
      <c r="A73" s="10" t="s">
        <v>30</v>
      </c>
      <c r="B73" s="10">
        <v>0.2</v>
      </c>
      <c r="C73" s="10">
        <v>0.25</v>
      </c>
      <c r="D73" s="10">
        <v>0.75</v>
      </c>
      <c r="E73" s="8">
        <v>9.81</v>
      </c>
      <c r="F73" s="10">
        <v>5</v>
      </c>
      <c r="G73" s="8">
        <f>(F73/360)*2*PI()</f>
        <v>8.7266462599716474E-2</v>
      </c>
      <c r="H73" s="8">
        <f>D73*E73*SIN(G73)</f>
        <v>0.6412483772658949</v>
      </c>
      <c r="I73" s="10">
        <v>0.26</v>
      </c>
      <c r="J73" s="8">
        <f>D73*E73*COS(G73)</f>
        <v>7.3295024912100182</v>
      </c>
      <c r="K73" s="8">
        <f>I73*J73</f>
        <v>1.9056706477146048</v>
      </c>
      <c r="L73" s="9">
        <f>(D73*E73*SIN(G73))+K73</f>
        <v>2.5469190249804998</v>
      </c>
    </row>
    <row r="74" spans="1:12" ht="16.5" thickTop="1" thickBot="1" x14ac:dyDescent="0.3">
      <c r="A74" s="10"/>
      <c r="B74" s="10">
        <v>0.2</v>
      </c>
      <c r="C74" s="10">
        <v>0.25</v>
      </c>
      <c r="D74" s="10">
        <v>0.75</v>
      </c>
      <c r="E74" s="8">
        <v>9.81</v>
      </c>
      <c r="F74" s="10">
        <v>10</v>
      </c>
      <c r="G74" s="8">
        <f t="shared" ref="G74:G84" si="26">(F74/360)*2*PI()</f>
        <v>0.17453292519943295</v>
      </c>
      <c r="H74" s="8">
        <f t="shared" ref="H74:H84" si="27">D74*E74*SIN(G74)</f>
        <v>1.2776164671844399</v>
      </c>
      <c r="I74" s="10">
        <v>0.26</v>
      </c>
      <c r="J74" s="8">
        <f t="shared" ref="J74:J84" si="28">D74*E74*COS(G74)</f>
        <v>7.2457230427873203</v>
      </c>
      <c r="K74" s="8">
        <f t="shared" ref="K74:K84" si="29">I74*J74</f>
        <v>1.8838879911247033</v>
      </c>
      <c r="L74" s="9">
        <f t="shared" ref="L74:L84" si="30">(D74*E74*SIN(G74))+K74</f>
        <v>3.1615044583091434</v>
      </c>
    </row>
    <row r="75" spans="1:12" ht="16.5" thickTop="1" thickBot="1" x14ac:dyDescent="0.3">
      <c r="A75" s="10"/>
      <c r="B75" s="10">
        <v>0.2</v>
      </c>
      <c r="C75" s="10">
        <v>0.25</v>
      </c>
      <c r="D75" s="10">
        <v>0.75</v>
      </c>
      <c r="E75" s="8">
        <v>9.81</v>
      </c>
      <c r="F75" s="10">
        <v>15</v>
      </c>
      <c r="G75" s="8">
        <f t="shared" si="26"/>
        <v>0.26179938779914941</v>
      </c>
      <c r="H75" s="8">
        <f t="shared" si="27"/>
        <v>1.9042611243417964</v>
      </c>
      <c r="I75" s="10">
        <v>0.26</v>
      </c>
      <c r="J75" s="8">
        <f t="shared" si="28"/>
        <v>7.1067992669218203</v>
      </c>
      <c r="K75" s="8">
        <f t="shared" si="29"/>
        <v>1.8477678093996734</v>
      </c>
      <c r="L75" s="9">
        <f t="shared" si="30"/>
        <v>3.7520289337414701</v>
      </c>
    </row>
    <row r="76" spans="1:12" ht="16.5" thickTop="1" thickBot="1" x14ac:dyDescent="0.3">
      <c r="A76" s="10"/>
      <c r="B76" s="10">
        <v>0.2</v>
      </c>
      <c r="C76" s="10">
        <v>0.25</v>
      </c>
      <c r="D76" s="10">
        <v>0.75</v>
      </c>
      <c r="E76" s="8">
        <v>9.81</v>
      </c>
      <c r="F76" s="10">
        <v>20</v>
      </c>
      <c r="G76" s="8">
        <f t="shared" si="26"/>
        <v>0.3490658503988659</v>
      </c>
      <c r="H76" s="8">
        <f t="shared" si="27"/>
        <v>2.5164132045186074</v>
      </c>
      <c r="I76" s="10">
        <v>0.26</v>
      </c>
      <c r="J76" s="8">
        <f t="shared" si="28"/>
        <v>6.9137884574323216</v>
      </c>
      <c r="K76" s="8">
        <f t="shared" si="29"/>
        <v>1.7975849989324038</v>
      </c>
      <c r="L76" s="9">
        <f t="shared" si="30"/>
        <v>4.3139982034510114</v>
      </c>
    </row>
    <row r="77" spans="1:12" ht="16.5" thickTop="1" thickBot="1" x14ac:dyDescent="0.3">
      <c r="A77" s="10"/>
      <c r="B77" s="10">
        <v>0.2</v>
      </c>
      <c r="C77" s="10">
        <v>0.25</v>
      </c>
      <c r="D77" s="10">
        <v>0.75</v>
      </c>
      <c r="E77" s="8">
        <v>9.81</v>
      </c>
      <c r="F77" s="10">
        <v>25</v>
      </c>
      <c r="G77" s="8">
        <f t="shared" si="26"/>
        <v>0.43633231299858238</v>
      </c>
      <c r="H77" s="8">
        <f t="shared" si="27"/>
        <v>3.1094138607571962</v>
      </c>
      <c r="I77" s="10">
        <v>0.26</v>
      </c>
      <c r="J77" s="8">
        <f t="shared" si="28"/>
        <v>6.6681595431221519</v>
      </c>
      <c r="K77" s="8">
        <f t="shared" si="29"/>
        <v>1.7337214812117596</v>
      </c>
      <c r="L77" s="9">
        <f t="shared" si="30"/>
        <v>4.8431353419689556</v>
      </c>
    </row>
    <row r="78" spans="1:12" ht="16.5" thickTop="1" thickBot="1" x14ac:dyDescent="0.3">
      <c r="A78" s="10"/>
      <c r="B78" s="10">
        <v>0.2</v>
      </c>
      <c r="C78" s="10">
        <v>0.25</v>
      </c>
      <c r="D78" s="10">
        <v>0.75</v>
      </c>
      <c r="E78" s="8">
        <v>9.81</v>
      </c>
      <c r="F78" s="10">
        <v>30</v>
      </c>
      <c r="G78" s="8">
        <f t="shared" si="26"/>
        <v>0.52359877559829882</v>
      </c>
      <c r="H78" s="8">
        <f t="shared" si="27"/>
        <v>3.6787499999999995</v>
      </c>
      <c r="I78" s="10">
        <v>0.26</v>
      </c>
      <c r="J78" s="8">
        <f t="shared" si="28"/>
        <v>6.3717819083440075</v>
      </c>
      <c r="K78" s="8">
        <f t="shared" si="29"/>
        <v>1.6566632961694421</v>
      </c>
      <c r="L78" s="9">
        <f t="shared" si="30"/>
        <v>5.3354132961694418</v>
      </c>
    </row>
    <row r="79" spans="1:12" ht="16.5" thickTop="1" thickBot="1" x14ac:dyDescent="0.3">
      <c r="A79" s="10"/>
      <c r="B79" s="10">
        <v>0.2</v>
      </c>
      <c r="C79" s="10">
        <v>0.25</v>
      </c>
      <c r="D79" s="10">
        <v>0.75</v>
      </c>
      <c r="E79" s="8">
        <v>9.81</v>
      </c>
      <c r="F79" s="10">
        <v>35</v>
      </c>
      <c r="G79" s="8">
        <f t="shared" si="26"/>
        <v>0.6108652381980153</v>
      </c>
      <c r="H79" s="8">
        <f t="shared" si="27"/>
        <v>4.2200886304528211</v>
      </c>
      <c r="I79" s="10">
        <v>0.26</v>
      </c>
      <c r="J79" s="8">
        <f t="shared" si="28"/>
        <v>6.0269111658562569</v>
      </c>
      <c r="K79" s="8">
        <f t="shared" si="29"/>
        <v>1.5669969031226267</v>
      </c>
      <c r="L79" s="9">
        <f t="shared" si="30"/>
        <v>5.7870855335754481</v>
      </c>
    </row>
    <row r="80" spans="1:12" ht="16.5" thickTop="1" thickBot="1" x14ac:dyDescent="0.3">
      <c r="A80" s="10"/>
      <c r="B80" s="10">
        <v>0.2</v>
      </c>
      <c r="C80" s="10">
        <v>0.25</v>
      </c>
      <c r="D80" s="10">
        <v>0.75</v>
      </c>
      <c r="E80" s="8">
        <v>9.81</v>
      </c>
      <c r="F80" s="10">
        <v>40</v>
      </c>
      <c r="G80" s="8">
        <f t="shared" si="26"/>
        <v>0.69813170079773179</v>
      </c>
      <c r="H80" s="8">
        <f t="shared" si="27"/>
        <v>4.7293098382687129</v>
      </c>
      <c r="I80" s="10">
        <v>0.26</v>
      </c>
      <c r="J80" s="8">
        <f t="shared" si="28"/>
        <v>5.6361719902478811</v>
      </c>
      <c r="K80" s="8">
        <f t="shared" si="29"/>
        <v>1.4654047174644491</v>
      </c>
      <c r="L80" s="9">
        <f t="shared" si="30"/>
        <v>6.194714555733162</v>
      </c>
    </row>
    <row r="81" spans="1:12" ht="16.5" thickTop="1" thickBot="1" x14ac:dyDescent="0.3">
      <c r="A81" s="10"/>
      <c r="B81" s="10">
        <v>0.2</v>
      </c>
      <c r="C81" s="10">
        <v>0.25</v>
      </c>
      <c r="D81" s="10">
        <v>0.75</v>
      </c>
      <c r="E81" s="8">
        <v>9.81</v>
      </c>
      <c r="F81" s="10">
        <v>45</v>
      </c>
      <c r="G81" s="8">
        <f t="shared" si="26"/>
        <v>0.78539816339744828</v>
      </c>
      <c r="H81" s="8">
        <f t="shared" si="27"/>
        <v>5.202538142580023</v>
      </c>
      <c r="I81" s="10">
        <v>0.26</v>
      </c>
      <c r="J81" s="8">
        <f t="shared" si="28"/>
        <v>5.2025381425800239</v>
      </c>
      <c r="K81" s="8">
        <f t="shared" si="29"/>
        <v>1.3526599170708062</v>
      </c>
      <c r="L81" s="9">
        <f t="shared" si="30"/>
        <v>6.555198059650829</v>
      </c>
    </row>
    <row r="82" spans="1:12" ht="16.5" thickTop="1" thickBot="1" x14ac:dyDescent="0.3">
      <c r="A82" s="10"/>
      <c r="B82" s="10">
        <v>0.2</v>
      </c>
      <c r="C82" s="10">
        <v>0.25</v>
      </c>
      <c r="D82" s="10">
        <v>0.75</v>
      </c>
      <c r="E82" s="8">
        <v>9.81</v>
      </c>
      <c r="F82" s="10">
        <v>50</v>
      </c>
      <c r="G82" s="8">
        <f t="shared" si="26"/>
        <v>0.87266462599716477</v>
      </c>
      <c r="H82" s="8">
        <f t="shared" si="27"/>
        <v>5.6361719902478811</v>
      </c>
      <c r="I82" s="10">
        <v>0.26</v>
      </c>
      <c r="J82" s="8">
        <f t="shared" si="28"/>
        <v>4.7293098382687129</v>
      </c>
      <c r="K82" s="8">
        <f t="shared" si="29"/>
        <v>1.2296205579498654</v>
      </c>
      <c r="L82" s="9">
        <f t="shared" si="30"/>
        <v>6.8657925481977466</v>
      </c>
    </row>
    <row r="83" spans="1:12" ht="16.5" thickTop="1" thickBot="1" x14ac:dyDescent="0.3">
      <c r="A83" s="10"/>
      <c r="B83" s="10">
        <v>0.2</v>
      </c>
      <c r="C83" s="10">
        <v>0.25</v>
      </c>
      <c r="D83" s="10">
        <v>0.75</v>
      </c>
      <c r="E83" s="8">
        <v>9.81</v>
      </c>
      <c r="F83" s="10">
        <v>55</v>
      </c>
      <c r="G83" s="8">
        <f t="shared" si="26"/>
        <v>0.95993108859688125</v>
      </c>
      <c r="H83" s="8">
        <f t="shared" si="27"/>
        <v>6.0269111658562569</v>
      </c>
      <c r="I83" s="10">
        <v>0.26</v>
      </c>
      <c r="J83" s="8">
        <f t="shared" si="28"/>
        <v>4.220088630452822</v>
      </c>
      <c r="K83" s="8">
        <f t="shared" si="29"/>
        <v>1.0972230439177337</v>
      </c>
      <c r="L83" s="9">
        <f t="shared" si="30"/>
        <v>7.1241342097739908</v>
      </c>
    </row>
    <row r="84" spans="1:12" ht="16.5" thickTop="1" thickBot="1" x14ac:dyDescent="0.3">
      <c r="A84" s="10"/>
      <c r="B84" s="10">
        <v>0.2</v>
      </c>
      <c r="C84" s="10">
        <v>0.25</v>
      </c>
      <c r="D84" s="10">
        <v>0.75</v>
      </c>
      <c r="E84" s="8">
        <v>9.81</v>
      </c>
      <c r="F84" s="10">
        <v>60</v>
      </c>
      <c r="G84" s="8">
        <f t="shared" si="26"/>
        <v>1.0471975511965976</v>
      </c>
      <c r="H84" s="8">
        <f t="shared" si="27"/>
        <v>6.3717819083440066</v>
      </c>
      <c r="I84" s="10">
        <v>0.26</v>
      </c>
      <c r="J84" s="8">
        <f t="shared" si="28"/>
        <v>3.6787500000000009</v>
      </c>
      <c r="K84" s="8">
        <f t="shared" si="29"/>
        <v>0.9564750000000003</v>
      </c>
      <c r="L84" s="15">
        <f t="shared" si="30"/>
        <v>7.3282569083440068</v>
      </c>
    </row>
    <row r="85" spans="1:12" ht="15.75" thickTop="1" x14ac:dyDescent="0.25"/>
    <row r="86" spans="1:12" ht="20.25" thickBot="1" x14ac:dyDescent="0.35">
      <c r="A86" s="12" t="s">
        <v>8</v>
      </c>
      <c r="B86" s="12" t="s">
        <v>34</v>
      </c>
      <c r="C86" s="12" t="s">
        <v>45</v>
      </c>
      <c r="D86" s="12" t="s">
        <v>10</v>
      </c>
      <c r="E86" s="12" t="s">
        <v>11</v>
      </c>
      <c r="F86" s="12" t="s">
        <v>12</v>
      </c>
      <c r="G86" s="12" t="s">
        <v>12</v>
      </c>
      <c r="H86" s="12" t="s">
        <v>20</v>
      </c>
      <c r="I86" s="12" t="s">
        <v>18</v>
      </c>
      <c r="J86" s="12" t="s">
        <v>16</v>
      </c>
      <c r="K86" s="12" t="s">
        <v>17</v>
      </c>
      <c r="L86" s="14" t="s">
        <v>19</v>
      </c>
    </row>
    <row r="87" spans="1:12" ht="16.5" thickTop="1" thickBot="1" x14ac:dyDescent="0.3">
      <c r="A87" s="11"/>
      <c r="B87" s="11" t="s">
        <v>13</v>
      </c>
      <c r="C87" s="11" t="s">
        <v>13</v>
      </c>
      <c r="D87" s="11" t="s">
        <v>13</v>
      </c>
      <c r="E87" s="11" t="s">
        <v>15</v>
      </c>
      <c r="F87" s="11" t="s">
        <v>14</v>
      </c>
      <c r="G87" s="11" t="s">
        <v>21</v>
      </c>
      <c r="H87" s="11"/>
      <c r="I87" s="11" t="s">
        <v>25</v>
      </c>
      <c r="J87" s="11" t="s">
        <v>23</v>
      </c>
      <c r="K87" s="11" t="s">
        <v>22</v>
      </c>
      <c r="L87" s="13" t="s">
        <v>24</v>
      </c>
    </row>
    <row r="88" spans="1:12" ht="16.5" thickTop="1" thickBot="1" x14ac:dyDescent="0.3">
      <c r="A88" s="10" t="s">
        <v>31</v>
      </c>
      <c r="B88" s="10">
        <v>0.2</v>
      </c>
      <c r="C88" s="10">
        <v>0.25</v>
      </c>
      <c r="D88" s="10">
        <v>0.75</v>
      </c>
      <c r="E88" s="8">
        <v>9.81</v>
      </c>
      <c r="F88" s="10">
        <v>5</v>
      </c>
      <c r="G88" s="8">
        <f>(F88/360)*2*PI()</f>
        <v>8.7266462599716474E-2</v>
      </c>
      <c r="H88" s="8">
        <f>D88*E88*SIN(G88)</f>
        <v>0.6412483772658949</v>
      </c>
      <c r="I88" s="10">
        <v>0.23</v>
      </c>
      <c r="J88" s="8">
        <f>D88*E88*COS(G88)</f>
        <v>7.3295024912100182</v>
      </c>
      <c r="K88" s="8">
        <f>I88*J88</f>
        <v>1.6857855729783042</v>
      </c>
      <c r="L88" s="9">
        <f>(D88*E88*SIN(G88))+K88</f>
        <v>2.327033950244199</v>
      </c>
    </row>
    <row r="89" spans="1:12" ht="16.5" thickTop="1" thickBot="1" x14ac:dyDescent="0.3">
      <c r="A89" s="10"/>
      <c r="B89" s="10">
        <v>0.2</v>
      </c>
      <c r="C89" s="10">
        <v>0.25</v>
      </c>
      <c r="D89" s="10">
        <v>0.75</v>
      </c>
      <c r="E89" s="8">
        <v>9.81</v>
      </c>
      <c r="F89" s="10">
        <v>10</v>
      </c>
      <c r="G89" s="8">
        <f t="shared" ref="G89:G99" si="31">(F89/360)*2*PI()</f>
        <v>0.17453292519943295</v>
      </c>
      <c r="H89" s="8">
        <f t="shared" ref="H89:H99" si="32">D89*E89*SIN(G89)</f>
        <v>1.2776164671844399</v>
      </c>
      <c r="I89" s="10">
        <v>0.23</v>
      </c>
      <c r="J89" s="8">
        <f t="shared" ref="J89:J99" si="33">D89*E89*COS(G89)</f>
        <v>7.2457230427873203</v>
      </c>
      <c r="K89" s="8">
        <f t="shared" ref="K89:K99" si="34">I89*J89</f>
        <v>1.6665162998410836</v>
      </c>
      <c r="L89" s="9">
        <f t="shared" ref="L89:L99" si="35">(D89*E89*SIN(G89))+K89</f>
        <v>2.9441327670255237</v>
      </c>
    </row>
    <row r="90" spans="1:12" ht="16.5" thickTop="1" thickBot="1" x14ac:dyDescent="0.3">
      <c r="A90" s="10"/>
      <c r="B90" s="10">
        <v>0.2</v>
      </c>
      <c r="C90" s="10">
        <v>0.25</v>
      </c>
      <c r="D90" s="10">
        <v>0.75</v>
      </c>
      <c r="E90" s="8">
        <v>9.81</v>
      </c>
      <c r="F90" s="10">
        <v>15</v>
      </c>
      <c r="G90" s="8">
        <f t="shared" si="31"/>
        <v>0.26179938779914941</v>
      </c>
      <c r="H90" s="8">
        <f t="shared" si="32"/>
        <v>1.9042611243417964</v>
      </c>
      <c r="I90" s="10">
        <v>0.23</v>
      </c>
      <c r="J90" s="8">
        <f t="shared" si="33"/>
        <v>7.1067992669218203</v>
      </c>
      <c r="K90" s="8">
        <f t="shared" si="34"/>
        <v>1.6345638313920188</v>
      </c>
      <c r="L90" s="9">
        <f t="shared" si="35"/>
        <v>3.5388249557338152</v>
      </c>
    </row>
    <row r="91" spans="1:12" ht="16.5" thickTop="1" thickBot="1" x14ac:dyDescent="0.3">
      <c r="A91" s="10"/>
      <c r="B91" s="10">
        <v>0.2</v>
      </c>
      <c r="C91" s="10">
        <v>0.25</v>
      </c>
      <c r="D91" s="10">
        <v>0.75</v>
      </c>
      <c r="E91" s="8">
        <v>9.81</v>
      </c>
      <c r="F91" s="10">
        <v>20</v>
      </c>
      <c r="G91" s="8">
        <f t="shared" si="31"/>
        <v>0.3490658503988659</v>
      </c>
      <c r="H91" s="8">
        <f t="shared" si="32"/>
        <v>2.5164132045186074</v>
      </c>
      <c r="I91" s="10">
        <v>0.23</v>
      </c>
      <c r="J91" s="8">
        <f t="shared" si="33"/>
        <v>6.9137884574323216</v>
      </c>
      <c r="K91" s="8">
        <f t="shared" si="34"/>
        <v>1.5901713452094342</v>
      </c>
      <c r="L91" s="9">
        <f t="shared" si="35"/>
        <v>4.1065845497280415</v>
      </c>
    </row>
    <row r="92" spans="1:12" ht="16.5" thickTop="1" thickBot="1" x14ac:dyDescent="0.3">
      <c r="A92" s="10"/>
      <c r="B92" s="10">
        <v>0.2</v>
      </c>
      <c r="C92" s="10">
        <v>0.25</v>
      </c>
      <c r="D92" s="10">
        <v>0.75</v>
      </c>
      <c r="E92" s="8">
        <v>9.81</v>
      </c>
      <c r="F92" s="10">
        <v>25</v>
      </c>
      <c r="G92" s="8">
        <f t="shared" si="31"/>
        <v>0.43633231299858238</v>
      </c>
      <c r="H92" s="8">
        <f t="shared" si="32"/>
        <v>3.1094138607571962</v>
      </c>
      <c r="I92" s="10">
        <v>0.23</v>
      </c>
      <c r="J92" s="8">
        <f t="shared" si="33"/>
        <v>6.6681595431221519</v>
      </c>
      <c r="K92" s="8">
        <f t="shared" si="34"/>
        <v>1.5336766949180949</v>
      </c>
      <c r="L92" s="9">
        <f t="shared" si="35"/>
        <v>4.6430905556752915</v>
      </c>
    </row>
    <row r="93" spans="1:12" ht="16.5" thickTop="1" thickBot="1" x14ac:dyDescent="0.3">
      <c r="A93" s="10"/>
      <c r="B93" s="10">
        <v>0.2</v>
      </c>
      <c r="C93" s="10">
        <v>0.25</v>
      </c>
      <c r="D93" s="10">
        <v>0.75</v>
      </c>
      <c r="E93" s="8">
        <v>9.81</v>
      </c>
      <c r="F93" s="10">
        <v>30</v>
      </c>
      <c r="G93" s="8">
        <f t="shared" si="31"/>
        <v>0.52359877559829882</v>
      </c>
      <c r="H93" s="8">
        <f t="shared" si="32"/>
        <v>3.6787499999999995</v>
      </c>
      <c r="I93" s="10">
        <v>0.23</v>
      </c>
      <c r="J93" s="8">
        <f t="shared" si="33"/>
        <v>6.3717819083440075</v>
      </c>
      <c r="K93" s="8">
        <f t="shared" si="34"/>
        <v>1.4655098389191217</v>
      </c>
      <c r="L93" s="9">
        <f t="shared" si="35"/>
        <v>5.1442598389191208</v>
      </c>
    </row>
    <row r="94" spans="1:12" ht="16.5" thickTop="1" thickBot="1" x14ac:dyDescent="0.3">
      <c r="A94" s="10"/>
      <c r="B94" s="10">
        <v>0.2</v>
      </c>
      <c r="C94" s="10">
        <v>0.25</v>
      </c>
      <c r="D94" s="10">
        <v>0.75</v>
      </c>
      <c r="E94" s="8">
        <v>9.81</v>
      </c>
      <c r="F94" s="10">
        <v>35</v>
      </c>
      <c r="G94" s="8">
        <f t="shared" si="31"/>
        <v>0.6108652381980153</v>
      </c>
      <c r="H94" s="8">
        <f t="shared" si="32"/>
        <v>4.2200886304528211</v>
      </c>
      <c r="I94" s="10">
        <v>0.23</v>
      </c>
      <c r="J94" s="8">
        <f t="shared" si="33"/>
        <v>6.0269111658562569</v>
      </c>
      <c r="K94" s="8">
        <f t="shared" si="34"/>
        <v>1.3861895681469392</v>
      </c>
      <c r="L94" s="9">
        <f t="shared" si="35"/>
        <v>5.6062781985997603</v>
      </c>
    </row>
    <row r="95" spans="1:12" ht="16.5" thickTop="1" thickBot="1" x14ac:dyDescent="0.3">
      <c r="A95" s="10"/>
      <c r="B95" s="10">
        <v>0.2</v>
      </c>
      <c r="C95" s="10">
        <v>0.25</v>
      </c>
      <c r="D95" s="10">
        <v>0.75</v>
      </c>
      <c r="E95" s="8">
        <v>9.81</v>
      </c>
      <c r="F95" s="10">
        <v>40</v>
      </c>
      <c r="G95" s="8">
        <f t="shared" si="31"/>
        <v>0.69813170079773179</v>
      </c>
      <c r="H95" s="8">
        <f t="shared" si="32"/>
        <v>4.7293098382687129</v>
      </c>
      <c r="I95" s="10">
        <v>0.23</v>
      </c>
      <c r="J95" s="8">
        <f t="shared" si="33"/>
        <v>5.6361719902478811</v>
      </c>
      <c r="K95" s="8">
        <f t="shared" si="34"/>
        <v>1.2963195577570128</v>
      </c>
      <c r="L95" s="9">
        <f t="shared" si="35"/>
        <v>6.0256293960257254</v>
      </c>
    </row>
    <row r="96" spans="1:12" ht="16.5" thickTop="1" thickBot="1" x14ac:dyDescent="0.3">
      <c r="A96" s="10"/>
      <c r="B96" s="10">
        <v>0.2</v>
      </c>
      <c r="C96" s="10">
        <v>0.25</v>
      </c>
      <c r="D96" s="10">
        <v>0.75</v>
      </c>
      <c r="E96" s="8">
        <v>9.81</v>
      </c>
      <c r="F96" s="10">
        <v>45</v>
      </c>
      <c r="G96" s="8">
        <f t="shared" si="31"/>
        <v>0.78539816339744828</v>
      </c>
      <c r="H96" s="8">
        <f t="shared" si="32"/>
        <v>5.202538142580023</v>
      </c>
      <c r="I96" s="10">
        <v>0.23</v>
      </c>
      <c r="J96" s="8">
        <f t="shared" si="33"/>
        <v>5.2025381425800239</v>
      </c>
      <c r="K96" s="8">
        <f t="shared" si="34"/>
        <v>1.1965837727934054</v>
      </c>
      <c r="L96" s="9">
        <f t="shared" si="35"/>
        <v>6.3991219153734287</v>
      </c>
    </row>
    <row r="97" spans="1:12" ht="16.5" thickTop="1" thickBot="1" x14ac:dyDescent="0.3">
      <c r="A97" s="10"/>
      <c r="B97" s="10">
        <v>0.2</v>
      </c>
      <c r="C97" s="10">
        <v>0.25</v>
      </c>
      <c r="D97" s="10">
        <v>0.75</v>
      </c>
      <c r="E97" s="8">
        <v>9.81</v>
      </c>
      <c r="F97" s="10">
        <v>50</v>
      </c>
      <c r="G97" s="8">
        <f t="shared" si="31"/>
        <v>0.87266462599716477</v>
      </c>
      <c r="H97" s="8">
        <f t="shared" si="32"/>
        <v>5.6361719902478811</v>
      </c>
      <c r="I97" s="10">
        <v>0.23</v>
      </c>
      <c r="J97" s="8">
        <f t="shared" si="33"/>
        <v>4.7293098382687129</v>
      </c>
      <c r="K97" s="8">
        <f t="shared" si="34"/>
        <v>1.0877412628018039</v>
      </c>
      <c r="L97" s="9">
        <f t="shared" si="35"/>
        <v>6.7239132530496848</v>
      </c>
    </row>
    <row r="98" spans="1:12" ht="16.5" thickTop="1" thickBot="1" x14ac:dyDescent="0.3">
      <c r="A98" s="10"/>
      <c r="B98" s="10">
        <v>0.2</v>
      </c>
      <c r="C98" s="10">
        <v>0.25</v>
      </c>
      <c r="D98" s="10">
        <v>0.75</v>
      </c>
      <c r="E98" s="8">
        <v>9.81</v>
      </c>
      <c r="F98" s="10">
        <v>55</v>
      </c>
      <c r="G98" s="8">
        <f t="shared" si="31"/>
        <v>0.95993108859688125</v>
      </c>
      <c r="H98" s="8">
        <f t="shared" si="32"/>
        <v>6.0269111658562569</v>
      </c>
      <c r="I98" s="10">
        <v>0.23</v>
      </c>
      <c r="J98" s="8">
        <f t="shared" si="33"/>
        <v>4.220088630452822</v>
      </c>
      <c r="K98" s="8">
        <f t="shared" si="34"/>
        <v>0.97062038500414916</v>
      </c>
      <c r="L98" s="9">
        <f t="shared" si="35"/>
        <v>6.9975315508604057</v>
      </c>
    </row>
    <row r="99" spans="1:12" ht="16.5" thickTop="1" thickBot="1" x14ac:dyDescent="0.3">
      <c r="A99" s="10"/>
      <c r="B99" s="10">
        <v>0.2</v>
      </c>
      <c r="C99" s="10">
        <v>0.25</v>
      </c>
      <c r="D99" s="10">
        <v>0.75</v>
      </c>
      <c r="E99" s="8">
        <v>9.81</v>
      </c>
      <c r="F99" s="10">
        <v>60</v>
      </c>
      <c r="G99" s="8">
        <f t="shared" si="31"/>
        <v>1.0471975511965976</v>
      </c>
      <c r="H99" s="8">
        <f t="shared" si="32"/>
        <v>6.3717819083440066</v>
      </c>
      <c r="I99" s="10">
        <v>0.23</v>
      </c>
      <c r="J99" s="8">
        <f t="shared" si="33"/>
        <v>3.6787500000000009</v>
      </c>
      <c r="K99" s="8">
        <f t="shared" si="34"/>
        <v>0.84611250000000027</v>
      </c>
      <c r="L99" s="15">
        <f t="shared" si="35"/>
        <v>7.2178944083440069</v>
      </c>
    </row>
    <row r="100" spans="1:12" ht="15.75" thickTop="1" x14ac:dyDescent="0.25"/>
    <row r="101" spans="1:12" ht="20.25" thickBot="1" x14ac:dyDescent="0.35">
      <c r="A101" s="12" t="s">
        <v>8</v>
      </c>
      <c r="B101" s="12" t="s">
        <v>34</v>
      </c>
      <c r="C101" s="12" t="s">
        <v>45</v>
      </c>
      <c r="D101" s="12" t="s">
        <v>10</v>
      </c>
      <c r="E101" s="12" t="s">
        <v>11</v>
      </c>
      <c r="F101" s="12" t="s">
        <v>12</v>
      </c>
      <c r="G101" s="12" t="s">
        <v>12</v>
      </c>
      <c r="H101" s="12" t="s">
        <v>20</v>
      </c>
      <c r="I101" s="12" t="s">
        <v>18</v>
      </c>
      <c r="J101" s="12" t="s">
        <v>16</v>
      </c>
      <c r="K101" s="12" t="s">
        <v>17</v>
      </c>
      <c r="L101" s="14" t="s">
        <v>19</v>
      </c>
    </row>
    <row r="102" spans="1:12" ht="16.5" thickTop="1" thickBot="1" x14ac:dyDescent="0.3">
      <c r="A102" s="11"/>
      <c r="B102" s="11" t="s">
        <v>13</v>
      </c>
      <c r="C102" s="11" t="s">
        <v>13</v>
      </c>
      <c r="D102" s="11" t="s">
        <v>13</v>
      </c>
      <c r="E102" s="11" t="s">
        <v>15</v>
      </c>
      <c r="F102" s="11" t="s">
        <v>14</v>
      </c>
      <c r="G102" s="11" t="s">
        <v>21</v>
      </c>
      <c r="H102" s="11"/>
      <c r="I102" s="11" t="s">
        <v>25</v>
      </c>
      <c r="J102" s="11" t="s">
        <v>23</v>
      </c>
      <c r="K102" s="11" t="s">
        <v>22</v>
      </c>
      <c r="L102" s="13" t="s">
        <v>24</v>
      </c>
    </row>
    <row r="103" spans="1:12" ht="16.5" thickTop="1" thickBot="1" x14ac:dyDescent="0.3">
      <c r="A103" s="10" t="s">
        <v>32</v>
      </c>
      <c r="B103" s="10">
        <v>0.2</v>
      </c>
      <c r="C103" s="10">
        <v>0.25</v>
      </c>
      <c r="D103" s="10">
        <v>0.75</v>
      </c>
      <c r="E103" s="8">
        <v>9.81</v>
      </c>
      <c r="F103" s="10">
        <v>5</v>
      </c>
      <c r="G103" s="8">
        <f>(F103/360)*2*PI()</f>
        <v>8.7266462599716474E-2</v>
      </c>
      <c r="H103" s="8">
        <f>D103*E103*SIN(G103)</f>
        <v>0.6412483772658949</v>
      </c>
      <c r="I103" s="10">
        <v>0.75</v>
      </c>
      <c r="J103" s="8">
        <f>D103*E103*COS(G103)</f>
        <v>7.3295024912100182</v>
      </c>
      <c r="K103" s="8">
        <f>I103*J103</f>
        <v>5.4971268684075136</v>
      </c>
      <c r="L103" s="9">
        <f>(D103*E103*SIN(G103))+K103</f>
        <v>6.1383752456734086</v>
      </c>
    </row>
    <row r="104" spans="1:12" ht="16.5" thickTop="1" thickBot="1" x14ac:dyDescent="0.3">
      <c r="A104" s="10"/>
      <c r="B104" s="10">
        <v>0.2</v>
      </c>
      <c r="C104" s="10">
        <v>0.25</v>
      </c>
      <c r="D104" s="10">
        <v>0.75</v>
      </c>
      <c r="E104" s="8">
        <v>9.81</v>
      </c>
      <c r="F104" s="10">
        <v>10</v>
      </c>
      <c r="G104" s="8">
        <f t="shared" ref="G104:G114" si="36">(F104/360)*2*PI()</f>
        <v>0.17453292519943295</v>
      </c>
      <c r="H104" s="8">
        <f t="shared" ref="H104:H114" si="37">D104*E104*SIN(G104)</f>
        <v>1.2776164671844399</v>
      </c>
      <c r="I104" s="10">
        <v>0.75</v>
      </c>
      <c r="J104" s="8">
        <f t="shared" ref="J104:J114" si="38">D104*E104*COS(G104)</f>
        <v>7.2457230427873203</v>
      </c>
      <c r="K104" s="8">
        <f t="shared" ref="K104:K114" si="39">I104*J104</f>
        <v>5.4342922820904906</v>
      </c>
      <c r="L104" s="9">
        <f t="shared" ref="L104:L114" si="40">(D104*E104*SIN(G104))+K104</f>
        <v>6.7119087492749303</v>
      </c>
    </row>
    <row r="105" spans="1:12" ht="16.5" thickTop="1" thickBot="1" x14ac:dyDescent="0.3">
      <c r="A105" s="10"/>
      <c r="B105" s="10">
        <v>0.2</v>
      </c>
      <c r="C105" s="10">
        <v>0.25</v>
      </c>
      <c r="D105" s="10">
        <v>0.75</v>
      </c>
      <c r="E105" s="8">
        <v>9.81</v>
      </c>
      <c r="F105" s="10">
        <v>15</v>
      </c>
      <c r="G105" s="8">
        <f t="shared" si="36"/>
        <v>0.26179938779914941</v>
      </c>
      <c r="H105" s="8">
        <f t="shared" si="37"/>
        <v>1.9042611243417964</v>
      </c>
      <c r="I105" s="10">
        <v>0.75</v>
      </c>
      <c r="J105" s="8">
        <f t="shared" si="38"/>
        <v>7.1067992669218203</v>
      </c>
      <c r="K105" s="8">
        <f t="shared" si="39"/>
        <v>5.3300994501913657</v>
      </c>
      <c r="L105" s="9">
        <f t="shared" si="40"/>
        <v>7.2343605745331621</v>
      </c>
    </row>
    <row r="106" spans="1:12" ht="16.5" thickTop="1" thickBot="1" x14ac:dyDescent="0.3">
      <c r="A106" s="10"/>
      <c r="B106" s="10">
        <v>0.2</v>
      </c>
      <c r="C106" s="10">
        <v>0.25</v>
      </c>
      <c r="D106" s="10">
        <v>0.75</v>
      </c>
      <c r="E106" s="8">
        <v>9.81</v>
      </c>
      <c r="F106" s="10">
        <v>20</v>
      </c>
      <c r="G106" s="8">
        <f t="shared" si="36"/>
        <v>0.3490658503988659</v>
      </c>
      <c r="H106" s="8">
        <f t="shared" si="37"/>
        <v>2.5164132045186074</v>
      </c>
      <c r="I106" s="10">
        <v>0.75</v>
      </c>
      <c r="J106" s="8">
        <f t="shared" si="38"/>
        <v>6.9137884574323216</v>
      </c>
      <c r="K106" s="8">
        <f t="shared" si="39"/>
        <v>5.1853413430742412</v>
      </c>
      <c r="L106" s="9">
        <f t="shared" si="40"/>
        <v>7.7017545475928486</v>
      </c>
    </row>
    <row r="107" spans="1:12" ht="16.5" thickTop="1" thickBot="1" x14ac:dyDescent="0.3">
      <c r="A107" s="10"/>
      <c r="B107" s="10">
        <v>0.2</v>
      </c>
      <c r="C107" s="10">
        <v>0.25</v>
      </c>
      <c r="D107" s="10">
        <v>0.75</v>
      </c>
      <c r="E107" s="8">
        <v>9.81</v>
      </c>
      <c r="F107" s="10">
        <v>25</v>
      </c>
      <c r="G107" s="8">
        <f t="shared" si="36"/>
        <v>0.43633231299858238</v>
      </c>
      <c r="H107" s="8">
        <f t="shared" si="37"/>
        <v>3.1094138607571962</v>
      </c>
      <c r="I107" s="10">
        <v>0.75</v>
      </c>
      <c r="J107" s="8">
        <f t="shared" si="38"/>
        <v>6.6681595431221519</v>
      </c>
      <c r="K107" s="8">
        <f t="shared" si="39"/>
        <v>5.0011196573416141</v>
      </c>
      <c r="L107" s="9">
        <f t="shared" si="40"/>
        <v>8.1105335180988103</v>
      </c>
    </row>
    <row r="108" spans="1:12" ht="16.5" thickTop="1" thickBot="1" x14ac:dyDescent="0.3">
      <c r="A108" s="10"/>
      <c r="B108" s="10">
        <v>0.2</v>
      </c>
      <c r="C108" s="10">
        <v>0.25</v>
      </c>
      <c r="D108" s="10">
        <v>0.75</v>
      </c>
      <c r="E108" s="8">
        <v>9.81</v>
      </c>
      <c r="F108" s="10">
        <v>30</v>
      </c>
      <c r="G108" s="8">
        <f t="shared" si="36"/>
        <v>0.52359877559829882</v>
      </c>
      <c r="H108" s="8">
        <f t="shared" si="37"/>
        <v>3.6787499999999995</v>
      </c>
      <c r="I108" s="10">
        <v>0.75</v>
      </c>
      <c r="J108" s="8">
        <f t="shared" si="38"/>
        <v>6.3717819083440075</v>
      </c>
      <c r="K108" s="8">
        <f t="shared" si="39"/>
        <v>4.7788364312580054</v>
      </c>
      <c r="L108" s="9">
        <f t="shared" si="40"/>
        <v>8.4575864312580045</v>
      </c>
    </row>
    <row r="109" spans="1:12" ht="16.5" thickTop="1" thickBot="1" x14ac:dyDescent="0.3">
      <c r="A109" s="10"/>
      <c r="B109" s="10">
        <v>0.2</v>
      </c>
      <c r="C109" s="10">
        <v>0.25</v>
      </c>
      <c r="D109" s="10">
        <v>0.75</v>
      </c>
      <c r="E109" s="8">
        <v>9.81</v>
      </c>
      <c r="F109" s="10">
        <v>35</v>
      </c>
      <c r="G109" s="8">
        <f t="shared" si="36"/>
        <v>0.6108652381980153</v>
      </c>
      <c r="H109" s="8">
        <f t="shared" si="37"/>
        <v>4.2200886304528211</v>
      </c>
      <c r="I109" s="10">
        <v>0.75</v>
      </c>
      <c r="J109" s="8">
        <f t="shared" si="38"/>
        <v>6.0269111658562569</v>
      </c>
      <c r="K109" s="8">
        <f t="shared" si="39"/>
        <v>4.5201833743921931</v>
      </c>
      <c r="L109" s="9">
        <f t="shared" si="40"/>
        <v>8.7402720048450142</v>
      </c>
    </row>
    <row r="110" spans="1:12" ht="16.5" thickTop="1" thickBot="1" x14ac:dyDescent="0.3">
      <c r="A110" s="10"/>
      <c r="B110" s="10">
        <v>0.2</v>
      </c>
      <c r="C110" s="10">
        <v>0.25</v>
      </c>
      <c r="D110" s="10">
        <v>0.75</v>
      </c>
      <c r="E110" s="8">
        <v>9.81</v>
      </c>
      <c r="F110" s="10">
        <v>40</v>
      </c>
      <c r="G110" s="8">
        <f t="shared" si="36"/>
        <v>0.69813170079773179</v>
      </c>
      <c r="H110" s="8">
        <f t="shared" si="37"/>
        <v>4.7293098382687129</v>
      </c>
      <c r="I110" s="10">
        <v>0.75</v>
      </c>
      <c r="J110" s="8">
        <f t="shared" si="38"/>
        <v>5.6361719902478811</v>
      </c>
      <c r="K110" s="8">
        <f t="shared" si="39"/>
        <v>4.2271289926859108</v>
      </c>
      <c r="L110" s="9">
        <f t="shared" si="40"/>
        <v>8.9564388309546246</v>
      </c>
    </row>
    <row r="111" spans="1:12" ht="16.5" thickTop="1" thickBot="1" x14ac:dyDescent="0.3">
      <c r="A111" s="10"/>
      <c r="B111" s="10">
        <v>0.2</v>
      </c>
      <c r="C111" s="10">
        <v>0.25</v>
      </c>
      <c r="D111" s="10">
        <v>0.75</v>
      </c>
      <c r="E111" s="8">
        <v>9.81</v>
      </c>
      <c r="F111" s="10">
        <v>45</v>
      </c>
      <c r="G111" s="8">
        <f t="shared" si="36"/>
        <v>0.78539816339744828</v>
      </c>
      <c r="H111" s="8">
        <f t="shared" si="37"/>
        <v>5.202538142580023</v>
      </c>
      <c r="I111" s="10">
        <v>0.75</v>
      </c>
      <c r="J111" s="8">
        <f t="shared" si="38"/>
        <v>5.2025381425800239</v>
      </c>
      <c r="K111" s="8">
        <f t="shared" si="39"/>
        <v>3.9019036069350177</v>
      </c>
      <c r="L111" s="9">
        <f t="shared" si="40"/>
        <v>9.1044417495150398</v>
      </c>
    </row>
    <row r="112" spans="1:12" ht="16.5" thickTop="1" thickBot="1" x14ac:dyDescent="0.3">
      <c r="A112" s="10"/>
      <c r="B112" s="10">
        <v>0.2</v>
      </c>
      <c r="C112" s="10">
        <v>0.25</v>
      </c>
      <c r="D112" s="10">
        <v>0.75</v>
      </c>
      <c r="E112" s="8">
        <v>9.81</v>
      </c>
      <c r="F112" s="10">
        <v>50</v>
      </c>
      <c r="G112" s="8">
        <f t="shared" si="36"/>
        <v>0.87266462599716477</v>
      </c>
      <c r="H112" s="8">
        <f t="shared" si="37"/>
        <v>5.6361719902478811</v>
      </c>
      <c r="I112" s="10">
        <v>0.75</v>
      </c>
      <c r="J112" s="8">
        <f t="shared" si="38"/>
        <v>4.7293098382687129</v>
      </c>
      <c r="K112" s="8">
        <f t="shared" si="39"/>
        <v>3.5469823787015349</v>
      </c>
      <c r="L112" s="9">
        <f t="shared" si="40"/>
        <v>9.1831543689494168</v>
      </c>
    </row>
    <row r="113" spans="1:12" ht="16.5" thickTop="1" thickBot="1" x14ac:dyDescent="0.3">
      <c r="A113" s="10"/>
      <c r="B113" s="10">
        <v>0.2</v>
      </c>
      <c r="C113" s="10">
        <v>0.25</v>
      </c>
      <c r="D113" s="10">
        <v>0.75</v>
      </c>
      <c r="E113" s="8">
        <v>9.81</v>
      </c>
      <c r="F113" s="10">
        <v>55</v>
      </c>
      <c r="G113" s="8">
        <f t="shared" si="36"/>
        <v>0.95993108859688125</v>
      </c>
      <c r="H113" s="8">
        <f t="shared" si="37"/>
        <v>6.0269111658562569</v>
      </c>
      <c r="I113" s="10">
        <v>0.75</v>
      </c>
      <c r="J113" s="8">
        <f t="shared" si="38"/>
        <v>4.220088630452822</v>
      </c>
      <c r="K113" s="8">
        <f t="shared" si="39"/>
        <v>3.1650664728396167</v>
      </c>
      <c r="L113" s="9">
        <f t="shared" si="40"/>
        <v>9.1919776386958745</v>
      </c>
    </row>
    <row r="114" spans="1:12" ht="16.5" thickTop="1" thickBot="1" x14ac:dyDescent="0.3">
      <c r="A114" s="10"/>
      <c r="B114" s="10">
        <v>0.2</v>
      </c>
      <c r="C114" s="10">
        <v>0.25</v>
      </c>
      <c r="D114" s="10">
        <v>0.75</v>
      </c>
      <c r="E114" s="8">
        <v>9.81</v>
      </c>
      <c r="F114" s="10">
        <v>60</v>
      </c>
      <c r="G114" s="8">
        <f t="shared" si="36"/>
        <v>1.0471975511965976</v>
      </c>
      <c r="H114" s="8">
        <f t="shared" si="37"/>
        <v>6.3717819083440066</v>
      </c>
      <c r="I114" s="10">
        <v>0.75</v>
      </c>
      <c r="J114" s="8">
        <f t="shared" si="38"/>
        <v>3.6787500000000009</v>
      </c>
      <c r="K114" s="8">
        <f t="shared" si="39"/>
        <v>2.7590625000000006</v>
      </c>
      <c r="L114" s="15">
        <f t="shared" si="40"/>
        <v>9.1308444083440072</v>
      </c>
    </row>
    <row r="115" spans="1:12" ht="15.75" thickTop="1" x14ac:dyDescent="0.25"/>
    <row r="116" spans="1:12" ht="20.25" thickBot="1" x14ac:dyDescent="0.35">
      <c r="A116" s="12" t="s">
        <v>8</v>
      </c>
      <c r="B116" s="12" t="s">
        <v>34</v>
      </c>
      <c r="C116" s="12" t="s">
        <v>45</v>
      </c>
      <c r="D116" s="12" t="s">
        <v>10</v>
      </c>
      <c r="E116" s="12" t="s">
        <v>11</v>
      </c>
      <c r="F116" s="12" t="s">
        <v>12</v>
      </c>
      <c r="G116" s="12" t="s">
        <v>12</v>
      </c>
      <c r="H116" s="12" t="s">
        <v>20</v>
      </c>
      <c r="I116" s="12" t="s">
        <v>18</v>
      </c>
      <c r="J116" s="12" t="s">
        <v>16</v>
      </c>
      <c r="K116" s="12" t="s">
        <v>17</v>
      </c>
      <c r="L116" s="14" t="s">
        <v>19</v>
      </c>
    </row>
    <row r="117" spans="1:12" ht="16.5" thickTop="1" thickBot="1" x14ac:dyDescent="0.3">
      <c r="A117" s="11"/>
      <c r="B117" s="11" t="s">
        <v>13</v>
      </c>
      <c r="C117" s="11" t="s">
        <v>13</v>
      </c>
      <c r="D117" s="11" t="s">
        <v>13</v>
      </c>
      <c r="E117" s="11" t="s">
        <v>15</v>
      </c>
      <c r="F117" s="11" t="s">
        <v>14</v>
      </c>
      <c r="G117" s="11" t="s">
        <v>21</v>
      </c>
      <c r="H117" s="11"/>
      <c r="I117" s="11" t="s">
        <v>25</v>
      </c>
      <c r="J117" s="11" t="s">
        <v>23</v>
      </c>
      <c r="K117" s="11" t="s">
        <v>22</v>
      </c>
      <c r="L117" s="13" t="s">
        <v>24</v>
      </c>
    </row>
    <row r="118" spans="1:12" ht="16.5" thickTop="1" thickBot="1" x14ac:dyDescent="0.3">
      <c r="A118" s="10" t="s">
        <v>33</v>
      </c>
      <c r="B118" s="10">
        <v>0.2</v>
      </c>
      <c r="C118" s="10">
        <v>0.25</v>
      </c>
      <c r="D118" s="10">
        <v>0.75</v>
      </c>
      <c r="E118" s="8">
        <v>9.81</v>
      </c>
      <c r="F118" s="10">
        <v>5</v>
      </c>
      <c r="G118" s="8">
        <f>(F118/360)*2*PI()</f>
        <v>8.7266462599716474E-2</v>
      </c>
      <c r="H118" s="8">
        <f>D118*E118*SIN(G118)</f>
        <v>0.6412483772658949</v>
      </c>
      <c r="I118" s="10">
        <v>0.41</v>
      </c>
      <c r="J118" s="8">
        <f>D118*E118*COS(G118)</f>
        <v>7.3295024912100182</v>
      </c>
      <c r="K118" s="8">
        <f>I118*J118</f>
        <v>3.0050960213961071</v>
      </c>
      <c r="L118" s="9">
        <f>(D118*E118*SIN(G118))+K118</f>
        <v>3.6463443986620021</v>
      </c>
    </row>
    <row r="119" spans="1:12" ht="16.5" thickTop="1" thickBot="1" x14ac:dyDescent="0.3">
      <c r="A119" s="10"/>
      <c r="B119" s="10">
        <v>0.2</v>
      </c>
      <c r="C119" s="10">
        <v>0.25</v>
      </c>
      <c r="D119" s="10">
        <v>0.75</v>
      </c>
      <c r="E119" s="8">
        <v>9.81</v>
      </c>
      <c r="F119" s="10">
        <v>10</v>
      </c>
      <c r="G119" s="8">
        <f t="shared" ref="G119:G129" si="41">(F119/360)*2*PI()</f>
        <v>0.17453292519943295</v>
      </c>
      <c r="H119" s="8">
        <f t="shared" ref="H119:H129" si="42">D119*E119*SIN(G119)</f>
        <v>1.2776164671844399</v>
      </c>
      <c r="I119" s="10">
        <v>0.41</v>
      </c>
      <c r="J119" s="8">
        <f t="shared" ref="J119:J129" si="43">D119*E119*COS(G119)</f>
        <v>7.2457230427873203</v>
      </c>
      <c r="K119" s="8">
        <f t="shared" ref="K119:K129" si="44">I119*J119</f>
        <v>2.9707464475428011</v>
      </c>
      <c r="L119" s="9">
        <f t="shared" ref="L119:L129" si="45">(D119*E119*SIN(G119))+K119</f>
        <v>4.2483629147272408</v>
      </c>
    </row>
    <row r="120" spans="1:12" ht="16.5" thickTop="1" thickBot="1" x14ac:dyDescent="0.3">
      <c r="A120" s="10"/>
      <c r="B120" s="10">
        <v>0.2</v>
      </c>
      <c r="C120" s="10">
        <v>0.25</v>
      </c>
      <c r="D120" s="10">
        <v>0.75</v>
      </c>
      <c r="E120" s="8">
        <v>9.81</v>
      </c>
      <c r="F120" s="10">
        <v>15</v>
      </c>
      <c r="G120" s="8">
        <f t="shared" si="41"/>
        <v>0.26179938779914941</v>
      </c>
      <c r="H120" s="8">
        <f t="shared" si="42"/>
        <v>1.9042611243417964</v>
      </c>
      <c r="I120" s="10">
        <v>0.41</v>
      </c>
      <c r="J120" s="8">
        <f t="shared" si="43"/>
        <v>7.1067992669218203</v>
      </c>
      <c r="K120" s="8">
        <f t="shared" si="44"/>
        <v>2.9137876994379464</v>
      </c>
      <c r="L120" s="9">
        <f t="shared" si="45"/>
        <v>4.8180488237797423</v>
      </c>
    </row>
    <row r="121" spans="1:12" ht="16.5" thickTop="1" thickBot="1" x14ac:dyDescent="0.3">
      <c r="A121" s="10"/>
      <c r="B121" s="10">
        <v>0.2</v>
      </c>
      <c r="C121" s="10">
        <v>0.25</v>
      </c>
      <c r="D121" s="10">
        <v>0.75</v>
      </c>
      <c r="E121" s="8">
        <v>9.81</v>
      </c>
      <c r="F121" s="10">
        <v>20</v>
      </c>
      <c r="G121" s="8">
        <f t="shared" si="41"/>
        <v>0.3490658503988659</v>
      </c>
      <c r="H121" s="8">
        <f t="shared" si="42"/>
        <v>2.5164132045186074</v>
      </c>
      <c r="I121" s="10">
        <v>0.41</v>
      </c>
      <c r="J121" s="8">
        <f t="shared" si="43"/>
        <v>6.9137884574323216</v>
      </c>
      <c r="K121" s="8">
        <f t="shared" si="44"/>
        <v>2.8346532675472518</v>
      </c>
      <c r="L121" s="9">
        <f t="shared" si="45"/>
        <v>5.3510664720658596</v>
      </c>
    </row>
    <row r="122" spans="1:12" ht="16.5" thickTop="1" thickBot="1" x14ac:dyDescent="0.3">
      <c r="A122" s="10"/>
      <c r="B122" s="10">
        <v>0.2</v>
      </c>
      <c r="C122" s="10">
        <v>0.25</v>
      </c>
      <c r="D122" s="10">
        <v>0.75</v>
      </c>
      <c r="E122" s="8">
        <v>9.81</v>
      </c>
      <c r="F122" s="10">
        <v>25</v>
      </c>
      <c r="G122" s="8">
        <f t="shared" si="41"/>
        <v>0.43633231299858238</v>
      </c>
      <c r="H122" s="8">
        <f t="shared" si="42"/>
        <v>3.1094138607571962</v>
      </c>
      <c r="I122" s="10">
        <v>0.41</v>
      </c>
      <c r="J122" s="8">
        <f t="shared" si="43"/>
        <v>6.6681595431221519</v>
      </c>
      <c r="K122" s="8">
        <f t="shared" si="44"/>
        <v>2.733945412680082</v>
      </c>
      <c r="L122" s="9">
        <f t="shared" si="45"/>
        <v>5.8433592734372777</v>
      </c>
    </row>
    <row r="123" spans="1:12" ht="16.5" thickTop="1" thickBot="1" x14ac:dyDescent="0.3">
      <c r="A123" s="10"/>
      <c r="B123" s="10">
        <v>0.2</v>
      </c>
      <c r="C123" s="10">
        <v>0.25</v>
      </c>
      <c r="D123" s="10">
        <v>0.75</v>
      </c>
      <c r="E123" s="8">
        <v>9.81</v>
      </c>
      <c r="F123" s="10">
        <v>30</v>
      </c>
      <c r="G123" s="8">
        <f t="shared" si="41"/>
        <v>0.52359877559829882</v>
      </c>
      <c r="H123" s="8">
        <f t="shared" si="42"/>
        <v>3.6787499999999995</v>
      </c>
      <c r="I123" s="10">
        <v>0.41</v>
      </c>
      <c r="J123" s="8">
        <f t="shared" si="43"/>
        <v>6.3717819083440075</v>
      </c>
      <c r="K123" s="8">
        <f t="shared" si="44"/>
        <v>2.6124305824210428</v>
      </c>
      <c r="L123" s="9">
        <f t="shared" si="45"/>
        <v>6.2911805824210418</v>
      </c>
    </row>
    <row r="124" spans="1:12" ht="16.5" thickTop="1" thickBot="1" x14ac:dyDescent="0.3">
      <c r="A124" s="10"/>
      <c r="B124" s="10">
        <v>0.2</v>
      </c>
      <c r="C124" s="10">
        <v>0.25</v>
      </c>
      <c r="D124" s="10">
        <v>0.75</v>
      </c>
      <c r="E124" s="8">
        <v>9.81</v>
      </c>
      <c r="F124" s="10">
        <v>35</v>
      </c>
      <c r="G124" s="8">
        <f t="shared" si="41"/>
        <v>0.6108652381980153</v>
      </c>
      <c r="H124" s="8">
        <f t="shared" si="42"/>
        <v>4.2200886304528211</v>
      </c>
      <c r="I124" s="10">
        <v>0.41</v>
      </c>
      <c r="J124" s="8">
        <f t="shared" si="43"/>
        <v>6.0269111658562569</v>
      </c>
      <c r="K124" s="8">
        <f t="shared" si="44"/>
        <v>2.471033578001065</v>
      </c>
      <c r="L124" s="9">
        <f t="shared" si="45"/>
        <v>6.6911222084538862</v>
      </c>
    </row>
    <row r="125" spans="1:12" ht="16.5" thickTop="1" thickBot="1" x14ac:dyDescent="0.3">
      <c r="A125" s="10"/>
      <c r="B125" s="10">
        <v>0.2</v>
      </c>
      <c r="C125" s="10">
        <v>0.25</v>
      </c>
      <c r="D125" s="10">
        <v>0.75</v>
      </c>
      <c r="E125" s="8">
        <v>9.81</v>
      </c>
      <c r="F125" s="10">
        <v>40</v>
      </c>
      <c r="G125" s="8">
        <f t="shared" si="41"/>
        <v>0.69813170079773179</v>
      </c>
      <c r="H125" s="8">
        <f t="shared" si="42"/>
        <v>4.7293098382687129</v>
      </c>
      <c r="I125" s="10">
        <v>0.41</v>
      </c>
      <c r="J125" s="8">
        <f t="shared" si="43"/>
        <v>5.6361719902478811</v>
      </c>
      <c r="K125" s="8">
        <f t="shared" si="44"/>
        <v>2.3108305160016309</v>
      </c>
      <c r="L125" s="9">
        <f t="shared" si="45"/>
        <v>7.0401403542703438</v>
      </c>
    </row>
    <row r="126" spans="1:12" ht="16.5" thickTop="1" thickBot="1" x14ac:dyDescent="0.3">
      <c r="A126" s="10"/>
      <c r="B126" s="10">
        <v>0.2</v>
      </c>
      <c r="C126" s="10">
        <v>0.25</v>
      </c>
      <c r="D126" s="10">
        <v>0.75</v>
      </c>
      <c r="E126" s="8">
        <v>9.81</v>
      </c>
      <c r="F126" s="10">
        <v>45</v>
      </c>
      <c r="G126" s="8">
        <f t="shared" si="41"/>
        <v>0.78539816339744828</v>
      </c>
      <c r="H126" s="8">
        <f t="shared" si="42"/>
        <v>5.202538142580023</v>
      </c>
      <c r="I126" s="10">
        <v>0.41</v>
      </c>
      <c r="J126" s="8">
        <f t="shared" si="43"/>
        <v>5.2025381425800239</v>
      </c>
      <c r="K126" s="8">
        <f t="shared" si="44"/>
        <v>2.1330406384578096</v>
      </c>
      <c r="L126" s="9">
        <f t="shared" si="45"/>
        <v>7.3355787810378326</v>
      </c>
    </row>
    <row r="127" spans="1:12" ht="16.5" thickTop="1" thickBot="1" x14ac:dyDescent="0.3">
      <c r="A127" s="10"/>
      <c r="B127" s="10">
        <v>0.2</v>
      </c>
      <c r="C127" s="10">
        <v>0.25</v>
      </c>
      <c r="D127" s="10">
        <v>0.75</v>
      </c>
      <c r="E127" s="8">
        <v>9.81</v>
      </c>
      <c r="F127" s="10">
        <v>50</v>
      </c>
      <c r="G127" s="8">
        <f t="shared" si="41"/>
        <v>0.87266462599716477</v>
      </c>
      <c r="H127" s="8">
        <f t="shared" si="42"/>
        <v>5.6361719902478811</v>
      </c>
      <c r="I127" s="10">
        <v>0.41</v>
      </c>
      <c r="J127" s="8">
        <f t="shared" si="43"/>
        <v>4.7293098382687129</v>
      </c>
      <c r="K127" s="8">
        <f t="shared" si="44"/>
        <v>1.9390170336901722</v>
      </c>
      <c r="L127" s="9">
        <f t="shared" si="45"/>
        <v>7.5751890239380533</v>
      </c>
    </row>
    <row r="128" spans="1:12" ht="16.5" thickTop="1" thickBot="1" x14ac:dyDescent="0.3">
      <c r="A128" s="10"/>
      <c r="B128" s="10">
        <v>0.2</v>
      </c>
      <c r="C128" s="10">
        <v>0.25</v>
      </c>
      <c r="D128" s="10">
        <v>0.75</v>
      </c>
      <c r="E128" s="8">
        <v>9.81</v>
      </c>
      <c r="F128" s="10">
        <v>55</v>
      </c>
      <c r="G128" s="8">
        <f t="shared" si="41"/>
        <v>0.95993108859688125</v>
      </c>
      <c r="H128" s="8">
        <f t="shared" si="42"/>
        <v>6.0269111658562569</v>
      </c>
      <c r="I128" s="10">
        <v>0.41</v>
      </c>
      <c r="J128" s="8">
        <f t="shared" si="43"/>
        <v>4.220088630452822</v>
      </c>
      <c r="K128" s="8">
        <f t="shared" si="44"/>
        <v>1.7302363384856569</v>
      </c>
      <c r="L128" s="9">
        <f t="shared" si="45"/>
        <v>7.7571475043419138</v>
      </c>
    </row>
    <row r="129" spans="1:12" ht="16.5" thickTop="1" thickBot="1" x14ac:dyDescent="0.3">
      <c r="A129" s="10"/>
      <c r="B129" s="10">
        <v>0.2</v>
      </c>
      <c r="C129" s="10">
        <v>0.25</v>
      </c>
      <c r="D129" s="10">
        <v>0.75</v>
      </c>
      <c r="E129" s="8">
        <v>9.81</v>
      </c>
      <c r="F129" s="10">
        <v>60</v>
      </c>
      <c r="G129" s="8">
        <f t="shared" si="41"/>
        <v>1.0471975511965976</v>
      </c>
      <c r="H129" s="8">
        <f t="shared" si="42"/>
        <v>6.3717819083440066</v>
      </c>
      <c r="I129" s="10">
        <v>0.41</v>
      </c>
      <c r="J129" s="8">
        <f t="shared" si="43"/>
        <v>3.6787500000000009</v>
      </c>
      <c r="K129" s="8">
        <f t="shared" si="44"/>
        <v>1.5082875000000002</v>
      </c>
      <c r="L129" s="15">
        <f t="shared" si="45"/>
        <v>7.8800694083440064</v>
      </c>
    </row>
    <row r="130" spans="1:12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freestone</dc:creator>
  <cp:lastModifiedBy>charlie freestone</cp:lastModifiedBy>
  <dcterms:created xsi:type="dcterms:W3CDTF">2018-11-23T12:58:51Z</dcterms:created>
  <dcterms:modified xsi:type="dcterms:W3CDTF">2019-01-08T15:49:39Z</dcterms:modified>
</cp:coreProperties>
</file>