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" sheetId="1" r:id="rId4"/>
  </sheets>
  <definedNames/>
  <calcPr/>
</workbook>
</file>

<file path=xl/sharedStrings.xml><?xml version="1.0" encoding="utf-8"?>
<sst xmlns="http://schemas.openxmlformats.org/spreadsheetml/2006/main" count="27" uniqueCount="26">
  <si>
    <t>x</t>
  </si>
  <si>
    <t>y</t>
  </si>
  <si>
    <t>(x-x')</t>
  </si>
  <si>
    <t>(y-y')</t>
  </si>
  <si>
    <t>(x-x').(y-y')</t>
  </si>
  <si>
    <t>(x-x')^2</t>
  </si>
  <si>
    <t>y_pred</t>
  </si>
  <si>
    <t>y-y_pred</t>
  </si>
  <si>
    <t>|y-y_pred|</t>
  </si>
  <si>
    <t>(y-y_pred)^2</t>
  </si>
  <si>
    <t>(y-y')^2</t>
  </si>
  <si>
    <t>x=YearsExperience</t>
  </si>
  <si>
    <t>y=Salary</t>
  </si>
  <si>
    <t>Average</t>
  </si>
  <si>
    <t>x'</t>
  </si>
  <si>
    <t>y'</t>
  </si>
  <si>
    <t>sum</t>
  </si>
  <si>
    <t>m(slope)=</t>
  </si>
  <si>
    <t>c(intercept)=</t>
  </si>
  <si>
    <t>MAE</t>
  </si>
  <si>
    <t>MSE</t>
  </si>
  <si>
    <t>y=mx+c</t>
  </si>
  <si>
    <t>RMSE</t>
  </si>
  <si>
    <t>y'=mx'+c</t>
  </si>
  <si>
    <t>R2_score</t>
  </si>
  <si>
    <t>c=y'-mx'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</si>
</sst>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37</xdr:row>
      <xdr:rowOff>190500</xdr:rowOff>
    </xdr:from>
    <xdr:ext cx="1857375" cy="1076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/>
      <c r="B2" s="5">
        <v>1.1</v>
      </c>
      <c r="C2" s="5">
        <v>39343.0</v>
      </c>
      <c r="D2" s="6">
        <f t="shared" ref="D2:D31" si="1">B2-$B$32</f>
        <v>-4.213333333</v>
      </c>
      <c r="E2" s="6">
        <f t="shared" ref="E2:E31" si="2">C2-$C$32</f>
        <v>-36660</v>
      </c>
      <c r="F2" s="6">
        <f t="shared" ref="F2:F31" si="3">D2*E2</f>
        <v>154460.8</v>
      </c>
      <c r="G2" s="6">
        <f t="shared" ref="G2:G31" si="4">D2*D2</f>
        <v>17.75217778</v>
      </c>
      <c r="H2" s="4">
        <f t="shared" ref="H2:H31" si="5">($F$35*B2)+$F$36</f>
        <v>36187.15875</v>
      </c>
      <c r="I2" s="4">
        <f t="shared" ref="I2:I31" si="6">C2-H2</f>
        <v>3155.841248</v>
      </c>
      <c r="J2" s="4">
        <f t="shared" ref="J2:J31" si="7">ABS(I2)</f>
        <v>3155.841248</v>
      </c>
      <c r="K2" s="4">
        <f t="shared" ref="K2:K31" si="8">I2*I2</f>
        <v>9959333.981</v>
      </c>
      <c r="L2" s="4">
        <f t="shared" ref="L2:L31" si="9">E2*E2</f>
        <v>1343955600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/>
      <c r="B3" s="5">
        <v>1.3</v>
      </c>
      <c r="C3" s="5">
        <v>46205.0</v>
      </c>
      <c r="D3" s="6">
        <f t="shared" si="1"/>
        <v>-4.013333333</v>
      </c>
      <c r="E3" s="6">
        <f t="shared" si="2"/>
        <v>-29798</v>
      </c>
      <c r="F3" s="6">
        <f t="shared" si="3"/>
        <v>119589.3067</v>
      </c>
      <c r="G3" s="6">
        <f t="shared" si="4"/>
        <v>16.10684444</v>
      </c>
      <c r="H3" s="4">
        <f t="shared" si="5"/>
        <v>38077.15122</v>
      </c>
      <c r="I3" s="4">
        <f t="shared" si="6"/>
        <v>8127.848783</v>
      </c>
      <c r="J3" s="4">
        <f t="shared" si="7"/>
        <v>8127.848783</v>
      </c>
      <c r="K3" s="4">
        <f t="shared" si="8"/>
        <v>66061925.85</v>
      </c>
      <c r="L3" s="4">
        <f t="shared" si="9"/>
        <v>887920804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/>
      <c r="B4" s="5">
        <v>1.5</v>
      </c>
      <c r="C4" s="5">
        <v>37731.0</v>
      </c>
      <c r="D4" s="6">
        <f t="shared" si="1"/>
        <v>-3.813333333</v>
      </c>
      <c r="E4" s="6">
        <f t="shared" si="2"/>
        <v>-38272</v>
      </c>
      <c r="F4" s="6">
        <f t="shared" si="3"/>
        <v>145943.8933</v>
      </c>
      <c r="G4" s="6">
        <f t="shared" si="4"/>
        <v>14.54151111</v>
      </c>
      <c r="H4" s="4">
        <f t="shared" si="5"/>
        <v>39967.14368</v>
      </c>
      <c r="I4" s="4">
        <f t="shared" si="6"/>
        <v>-2236.143681</v>
      </c>
      <c r="J4" s="4">
        <f t="shared" si="7"/>
        <v>2236.143681</v>
      </c>
      <c r="K4" s="4">
        <f t="shared" si="8"/>
        <v>5000338.561</v>
      </c>
      <c r="L4" s="4">
        <f t="shared" si="9"/>
        <v>1464745984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11</v>
      </c>
      <c r="B5" s="5">
        <v>2.0</v>
      </c>
      <c r="C5" s="5">
        <v>43525.0</v>
      </c>
      <c r="D5" s="6">
        <f t="shared" si="1"/>
        <v>-3.313333333</v>
      </c>
      <c r="E5" s="6">
        <f t="shared" si="2"/>
        <v>-32478</v>
      </c>
      <c r="F5" s="6">
        <f t="shared" si="3"/>
        <v>107610.44</v>
      </c>
      <c r="G5" s="6">
        <f t="shared" si="4"/>
        <v>10.97817778</v>
      </c>
      <c r="H5" s="4">
        <f t="shared" si="5"/>
        <v>44692.12484</v>
      </c>
      <c r="I5" s="4">
        <f t="shared" si="6"/>
        <v>-1167.124842</v>
      </c>
      <c r="J5" s="4">
        <f t="shared" si="7"/>
        <v>1167.124842</v>
      </c>
      <c r="K5" s="4">
        <f t="shared" si="8"/>
        <v>1362180.396</v>
      </c>
      <c r="L5" s="4">
        <f t="shared" si="9"/>
        <v>1054820484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 t="s">
        <v>12</v>
      </c>
      <c r="B6" s="5">
        <v>2.2</v>
      </c>
      <c r="C6" s="5">
        <v>39891.0</v>
      </c>
      <c r="D6" s="6">
        <f t="shared" si="1"/>
        <v>-3.113333333</v>
      </c>
      <c r="E6" s="6">
        <f t="shared" si="2"/>
        <v>-36112</v>
      </c>
      <c r="F6" s="6">
        <f t="shared" si="3"/>
        <v>112428.6933</v>
      </c>
      <c r="G6" s="6">
        <f t="shared" si="4"/>
        <v>9.692844444</v>
      </c>
      <c r="H6" s="4">
        <f t="shared" si="5"/>
        <v>46582.11731</v>
      </c>
      <c r="I6" s="4">
        <f t="shared" si="6"/>
        <v>-6691.117306</v>
      </c>
      <c r="J6" s="4">
        <f t="shared" si="7"/>
        <v>6691.117306</v>
      </c>
      <c r="K6" s="4">
        <f t="shared" si="8"/>
        <v>44771050.8</v>
      </c>
      <c r="L6" s="4">
        <f t="shared" si="9"/>
        <v>1304076544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/>
      <c r="B7" s="5">
        <v>2.9</v>
      </c>
      <c r="C7" s="5">
        <v>56642.0</v>
      </c>
      <c r="D7" s="6">
        <f t="shared" si="1"/>
        <v>-2.413333333</v>
      </c>
      <c r="E7" s="6">
        <f t="shared" si="2"/>
        <v>-19361</v>
      </c>
      <c r="F7" s="6">
        <f t="shared" si="3"/>
        <v>46724.54667</v>
      </c>
      <c r="G7" s="6">
        <f t="shared" si="4"/>
        <v>5.824177778</v>
      </c>
      <c r="H7" s="4">
        <f t="shared" si="5"/>
        <v>53197.09093</v>
      </c>
      <c r="I7" s="4">
        <f t="shared" si="6"/>
        <v>3444.909069</v>
      </c>
      <c r="J7" s="4">
        <f t="shared" si="7"/>
        <v>3444.909069</v>
      </c>
      <c r="K7" s="4">
        <f t="shared" si="8"/>
        <v>11867398.49</v>
      </c>
      <c r="L7" s="4">
        <f t="shared" si="9"/>
        <v>374848321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1"/>
      <c r="B8" s="5">
        <v>3.0</v>
      </c>
      <c r="C8" s="5">
        <v>60150.0</v>
      </c>
      <c r="D8" s="6">
        <f t="shared" si="1"/>
        <v>-2.313333333</v>
      </c>
      <c r="E8" s="6">
        <f t="shared" si="2"/>
        <v>-15853</v>
      </c>
      <c r="F8" s="6">
        <f t="shared" si="3"/>
        <v>36673.27333</v>
      </c>
      <c r="G8" s="6">
        <f t="shared" si="4"/>
        <v>5.351511111</v>
      </c>
      <c r="H8" s="4">
        <f t="shared" si="5"/>
        <v>54142.08716</v>
      </c>
      <c r="I8" s="4">
        <f t="shared" si="6"/>
        <v>6007.912837</v>
      </c>
      <c r="J8" s="4">
        <f t="shared" si="7"/>
        <v>6007.912837</v>
      </c>
      <c r="K8" s="4">
        <f t="shared" si="8"/>
        <v>36095016.66</v>
      </c>
      <c r="L8" s="4">
        <f t="shared" si="9"/>
        <v>251317609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1"/>
      <c r="B9" s="5">
        <v>3.2</v>
      </c>
      <c r="C9" s="5">
        <v>54445.0</v>
      </c>
      <c r="D9" s="6">
        <f t="shared" si="1"/>
        <v>-2.113333333</v>
      </c>
      <c r="E9" s="6">
        <f t="shared" si="2"/>
        <v>-21558</v>
      </c>
      <c r="F9" s="6">
        <f t="shared" si="3"/>
        <v>45559.24</v>
      </c>
      <c r="G9" s="6">
        <f t="shared" si="4"/>
        <v>4.466177778</v>
      </c>
      <c r="H9" s="4">
        <f t="shared" si="5"/>
        <v>56032.07963</v>
      </c>
      <c r="I9" s="4">
        <f t="shared" si="6"/>
        <v>-1587.079627</v>
      </c>
      <c r="J9" s="4">
        <f t="shared" si="7"/>
        <v>1587.079627</v>
      </c>
      <c r="K9" s="4">
        <f t="shared" si="8"/>
        <v>2518821.743</v>
      </c>
      <c r="L9" s="4">
        <f t="shared" si="9"/>
        <v>464747364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1"/>
      <c r="B10" s="5">
        <v>3.2</v>
      </c>
      <c r="C10" s="5">
        <v>64445.0</v>
      </c>
      <c r="D10" s="6">
        <f t="shared" si="1"/>
        <v>-2.113333333</v>
      </c>
      <c r="E10" s="6">
        <f t="shared" si="2"/>
        <v>-11558</v>
      </c>
      <c r="F10" s="6">
        <f t="shared" si="3"/>
        <v>24425.90667</v>
      </c>
      <c r="G10" s="6">
        <f t="shared" si="4"/>
        <v>4.466177778</v>
      </c>
      <c r="H10" s="4">
        <f t="shared" si="5"/>
        <v>56032.07963</v>
      </c>
      <c r="I10" s="4">
        <f t="shared" si="6"/>
        <v>8412.920373</v>
      </c>
      <c r="J10" s="4">
        <f t="shared" si="7"/>
        <v>8412.920373</v>
      </c>
      <c r="K10" s="4">
        <f t="shared" si="8"/>
        <v>70777229.2</v>
      </c>
      <c r="L10" s="4">
        <f t="shared" si="9"/>
        <v>133587364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/>
      <c r="B11" s="5">
        <v>3.7</v>
      </c>
      <c r="C11" s="5">
        <v>57189.0</v>
      </c>
      <c r="D11" s="6">
        <f t="shared" si="1"/>
        <v>-1.613333333</v>
      </c>
      <c r="E11" s="6">
        <f t="shared" si="2"/>
        <v>-18814</v>
      </c>
      <c r="F11" s="6">
        <f t="shared" si="3"/>
        <v>30353.25333</v>
      </c>
      <c r="G11" s="6">
        <f t="shared" si="4"/>
        <v>2.602844444</v>
      </c>
      <c r="H11" s="4">
        <f t="shared" si="5"/>
        <v>60757.06079</v>
      </c>
      <c r="I11" s="4">
        <f t="shared" si="6"/>
        <v>-3568.060788</v>
      </c>
      <c r="J11" s="4">
        <f t="shared" si="7"/>
        <v>3568.060788</v>
      </c>
      <c r="K11" s="4">
        <f t="shared" si="8"/>
        <v>12731057.79</v>
      </c>
      <c r="L11" s="4">
        <f t="shared" si="9"/>
        <v>353966596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/>
      <c r="B12" s="5">
        <v>3.9</v>
      </c>
      <c r="C12" s="5">
        <v>63218.0</v>
      </c>
      <c r="D12" s="6">
        <f t="shared" si="1"/>
        <v>-1.413333333</v>
      </c>
      <c r="E12" s="6">
        <f t="shared" si="2"/>
        <v>-12785</v>
      </c>
      <c r="F12" s="6">
        <f t="shared" si="3"/>
        <v>18069.46667</v>
      </c>
      <c r="G12" s="6">
        <f t="shared" si="4"/>
        <v>1.997511111</v>
      </c>
      <c r="H12" s="4">
        <f t="shared" si="5"/>
        <v>62647.05325</v>
      </c>
      <c r="I12" s="4">
        <f t="shared" si="6"/>
        <v>570.9467477</v>
      </c>
      <c r="J12" s="4">
        <f t="shared" si="7"/>
        <v>570.9467477</v>
      </c>
      <c r="K12" s="4">
        <f t="shared" si="8"/>
        <v>325980.1887</v>
      </c>
      <c r="L12" s="4">
        <f t="shared" si="9"/>
        <v>163456225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/>
      <c r="B13" s="5">
        <v>4.0</v>
      </c>
      <c r="C13" s="5">
        <v>55794.0</v>
      </c>
      <c r="D13" s="6">
        <f t="shared" si="1"/>
        <v>-1.313333333</v>
      </c>
      <c r="E13" s="6">
        <f t="shared" si="2"/>
        <v>-20209</v>
      </c>
      <c r="F13" s="6">
        <f t="shared" si="3"/>
        <v>26541.15333</v>
      </c>
      <c r="G13" s="6">
        <f t="shared" si="4"/>
        <v>1.724844444</v>
      </c>
      <c r="H13" s="4">
        <f t="shared" si="5"/>
        <v>63592.04948</v>
      </c>
      <c r="I13" s="4">
        <f t="shared" si="6"/>
        <v>-7798.049484</v>
      </c>
      <c r="J13" s="4">
        <f t="shared" si="7"/>
        <v>7798.049484</v>
      </c>
      <c r="K13" s="4">
        <f t="shared" si="8"/>
        <v>60809575.76</v>
      </c>
      <c r="L13" s="4">
        <f t="shared" si="9"/>
        <v>408403681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/>
      <c r="B14" s="5">
        <v>4.0</v>
      </c>
      <c r="C14" s="5">
        <v>56957.0</v>
      </c>
      <c r="D14" s="6">
        <f t="shared" si="1"/>
        <v>-1.313333333</v>
      </c>
      <c r="E14" s="6">
        <f t="shared" si="2"/>
        <v>-19046</v>
      </c>
      <c r="F14" s="6">
        <f t="shared" si="3"/>
        <v>25013.74667</v>
      </c>
      <c r="G14" s="6">
        <f t="shared" si="4"/>
        <v>1.724844444</v>
      </c>
      <c r="H14" s="4">
        <f t="shared" si="5"/>
        <v>63592.04948</v>
      </c>
      <c r="I14" s="4">
        <f t="shared" si="6"/>
        <v>-6635.049484</v>
      </c>
      <c r="J14" s="4">
        <f t="shared" si="7"/>
        <v>6635.049484</v>
      </c>
      <c r="K14" s="4">
        <f t="shared" si="8"/>
        <v>44023881.66</v>
      </c>
      <c r="L14" s="4">
        <f t="shared" si="9"/>
        <v>362750116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/>
      <c r="B15" s="5">
        <v>4.1</v>
      </c>
      <c r="C15" s="5">
        <v>57081.0</v>
      </c>
      <c r="D15" s="6">
        <f t="shared" si="1"/>
        <v>-1.213333333</v>
      </c>
      <c r="E15" s="6">
        <f t="shared" si="2"/>
        <v>-18922</v>
      </c>
      <c r="F15" s="6">
        <f t="shared" si="3"/>
        <v>22958.69333</v>
      </c>
      <c r="G15" s="6">
        <f t="shared" si="4"/>
        <v>1.472177778</v>
      </c>
      <c r="H15" s="4">
        <f t="shared" si="5"/>
        <v>64537.04572</v>
      </c>
      <c r="I15" s="4">
        <f t="shared" si="6"/>
        <v>-7456.045717</v>
      </c>
      <c r="J15" s="4">
        <f t="shared" si="7"/>
        <v>7456.045717</v>
      </c>
      <c r="K15" s="4">
        <f t="shared" si="8"/>
        <v>55592617.73</v>
      </c>
      <c r="L15" s="4">
        <f t="shared" si="9"/>
        <v>358042084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/>
      <c r="B16" s="5">
        <v>4.5</v>
      </c>
      <c r="C16" s="5">
        <v>61111.0</v>
      </c>
      <c r="D16" s="6">
        <f t="shared" si="1"/>
        <v>-0.8133333333</v>
      </c>
      <c r="E16" s="6">
        <f t="shared" si="2"/>
        <v>-14892</v>
      </c>
      <c r="F16" s="6">
        <f t="shared" si="3"/>
        <v>12112.16</v>
      </c>
      <c r="G16" s="6">
        <f t="shared" si="4"/>
        <v>0.6615111111</v>
      </c>
      <c r="H16" s="4">
        <f t="shared" si="5"/>
        <v>68317.03065</v>
      </c>
      <c r="I16" s="4">
        <f t="shared" si="6"/>
        <v>-7206.030645</v>
      </c>
      <c r="J16" s="4">
        <f t="shared" si="7"/>
        <v>7206.030645</v>
      </c>
      <c r="K16" s="4">
        <f t="shared" si="8"/>
        <v>51926877.66</v>
      </c>
      <c r="L16" s="4">
        <f t="shared" si="9"/>
        <v>221771664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"/>
      <c r="B17" s="5">
        <v>4.9</v>
      </c>
      <c r="C17" s="5">
        <v>67938.0</v>
      </c>
      <c r="D17" s="6">
        <f t="shared" si="1"/>
        <v>-0.4133333333</v>
      </c>
      <c r="E17" s="6">
        <f t="shared" si="2"/>
        <v>-8065</v>
      </c>
      <c r="F17" s="6">
        <f t="shared" si="3"/>
        <v>3333.533333</v>
      </c>
      <c r="G17" s="6">
        <f t="shared" si="4"/>
        <v>0.1708444444</v>
      </c>
      <c r="H17" s="4">
        <f t="shared" si="5"/>
        <v>72097.01557</v>
      </c>
      <c r="I17" s="4">
        <f t="shared" si="6"/>
        <v>-4159.015574</v>
      </c>
      <c r="J17" s="4">
        <f t="shared" si="7"/>
        <v>4159.015574</v>
      </c>
      <c r="K17" s="4">
        <f t="shared" si="8"/>
        <v>17297410.54</v>
      </c>
      <c r="L17" s="4">
        <f t="shared" si="9"/>
        <v>65044225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/>
      <c r="B18" s="5">
        <v>5.1</v>
      </c>
      <c r="C18" s="5">
        <v>66029.0</v>
      </c>
      <c r="D18" s="6">
        <f t="shared" si="1"/>
        <v>-0.2133333333</v>
      </c>
      <c r="E18" s="6">
        <f t="shared" si="2"/>
        <v>-9974</v>
      </c>
      <c r="F18" s="6">
        <f t="shared" si="3"/>
        <v>2127.786667</v>
      </c>
      <c r="G18" s="6">
        <f t="shared" si="4"/>
        <v>0.04551111111</v>
      </c>
      <c r="H18" s="4">
        <f t="shared" si="5"/>
        <v>73987.00804</v>
      </c>
      <c r="I18" s="4">
        <f t="shared" si="6"/>
        <v>-7958.008038</v>
      </c>
      <c r="J18" s="4">
        <f t="shared" si="7"/>
        <v>7958.008038</v>
      </c>
      <c r="K18" s="4">
        <f t="shared" si="8"/>
        <v>63329891.93</v>
      </c>
      <c r="L18" s="4">
        <f t="shared" si="9"/>
        <v>99480676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"/>
      <c r="B19" s="5">
        <v>5.3</v>
      </c>
      <c r="C19" s="5">
        <v>83088.0</v>
      </c>
      <c r="D19" s="6">
        <f t="shared" si="1"/>
        <v>-0.01333333333</v>
      </c>
      <c r="E19" s="6">
        <f t="shared" si="2"/>
        <v>7085</v>
      </c>
      <c r="F19" s="6">
        <f t="shared" si="3"/>
        <v>-94.46666667</v>
      </c>
      <c r="G19" s="6">
        <f t="shared" si="4"/>
        <v>0.0001777777778</v>
      </c>
      <c r="H19" s="4">
        <f t="shared" si="5"/>
        <v>75877.0005</v>
      </c>
      <c r="I19" s="4">
        <f t="shared" si="6"/>
        <v>7210.999498</v>
      </c>
      <c r="J19" s="4">
        <f t="shared" si="7"/>
        <v>7210.999498</v>
      </c>
      <c r="K19" s="4">
        <f t="shared" si="8"/>
        <v>51998513.75</v>
      </c>
      <c r="L19" s="4">
        <f t="shared" si="9"/>
        <v>50197225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"/>
      <c r="B20" s="5">
        <v>5.9</v>
      </c>
      <c r="C20" s="5">
        <v>81363.0</v>
      </c>
      <c r="D20" s="6">
        <f t="shared" si="1"/>
        <v>0.5866666667</v>
      </c>
      <c r="E20" s="6">
        <f t="shared" si="2"/>
        <v>5360</v>
      </c>
      <c r="F20" s="6">
        <f t="shared" si="3"/>
        <v>3144.533333</v>
      </c>
      <c r="G20" s="6">
        <f t="shared" si="4"/>
        <v>0.3441777778</v>
      </c>
      <c r="H20" s="4">
        <f t="shared" si="5"/>
        <v>81546.9779</v>
      </c>
      <c r="I20" s="4">
        <f t="shared" si="6"/>
        <v>-183.9778953</v>
      </c>
      <c r="J20" s="4">
        <f t="shared" si="7"/>
        <v>183.9778953</v>
      </c>
      <c r="K20" s="4">
        <f t="shared" si="8"/>
        <v>33847.86594</v>
      </c>
      <c r="L20" s="4">
        <f t="shared" si="9"/>
        <v>28729600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"/>
      <c r="B21" s="5">
        <v>6.0</v>
      </c>
      <c r="C21" s="5">
        <v>93940.0</v>
      </c>
      <c r="D21" s="6">
        <f t="shared" si="1"/>
        <v>0.6866666667</v>
      </c>
      <c r="E21" s="6">
        <f t="shared" si="2"/>
        <v>17937</v>
      </c>
      <c r="F21" s="6">
        <f t="shared" si="3"/>
        <v>12316.74</v>
      </c>
      <c r="G21" s="6">
        <f t="shared" si="4"/>
        <v>0.4715111111</v>
      </c>
      <c r="H21" s="4">
        <f t="shared" si="5"/>
        <v>82491.97413</v>
      </c>
      <c r="I21" s="4">
        <f t="shared" si="6"/>
        <v>11448.02587</v>
      </c>
      <c r="J21" s="4">
        <f t="shared" si="7"/>
        <v>11448.02587</v>
      </c>
      <c r="K21" s="4">
        <f t="shared" si="8"/>
        <v>131057296.4</v>
      </c>
      <c r="L21" s="4">
        <f t="shared" si="9"/>
        <v>321735969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"/>
      <c r="B22" s="5">
        <v>6.8</v>
      </c>
      <c r="C22" s="5">
        <v>91738.0</v>
      </c>
      <c r="D22" s="6">
        <f t="shared" si="1"/>
        <v>1.486666667</v>
      </c>
      <c r="E22" s="6">
        <f t="shared" si="2"/>
        <v>15735</v>
      </c>
      <c r="F22" s="6">
        <f t="shared" si="3"/>
        <v>23392.7</v>
      </c>
      <c r="G22" s="6">
        <f t="shared" si="4"/>
        <v>2.210177778</v>
      </c>
      <c r="H22" s="4">
        <f t="shared" si="5"/>
        <v>90051.94398</v>
      </c>
      <c r="I22" s="4">
        <f t="shared" si="6"/>
        <v>1686.056015</v>
      </c>
      <c r="J22" s="4">
        <f t="shared" si="7"/>
        <v>1686.056015</v>
      </c>
      <c r="K22" s="4">
        <f t="shared" si="8"/>
        <v>2842784.887</v>
      </c>
      <c r="L22" s="4">
        <f t="shared" si="9"/>
        <v>247590225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"/>
      <c r="B23" s="5">
        <v>7.1</v>
      </c>
      <c r="C23" s="5">
        <v>98273.0</v>
      </c>
      <c r="D23" s="6">
        <f t="shared" si="1"/>
        <v>1.786666667</v>
      </c>
      <c r="E23" s="6">
        <f t="shared" si="2"/>
        <v>22270</v>
      </c>
      <c r="F23" s="6">
        <f t="shared" si="3"/>
        <v>39789.06667</v>
      </c>
      <c r="G23" s="6">
        <f t="shared" si="4"/>
        <v>3.192177778</v>
      </c>
      <c r="H23" s="4">
        <f t="shared" si="5"/>
        <v>92886.93268</v>
      </c>
      <c r="I23" s="4">
        <f t="shared" si="6"/>
        <v>5386.067319</v>
      </c>
      <c r="J23" s="4">
        <f t="shared" si="7"/>
        <v>5386.067319</v>
      </c>
      <c r="K23" s="4">
        <f t="shared" si="8"/>
        <v>29009721.16</v>
      </c>
      <c r="L23" s="4">
        <f t="shared" si="9"/>
        <v>495952900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"/>
      <c r="B24" s="5">
        <v>7.9</v>
      </c>
      <c r="C24" s="5">
        <v>101302.0</v>
      </c>
      <c r="D24" s="6">
        <f t="shared" si="1"/>
        <v>2.586666667</v>
      </c>
      <c r="E24" s="6">
        <f t="shared" si="2"/>
        <v>25299</v>
      </c>
      <c r="F24" s="6">
        <f t="shared" si="3"/>
        <v>65440.08</v>
      </c>
      <c r="G24" s="6">
        <f t="shared" si="4"/>
        <v>6.690844444</v>
      </c>
      <c r="H24" s="4">
        <f t="shared" si="5"/>
        <v>100446.9025</v>
      </c>
      <c r="I24" s="4">
        <f t="shared" si="6"/>
        <v>855.0974618</v>
      </c>
      <c r="J24" s="4">
        <f t="shared" si="7"/>
        <v>855.0974618</v>
      </c>
      <c r="K24" s="4">
        <f t="shared" si="8"/>
        <v>731191.6692</v>
      </c>
      <c r="L24" s="4">
        <f t="shared" si="9"/>
        <v>640039401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"/>
      <c r="B25" s="5">
        <v>8.2</v>
      </c>
      <c r="C25" s="5">
        <v>113812.0</v>
      </c>
      <c r="D25" s="6">
        <f t="shared" si="1"/>
        <v>2.886666667</v>
      </c>
      <c r="E25" s="6">
        <f t="shared" si="2"/>
        <v>37809</v>
      </c>
      <c r="F25" s="6">
        <f t="shared" si="3"/>
        <v>109141.98</v>
      </c>
      <c r="G25" s="6">
        <f t="shared" si="4"/>
        <v>8.332844444</v>
      </c>
      <c r="H25" s="4">
        <f t="shared" si="5"/>
        <v>103281.8912</v>
      </c>
      <c r="I25" s="4">
        <f t="shared" si="6"/>
        <v>10530.10877</v>
      </c>
      <c r="J25" s="4">
        <f t="shared" si="7"/>
        <v>10530.10877</v>
      </c>
      <c r="K25" s="4">
        <f t="shared" si="8"/>
        <v>110883190.6</v>
      </c>
      <c r="L25" s="4">
        <f t="shared" si="9"/>
        <v>1429520481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"/>
      <c r="B26" s="5">
        <v>8.7</v>
      </c>
      <c r="C26" s="5">
        <v>109431.0</v>
      </c>
      <c r="D26" s="6">
        <f t="shared" si="1"/>
        <v>3.386666667</v>
      </c>
      <c r="E26" s="6">
        <f t="shared" si="2"/>
        <v>33428</v>
      </c>
      <c r="F26" s="6">
        <f t="shared" si="3"/>
        <v>113209.4933</v>
      </c>
      <c r="G26" s="6">
        <f t="shared" si="4"/>
        <v>11.46951111</v>
      </c>
      <c r="H26" s="4">
        <f t="shared" si="5"/>
        <v>108006.8724</v>
      </c>
      <c r="I26" s="4">
        <f t="shared" si="6"/>
        <v>1424.127605</v>
      </c>
      <c r="J26" s="4">
        <f t="shared" si="7"/>
        <v>1424.127605</v>
      </c>
      <c r="K26" s="4">
        <f t="shared" si="8"/>
        <v>2028139.434</v>
      </c>
      <c r="L26" s="4">
        <f t="shared" si="9"/>
        <v>1117431184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"/>
      <c r="B27" s="5">
        <v>9.0</v>
      </c>
      <c r="C27" s="5">
        <v>105582.0</v>
      </c>
      <c r="D27" s="6">
        <f t="shared" si="1"/>
        <v>3.686666667</v>
      </c>
      <c r="E27" s="6">
        <f t="shared" si="2"/>
        <v>29579</v>
      </c>
      <c r="F27" s="6">
        <f t="shared" si="3"/>
        <v>109047.9133</v>
      </c>
      <c r="G27" s="6">
        <f t="shared" si="4"/>
        <v>13.59151111</v>
      </c>
      <c r="H27" s="4">
        <f t="shared" si="5"/>
        <v>110841.8611</v>
      </c>
      <c r="I27" s="4">
        <f t="shared" si="6"/>
        <v>-5259.861092</v>
      </c>
      <c r="J27" s="4">
        <f t="shared" si="7"/>
        <v>5259.861092</v>
      </c>
      <c r="K27" s="4">
        <f t="shared" si="8"/>
        <v>27666138.7</v>
      </c>
      <c r="L27" s="4">
        <f t="shared" si="9"/>
        <v>874917241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"/>
      <c r="B28" s="5">
        <v>9.5</v>
      </c>
      <c r="C28" s="5">
        <v>116969.0</v>
      </c>
      <c r="D28" s="6">
        <f t="shared" si="1"/>
        <v>4.186666667</v>
      </c>
      <c r="E28" s="6">
        <f t="shared" si="2"/>
        <v>40966</v>
      </c>
      <c r="F28" s="6">
        <f t="shared" si="3"/>
        <v>171510.9867</v>
      </c>
      <c r="G28" s="6">
        <f t="shared" si="4"/>
        <v>17.52817778</v>
      </c>
      <c r="H28" s="4">
        <f t="shared" si="5"/>
        <v>115566.8423</v>
      </c>
      <c r="I28" s="4">
        <f t="shared" si="6"/>
        <v>1402.157748</v>
      </c>
      <c r="J28" s="4">
        <f t="shared" si="7"/>
        <v>1402.157748</v>
      </c>
      <c r="K28" s="4">
        <f t="shared" si="8"/>
        <v>1966046.349</v>
      </c>
      <c r="L28" s="4">
        <f t="shared" si="9"/>
        <v>1678213156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"/>
      <c r="B29" s="5">
        <v>9.6</v>
      </c>
      <c r="C29" s="5">
        <v>112635.0</v>
      </c>
      <c r="D29" s="6">
        <f t="shared" si="1"/>
        <v>4.286666667</v>
      </c>
      <c r="E29" s="6">
        <f t="shared" si="2"/>
        <v>36632</v>
      </c>
      <c r="F29" s="6">
        <f t="shared" si="3"/>
        <v>157029.1733</v>
      </c>
      <c r="G29" s="6">
        <f t="shared" si="4"/>
        <v>18.37551111</v>
      </c>
      <c r="H29" s="4">
        <f t="shared" si="5"/>
        <v>116511.8385</v>
      </c>
      <c r="I29" s="4">
        <f t="shared" si="6"/>
        <v>-3876.838485</v>
      </c>
      <c r="J29" s="4">
        <f t="shared" si="7"/>
        <v>3876.838485</v>
      </c>
      <c r="K29" s="4">
        <f t="shared" si="8"/>
        <v>15029876.64</v>
      </c>
      <c r="L29" s="4">
        <f t="shared" si="9"/>
        <v>1341903424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"/>
      <c r="B30" s="5">
        <v>10.3</v>
      </c>
      <c r="C30" s="5">
        <v>122391.0</v>
      </c>
      <c r="D30" s="6">
        <f t="shared" si="1"/>
        <v>4.986666667</v>
      </c>
      <c r="E30" s="6">
        <f t="shared" si="2"/>
        <v>46388</v>
      </c>
      <c r="F30" s="6">
        <f t="shared" si="3"/>
        <v>231321.4933</v>
      </c>
      <c r="G30" s="6">
        <f t="shared" si="4"/>
        <v>24.86684444</v>
      </c>
      <c r="H30" s="4">
        <f t="shared" si="5"/>
        <v>123126.8121</v>
      </c>
      <c r="I30" s="4">
        <f t="shared" si="6"/>
        <v>-735.8121097</v>
      </c>
      <c r="J30" s="4">
        <f t="shared" si="7"/>
        <v>735.8121097</v>
      </c>
      <c r="K30" s="4">
        <f t="shared" si="8"/>
        <v>541419.4607</v>
      </c>
      <c r="L30" s="4">
        <f t="shared" si="9"/>
        <v>2151846544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"/>
      <c r="B31" s="5">
        <v>10.5</v>
      </c>
      <c r="C31" s="5">
        <v>121872.0</v>
      </c>
      <c r="D31" s="6">
        <f t="shared" si="1"/>
        <v>5.186666667</v>
      </c>
      <c r="E31" s="6">
        <f t="shared" si="2"/>
        <v>45869</v>
      </c>
      <c r="F31" s="6">
        <f t="shared" si="3"/>
        <v>237907.2133</v>
      </c>
      <c r="G31" s="6">
        <f t="shared" si="4"/>
        <v>26.90151111</v>
      </c>
      <c r="H31" s="4">
        <f t="shared" si="5"/>
        <v>125016.8046</v>
      </c>
      <c r="I31" s="4">
        <f t="shared" si="6"/>
        <v>-3144.804574</v>
      </c>
      <c r="J31" s="4">
        <f t="shared" si="7"/>
        <v>3144.804574</v>
      </c>
      <c r="K31" s="4">
        <f t="shared" si="8"/>
        <v>9889795.808</v>
      </c>
      <c r="L31" s="4">
        <f t="shared" si="9"/>
        <v>2103965161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" t="s">
        <v>13</v>
      </c>
      <c r="B32" s="7">
        <f t="shared" ref="B32:C32" si="10">average(B2:B31)</f>
        <v>5.313333333</v>
      </c>
      <c r="C32" s="7">
        <f t="shared" si="10"/>
        <v>76003</v>
      </c>
      <c r="D32" s="4"/>
      <c r="E32" s="4"/>
      <c r="F32" s="4"/>
      <c r="G32" s="4"/>
      <c r="H32" s="4"/>
      <c r="I32" s="4"/>
      <c r="J32" s="7">
        <f t="shared" ref="J32:K32" si="11">average(J2:J31)</f>
        <v>4644.201289</v>
      </c>
      <c r="K32" s="7">
        <f t="shared" si="11"/>
        <v>31270951.72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3" t="s">
        <v>14</v>
      </c>
      <c r="C33" s="3" t="s">
        <v>15</v>
      </c>
      <c r="D33" s="4"/>
      <c r="E33" s="3" t="s">
        <v>16</v>
      </c>
      <c r="F33" s="7">
        <f t="shared" ref="F33:G33" si="12">sum(F2:F31)</f>
        <v>2207082.8</v>
      </c>
      <c r="G33" s="7">
        <f t="shared" si="12"/>
        <v>233.5546667</v>
      </c>
      <c r="H33" s="4"/>
      <c r="I33" s="4"/>
      <c r="J33" s="1"/>
      <c r="K33" s="4">
        <f t="shared" ref="K33:L33" si="13">sum(K2:K31)</f>
        <v>938128551.7</v>
      </c>
      <c r="L33" s="4">
        <f t="shared" si="13"/>
        <v>21794977852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1" t="s">
        <v>17</v>
      </c>
      <c r="F35" s="7">
        <f>F33/G33</f>
        <v>9449.962321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1" t="s">
        <v>18</v>
      </c>
      <c r="F36" s="7">
        <f>C32-(F35*B32)</f>
        <v>25792.2002</v>
      </c>
      <c r="G36" s="4"/>
      <c r="H36" s="4"/>
      <c r="I36" s="3" t="s">
        <v>19</v>
      </c>
      <c r="J36" s="7">
        <f>J32</f>
        <v>4644.201289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3" t="s">
        <v>20</v>
      </c>
      <c r="J37" s="7">
        <f>K32</f>
        <v>31270951.72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1" t="s">
        <v>21</v>
      </c>
      <c r="F38" s="4"/>
      <c r="G38" s="1" t="s">
        <v>21</v>
      </c>
      <c r="H38" s="4"/>
      <c r="I38" s="3" t="s">
        <v>22</v>
      </c>
      <c r="J38" s="7">
        <f>SQRT(J37)</f>
        <v>5592.043609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1" t="s">
        <v>23</v>
      </c>
      <c r="F39" s="4"/>
      <c r="G39" s="1">
        <v>2.4</v>
      </c>
      <c r="H39" s="4">
        <f>(F35*G39)+F36</f>
        <v>48472.10977</v>
      </c>
      <c r="I39" s="3" t="s">
        <v>24</v>
      </c>
      <c r="J39" s="7">
        <f>1-(K33/L33)</f>
        <v>0.9569566641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1" t="s">
        <v>25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