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Insights " sheetId="1" r:id="rId1"/>
  </sheets>
  <externalReferences>
    <externalReference r:id="rId2"/>
  </externalReferences>
  <definedNames>
    <definedName name="E">#REF!</definedName>
    <definedName name="_xlnm.Print_Area" localSheetId="0">'Insights '!$A$1:$F$54</definedName>
  </definedNames>
  <calcPr calcId="124519"/>
</workbook>
</file>

<file path=xl/calcChain.xml><?xml version="1.0" encoding="utf-8"?>
<calcChain xmlns="http://schemas.openxmlformats.org/spreadsheetml/2006/main">
  <c r="C31" i="1"/>
  <c r="C30"/>
  <c r="C29"/>
  <c r="C28"/>
  <c r="C27"/>
  <c r="F24"/>
  <c r="F23"/>
  <c r="F22"/>
  <c r="C22"/>
  <c r="F21"/>
  <c r="C21"/>
  <c r="F20"/>
  <c r="C20"/>
  <c r="F19"/>
  <c r="C19"/>
  <c r="F18"/>
  <c r="C18"/>
  <c r="E10"/>
  <c r="F9"/>
  <c r="F8"/>
  <c r="E8"/>
  <c r="F7"/>
  <c r="F6"/>
  <c r="F5"/>
</calcChain>
</file>

<file path=xl/sharedStrings.xml><?xml version="1.0" encoding="utf-8"?>
<sst xmlns="http://schemas.openxmlformats.org/spreadsheetml/2006/main" count="102" uniqueCount="79">
  <si>
    <t>2018 Counseling Report : Online Team</t>
  </si>
  <si>
    <t>Team Members</t>
  </si>
  <si>
    <t>Department</t>
  </si>
  <si>
    <t>Total Inquiries Received</t>
  </si>
  <si>
    <t xml:space="preserve">Prof. Gajendra Gayakwad </t>
  </si>
  <si>
    <t>CSE</t>
  </si>
  <si>
    <t>No of inquiries from sources</t>
  </si>
  <si>
    <t>Percentage</t>
  </si>
  <si>
    <t>Prof. Smriti Jain</t>
  </si>
  <si>
    <t>Campaign (Website)</t>
  </si>
  <si>
    <t>Prof. Megha Jain</t>
  </si>
  <si>
    <t>Civil</t>
  </si>
  <si>
    <t xml:space="preserve">Telephonic </t>
  </si>
  <si>
    <t>Prof. Uditveer Singh</t>
  </si>
  <si>
    <t>EX</t>
  </si>
  <si>
    <t>C360 Inquiries</t>
  </si>
  <si>
    <t>Prof. Yasit Beg (Joined in Mid Counseling)</t>
  </si>
  <si>
    <t>ME</t>
  </si>
  <si>
    <t xml:space="preserve">Fake Inquiries </t>
  </si>
  <si>
    <t>Tripti Kumari</t>
  </si>
  <si>
    <t>Admin</t>
  </si>
  <si>
    <t>Revelent Inquiries</t>
  </si>
  <si>
    <t>Conversion Rate:</t>
  </si>
  <si>
    <t xml:space="preserve">Courses Wise Inquiries </t>
  </si>
  <si>
    <t>Btech, Btech_LTR</t>
  </si>
  <si>
    <t>B.Pharmacy(Recorded till seats available)</t>
  </si>
  <si>
    <t>MBA</t>
  </si>
  <si>
    <t>Mtech</t>
  </si>
  <si>
    <t>Admissions (After Cancellation)</t>
  </si>
  <si>
    <t>Net Contributions of Team Members</t>
  </si>
  <si>
    <t>Total:71</t>
  </si>
  <si>
    <t>Name</t>
  </si>
  <si>
    <t>Count:71</t>
  </si>
  <si>
    <t>Btech Admissions</t>
  </si>
  <si>
    <t>Prof. Gajendra Gayakwad</t>
  </si>
  <si>
    <t>Btech_LTR</t>
  </si>
  <si>
    <t>Prof.Smriti Jain</t>
  </si>
  <si>
    <t>B.pharmacy</t>
  </si>
  <si>
    <t>Prof. Udit Veer Singh</t>
  </si>
  <si>
    <t>Prof. Yasir Beg</t>
  </si>
  <si>
    <t>Prof. Nikhil Pateria (MBA)</t>
  </si>
  <si>
    <t>Admissions Month wise</t>
  </si>
  <si>
    <t>Admission Cancellations Summary</t>
  </si>
  <si>
    <t>Month</t>
  </si>
  <si>
    <t>Count</t>
  </si>
  <si>
    <t>Count:13</t>
  </si>
  <si>
    <t>Valid Reasons of Cancellations are mentioned in cancellation report.</t>
  </si>
  <si>
    <t>Total Visits</t>
  </si>
  <si>
    <t>Quality of Btech Admissions</t>
  </si>
  <si>
    <t>Board</t>
  </si>
  <si>
    <t>CBSE</t>
  </si>
  <si>
    <t>With Hostel Admissions</t>
  </si>
  <si>
    <t xml:space="preserve">MP Board </t>
  </si>
  <si>
    <t>UP Board</t>
  </si>
  <si>
    <t>Scholarship Cases</t>
  </si>
  <si>
    <t>Jharkhand Board</t>
  </si>
  <si>
    <t>Bihar Board</t>
  </si>
  <si>
    <t>MH Board</t>
  </si>
  <si>
    <t>State Wise admission Count</t>
  </si>
  <si>
    <t>Brokarage Cases: 03</t>
  </si>
  <si>
    <t>Madhya Pradesh</t>
  </si>
  <si>
    <t>No of Cases</t>
  </si>
  <si>
    <t>Amount given</t>
  </si>
  <si>
    <t>Bhopal: 21 &amp; Non-Bhopal: 23</t>
  </si>
  <si>
    <t>Bihar</t>
  </si>
  <si>
    <t>Jharkhand</t>
  </si>
  <si>
    <t>UP</t>
  </si>
  <si>
    <t>MH</t>
  </si>
  <si>
    <t>AP</t>
  </si>
  <si>
    <t>Rajshthan</t>
  </si>
  <si>
    <t xml:space="preserve">One brokrage case shared with sachin barmase </t>
  </si>
  <si>
    <t>CG</t>
  </si>
  <si>
    <t>Total Amount Paid</t>
  </si>
  <si>
    <t>Total Revenue will generate</t>
  </si>
  <si>
    <t>Amount Spent on Promotion(01-04-2018 to 11-08-2018)</t>
  </si>
  <si>
    <t>Total Fee Submitted(First Installment Cleared) as on today</t>
  </si>
  <si>
    <t>Promotion on:(Google, Facebook, Instagram)</t>
  </si>
  <si>
    <t>Team Size GN: 06</t>
  </si>
  <si>
    <t>Team Size RB: 02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</si>
</sst>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b/>
      <sz val="18"/>
      <color theme="0"/>
      <name val="Times New Roman"/>
      <family val="1"/>
    </font>
    <font>
      <b/>
      <sz val="14"/>
      <color theme="1"/>
      <name val="Times New Roman"/>
      <family val="1"/>
    </font>
    <font>
      <b/>
      <sz val="24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7" fontId="5" fillId="0" borderId="1" xfId="0" applyNumberFormat="1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%20%20Counseling/1.Master%20Sheet%20Admisison%20Inquiry%20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ebsite"/>
      <sheetName val="Telephonic"/>
      <sheetName val="Career360 Campaign 2019"/>
      <sheetName val="Admission By DMT"/>
      <sheetName val="Insights "/>
      <sheetName val="Total Visits"/>
      <sheetName val="Cancellation Report"/>
      <sheetName val="Clashes"/>
      <sheetName val="Documents requi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9"/>
  <sheetViews>
    <sheetView tabSelected="1" view="pageBreakPreview" topLeftCell="A21" zoomScale="95" zoomScaleSheetLayoutView="95" workbookViewId="0">
      <selection activeCell="B49" sqref="B49"/>
    </sheetView>
  </sheetViews>
  <sheetFormatPr defaultRowHeight="15"/>
  <cols>
    <col min="1" max="1" width="17.7109375" customWidth="1"/>
    <col min="2" max="2" width="29.42578125" customWidth="1"/>
    <col min="3" max="3" width="17.7109375" customWidth="1"/>
    <col min="4" max="4" width="29" customWidth="1"/>
    <col min="5" max="5" width="27.5703125" customWidth="1"/>
    <col min="6" max="6" width="16.28515625" customWidth="1"/>
  </cols>
  <sheetData>
    <row r="1" spans="1:21" ht="32.25" customHeight="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6.5" customHeight="1">
      <c r="A2" s="3" t="s">
        <v>1</v>
      </c>
      <c r="B2" s="3"/>
      <c r="C2" s="4" t="s">
        <v>2</v>
      </c>
      <c r="D2" s="3" t="s">
        <v>3</v>
      </c>
      <c r="E2" s="3"/>
      <c r="F2" s="3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24" customHeight="1">
      <c r="A3" s="4" t="s">
        <v>77</v>
      </c>
      <c r="B3" s="4"/>
      <c r="C3" s="4" t="s">
        <v>78</v>
      </c>
      <c r="D3" s="6">
        <v>2054</v>
      </c>
      <c r="E3" s="6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7.25" customHeight="1">
      <c r="A4" s="7" t="s">
        <v>4</v>
      </c>
      <c r="B4" s="7"/>
      <c r="C4" s="8" t="s">
        <v>5</v>
      </c>
      <c r="D4" s="3" t="s">
        <v>6</v>
      </c>
      <c r="E4" s="3"/>
      <c r="F4" s="9" t="s">
        <v>7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5.75">
      <c r="A5" s="7" t="s">
        <v>8</v>
      </c>
      <c r="B5" s="7"/>
      <c r="C5" s="8" t="s">
        <v>5</v>
      </c>
      <c r="D5" s="11" t="s">
        <v>9</v>
      </c>
      <c r="E5" s="8">
        <v>1452</v>
      </c>
      <c r="F5" s="12">
        <f>(E5/D3)*100</f>
        <v>70.691333982473225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ht="15.75">
      <c r="A6" s="7" t="s">
        <v>10</v>
      </c>
      <c r="B6" s="7"/>
      <c r="C6" s="8" t="s">
        <v>11</v>
      </c>
      <c r="D6" s="11" t="s">
        <v>12</v>
      </c>
      <c r="E6" s="8">
        <v>280</v>
      </c>
      <c r="F6" s="12">
        <f>(E6/D3)*100</f>
        <v>13.631937682570594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ht="15.75">
      <c r="A7" s="7" t="s">
        <v>13</v>
      </c>
      <c r="B7" s="7"/>
      <c r="C7" s="8" t="s">
        <v>14</v>
      </c>
      <c r="D7" s="11" t="s">
        <v>15</v>
      </c>
      <c r="E7" s="8">
        <v>322</v>
      </c>
      <c r="F7" s="12">
        <f>(E7/D3)*100</f>
        <v>15.676728334956183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ht="15.75">
      <c r="A8" s="7" t="s">
        <v>16</v>
      </c>
      <c r="B8" s="7"/>
      <c r="C8" s="8" t="s">
        <v>17</v>
      </c>
      <c r="D8" s="11" t="s">
        <v>18</v>
      </c>
      <c r="E8" s="8">
        <f>(51+73+100+110+171+15)</f>
        <v>520</v>
      </c>
      <c r="F8" s="12">
        <f>E8/D3*100</f>
        <v>25.316455696202532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ht="21.75" customHeight="1">
      <c r="A9" s="7" t="s">
        <v>19</v>
      </c>
      <c r="B9" s="7"/>
      <c r="C9" s="8" t="s">
        <v>20</v>
      </c>
      <c r="D9" s="13" t="s">
        <v>21</v>
      </c>
      <c r="E9" s="14">
        <v>1534</v>
      </c>
      <c r="F9" s="12">
        <f>E9/D3*100</f>
        <v>74.683544303797461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21.75" customHeight="1">
      <c r="A10" s="15"/>
      <c r="B10" s="15"/>
      <c r="C10" s="8"/>
      <c r="D10" s="13" t="s">
        <v>22</v>
      </c>
      <c r="E10" s="16">
        <f>71/1534*100</f>
        <v>4.6284224250325945</v>
      </c>
      <c r="F10" s="16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8.75">
      <c r="A11" s="15"/>
      <c r="B11" s="15"/>
      <c r="C11" s="8"/>
      <c r="D11" s="3" t="s">
        <v>23</v>
      </c>
      <c r="E11" s="3"/>
      <c r="F11" s="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5.75">
      <c r="A12" s="15"/>
      <c r="B12" s="15"/>
      <c r="C12" s="8"/>
      <c r="D12" s="11" t="s">
        <v>24</v>
      </c>
      <c r="E12" s="17">
        <v>1315</v>
      </c>
      <c r="F12" s="17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31.5">
      <c r="A13" s="15"/>
      <c r="B13" s="15"/>
      <c r="C13" s="8"/>
      <c r="D13" s="18" t="s">
        <v>25</v>
      </c>
      <c r="E13" s="17">
        <v>300</v>
      </c>
      <c r="F13" s="17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5.75">
      <c r="A14" s="15"/>
      <c r="B14" s="15"/>
      <c r="C14" s="8"/>
      <c r="D14" s="11" t="s">
        <v>26</v>
      </c>
      <c r="E14" s="17">
        <v>280</v>
      </c>
      <c r="F14" s="17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ht="15.75">
      <c r="A15" s="15"/>
      <c r="B15" s="15"/>
      <c r="C15" s="8"/>
      <c r="D15" s="11" t="s">
        <v>27</v>
      </c>
      <c r="E15" s="17">
        <v>121</v>
      </c>
      <c r="F15" s="1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24" customHeight="1">
      <c r="A16" s="3" t="s">
        <v>28</v>
      </c>
      <c r="B16" s="3"/>
      <c r="C16" s="9" t="s">
        <v>7</v>
      </c>
      <c r="D16" s="3" t="s">
        <v>29</v>
      </c>
      <c r="E16" s="3"/>
      <c r="F16" s="9" t="s">
        <v>7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ht="27.75" customHeight="1">
      <c r="A17" s="3" t="s">
        <v>30</v>
      </c>
      <c r="B17" s="3"/>
      <c r="C17" s="9"/>
      <c r="D17" s="9" t="s">
        <v>31</v>
      </c>
      <c r="E17" s="9" t="s">
        <v>32</v>
      </c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ht="15.75">
      <c r="A18" s="11" t="s">
        <v>33</v>
      </c>
      <c r="B18" s="8">
        <v>39</v>
      </c>
      <c r="C18" s="12">
        <f>(B18/71)*100</f>
        <v>54.929577464788736</v>
      </c>
      <c r="D18" s="11" t="s">
        <v>34</v>
      </c>
      <c r="E18" s="8">
        <v>37</v>
      </c>
      <c r="F18" s="12">
        <f>E18/71*100</f>
        <v>52.112676056338024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ht="15.75">
      <c r="A19" s="11" t="s">
        <v>35</v>
      </c>
      <c r="B19" s="8">
        <v>4</v>
      </c>
      <c r="C19" s="12">
        <f t="shared" ref="C19:C22" si="0">(B19/71)*100</f>
        <v>5.6338028169014089</v>
      </c>
      <c r="D19" s="11" t="s">
        <v>36</v>
      </c>
      <c r="E19" s="8">
        <v>19.5</v>
      </c>
      <c r="F19" s="12">
        <f t="shared" ref="F19:F24" si="1">E19/71*100</f>
        <v>27.464788732394368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ht="15.75">
      <c r="A20" s="11" t="s">
        <v>37</v>
      </c>
      <c r="B20" s="8">
        <v>6</v>
      </c>
      <c r="C20" s="12">
        <f t="shared" si="0"/>
        <v>8.4507042253521121</v>
      </c>
      <c r="D20" s="11" t="s">
        <v>10</v>
      </c>
      <c r="E20" s="8">
        <v>6.5</v>
      </c>
      <c r="F20" s="12">
        <f t="shared" si="1"/>
        <v>9.1549295774647899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ht="15.75">
      <c r="A21" s="11" t="s">
        <v>27</v>
      </c>
      <c r="B21" s="8">
        <v>10</v>
      </c>
      <c r="C21" s="12">
        <f t="shared" si="0"/>
        <v>14.084507042253522</v>
      </c>
      <c r="D21" s="11" t="s">
        <v>38</v>
      </c>
      <c r="E21" s="8">
        <v>2</v>
      </c>
      <c r="F21" s="12">
        <f t="shared" si="1"/>
        <v>2.8169014084507045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ht="15.75">
      <c r="A22" s="11" t="s">
        <v>26</v>
      </c>
      <c r="B22" s="8">
        <v>14</v>
      </c>
      <c r="C22" s="12">
        <f t="shared" si="0"/>
        <v>19.718309859154928</v>
      </c>
      <c r="D22" s="11" t="s">
        <v>39</v>
      </c>
      <c r="E22" s="8">
        <v>3</v>
      </c>
      <c r="F22" s="12">
        <f t="shared" si="1"/>
        <v>4.225352112676056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ht="15.75">
      <c r="A23" s="19"/>
      <c r="B23" s="20"/>
      <c r="C23" s="21"/>
      <c r="D23" s="11" t="s">
        <v>40</v>
      </c>
      <c r="E23" s="8">
        <v>1</v>
      </c>
      <c r="F23" s="12">
        <f t="shared" si="1"/>
        <v>1.4084507042253522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ht="15.75">
      <c r="A24" s="22"/>
      <c r="B24" s="22"/>
      <c r="C24" s="22"/>
      <c r="D24" s="11" t="s">
        <v>19</v>
      </c>
      <c r="E24" s="8">
        <v>2</v>
      </c>
      <c r="F24" s="12">
        <f t="shared" si="1"/>
        <v>2.8169014084507045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 ht="27" customHeight="1">
      <c r="A25" s="3" t="s">
        <v>41</v>
      </c>
      <c r="B25" s="3"/>
      <c r="C25" s="9" t="s">
        <v>7</v>
      </c>
      <c r="D25" s="3" t="s">
        <v>42</v>
      </c>
      <c r="E25" s="3"/>
      <c r="F25" s="3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 ht="18" customHeight="1">
      <c r="A26" s="23" t="s">
        <v>43</v>
      </c>
      <c r="B26" s="23" t="s">
        <v>44</v>
      </c>
      <c r="C26" s="9">
        <v>73</v>
      </c>
      <c r="D26" s="23" t="s">
        <v>31</v>
      </c>
      <c r="E26" s="23" t="s">
        <v>45</v>
      </c>
      <c r="F26" s="24" t="s">
        <v>46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 ht="15.75">
      <c r="A27" s="25">
        <v>43191</v>
      </c>
      <c r="B27" s="8">
        <v>4</v>
      </c>
      <c r="C27" s="12">
        <f>B27/73*100</f>
        <v>5.4794520547945202</v>
      </c>
      <c r="D27" s="11" t="s">
        <v>34</v>
      </c>
      <c r="E27" s="8">
        <v>5</v>
      </c>
      <c r="F27" s="24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 ht="15.75">
      <c r="A28" s="25">
        <v>43221</v>
      </c>
      <c r="B28" s="8">
        <v>9</v>
      </c>
      <c r="C28" s="12">
        <f t="shared" ref="C28:C31" si="2">B28/73*100</f>
        <v>12.328767123287671</v>
      </c>
      <c r="D28" s="11" t="s">
        <v>36</v>
      </c>
      <c r="E28" s="8">
        <v>1</v>
      </c>
      <c r="F28" s="24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 ht="15.75">
      <c r="A29" s="25">
        <v>43252</v>
      </c>
      <c r="B29" s="8">
        <v>23</v>
      </c>
      <c r="C29" s="12">
        <f t="shared" si="2"/>
        <v>31.506849315068493</v>
      </c>
      <c r="D29" s="11" t="s">
        <v>10</v>
      </c>
      <c r="E29" s="8">
        <v>2</v>
      </c>
      <c r="F29" s="24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 ht="15.75">
      <c r="A30" s="25">
        <v>43282</v>
      </c>
      <c r="B30" s="8">
        <v>29</v>
      </c>
      <c r="C30" s="12">
        <f t="shared" si="2"/>
        <v>39.726027397260275</v>
      </c>
      <c r="D30" s="11" t="s">
        <v>38</v>
      </c>
      <c r="E30" s="8">
        <v>3</v>
      </c>
      <c r="F30" s="24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 ht="15.75">
      <c r="A31" s="25">
        <v>43313</v>
      </c>
      <c r="B31" s="8">
        <v>8</v>
      </c>
      <c r="C31" s="12">
        <f t="shared" si="2"/>
        <v>10.95890410958904</v>
      </c>
      <c r="D31" s="11" t="s">
        <v>39</v>
      </c>
      <c r="E31" s="8">
        <v>0</v>
      </c>
      <c r="F31" s="24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 ht="15.75" customHeight="1">
      <c r="A32" s="3" t="s">
        <v>47</v>
      </c>
      <c r="B32" s="3"/>
      <c r="C32" s="3"/>
      <c r="D32" s="11" t="s">
        <v>19</v>
      </c>
      <c r="E32" s="8">
        <v>2</v>
      </c>
      <c r="F32" s="24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 ht="21" customHeight="1">
      <c r="A33" s="3"/>
      <c r="B33" s="3"/>
      <c r="C33" s="3"/>
      <c r="D33" s="3" t="s">
        <v>48</v>
      </c>
      <c r="E33" s="3"/>
      <c r="F33" s="3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ht="24.75" customHeight="1">
      <c r="A34" s="3"/>
      <c r="B34" s="3"/>
      <c r="C34" s="3"/>
      <c r="D34" s="23" t="s">
        <v>49</v>
      </c>
      <c r="E34" s="26" t="s">
        <v>44</v>
      </c>
      <c r="F34" s="26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ht="21.75" customHeight="1">
      <c r="A35" s="27">
        <v>122</v>
      </c>
      <c r="B35" s="27"/>
      <c r="C35" s="27"/>
      <c r="D35" s="11" t="s">
        <v>50</v>
      </c>
      <c r="E35" s="17">
        <v>20</v>
      </c>
      <c r="F35" s="17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ht="21.75" customHeight="1">
      <c r="A36" s="3" t="s">
        <v>51</v>
      </c>
      <c r="B36" s="3"/>
      <c r="C36" s="3"/>
      <c r="D36" s="11" t="s">
        <v>52</v>
      </c>
      <c r="E36" s="17">
        <v>11</v>
      </c>
      <c r="F36" s="17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ht="21.75" customHeight="1">
      <c r="A37" s="27">
        <v>23</v>
      </c>
      <c r="B37" s="27"/>
      <c r="C37" s="27"/>
      <c r="D37" s="11" t="s">
        <v>53</v>
      </c>
      <c r="E37" s="17">
        <v>3</v>
      </c>
      <c r="F37" s="17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ht="24.75" customHeight="1">
      <c r="A38" s="3" t="s">
        <v>54</v>
      </c>
      <c r="B38" s="3"/>
      <c r="C38" s="3"/>
      <c r="D38" s="11" t="s">
        <v>55</v>
      </c>
      <c r="E38" s="17">
        <v>1</v>
      </c>
      <c r="F38" s="17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ht="16.5" customHeight="1">
      <c r="A39" s="3"/>
      <c r="B39" s="3"/>
      <c r="C39" s="3"/>
      <c r="D39" s="11" t="s">
        <v>56</v>
      </c>
      <c r="E39" s="17">
        <v>3</v>
      </c>
      <c r="F39" s="17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ht="27" customHeight="1">
      <c r="A40" s="27">
        <v>13</v>
      </c>
      <c r="B40" s="27"/>
      <c r="C40" s="27"/>
      <c r="D40" s="11" t="s">
        <v>57</v>
      </c>
      <c r="E40" s="17">
        <v>1</v>
      </c>
      <c r="F40" s="17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ht="21" customHeight="1">
      <c r="A41" s="3" t="s">
        <v>58</v>
      </c>
      <c r="B41" s="3"/>
      <c r="C41" s="3"/>
      <c r="D41" s="3" t="s">
        <v>59</v>
      </c>
      <c r="E41" s="3"/>
      <c r="F41" s="3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ht="17.25" customHeight="1">
      <c r="A42" s="28" t="s">
        <v>60</v>
      </c>
      <c r="B42" s="29">
        <v>44</v>
      </c>
      <c r="C42" s="30"/>
      <c r="D42" s="23" t="s">
        <v>31</v>
      </c>
      <c r="E42" s="23" t="s">
        <v>61</v>
      </c>
      <c r="F42" s="23" t="s">
        <v>62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ht="15.75" customHeight="1">
      <c r="A43" s="28"/>
      <c r="B43" s="31" t="s">
        <v>63</v>
      </c>
      <c r="C43" s="30"/>
      <c r="D43" s="11" t="s">
        <v>34</v>
      </c>
      <c r="E43" s="8">
        <v>0</v>
      </c>
      <c r="F43" s="2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ht="15.75">
      <c r="A44" s="32" t="s">
        <v>64</v>
      </c>
      <c r="B44" s="8">
        <v>10</v>
      </c>
      <c r="C44" s="30"/>
      <c r="D44" s="11" t="s">
        <v>36</v>
      </c>
      <c r="E44" s="29">
        <v>0</v>
      </c>
      <c r="F44" s="2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ht="15.75">
      <c r="A45" s="32" t="s">
        <v>65</v>
      </c>
      <c r="B45" s="8">
        <v>4</v>
      </c>
      <c r="C45" s="30"/>
      <c r="D45" s="11" t="s">
        <v>10</v>
      </c>
      <c r="E45" s="29">
        <v>1</v>
      </c>
      <c r="F45" s="2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ht="15.75">
      <c r="A46" s="32" t="s">
        <v>66</v>
      </c>
      <c r="B46" s="8">
        <v>6</v>
      </c>
      <c r="C46" s="30"/>
      <c r="D46" s="11" t="s">
        <v>38</v>
      </c>
      <c r="E46" s="29">
        <v>1</v>
      </c>
      <c r="F46" s="29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ht="15.75">
      <c r="A47" s="32" t="s">
        <v>67</v>
      </c>
      <c r="B47" s="8">
        <v>6</v>
      </c>
      <c r="C47" s="30"/>
      <c r="D47" s="11" t="s">
        <v>39</v>
      </c>
      <c r="E47" s="29">
        <v>0</v>
      </c>
      <c r="F47" s="29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ht="15.75">
      <c r="A48" s="32" t="s">
        <v>68</v>
      </c>
      <c r="B48" s="8">
        <v>1</v>
      </c>
      <c r="C48" s="30"/>
      <c r="D48" s="11" t="s">
        <v>19</v>
      </c>
      <c r="E48" s="29">
        <v>0</v>
      </c>
      <c r="F48" s="29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ht="31.5">
      <c r="A49" s="32" t="s">
        <v>69</v>
      </c>
      <c r="B49" s="8">
        <v>1</v>
      </c>
      <c r="C49" s="30"/>
      <c r="D49" s="18" t="s">
        <v>70</v>
      </c>
      <c r="E49" s="29">
        <v>1</v>
      </c>
      <c r="F49" s="29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ht="18.75">
      <c r="A50" s="32" t="s">
        <v>71</v>
      </c>
      <c r="B50" s="8">
        <v>1</v>
      </c>
      <c r="C50" s="30"/>
      <c r="D50" s="33" t="s">
        <v>72</v>
      </c>
      <c r="E50" s="33"/>
      <c r="F50" s="34">
        <v>86000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ht="18.75">
      <c r="A51" s="3" t="s">
        <v>73</v>
      </c>
      <c r="B51" s="3"/>
      <c r="C51" s="3"/>
      <c r="D51" s="3" t="s">
        <v>74</v>
      </c>
      <c r="E51" s="3"/>
      <c r="F51" s="3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ht="27" customHeight="1">
      <c r="A52" s="35"/>
      <c r="B52" s="35"/>
      <c r="C52" s="35"/>
      <c r="D52" s="36"/>
      <c r="E52" s="36"/>
      <c r="F52" s="36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ht="41.25" customHeight="1">
      <c r="A53" s="37" t="s">
        <v>75</v>
      </c>
      <c r="B53" s="37"/>
      <c r="C53" s="37"/>
      <c r="D53" s="36" t="s">
        <v>76</v>
      </c>
      <c r="E53" s="36"/>
      <c r="F53" s="36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ht="51" customHeight="1">
      <c r="A54" s="38"/>
      <c r="B54" s="38"/>
      <c r="C54" s="38"/>
      <c r="D54" s="36"/>
      <c r="E54" s="36"/>
      <c r="F54" s="36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7:21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7:21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7:21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7:21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7:21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</sheetData>
  <mergeCells count="50">
    <mergeCell ref="A53:C53"/>
    <mergeCell ref="D53:F54"/>
    <mergeCell ref="A54:C54"/>
    <mergeCell ref="A42:A43"/>
    <mergeCell ref="D50:E50"/>
    <mergeCell ref="A51:C51"/>
    <mergeCell ref="D51:F51"/>
    <mergeCell ref="A52:C52"/>
    <mergeCell ref="D52:F52"/>
    <mergeCell ref="A38:C39"/>
    <mergeCell ref="E38:F38"/>
    <mergeCell ref="E39:F39"/>
    <mergeCell ref="A40:C40"/>
    <mergeCell ref="E40:F40"/>
    <mergeCell ref="A41:C41"/>
    <mergeCell ref="D41:F41"/>
    <mergeCell ref="A35:C35"/>
    <mergeCell ref="E35:F35"/>
    <mergeCell ref="A36:C36"/>
    <mergeCell ref="E36:F36"/>
    <mergeCell ref="A37:C37"/>
    <mergeCell ref="E37:F37"/>
    <mergeCell ref="A17:B17"/>
    <mergeCell ref="A23:C23"/>
    <mergeCell ref="A24:C24"/>
    <mergeCell ref="A25:B25"/>
    <mergeCell ref="D25:F25"/>
    <mergeCell ref="F26:F32"/>
    <mergeCell ref="A32:C34"/>
    <mergeCell ref="D33:F33"/>
    <mergeCell ref="E34:F34"/>
    <mergeCell ref="D11:F11"/>
    <mergeCell ref="E12:F12"/>
    <mergeCell ref="E13:F13"/>
    <mergeCell ref="E14:F14"/>
    <mergeCell ref="E15:F15"/>
    <mergeCell ref="A16:B16"/>
    <mergeCell ref="D16:E16"/>
    <mergeCell ref="A5:B5"/>
    <mergeCell ref="A6:B6"/>
    <mergeCell ref="A7:B7"/>
    <mergeCell ref="A8:B8"/>
    <mergeCell ref="A9:B9"/>
    <mergeCell ref="E10:F10"/>
    <mergeCell ref="A1:F1"/>
    <mergeCell ref="A2:B2"/>
    <mergeCell ref="D2:F2"/>
    <mergeCell ref="D3:F3"/>
    <mergeCell ref="A4:B4"/>
    <mergeCell ref="D4:E4"/>
  </mergeCells>
  <pageMargins left="0.7" right="0.7" top="0.75" bottom="0.75" header="0.3" footer="0.3"/>
  <pageSetup paperSize="9" scale="63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Insights </vt:lpstr>
      <vt:lpstr>'Insights '!Print_Area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SISTec01</dc:creator>
  <cp:lastModifiedBy>SISTec01</cp:lastModifiedBy>
  <dcterms:created xsi:type="dcterms:W3CDTF">2019-04-04T17:14:23Z</dcterms:created>
  <dcterms:modified xsi:type="dcterms:W3CDTF">2019-04-04T17:17:38Z</dcterms:modified>
</cp:coreProperties>
</file>