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charts/style1.xml" ContentType="application/vnd.ms-office.chartstyle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/>
  <bookViews>
    <workbookView xWindow="0" yWindow="0" windowWidth="17490" windowHeight="7755"/>
  </bookViews>
  <sheets>
    <sheet name="Sheet1" sheetId="1" r:id="rId1"/>
  </sheets>
  <calcPr calcId="152511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0" i="1"/>
  <c r="I4"/>
  <c r="I5"/>
  <c r="I6"/>
  <c r="I7"/>
  <c r="I8"/>
  <c r="I9"/>
  <c r="I3"/>
  <c r="H4"/>
  <c r="H5"/>
  <c r="H6"/>
  <c r="H7"/>
  <c r="H8"/>
  <c r="H9"/>
  <c r="H3"/>
  <c r="G4"/>
  <c r="G5"/>
  <c r="G6"/>
  <c r="G7"/>
  <c r="G8"/>
  <c r="G9"/>
  <c r="G3"/>
  <c r="D4"/>
  <c r="D5"/>
  <c r="D6"/>
  <c r="D7"/>
  <c r="D8"/>
  <c r="D9"/>
  <c r="D3"/>
  <c r="C4"/>
  <c r="C5"/>
  <c r="C6"/>
  <c r="C7"/>
  <c r="C8"/>
  <c r="C9"/>
  <c r="C3"/>
</calcChain>
</file>

<file path=xl/sharedStrings.xml><?xml version="1.0" encoding="utf-8"?>
<sst xmlns="http://schemas.openxmlformats.org/spreadsheetml/2006/main" count="11" uniqueCount="11">
  <si>
    <t>V-notch reading</t>
  </si>
  <si>
    <t>time (sec)</t>
  </si>
  <si>
    <t>Q act (cm3/s)</t>
  </si>
  <si>
    <t>Q th (cm3/s)</t>
  </si>
  <si>
    <t>C d</t>
  </si>
  <si>
    <t>LL</t>
  </si>
  <si>
    <t>RL</t>
  </si>
  <si>
    <t>Rise</t>
  </si>
  <si>
    <t>head loss (12.6*h)</t>
  </si>
  <si>
    <t>DIFF (h)</t>
  </si>
  <si>
    <t>collecting taqnk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</si>
</sst>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plotArea>
      <c:layout>
        <c:manualLayout>
          <c:layoutTarget val="inner"/>
          <c:xMode val="edge"/>
          <c:yMode val="edge"/>
          <c:x val="0.19128237095363068"/>
          <c:y val="2.5428331875182269E-2"/>
          <c:w val="0.76671062992125949"/>
          <c:h val="0.58733012540099105"/>
        </c:manualLayout>
      </c:layout>
      <c:scatterChart>
        <c:scatterStyle val="smoothMarker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Sheet1!$D$3:$D$9</c:f>
              <c:numCache>
                <c:formatCode>General</c:formatCode>
                <c:ptCount val="7"/>
                <c:pt idx="0">
                  <c:v>287.27999999999997</c:v>
                </c:pt>
                <c:pt idx="1">
                  <c:v>264.60000000000002</c:v>
                </c:pt>
                <c:pt idx="2">
                  <c:v>239.40000000000003</c:v>
                </c:pt>
                <c:pt idx="3">
                  <c:v>211.68</c:v>
                </c:pt>
                <c:pt idx="4">
                  <c:v>186.48</c:v>
                </c:pt>
                <c:pt idx="5">
                  <c:v>162.54000000000002</c:v>
                </c:pt>
                <c:pt idx="6">
                  <c:v>137.34000000000003</c:v>
                </c:pt>
              </c:numCache>
            </c:numRef>
          </c:xVal>
          <c:yVal>
            <c:numRef>
              <c:f>Sheet1!$G$3:$G$9</c:f>
              <c:numCache>
                <c:formatCode>General</c:formatCode>
                <c:ptCount val="7"/>
                <c:pt idx="0">
                  <c:v>3068.18</c:v>
                </c:pt>
                <c:pt idx="1">
                  <c:v>2812.5</c:v>
                </c:pt>
                <c:pt idx="2">
                  <c:v>2616.2800000000002</c:v>
                </c:pt>
                <c:pt idx="3">
                  <c:v>2500</c:v>
                </c:pt>
                <c:pt idx="4">
                  <c:v>2343.75</c:v>
                </c:pt>
                <c:pt idx="5">
                  <c:v>2177.42</c:v>
                </c:pt>
                <c:pt idx="6">
                  <c:v>2057.9299999999998</c:v>
                </c:pt>
              </c:numCache>
            </c:numRef>
          </c:yVal>
          <c:smooth val="1"/>
        </c:ser>
        <c:axId val="40548608"/>
        <c:axId val="80081280"/>
      </c:scatterChart>
      <c:valAx>
        <c:axId val="40548608"/>
        <c:scaling>
          <c:logBase val="10"/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81280"/>
        <c:crosses val="autoZero"/>
        <c:crossBetween val="midCat"/>
      </c:valAx>
      <c:valAx>
        <c:axId val="80081280"/>
        <c:scaling>
          <c:logBase val="10"/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48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</xdr:row>
      <xdr:rowOff>309562</xdr:rowOff>
    </xdr:from>
    <xdr:to>
      <xdr:col>17</xdr:col>
      <xdr:colOff>342900</xdr:colOff>
      <xdr:row>15</xdr:row>
      <xdr:rowOff>4762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0"/>
  <sheetViews>
    <sheetView tabSelected="1" workbookViewId="0">
      <selection activeCell="I13" sqref="I13"/>
    </sheetView>
  </sheetViews>
  <sheetFormatPr defaultRowHeight="15"/>
  <sheetData>
    <row r="1" spans="1:9">
      <c r="A1" s="3" t="s">
        <v>0</v>
      </c>
      <c r="B1" s="3"/>
      <c r="C1" s="3"/>
      <c r="D1" s="1"/>
      <c r="E1" s="3" t="s">
        <v>10</v>
      </c>
      <c r="F1" s="3"/>
    </row>
    <row r="2" spans="1:9" ht="45">
      <c r="A2" s="1" t="s">
        <v>5</v>
      </c>
      <c r="B2" s="1" t="s">
        <v>6</v>
      </c>
      <c r="C2" s="1" t="s">
        <v>9</v>
      </c>
      <c r="D2" s="2" t="s">
        <v>8</v>
      </c>
      <c r="E2" s="2" t="s">
        <v>7</v>
      </c>
      <c r="F2" s="2" t="s">
        <v>1</v>
      </c>
      <c r="G2" s="2" t="s">
        <v>2</v>
      </c>
      <c r="H2" s="2" t="s">
        <v>3</v>
      </c>
      <c r="I2" s="2" t="s">
        <v>4</v>
      </c>
    </row>
    <row r="3" spans="1:9">
      <c r="A3">
        <v>43</v>
      </c>
      <c r="B3">
        <v>20.2</v>
      </c>
      <c r="C3">
        <f>A3-B3</f>
        <v>22.8</v>
      </c>
      <c r="D3">
        <f>12.6*C3</f>
        <v>287.27999999999997</v>
      </c>
      <c r="E3">
        <v>5</v>
      </c>
      <c r="F3">
        <v>11</v>
      </c>
      <c r="G3">
        <f>ROUND((90*75*E3)/F3,2)</f>
        <v>3068.18</v>
      </c>
      <c r="H3">
        <f>ROUND((12.56*4.39/(SQRT(12.56^2-4.39^2))*SQRT(2*981*D3)),2)</f>
        <v>3517.71</v>
      </c>
      <c r="I3">
        <f>ROUND(G3/H3,2)</f>
        <v>0.87</v>
      </c>
    </row>
    <row r="4" spans="1:9">
      <c r="A4">
        <v>42.2</v>
      </c>
      <c r="B4">
        <v>21.2</v>
      </c>
      <c r="C4">
        <f t="shared" ref="C4:C9" si="0">A4-B4</f>
        <v>21.000000000000004</v>
      </c>
      <c r="D4">
        <f t="shared" ref="D4:D9" si="1">12.6*C4</f>
        <v>264.60000000000002</v>
      </c>
      <c r="E4">
        <v>5</v>
      </c>
      <c r="F4">
        <v>12</v>
      </c>
      <c r="G4">
        <f t="shared" ref="G4:G9" si="2">ROUND((90*75*E4)/F4,2)</f>
        <v>2812.5</v>
      </c>
      <c r="H4">
        <f t="shared" ref="H4:H9" si="3">ROUND((12.56*4.39/(SQRT(12.56^2-4.39^2))*SQRT(2*981*D4)),2)</f>
        <v>3376</v>
      </c>
      <c r="I4">
        <f t="shared" ref="I4:I9" si="4">ROUND(G4/H4,2)</f>
        <v>0.83</v>
      </c>
    </row>
    <row r="5" spans="1:9">
      <c r="A5">
        <v>41.2</v>
      </c>
      <c r="B5">
        <v>22.2</v>
      </c>
      <c r="C5">
        <f t="shared" si="0"/>
        <v>19.000000000000004</v>
      </c>
      <c r="D5">
        <f t="shared" si="1"/>
        <v>239.40000000000003</v>
      </c>
      <c r="E5">
        <v>5</v>
      </c>
      <c r="F5">
        <v>12.9</v>
      </c>
      <c r="G5">
        <f t="shared" si="2"/>
        <v>2616.2800000000002</v>
      </c>
      <c r="H5">
        <f t="shared" si="3"/>
        <v>3211.22</v>
      </c>
      <c r="I5">
        <f t="shared" si="4"/>
        <v>0.81</v>
      </c>
    </row>
    <row r="6" spans="1:9">
      <c r="A6">
        <v>40</v>
      </c>
      <c r="B6">
        <v>23.2</v>
      </c>
      <c r="C6">
        <f t="shared" si="0"/>
        <v>16.8</v>
      </c>
      <c r="D6">
        <f t="shared" si="1"/>
        <v>211.68</v>
      </c>
      <c r="E6">
        <v>5</v>
      </c>
      <c r="F6">
        <v>13.5</v>
      </c>
      <c r="G6">
        <f t="shared" si="2"/>
        <v>2500</v>
      </c>
      <c r="H6">
        <f t="shared" si="3"/>
        <v>3019.59</v>
      </c>
      <c r="I6">
        <f t="shared" si="4"/>
        <v>0.83</v>
      </c>
    </row>
    <row r="7" spans="1:9">
      <c r="A7">
        <v>39</v>
      </c>
      <c r="B7">
        <v>24.2</v>
      </c>
      <c r="C7">
        <f t="shared" si="0"/>
        <v>14.8</v>
      </c>
      <c r="D7">
        <f t="shared" si="1"/>
        <v>186.48</v>
      </c>
      <c r="E7">
        <v>5</v>
      </c>
      <c r="F7">
        <v>14.4</v>
      </c>
      <c r="G7">
        <f t="shared" si="2"/>
        <v>2343.75</v>
      </c>
      <c r="H7">
        <f t="shared" si="3"/>
        <v>2834.16</v>
      </c>
      <c r="I7">
        <f t="shared" si="4"/>
        <v>0.83</v>
      </c>
    </row>
    <row r="8" spans="1:9">
      <c r="A8">
        <v>38.1</v>
      </c>
      <c r="B8">
        <v>25.2</v>
      </c>
      <c r="C8">
        <f t="shared" si="0"/>
        <v>12.900000000000002</v>
      </c>
      <c r="D8">
        <f t="shared" si="1"/>
        <v>162.54000000000002</v>
      </c>
      <c r="E8">
        <v>5</v>
      </c>
      <c r="F8">
        <v>15.5</v>
      </c>
      <c r="G8">
        <f t="shared" si="2"/>
        <v>2177.42</v>
      </c>
      <c r="H8">
        <f t="shared" si="3"/>
        <v>2645.99</v>
      </c>
      <c r="I8">
        <f t="shared" si="4"/>
        <v>0.82</v>
      </c>
    </row>
    <row r="9" spans="1:9">
      <c r="A9">
        <v>37.1</v>
      </c>
      <c r="B9">
        <v>26.2</v>
      </c>
      <c r="C9">
        <f t="shared" si="0"/>
        <v>10.900000000000002</v>
      </c>
      <c r="D9">
        <f t="shared" si="1"/>
        <v>137.34000000000003</v>
      </c>
      <c r="E9">
        <v>5</v>
      </c>
      <c r="F9">
        <v>16.399999999999999</v>
      </c>
      <c r="G9">
        <f t="shared" si="2"/>
        <v>2057.9299999999998</v>
      </c>
      <c r="H9">
        <f t="shared" si="3"/>
        <v>2432.2399999999998</v>
      </c>
      <c r="I9">
        <f t="shared" si="4"/>
        <v>0.85</v>
      </c>
    </row>
    <row r="10" spans="1:9">
      <c r="I10">
        <f>ROUND(AVERAGE(I3:I9),2)</f>
        <v>0.83</v>
      </c>
    </row>
  </sheetData>
  <mergeCells count="2">
    <mergeCell ref="A1:C1"/>
    <mergeCell ref="E1:F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Sampath Kumar</dc:creator>
  <cp:lastModifiedBy>acer</cp:lastModifiedBy>
  <dcterms:created xsi:type="dcterms:W3CDTF">2016-10-08T10:33:27Z</dcterms:created>
  <dcterms:modified xsi:type="dcterms:W3CDTF">2017-10-18T10:33:01Z</dcterms:modified>
</cp:coreProperties>
</file>