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EDFD2A6A-B0C0-4AC2-8BFE-7C77F62EA2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question2" sheetId="2" r:id="rId2"/>
  </sheets>
  <calcPr calcId="181029"/>
  <pivotCaches>
    <pivotCache cacheId="6" r:id="rId3"/>
  </pivotCaches>
  <extLst>
    <ext uri="GoogleSheetsCustomDataVersion1">
      <go:sheetsCustomData xmlns:go="http://customooxmlschemas.google.com/" r:id="rId5" roundtripDataSignature="AMtx7mjkrV1YB22wYBvikqaCMLigB570QA=="/>
    </ext>
  </extLst>
</workbook>
</file>

<file path=xl/calcChain.xml><?xml version="1.0" encoding="utf-8"?>
<calcChain xmlns="http://schemas.openxmlformats.org/spreadsheetml/2006/main">
  <c r="H75" i="1" l="1"/>
  <c r="H76" i="1"/>
  <c r="H77" i="1"/>
  <c r="H78" i="1"/>
  <c r="H79" i="1"/>
  <c r="D57" i="1"/>
  <c r="C70" i="1"/>
  <c r="C62" i="1"/>
  <c r="G172" i="1"/>
  <c r="G170" i="1"/>
  <c r="G171" i="1"/>
  <c r="G173" i="1"/>
  <c r="I174" i="1"/>
  <c r="I173" i="1"/>
  <c r="F112" i="1"/>
  <c r="F113" i="1"/>
  <c r="F114" i="1"/>
  <c r="F115" i="1"/>
  <c r="F111" i="1"/>
  <c r="F100" i="1"/>
  <c r="D19" i="1"/>
</calcChain>
</file>

<file path=xl/sharedStrings.xml><?xml version="1.0" encoding="utf-8"?>
<sst xmlns="http://schemas.openxmlformats.org/spreadsheetml/2006/main" count="386" uniqueCount="184">
  <si>
    <t>CYBERBOXER</t>
  </si>
  <si>
    <t>Excel test for Business Analyst Role</t>
  </si>
  <si>
    <t>Instructions :</t>
  </si>
  <si>
    <t>1. Where the cells are green coded and it's written "Fill data here", you have to input the formula</t>
  </si>
  <si>
    <t>2. Place output in assignment itself</t>
  </si>
  <si>
    <t>3. Perform the analysis (for the last question) after the last question itself.</t>
  </si>
  <si>
    <t>Q1</t>
  </si>
  <si>
    <t>For the table given below, make a formula for cell - D19 , to calculate the weighted average :</t>
  </si>
  <si>
    <t>SUBJECT</t>
  </si>
  <si>
    <t>WEIGHT</t>
  </si>
  <si>
    <t>SCORE</t>
  </si>
  <si>
    <t>Maths</t>
  </si>
  <si>
    <t>English</t>
  </si>
  <si>
    <t>Computers</t>
  </si>
  <si>
    <t>Weighted Average</t>
  </si>
  <si>
    <t>Q2</t>
  </si>
  <si>
    <t>Consider below table :</t>
  </si>
  <si>
    <t xml:space="preserve">Month </t>
  </si>
  <si>
    <t xml:space="preserve">Name </t>
  </si>
  <si>
    <t>Gender</t>
  </si>
  <si>
    <t>Diagnosis</t>
  </si>
  <si>
    <t>Treatment</t>
  </si>
  <si>
    <t>May</t>
  </si>
  <si>
    <t>Jessica</t>
  </si>
  <si>
    <t>F</t>
  </si>
  <si>
    <t>Allergy</t>
  </si>
  <si>
    <t>Eye drops</t>
  </si>
  <si>
    <t>Rhea</t>
  </si>
  <si>
    <t>Cam</t>
  </si>
  <si>
    <t>Cataract</t>
  </si>
  <si>
    <t>Cataract surgery</t>
  </si>
  <si>
    <t>John</t>
  </si>
  <si>
    <t>M</t>
  </si>
  <si>
    <t>Refractive Error</t>
  </si>
  <si>
    <t>Distance Glasses</t>
  </si>
  <si>
    <t>Jimess</t>
  </si>
  <si>
    <t>Jimmy</t>
  </si>
  <si>
    <t>Manish</t>
  </si>
  <si>
    <t>Apar</t>
  </si>
  <si>
    <t>Aakanksha</t>
  </si>
  <si>
    <t>Rishabh</t>
  </si>
  <si>
    <t>Kavita</t>
  </si>
  <si>
    <t>Kavitri</t>
  </si>
  <si>
    <t>Ankita</t>
  </si>
  <si>
    <t>Jun</t>
  </si>
  <si>
    <t>Amit</t>
  </si>
  <si>
    <t>Pramud</t>
  </si>
  <si>
    <t>Nathan</t>
  </si>
  <si>
    <t>Ptergyium</t>
  </si>
  <si>
    <t>Happy</t>
  </si>
  <si>
    <t>Nancy</t>
  </si>
  <si>
    <t>Vaishali</t>
  </si>
  <si>
    <t>Abhishek</t>
  </si>
  <si>
    <t>July</t>
  </si>
  <si>
    <t>Veronica</t>
  </si>
  <si>
    <t>Laqshay</t>
  </si>
  <si>
    <t>Saumay</t>
  </si>
  <si>
    <t>Venissa</t>
  </si>
  <si>
    <t>Richa</t>
  </si>
  <si>
    <t>a. Perform Data analysis on the above table (you can use pivot table, data visualisations etc.)</t>
  </si>
  <si>
    <t>b. Create a vlookup function which takes input as the name of patient from above table and outputs the treatment they should use</t>
  </si>
  <si>
    <t>Enter Name</t>
  </si>
  <si>
    <t>Q3</t>
  </si>
  <si>
    <t>Put 1 of 3 Percentages in a Formula</t>
  </si>
  <si>
    <t>Mutually Exclusive Categories</t>
  </si>
  <si>
    <t>Sales</t>
  </si>
  <si>
    <t>%</t>
  </si>
  <si>
    <t>Your Sales</t>
  </si>
  <si>
    <t>0 &gt;= Your Sales &lt; 5000</t>
  </si>
  <si>
    <t>Your Bonus</t>
  </si>
  <si>
    <t>5000 &gt;= Your Sales &lt; 10000</t>
  </si>
  <si>
    <t>Your Sales &gt; = 10000</t>
  </si>
  <si>
    <t>Multiple IF Rule # 1: Be sure to start at top and go to bottom, or at the bottom and go to the top</t>
  </si>
  <si>
    <t>Multiple IF Rule # 2: If there are 3 possibilities, there are 2 IFs, If there are 4 possibilities, there are 3 IFs, etc.</t>
  </si>
  <si>
    <t>VLOOKUP to Replace IF</t>
  </si>
  <si>
    <t>Q4</t>
  </si>
  <si>
    <t>Product ID</t>
  </si>
  <si>
    <t>Units</t>
  </si>
  <si>
    <t>Date</t>
  </si>
  <si>
    <t>Comments</t>
  </si>
  <si>
    <t>Comments 1</t>
  </si>
  <si>
    <t>XVY-8409</t>
  </si>
  <si>
    <t>Comments 2</t>
  </si>
  <si>
    <t>Comments 3</t>
  </si>
  <si>
    <t>Comments 4</t>
  </si>
  <si>
    <t>COV-7365</t>
  </si>
  <si>
    <t>Comments 5</t>
  </si>
  <si>
    <t>QVK-9053</t>
  </si>
  <si>
    <t>Comments 6</t>
  </si>
  <si>
    <t>Comments 7</t>
  </si>
  <si>
    <t>Comments 8</t>
  </si>
  <si>
    <t>Comments 9</t>
  </si>
  <si>
    <t>Comments 10</t>
  </si>
  <si>
    <t>Comments 11</t>
  </si>
  <si>
    <t>Comments 12</t>
  </si>
  <si>
    <t>Comments 13</t>
  </si>
  <si>
    <t>Comments 14</t>
  </si>
  <si>
    <t>Comments 15</t>
  </si>
  <si>
    <t>Comments 16</t>
  </si>
  <si>
    <t>Comments 17</t>
  </si>
  <si>
    <t>Comments 18</t>
  </si>
  <si>
    <t>Comments 19</t>
  </si>
  <si>
    <t>Comments 20</t>
  </si>
  <si>
    <t>Comments 21</t>
  </si>
  <si>
    <t>Comments 22</t>
  </si>
  <si>
    <t>Q5</t>
  </si>
  <si>
    <t>Name</t>
  </si>
  <si>
    <t>Score</t>
  </si>
  <si>
    <t>Maximum score</t>
  </si>
  <si>
    <t>Lookup Name with Max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</si>
  <si>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</si>
  <si>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</si>
  <si>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</si>
  <si>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</si>
  <si>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</si>
  <si>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</si>
  <si>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</si>
  <si>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</si>
  <si>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Q6</t>
  </si>
  <si>
    <t>Company</t>
  </si>
  <si>
    <t>Stock Name</t>
  </si>
  <si>
    <t>Price on: 3-1-2007</t>
  </si>
  <si>
    <t>Price on: 3-1-2008</t>
  </si>
  <si>
    <t>% Change</t>
  </si>
  <si>
    <t>Microsoft Corp</t>
  </si>
  <si>
    <t>MSFT</t>
  </si>
  <si>
    <t>Whole Foods Market Inc</t>
  </si>
  <si>
    <t>WFMI</t>
  </si>
  <si>
    <t>Yahoo! Inc</t>
  </si>
  <si>
    <t>YHOO</t>
  </si>
  <si>
    <t>Google Inc</t>
  </si>
  <si>
    <t>GOOG</t>
  </si>
  <si>
    <t>Citigroup Inc</t>
  </si>
  <si>
    <t>C</t>
  </si>
  <si>
    <t>Q7</t>
  </si>
  <si>
    <t>Draw a line chart for the following data, show all the labelling, legend, and data in the chart to make it more informative.</t>
  </si>
  <si>
    <t>Years</t>
  </si>
  <si>
    <t>Number of Customers</t>
  </si>
  <si>
    <t>Q8</t>
  </si>
  <si>
    <t>Draw a Scatter plot for the following data, show all the labelling, legend, and line of best fit in the chart to make it more informative.</t>
  </si>
  <si>
    <t>Customers Contacted</t>
  </si>
  <si>
    <t>Total Sales</t>
  </si>
  <si>
    <t>Q9</t>
  </si>
  <si>
    <t>Car Type</t>
  </si>
  <si>
    <t>Price</t>
  </si>
  <si>
    <t>Ford</t>
  </si>
  <si>
    <t>Chevy</t>
  </si>
  <si>
    <t>Toyota</t>
  </si>
  <si>
    <t>Criteria</t>
  </si>
  <si>
    <t>find median price where car type is Ford</t>
  </si>
  <si>
    <t>Total price where Price&lt;20000</t>
  </si>
  <si>
    <t>Count all whose Car Type is Toyota</t>
  </si>
  <si>
    <t>Total price where Car type is Toyota</t>
  </si>
  <si>
    <t>Count all where car type is Ford and Chevy</t>
  </si>
  <si>
    <t xml:space="preserve">BDU-2071   </t>
  </si>
  <si>
    <t xml:space="preserve">LVB-2213   </t>
  </si>
  <si>
    <t xml:space="preserve">XRQ-2356   </t>
  </si>
  <si>
    <t xml:space="preserve">LNR-9553   </t>
  </si>
  <si>
    <t xml:space="preserve">XVY-8409   </t>
  </si>
  <si>
    <t xml:space="preserve">RVO-7202   </t>
  </si>
  <si>
    <t xml:space="preserve">XVJ-6482   </t>
  </si>
  <si>
    <t xml:space="preserve">IDI-4744   </t>
  </si>
  <si>
    <t xml:space="preserve">MWQ-7107   </t>
  </si>
  <si>
    <t xml:space="preserve">TRG-4292   </t>
  </si>
  <si>
    <t xml:space="preserve">RKQ-9102   </t>
  </si>
  <si>
    <t xml:space="preserve">ZLO-7423   </t>
  </si>
  <si>
    <t xml:space="preserve">GZQ-9838   </t>
  </si>
  <si>
    <t xml:space="preserve">WXF-1289   </t>
  </si>
  <si>
    <t xml:space="preserve">HDE-8067   </t>
  </si>
  <si>
    <t xml:space="preserve">BFE-9956   </t>
  </si>
  <si>
    <t xml:space="preserve">ESQ-9805   </t>
  </si>
  <si>
    <t xml:space="preserve">COV-7365   </t>
  </si>
  <si>
    <t xml:space="preserve">YVF-8029   </t>
  </si>
  <si>
    <t xml:space="preserve">IIV-2646   </t>
  </si>
  <si>
    <t xml:space="preserve">QVK-9053   </t>
  </si>
  <si>
    <t xml:space="preserve">VZZ-9501   </t>
  </si>
  <si>
    <t xml:space="preserve">RVO-7202 </t>
  </si>
  <si>
    <t xml:space="preserve">GZQ-9838 </t>
  </si>
  <si>
    <t>Column Labels</t>
  </si>
  <si>
    <t>Grand Total</t>
  </si>
  <si>
    <t>Row Labels</t>
  </si>
  <si>
    <t>Ford=</t>
  </si>
  <si>
    <t>Chevy =</t>
  </si>
  <si>
    <t>0 &gt;= Your Sales&lt;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</si>
</sst>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7" x14ac:knownFonts="1">
    <font>
      <sz val="12"/>
      <color theme="1"/>
      <name val="Arial"/>
    </font>
    <font>
      <b/>
      <sz val="36"/>
      <color theme="1"/>
      <name val="Calibri"/>
      <family val="2"/>
    </font>
    <font>
      <sz val="12"/>
      <color theme="1"/>
      <name val="Calibri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7"/>
      <color theme="1"/>
      <name val="Calibri"/>
      <family val="2"/>
    </font>
    <font>
      <sz val="11"/>
      <color rgb="FFFFFFFF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70C0"/>
        <bgColor rgb="FF0070C0"/>
      </patternFill>
    </fill>
    <fill>
      <patternFill patternType="solid">
        <fgColor rgb="FFCCFFCC"/>
        <bgColor rgb="FFCCFFCC"/>
      </patternFill>
    </fill>
    <fill>
      <patternFill patternType="solid">
        <fgColor rgb="FFFFD9D9"/>
        <bgColor rgb="FFFFD9D9"/>
      </patternFill>
    </fill>
    <fill>
      <patternFill patternType="solid">
        <fgColor rgb="FF002060"/>
        <bgColor rgb="FF002060"/>
      </patternFill>
    </fill>
    <fill>
      <patternFill patternType="solid">
        <fgColor rgb="FF006600"/>
        <bgColor rgb="FF0066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6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14" fontId="2" fillId="0" borderId="0" xfId="0" applyNumberFormat="1" applyFont="1"/>
    <xf numFmtId="0" fontId="7" fillId="0" borderId="0" xfId="0" applyFont="1" applyAlignment="1"/>
    <xf numFmtId="0" fontId="10" fillId="0" borderId="0" xfId="0" applyFont="1" applyAlignment="1"/>
    <xf numFmtId="0" fontId="8" fillId="3" borderId="1" xfId="0" applyFont="1" applyFill="1" applyBorder="1" applyAlignment="1"/>
    <xf numFmtId="0" fontId="8" fillId="3" borderId="3" xfId="0" applyFont="1" applyFill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>
      <alignment horizontal="right"/>
    </xf>
    <xf numFmtId="165" fontId="10" fillId="0" borderId="5" xfId="0" applyNumberFormat="1" applyFont="1" applyBorder="1" applyAlignment="1">
      <alignment horizontal="right"/>
    </xf>
    <xf numFmtId="10" fontId="10" fillId="0" borderId="5" xfId="0" applyNumberFormat="1" applyFont="1" applyBorder="1" applyAlignment="1">
      <alignment horizontal="right"/>
    </xf>
    <xf numFmtId="0" fontId="10" fillId="4" borderId="5" xfId="0" applyFont="1" applyFill="1" applyBorder="1" applyAlignment="1"/>
    <xf numFmtId="0" fontId="10" fillId="0" borderId="0" xfId="0" applyFont="1" applyAlignment="1"/>
    <xf numFmtId="0" fontId="12" fillId="6" borderId="4" xfId="0" applyFont="1" applyFill="1" applyBorder="1" applyAlignment="1"/>
    <xf numFmtId="0" fontId="12" fillId="6" borderId="5" xfId="0" applyFont="1" applyFill="1" applyBorder="1" applyAlignment="1"/>
    <xf numFmtId="0" fontId="10" fillId="0" borderId="4" xfId="0" applyFont="1" applyBorder="1" applyAlignment="1"/>
    <xf numFmtId="0" fontId="10" fillId="0" borderId="5" xfId="0" applyFont="1" applyBorder="1" applyAlignment="1">
      <alignment horizontal="right"/>
    </xf>
    <xf numFmtId="0" fontId="10" fillId="0" borderId="5" xfId="0" applyFont="1" applyBorder="1" applyAlignment="1"/>
    <xf numFmtId="0" fontId="8" fillId="7" borderId="1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wrapText="1"/>
    </xf>
    <xf numFmtId="0" fontId="10" fillId="4" borderId="4" xfId="0" applyFont="1" applyFill="1" applyBorder="1" applyAlignment="1">
      <alignment horizontal="right"/>
    </xf>
    <xf numFmtId="0" fontId="10" fillId="8" borderId="1" xfId="0" applyFont="1" applyFill="1" applyBorder="1" applyAlignment="1"/>
    <xf numFmtId="0" fontId="10" fillId="8" borderId="3" xfId="0" applyFont="1" applyFill="1" applyBorder="1" applyAlignment="1"/>
    <xf numFmtId="0" fontId="10" fillId="8" borderId="3" xfId="0" applyFont="1" applyFill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4" fillId="0" borderId="0" xfId="0" applyFont="1" applyAlignment="1"/>
    <xf numFmtId="0" fontId="15" fillId="9" borderId="1" xfId="0" applyFont="1" applyFill="1" applyBorder="1" applyAlignment="1"/>
    <xf numFmtId="0" fontId="15" fillId="9" borderId="3" xfId="0" applyFont="1" applyFill="1" applyBorder="1" applyAlignment="1"/>
    <xf numFmtId="0" fontId="10" fillId="0" borderId="4" xfId="0" applyFont="1" applyBorder="1" applyAlignment="1">
      <alignment horizontal="right"/>
    </xf>
    <xf numFmtId="0" fontId="10" fillId="4" borderId="1" xfId="0" applyFont="1" applyFill="1" applyBorder="1" applyAlignment="1"/>
    <xf numFmtId="0" fontId="0" fillId="0" borderId="0" xfId="0" applyFont="1" applyAlignment="1"/>
    <xf numFmtId="14" fontId="10" fillId="0" borderId="5" xfId="0" applyNumberFormat="1" applyFont="1" applyBorder="1" applyAlignment="1">
      <alignment horizontal="right"/>
    </xf>
    <xf numFmtId="0" fontId="10" fillId="0" borderId="2" xfId="0" applyFont="1" applyBorder="1" applyAlignment="1"/>
    <xf numFmtId="0" fontId="9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3" borderId="2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center" wrapText="1"/>
    </xf>
    <xf numFmtId="0" fontId="9" fillId="0" borderId="6" xfId="0" applyFont="1" applyBorder="1"/>
    <xf numFmtId="0" fontId="11" fillId="5" borderId="7" xfId="0" applyFont="1" applyFill="1" applyBorder="1" applyAlignment="1">
      <alignment horizontal="center" wrapText="1"/>
    </xf>
    <xf numFmtId="0" fontId="9" fillId="0" borderId="8" xfId="0" applyFont="1" applyBorder="1"/>
    <xf numFmtId="0" fontId="9" fillId="0" borderId="5" xfId="0" applyFont="1" applyBorder="1"/>
    <xf numFmtId="0" fontId="15" fillId="9" borderId="2" xfId="0" applyFont="1" applyFill="1" applyBorder="1" applyAlignment="1"/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2" fontId="10" fillId="4" borderId="5" xfId="0" applyNumberFormat="1" applyFont="1" applyFill="1" applyBorder="1" applyAlignment="1"/>
    <xf numFmtId="0" fontId="10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Sheet1!$C$118</c:f>
              <c:strCache>
                <c:ptCount val="1"/>
                <c:pt idx="0">
                  <c:v>Number of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Sheet1!$B$119:$B$138</c:f>
              <c:numCache>
                <c:formatCode>General</c:formatCode>
                <c:ptCount val="2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</c:numCache>
            </c:numRef>
          </c:cat>
          <c:val>
            <c:numRef>
              <c:f>Sheet1!$C$119:$C$138</c:f>
              <c:numCache>
                <c:formatCode>General</c:formatCode>
                <c:ptCount val="20"/>
                <c:pt idx="0">
                  <c:v>65018</c:v>
                </c:pt>
                <c:pt idx="1">
                  <c:v>98622</c:v>
                </c:pt>
                <c:pt idx="2">
                  <c:v>80250</c:v>
                </c:pt>
                <c:pt idx="3">
                  <c:v>168020</c:v>
                </c:pt>
                <c:pt idx="4">
                  <c:v>203820</c:v>
                </c:pt>
                <c:pt idx="5">
                  <c:v>192000</c:v>
                </c:pt>
                <c:pt idx="6">
                  <c:v>277600</c:v>
                </c:pt>
                <c:pt idx="7">
                  <c:v>315585</c:v>
                </c:pt>
                <c:pt idx="8">
                  <c:v>312052</c:v>
                </c:pt>
                <c:pt idx="9">
                  <c:v>393756</c:v>
                </c:pt>
                <c:pt idx="10">
                  <c:v>433932</c:v>
                </c:pt>
                <c:pt idx="11">
                  <c:v>474838</c:v>
                </c:pt>
                <c:pt idx="12">
                  <c:v>516488</c:v>
                </c:pt>
                <c:pt idx="13">
                  <c:v>513892</c:v>
                </c:pt>
                <c:pt idx="14">
                  <c:v>601952</c:v>
                </c:pt>
                <c:pt idx="15">
                  <c:v>645779</c:v>
                </c:pt>
                <c:pt idx="16">
                  <c:v>690354</c:v>
                </c:pt>
                <c:pt idx="17">
                  <c:v>680354</c:v>
                </c:pt>
                <c:pt idx="18">
                  <c:v>679354</c:v>
                </c:pt>
                <c:pt idx="19">
                  <c:v>669354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6-4EDE-AC07-28F9886A60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3272"/>
        <c:axId val="597968352"/>
      </c:lineChart>
      <c:catAx>
        <c:axId val="59797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8352"/>
        <c:crosses val="autoZero"/>
        <c:auto val="1"/>
        <c:lblAlgn val="ctr"/>
        <c:lblOffset val="100"/>
        <c:noMultiLvlLbl val="0"/>
      </c:catAx>
      <c:valAx>
        <c:axId val="597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Sheet1!$C$142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Sheet1!$B$143:$B$161</c:f>
              <c:numCache>
                <c:formatCode>General</c:formatCode>
                <c:ptCount val="19"/>
                <c:pt idx="0">
                  <c:v>749</c:v>
                </c:pt>
                <c:pt idx="1">
                  <c:v>938</c:v>
                </c:pt>
                <c:pt idx="2">
                  <c:v>659</c:v>
                </c:pt>
                <c:pt idx="3">
                  <c:v>1865</c:v>
                </c:pt>
                <c:pt idx="4">
                  <c:v>887</c:v>
                </c:pt>
                <c:pt idx="5">
                  <c:v>583</c:v>
                </c:pt>
                <c:pt idx="6">
                  <c:v>1278</c:v>
                </c:pt>
                <c:pt idx="7">
                  <c:v>609</c:v>
                </c:pt>
                <c:pt idx="8">
                  <c:v>787</c:v>
                </c:pt>
                <c:pt idx="9">
                  <c:v>1747</c:v>
                </c:pt>
                <c:pt idx="10">
                  <c:v>864</c:v>
                </c:pt>
                <c:pt idx="11">
                  <c:v>580</c:v>
                </c:pt>
                <c:pt idx="12">
                  <c:v>859</c:v>
                </c:pt>
                <c:pt idx="13">
                  <c:v>515</c:v>
                </c:pt>
                <c:pt idx="14">
                  <c:v>1084</c:v>
                </c:pt>
                <c:pt idx="15">
                  <c:v>1710</c:v>
                </c:pt>
                <c:pt idx="16">
                  <c:v>720</c:v>
                </c:pt>
                <c:pt idx="17">
                  <c:v>1691</c:v>
                </c:pt>
                <c:pt idx="18">
                  <c:v>1500</c:v>
                </c:pt>
              </c:numCache>
            </c:numRef>
          </c:xVal>
          <c:yVal>
            <c:numRef>
              <c:f>Sheet1!$C$143:$C$161</c:f>
              <c:numCache>
                <c:formatCode>"$"#,##0.00</c:formatCode>
                <c:ptCount val="19"/>
                <c:pt idx="0">
                  <c:v>850115</c:v>
                </c:pt>
                <c:pt idx="1">
                  <c:v>1368542</c:v>
                </c:pt>
                <c:pt idx="2">
                  <c:v>1043856</c:v>
                </c:pt>
                <c:pt idx="3">
                  <c:v>2519615</c:v>
                </c:pt>
                <c:pt idx="4">
                  <c:v>518008</c:v>
                </c:pt>
                <c:pt idx="5">
                  <c:v>687357</c:v>
                </c:pt>
                <c:pt idx="6">
                  <c:v>967446</c:v>
                </c:pt>
                <c:pt idx="7">
                  <c:v>440307</c:v>
                </c:pt>
                <c:pt idx="8">
                  <c:v>897180</c:v>
                </c:pt>
                <c:pt idx="9">
                  <c:v>2119111</c:v>
                </c:pt>
                <c:pt idx="10">
                  <c:v>1404864</c:v>
                </c:pt>
                <c:pt idx="11">
                  <c:v>1057340</c:v>
                </c:pt>
                <c:pt idx="12">
                  <c:v>1253281</c:v>
                </c:pt>
                <c:pt idx="13">
                  <c:v>811640</c:v>
                </c:pt>
                <c:pt idx="14">
                  <c:v>2022744</c:v>
                </c:pt>
                <c:pt idx="15">
                  <c:v>2470950</c:v>
                </c:pt>
                <c:pt idx="16">
                  <c:v>985680</c:v>
                </c:pt>
                <c:pt idx="17">
                  <c:v>1589540</c:v>
                </c:pt>
                <c:pt idx="18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6-424C-9FDA-A340E5F4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5864"/>
        <c:axId val="598010784"/>
      </c:scatterChart>
      <c:valAx>
        <c:axId val="5980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Contacted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0784"/>
        <c:crosses val="autoZero"/>
        <c:crossBetween val="midCat"/>
      </c:valAx>
      <c:valAx>
        <c:axId val="5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118</xdr:row>
      <xdr:rowOff>147637</xdr:rowOff>
    </xdr:from>
    <xdr:to>
      <xdr:col>8</xdr:col>
      <xdr:colOff>123825</xdr:colOff>
      <xdr:row>132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0F84A-C2C2-464D-8953-99A651171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971550</xdr:colOff>
      <xdr:row>144</xdr:row>
      <xdr:rowOff>33337</xdr:rowOff>
    </xdr:from>
    <xdr:to>
      <xdr:col>7</xdr:col>
      <xdr:colOff>714375</xdr:colOff>
      <xdr:row>157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8D202-A023-4A45-AD25-338F8B8B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dujraan" refreshedDate="44184.625675347219" createdVersion="6" refreshedVersion="6" minRefreshableVersion="3" recordCount="25" xr:uid="{EB7AFB24-CA7A-4BFB-8C3C-0CD3AE2B45B1}">
  <cacheSource type="worksheet">
    <worksheetSource ref="B26:F51" sheet="Sheet1"/>
  </cacheSource>
  <cacheFields count="5">
    <cacheField name="Month " numFmtId="0">
      <sharedItems count="3">
        <s v="May"/>
        <s v="Jun"/>
        <s v="July"/>
      </sharedItems>
    </cacheField>
    <cacheField name="Name " numFmtId="0">
      <sharedItems count="25">
        <s v="Jessica"/>
        <s v="Rhea"/>
        <s v="Cam"/>
        <s v="John"/>
        <s v="Jimess"/>
        <s v="Jimmy"/>
        <s v="Manish"/>
        <s v="Apar"/>
        <s v="Aakanksha"/>
        <s v="Rishabh"/>
        <s v="Kavita"/>
        <s v="Kavitri"/>
        <s v="Ankita"/>
        <s v="Amit"/>
        <s v="Pramud"/>
        <s v="Nathan"/>
        <s v="Happy"/>
        <s v="Nancy"/>
        <s v="Vaishali"/>
        <s v="Abhishek"/>
        <s v="Veronica"/>
        <s v="Laqshay"/>
        <s v="Saumay"/>
        <s v="Venissa"/>
        <s v="Richa"/>
      </sharedItems>
    </cacheField>
    <cacheField name="Gender" numFmtId="0">
      <sharedItems count="2">
        <s v="F"/>
        <s v="M"/>
      </sharedItems>
    </cacheField>
    <cacheField name="Diagnosis" numFmtId="0">
      <sharedItems count="4">
        <s v="Allergy"/>
        <s v="Cataract"/>
        <s v="Refractive Error"/>
        <s v="Ptergyium"/>
      </sharedItems>
    </cacheField>
    <cacheField name="Treatment" numFmtId="0">
      <sharedItems count="3">
        <s v="Eye drops"/>
        <s v="Cataract surgery"/>
        <s v="Distance Glas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0"/>
    <x v="1"/>
    <x v="0"/>
    <x v="0"/>
    <x v="0"/>
  </r>
  <r>
    <x v="0"/>
    <x v="2"/>
    <x v="0"/>
    <x v="1"/>
    <x v="1"/>
  </r>
  <r>
    <x v="0"/>
    <x v="3"/>
    <x v="1"/>
    <x v="2"/>
    <x v="2"/>
  </r>
  <r>
    <x v="0"/>
    <x v="4"/>
    <x v="0"/>
    <x v="1"/>
    <x v="1"/>
  </r>
  <r>
    <x v="0"/>
    <x v="5"/>
    <x v="1"/>
    <x v="0"/>
    <x v="0"/>
  </r>
  <r>
    <x v="0"/>
    <x v="6"/>
    <x v="1"/>
    <x v="2"/>
    <x v="2"/>
  </r>
  <r>
    <x v="0"/>
    <x v="7"/>
    <x v="1"/>
    <x v="1"/>
    <x v="1"/>
  </r>
  <r>
    <x v="0"/>
    <x v="8"/>
    <x v="0"/>
    <x v="2"/>
    <x v="2"/>
  </r>
  <r>
    <x v="0"/>
    <x v="9"/>
    <x v="1"/>
    <x v="0"/>
    <x v="0"/>
  </r>
  <r>
    <x v="0"/>
    <x v="10"/>
    <x v="0"/>
    <x v="0"/>
    <x v="0"/>
  </r>
  <r>
    <x v="0"/>
    <x v="11"/>
    <x v="0"/>
    <x v="2"/>
    <x v="2"/>
  </r>
  <r>
    <x v="0"/>
    <x v="12"/>
    <x v="0"/>
    <x v="1"/>
    <x v="1"/>
  </r>
  <r>
    <x v="1"/>
    <x v="13"/>
    <x v="1"/>
    <x v="2"/>
    <x v="2"/>
  </r>
  <r>
    <x v="1"/>
    <x v="14"/>
    <x v="1"/>
    <x v="0"/>
    <x v="0"/>
  </r>
  <r>
    <x v="1"/>
    <x v="15"/>
    <x v="1"/>
    <x v="3"/>
    <x v="0"/>
  </r>
  <r>
    <x v="1"/>
    <x v="16"/>
    <x v="1"/>
    <x v="3"/>
    <x v="0"/>
  </r>
  <r>
    <x v="1"/>
    <x v="17"/>
    <x v="0"/>
    <x v="1"/>
    <x v="1"/>
  </r>
  <r>
    <x v="1"/>
    <x v="18"/>
    <x v="0"/>
    <x v="3"/>
    <x v="0"/>
  </r>
  <r>
    <x v="1"/>
    <x v="19"/>
    <x v="1"/>
    <x v="1"/>
    <x v="1"/>
  </r>
  <r>
    <x v="2"/>
    <x v="20"/>
    <x v="0"/>
    <x v="3"/>
    <x v="0"/>
  </r>
  <r>
    <x v="2"/>
    <x v="21"/>
    <x v="1"/>
    <x v="1"/>
    <x v="1"/>
  </r>
  <r>
    <x v="2"/>
    <x v="22"/>
    <x v="1"/>
    <x v="3"/>
    <x v="0"/>
  </r>
  <r>
    <x v="2"/>
    <x v="23"/>
    <x v="0"/>
    <x v="1"/>
    <x v="1"/>
  </r>
  <r>
    <x v="2"/>
    <x v="24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257EA-21E7-461C-8140-486B00FE1F4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1" firstDataRow="2" firstDataCol="1" rowPageCount="1" colPageCount="1"/>
  <pivotFields count="5">
    <pivotField showAll="0">
      <items count="4">
        <item x="0"/>
        <item x="2"/>
        <item x="1"/>
        <item t="default"/>
      </items>
    </pivotField>
    <pivotField axis="axisPage" showAll="0">
      <items count="26">
        <item x="8"/>
        <item x="19"/>
        <item x="13"/>
        <item x="12"/>
        <item x="7"/>
        <item x="2"/>
        <item x="16"/>
        <item x="0"/>
        <item x="4"/>
        <item x="5"/>
        <item x="3"/>
        <item x="10"/>
        <item x="11"/>
        <item x="21"/>
        <item x="6"/>
        <item x="17"/>
        <item x="15"/>
        <item x="14"/>
        <item x="1"/>
        <item x="24"/>
        <item x="9"/>
        <item x="22"/>
        <item x="18"/>
        <item x="23"/>
        <item x="2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1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topLeftCell="A40" workbookViewId="0">
      <selection activeCell="G84" sqref="G84"/>
    </sheetView>
  </sheetViews>
  <sheetFormatPr defaultColWidth="11.21875" defaultRowHeight="15" customHeight="1" x14ac:dyDescent="0.2"/>
  <cols>
    <col min="1" max="1" width="10.5546875" customWidth="1"/>
    <col min="2" max="2" width="15.33203125" customWidth="1"/>
    <col min="3" max="3" width="16.44140625" customWidth="1"/>
    <col min="4" max="4" width="14.33203125" customWidth="1"/>
    <col min="5" max="5" width="16" customWidth="1"/>
    <col min="6" max="6" width="14.6640625" customWidth="1"/>
    <col min="7" max="7" width="11.33203125" customWidth="1"/>
    <col min="8" max="8" width="11.88671875" customWidth="1"/>
    <col min="9" max="26" width="10.5546875" customWidth="1"/>
  </cols>
  <sheetData>
    <row r="1" spans="1:22" ht="46.5" x14ac:dyDescent="0.7">
      <c r="A1" s="45" t="s">
        <v>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30.75" customHeight="1" x14ac:dyDescent="0.25">
      <c r="T2" s="2"/>
      <c r="U2" s="2"/>
      <c r="V2" s="2"/>
    </row>
    <row r="3" spans="1:22" ht="31.5" x14ac:dyDescent="0.5">
      <c r="A3" s="47" t="s">
        <v>1</v>
      </c>
      <c r="B3" s="46"/>
      <c r="C3" s="46"/>
      <c r="D3" s="46"/>
      <c r="E3" s="46"/>
      <c r="F3" s="46"/>
      <c r="G3" s="46"/>
      <c r="H3" s="4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2" ht="15.75" customHeight="1" x14ac:dyDescent="0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2" ht="15.75" customHeight="1" x14ac:dyDescent="0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ht="31.5" x14ac:dyDescent="0.5">
      <c r="A6" s="3"/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22" ht="24" customHeight="1" x14ac:dyDescent="0.5">
      <c r="A7" s="3"/>
      <c r="B7" s="5" t="s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</row>
    <row r="8" spans="1:22" ht="21" customHeight="1" x14ac:dyDescent="0.5">
      <c r="A8" s="3"/>
      <c r="B8" s="5" t="s">
        <v>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"/>
      <c r="R8" s="3"/>
      <c r="S8" s="3"/>
    </row>
    <row r="9" spans="1:22" ht="21" customHeight="1" x14ac:dyDescent="0.5">
      <c r="A9" s="3"/>
      <c r="B9" s="5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"/>
      <c r="R9" s="3"/>
      <c r="S9" s="3"/>
    </row>
    <row r="10" spans="1:22" ht="15.75" customHeight="1" x14ac:dyDescent="0.35">
      <c r="B10" s="48"/>
      <c r="C10" s="46"/>
      <c r="D10" s="46"/>
      <c r="E10" s="46"/>
      <c r="F10" s="46"/>
      <c r="G10" s="46"/>
      <c r="H10" s="46"/>
    </row>
    <row r="11" spans="1:22" ht="15.75" customHeight="1" x14ac:dyDescent="0.35">
      <c r="A11" s="7" t="s">
        <v>6</v>
      </c>
      <c r="B11" s="8" t="s">
        <v>7</v>
      </c>
    </row>
    <row r="12" spans="1:22" ht="15.75" customHeight="1" x14ac:dyDescent="0.2"/>
    <row r="13" spans="1:22" ht="15.75" customHeight="1" x14ac:dyDescent="0.25">
      <c r="B13" s="9" t="s">
        <v>8</v>
      </c>
      <c r="C13" s="9" t="s">
        <v>9</v>
      </c>
      <c r="D13" s="9" t="s">
        <v>10</v>
      </c>
    </row>
    <row r="14" spans="1:22" ht="15.75" customHeight="1" x14ac:dyDescent="0.25">
      <c r="B14" s="10"/>
      <c r="C14" s="10"/>
      <c r="D14" s="10"/>
    </row>
    <row r="15" spans="1:22" ht="15.75" customHeight="1" x14ac:dyDescent="0.25">
      <c r="B15" s="10" t="s">
        <v>11</v>
      </c>
      <c r="C15" s="10">
        <v>0.2</v>
      </c>
      <c r="D15" s="10">
        <v>80</v>
      </c>
      <c r="E15" s="57"/>
    </row>
    <row r="16" spans="1:22" ht="15.75" customHeight="1" x14ac:dyDescent="0.25">
      <c r="B16" s="10" t="s">
        <v>12</v>
      </c>
      <c r="C16" s="10">
        <v>0.5</v>
      </c>
      <c r="D16" s="10">
        <v>70</v>
      </c>
      <c r="E16" s="56"/>
    </row>
    <row r="17" spans="1:6" ht="15.75" customHeight="1" x14ac:dyDescent="0.25">
      <c r="B17" s="10" t="s">
        <v>13</v>
      </c>
      <c r="C17" s="10">
        <v>0.3</v>
      </c>
      <c r="D17" s="10">
        <v>60</v>
      </c>
    </row>
    <row r="18" spans="1:6" ht="15.75" customHeight="1" x14ac:dyDescent="0.25">
      <c r="B18" s="10"/>
      <c r="C18" s="10"/>
      <c r="D18" s="10"/>
    </row>
    <row r="19" spans="1:6" ht="15.75" customHeight="1" x14ac:dyDescent="0.25">
      <c r="B19" s="10"/>
      <c r="C19" s="10" t="s">
        <v>14</v>
      </c>
      <c r="D19" s="11">
        <f>(SUMPRODUCT(C15:C17*D15:D17))/SUM(C15:C17)</f>
        <v>69</v>
      </c>
    </row>
    <row r="20" spans="1:6" ht="15.75" customHeight="1" x14ac:dyDescent="0.2">
      <c r="D20" s="56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35">
      <c r="A24" s="7" t="s">
        <v>15</v>
      </c>
      <c r="B24" s="7" t="s">
        <v>16</v>
      </c>
    </row>
    <row r="25" spans="1:6" ht="15.75" customHeight="1" x14ac:dyDescent="0.2"/>
    <row r="26" spans="1:6" ht="15.75" customHeight="1" x14ac:dyDescent="0.25">
      <c r="B26" s="9" t="s">
        <v>17</v>
      </c>
      <c r="C26" s="9" t="s">
        <v>18</v>
      </c>
      <c r="D26" s="9" t="s">
        <v>19</v>
      </c>
      <c r="E26" s="9" t="s">
        <v>20</v>
      </c>
      <c r="F26" s="9" t="s">
        <v>21</v>
      </c>
    </row>
    <row r="27" spans="1:6" ht="15.75" customHeight="1" x14ac:dyDescent="0.25">
      <c r="B27" s="10" t="s">
        <v>22</v>
      </c>
      <c r="C27" s="10" t="s">
        <v>23</v>
      </c>
      <c r="D27" s="10" t="s">
        <v>24</v>
      </c>
      <c r="E27" s="10" t="s">
        <v>25</v>
      </c>
      <c r="F27" s="10" t="s">
        <v>26</v>
      </c>
    </row>
    <row r="28" spans="1:6" ht="15.75" customHeight="1" x14ac:dyDescent="0.25">
      <c r="B28" s="10" t="s">
        <v>22</v>
      </c>
      <c r="C28" s="10" t="s">
        <v>27</v>
      </c>
      <c r="D28" s="10" t="s">
        <v>24</v>
      </c>
      <c r="E28" s="10" t="s">
        <v>25</v>
      </c>
      <c r="F28" s="10" t="s">
        <v>26</v>
      </c>
    </row>
    <row r="29" spans="1:6" ht="15.75" customHeight="1" x14ac:dyDescent="0.25">
      <c r="B29" s="10" t="s">
        <v>22</v>
      </c>
      <c r="C29" s="10" t="s">
        <v>28</v>
      </c>
      <c r="D29" s="10" t="s">
        <v>24</v>
      </c>
      <c r="E29" s="10" t="s">
        <v>29</v>
      </c>
      <c r="F29" s="10" t="s">
        <v>30</v>
      </c>
    </row>
    <row r="30" spans="1:6" ht="15.75" customHeight="1" x14ac:dyDescent="0.25">
      <c r="B30" s="10" t="s">
        <v>22</v>
      </c>
      <c r="C30" s="10" t="s">
        <v>31</v>
      </c>
      <c r="D30" s="10" t="s">
        <v>32</v>
      </c>
      <c r="E30" s="10" t="s">
        <v>33</v>
      </c>
      <c r="F30" s="10" t="s">
        <v>34</v>
      </c>
    </row>
    <row r="31" spans="1:6" ht="15.75" customHeight="1" x14ac:dyDescent="0.25">
      <c r="B31" s="10" t="s">
        <v>22</v>
      </c>
      <c r="C31" s="10" t="s">
        <v>35</v>
      </c>
      <c r="D31" s="10" t="s">
        <v>24</v>
      </c>
      <c r="E31" s="10" t="s">
        <v>29</v>
      </c>
      <c r="F31" s="10" t="s">
        <v>30</v>
      </c>
    </row>
    <row r="32" spans="1:6" ht="15.75" customHeight="1" x14ac:dyDescent="0.25">
      <c r="B32" s="10" t="s">
        <v>22</v>
      </c>
      <c r="C32" s="10" t="s">
        <v>36</v>
      </c>
      <c r="D32" s="10" t="s">
        <v>32</v>
      </c>
      <c r="E32" s="10" t="s">
        <v>25</v>
      </c>
      <c r="F32" s="10" t="s">
        <v>26</v>
      </c>
    </row>
    <row r="33" spans="2:8" ht="15.75" customHeight="1" x14ac:dyDescent="0.25">
      <c r="B33" s="10" t="s">
        <v>22</v>
      </c>
      <c r="C33" s="10" t="s">
        <v>37</v>
      </c>
      <c r="D33" s="10" t="s">
        <v>32</v>
      </c>
      <c r="E33" s="10" t="s">
        <v>33</v>
      </c>
      <c r="F33" s="10" t="s">
        <v>34</v>
      </c>
    </row>
    <row r="34" spans="2:8" ht="15.75" customHeight="1" x14ac:dyDescent="0.25">
      <c r="B34" s="10" t="s">
        <v>22</v>
      </c>
      <c r="C34" s="10" t="s">
        <v>38</v>
      </c>
      <c r="D34" s="10" t="s">
        <v>32</v>
      </c>
      <c r="E34" s="10" t="s">
        <v>29</v>
      </c>
      <c r="F34" s="10" t="s">
        <v>30</v>
      </c>
    </row>
    <row r="35" spans="2:8" ht="15.75" customHeight="1" x14ac:dyDescent="0.25">
      <c r="B35" s="10" t="s">
        <v>22</v>
      </c>
      <c r="C35" s="10" t="s">
        <v>39</v>
      </c>
      <c r="D35" s="10" t="s">
        <v>24</v>
      </c>
      <c r="E35" s="10" t="s">
        <v>33</v>
      </c>
      <c r="F35" s="10" t="s">
        <v>34</v>
      </c>
    </row>
    <row r="36" spans="2:8" ht="15.75" customHeight="1" x14ac:dyDescent="0.25">
      <c r="B36" s="10" t="s">
        <v>22</v>
      </c>
      <c r="C36" s="10" t="s">
        <v>40</v>
      </c>
      <c r="D36" s="10" t="s">
        <v>32</v>
      </c>
      <c r="E36" s="10" t="s">
        <v>25</v>
      </c>
      <c r="F36" s="10" t="s">
        <v>26</v>
      </c>
    </row>
    <row r="37" spans="2:8" ht="15.75" customHeight="1" x14ac:dyDescent="0.25">
      <c r="B37" s="10" t="s">
        <v>22</v>
      </c>
      <c r="C37" s="10" t="s">
        <v>41</v>
      </c>
      <c r="D37" s="10" t="s">
        <v>24</v>
      </c>
      <c r="E37" s="10" t="s">
        <v>25</v>
      </c>
      <c r="F37" s="10" t="s">
        <v>26</v>
      </c>
    </row>
    <row r="38" spans="2:8" ht="15.75" customHeight="1" x14ac:dyDescent="0.25">
      <c r="B38" s="10" t="s">
        <v>22</v>
      </c>
      <c r="C38" s="10" t="s">
        <v>42</v>
      </c>
      <c r="D38" s="10" t="s">
        <v>24</v>
      </c>
      <c r="E38" s="10" t="s">
        <v>33</v>
      </c>
      <c r="F38" s="10" t="s">
        <v>34</v>
      </c>
    </row>
    <row r="39" spans="2:8" ht="15.75" customHeight="1" x14ac:dyDescent="0.25">
      <c r="B39" s="10" t="s">
        <v>22</v>
      </c>
      <c r="C39" s="10" t="s">
        <v>43</v>
      </c>
      <c r="D39" s="10" t="s">
        <v>24</v>
      </c>
      <c r="E39" s="10" t="s">
        <v>29</v>
      </c>
      <c r="F39" s="10" t="s">
        <v>30</v>
      </c>
    </row>
    <row r="40" spans="2:8" ht="15.75" customHeight="1" x14ac:dyDescent="0.25">
      <c r="B40" s="10" t="s">
        <v>44</v>
      </c>
      <c r="C40" s="10" t="s">
        <v>45</v>
      </c>
      <c r="D40" s="10" t="s">
        <v>32</v>
      </c>
      <c r="E40" s="10" t="s">
        <v>33</v>
      </c>
      <c r="F40" s="10" t="s">
        <v>34</v>
      </c>
    </row>
    <row r="41" spans="2:8" ht="15.75" customHeight="1" x14ac:dyDescent="0.25">
      <c r="B41" s="10" t="s">
        <v>44</v>
      </c>
      <c r="C41" s="10" t="s">
        <v>46</v>
      </c>
      <c r="D41" s="10" t="s">
        <v>32</v>
      </c>
      <c r="E41" s="10" t="s">
        <v>25</v>
      </c>
      <c r="F41" s="10" t="s">
        <v>26</v>
      </c>
    </row>
    <row r="42" spans="2:8" ht="15.75" customHeight="1" x14ac:dyDescent="0.25">
      <c r="B42" s="10" t="s">
        <v>44</v>
      </c>
      <c r="C42" s="10" t="s">
        <v>47</v>
      </c>
      <c r="D42" s="10" t="s">
        <v>32</v>
      </c>
      <c r="E42" s="10" t="s">
        <v>48</v>
      </c>
      <c r="F42" s="10" t="s">
        <v>26</v>
      </c>
    </row>
    <row r="43" spans="2:8" ht="15.75" customHeight="1" x14ac:dyDescent="0.25">
      <c r="B43" s="10" t="s">
        <v>44</v>
      </c>
      <c r="C43" s="10" t="s">
        <v>49</v>
      </c>
      <c r="D43" s="10" t="s">
        <v>32</v>
      </c>
      <c r="E43" s="10" t="s">
        <v>48</v>
      </c>
      <c r="F43" s="10" t="s">
        <v>26</v>
      </c>
    </row>
    <row r="44" spans="2:8" ht="15.75" customHeight="1" x14ac:dyDescent="0.25">
      <c r="B44" s="10" t="s">
        <v>44</v>
      </c>
      <c r="C44" s="10" t="s">
        <v>50</v>
      </c>
      <c r="D44" s="10" t="s">
        <v>24</v>
      </c>
      <c r="E44" s="10" t="s">
        <v>29</v>
      </c>
      <c r="F44" s="10" t="s">
        <v>30</v>
      </c>
      <c r="H44" s="12"/>
    </row>
    <row r="45" spans="2:8" ht="15.75" customHeight="1" x14ac:dyDescent="0.25">
      <c r="B45" s="10" t="s">
        <v>44</v>
      </c>
      <c r="C45" s="10" t="s">
        <v>51</v>
      </c>
      <c r="D45" s="10" t="s">
        <v>24</v>
      </c>
      <c r="E45" s="10" t="s">
        <v>48</v>
      </c>
      <c r="F45" s="10" t="s">
        <v>26</v>
      </c>
    </row>
    <row r="46" spans="2:8" ht="15.75" customHeight="1" x14ac:dyDescent="0.25">
      <c r="B46" s="10" t="s">
        <v>44</v>
      </c>
      <c r="C46" s="10" t="s">
        <v>52</v>
      </c>
      <c r="D46" s="10" t="s">
        <v>32</v>
      </c>
      <c r="E46" s="10" t="s">
        <v>29</v>
      </c>
      <c r="F46" s="10" t="s">
        <v>30</v>
      </c>
    </row>
    <row r="47" spans="2:8" ht="15.75" customHeight="1" x14ac:dyDescent="0.25">
      <c r="B47" s="10" t="s">
        <v>53</v>
      </c>
      <c r="C47" s="10" t="s">
        <v>54</v>
      </c>
      <c r="D47" s="10" t="s">
        <v>24</v>
      </c>
      <c r="E47" s="10" t="s">
        <v>48</v>
      </c>
      <c r="F47" s="10" t="s">
        <v>26</v>
      </c>
    </row>
    <row r="48" spans="2:8" ht="15.75" customHeight="1" x14ac:dyDescent="0.25">
      <c r="B48" s="10" t="s">
        <v>53</v>
      </c>
      <c r="C48" s="10" t="s">
        <v>55</v>
      </c>
      <c r="D48" s="10" t="s">
        <v>32</v>
      </c>
      <c r="E48" s="10" t="s">
        <v>29</v>
      </c>
      <c r="F48" s="10" t="s">
        <v>30</v>
      </c>
    </row>
    <row r="49" spans="1:7" ht="15.75" customHeight="1" x14ac:dyDescent="0.25">
      <c r="B49" s="10" t="s">
        <v>53</v>
      </c>
      <c r="C49" s="10" t="s">
        <v>56</v>
      </c>
      <c r="D49" s="10" t="s">
        <v>32</v>
      </c>
      <c r="E49" s="10" t="s">
        <v>48</v>
      </c>
      <c r="F49" s="10" t="s">
        <v>26</v>
      </c>
    </row>
    <row r="50" spans="1:7" ht="15.75" customHeight="1" x14ac:dyDescent="0.25">
      <c r="B50" s="10" t="s">
        <v>53</v>
      </c>
      <c r="C50" s="10" t="s">
        <v>57</v>
      </c>
      <c r="D50" s="10" t="s">
        <v>24</v>
      </c>
      <c r="E50" s="10" t="s">
        <v>29</v>
      </c>
      <c r="F50" s="10" t="s">
        <v>30</v>
      </c>
    </row>
    <row r="51" spans="1:7" ht="15.75" customHeight="1" x14ac:dyDescent="0.25">
      <c r="B51" s="10" t="s">
        <v>53</v>
      </c>
      <c r="C51" s="10" t="s">
        <v>58</v>
      </c>
      <c r="D51" s="10" t="s">
        <v>24</v>
      </c>
      <c r="E51" s="10" t="s">
        <v>29</v>
      </c>
      <c r="F51" s="10" t="s">
        <v>30</v>
      </c>
    </row>
    <row r="52" spans="1:7" ht="15.75" customHeight="1" x14ac:dyDescent="0.2"/>
    <row r="53" spans="1:7" ht="15.75" customHeight="1" x14ac:dyDescent="0.35">
      <c r="B53" s="7" t="s">
        <v>59</v>
      </c>
    </row>
    <row r="54" spans="1:7" ht="15.75" customHeight="1" x14ac:dyDescent="0.35">
      <c r="B54" s="7" t="s">
        <v>60</v>
      </c>
    </row>
    <row r="55" spans="1:7" ht="15.75" customHeight="1" x14ac:dyDescent="0.2"/>
    <row r="56" spans="1:7" ht="15.75" customHeight="1" x14ac:dyDescent="0.25">
      <c r="C56" s="10" t="s">
        <v>61</v>
      </c>
      <c r="D56" s="10" t="s">
        <v>54</v>
      </c>
    </row>
    <row r="57" spans="1:7" ht="15.75" customHeight="1" x14ac:dyDescent="0.25">
      <c r="C57" s="10" t="s">
        <v>21</v>
      </c>
      <c r="D57" s="11" t="str">
        <f>VLOOKUP(D56,C27:F51,4,0)</f>
        <v>Eye drops</v>
      </c>
    </row>
    <row r="58" spans="1:7" ht="15.75" customHeight="1" x14ac:dyDescent="0.2"/>
    <row r="59" spans="1:7" ht="15.75" customHeight="1" x14ac:dyDescent="0.2"/>
    <row r="60" spans="1:7" ht="15.75" customHeight="1" x14ac:dyDescent="0.35">
      <c r="A60" s="13" t="s">
        <v>62</v>
      </c>
      <c r="B60" s="49" t="s">
        <v>63</v>
      </c>
      <c r="C60" s="44"/>
      <c r="D60" s="14"/>
      <c r="E60" s="15" t="s">
        <v>64</v>
      </c>
      <c r="F60" s="16" t="s">
        <v>65</v>
      </c>
      <c r="G60" s="16" t="s">
        <v>66</v>
      </c>
    </row>
    <row r="61" spans="1:7" ht="15.75" customHeight="1" x14ac:dyDescent="0.25">
      <c r="B61" s="17" t="s">
        <v>67</v>
      </c>
      <c r="C61" s="18">
        <v>6000</v>
      </c>
      <c r="D61" s="14"/>
      <c r="E61" s="17" t="s">
        <v>68</v>
      </c>
      <c r="F61" s="19">
        <v>0</v>
      </c>
      <c r="G61" s="20">
        <v>0</v>
      </c>
    </row>
    <row r="62" spans="1:7" ht="15.75" customHeight="1" x14ac:dyDescent="0.25">
      <c r="B62" s="17" t="s">
        <v>69</v>
      </c>
      <c r="C62" s="21">
        <f>IF(C61&gt;=F63,C61*(G63/100),IF(AND(C61&gt;=F62,C61&lt;F63),C61*(G62/100),IF(AND(C61&lt;F62,C61&gt;=F61),G61,PLEASE ENTER SOME VALUE)))</f>
        <v>1.2</v>
      </c>
      <c r="D62" s="14"/>
      <c r="E62" s="17" t="s">
        <v>70</v>
      </c>
      <c r="F62" s="19">
        <v>5000</v>
      </c>
      <c r="G62" s="20">
        <v>0.02</v>
      </c>
    </row>
    <row r="63" spans="1:7" ht="15.75" customHeight="1" x14ac:dyDescent="0.25">
      <c r="B63" s="14"/>
      <c r="C63" s="14"/>
      <c r="D63" s="14"/>
      <c r="E63" s="17" t="s">
        <v>71</v>
      </c>
      <c r="F63" s="19">
        <v>10000</v>
      </c>
      <c r="G63" s="20">
        <v>0.04</v>
      </c>
    </row>
    <row r="64" spans="1:7" ht="15.75" customHeight="1" x14ac:dyDescent="0.25">
      <c r="B64" s="14"/>
      <c r="C64" s="14"/>
      <c r="D64" s="14"/>
      <c r="E64" s="22"/>
      <c r="F64" s="14"/>
      <c r="G64" s="14"/>
    </row>
    <row r="65" spans="1:8" ht="15.75" customHeight="1" x14ac:dyDescent="0.25">
      <c r="B65" s="50" t="s">
        <v>72</v>
      </c>
      <c r="C65" s="51"/>
      <c r="D65" s="51"/>
      <c r="E65" s="51"/>
      <c r="F65" s="51"/>
      <c r="G65" s="44"/>
    </row>
    <row r="66" spans="1:8" ht="15.75" customHeight="1" x14ac:dyDescent="0.25">
      <c r="B66" s="52" t="s">
        <v>73</v>
      </c>
      <c r="C66" s="53"/>
      <c r="D66" s="53"/>
      <c r="E66" s="53"/>
      <c r="F66" s="53"/>
      <c r="G66" s="54"/>
    </row>
    <row r="67" spans="1:8" ht="15.75" customHeight="1" x14ac:dyDescent="0.25">
      <c r="B67" s="22"/>
      <c r="C67" s="14"/>
      <c r="D67" s="14"/>
      <c r="E67" s="22"/>
      <c r="F67" s="14"/>
      <c r="G67" s="14"/>
    </row>
    <row r="68" spans="1:8" ht="15.75" customHeight="1" x14ac:dyDescent="0.25">
      <c r="B68" s="49" t="s">
        <v>74</v>
      </c>
      <c r="C68" s="44"/>
      <c r="D68" s="14"/>
      <c r="E68" s="15" t="s">
        <v>64</v>
      </c>
      <c r="F68" s="16" t="s">
        <v>65</v>
      </c>
      <c r="G68" s="16" t="s">
        <v>66</v>
      </c>
    </row>
    <row r="69" spans="1:8" ht="15.75" customHeight="1" x14ac:dyDescent="0.25">
      <c r="B69" s="17" t="s">
        <v>67</v>
      </c>
      <c r="C69" s="18">
        <v>6000</v>
      </c>
      <c r="D69" s="14"/>
      <c r="E69" s="17" t="s">
        <v>183</v>
      </c>
      <c r="F69" s="19">
        <v>0</v>
      </c>
      <c r="G69" s="20">
        <v>0</v>
      </c>
    </row>
    <row r="70" spans="1:8" ht="15.75" customHeight="1" x14ac:dyDescent="0.25">
      <c r="B70" s="17" t="s">
        <v>69</v>
      </c>
      <c r="C70" s="21" t="e">
        <f>VLOOKUP(C69,E69:G71,3,0)</f>
        <v>#N/A</v>
      </c>
      <c r="D70" s="14"/>
      <c r="E70" s="17" t="s">
        <v>70</v>
      </c>
      <c r="F70" s="19">
        <v>5000</v>
      </c>
      <c r="G70" s="20">
        <v>0.02</v>
      </c>
    </row>
    <row r="71" spans="1:8" ht="15.75" customHeight="1" x14ac:dyDescent="0.25">
      <c r="B71" s="22"/>
      <c r="C71" s="14"/>
      <c r="D71" s="14"/>
      <c r="E71" s="17" t="s">
        <v>71</v>
      </c>
      <c r="F71" s="19">
        <v>10000</v>
      </c>
      <c r="G71" s="20">
        <v>0.04</v>
      </c>
    </row>
    <row r="72" spans="1:8" ht="15.75" customHeight="1" x14ac:dyDescent="0.2"/>
    <row r="73" spans="1:8" ht="15.75" customHeight="1" x14ac:dyDescent="0.2"/>
    <row r="74" spans="1:8" ht="15.75" customHeight="1" x14ac:dyDescent="0.35">
      <c r="A74" s="13" t="s">
        <v>75</v>
      </c>
      <c r="B74" s="23" t="s">
        <v>76</v>
      </c>
      <c r="C74" s="24" t="s">
        <v>77</v>
      </c>
      <c r="D74" s="23" t="s">
        <v>78</v>
      </c>
      <c r="E74" s="24" t="s">
        <v>79</v>
      </c>
      <c r="F74" s="14"/>
      <c r="G74" s="23" t="s">
        <v>76</v>
      </c>
      <c r="H74" s="24" t="s">
        <v>77</v>
      </c>
    </row>
    <row r="75" spans="1:8" ht="15.75" customHeight="1" x14ac:dyDescent="0.25">
      <c r="B75" s="25" t="s">
        <v>154</v>
      </c>
      <c r="C75" s="26">
        <v>4854</v>
      </c>
      <c r="D75" s="42">
        <v>39948</v>
      </c>
      <c r="E75" s="27" t="s">
        <v>80</v>
      </c>
      <c r="F75" s="14"/>
      <c r="G75" s="25" t="s">
        <v>81</v>
      </c>
      <c r="H75" s="21" t="e">
        <f>VLOOKUP(G75,$B$75:$E$96,2,0)</f>
        <v>#N/A</v>
      </c>
    </row>
    <row r="76" spans="1:8" ht="15.75" customHeight="1" x14ac:dyDescent="0.25">
      <c r="B76" s="25" t="s">
        <v>155</v>
      </c>
      <c r="C76" s="26">
        <v>2073</v>
      </c>
      <c r="D76" s="42">
        <v>39949</v>
      </c>
      <c r="E76" s="27" t="s">
        <v>82</v>
      </c>
      <c r="F76" s="14"/>
      <c r="G76" s="25" t="s">
        <v>176</v>
      </c>
      <c r="H76" s="21" t="e">
        <f>VLOOKUP(G76,B$75:$E$96,2,0)</f>
        <v>#N/A</v>
      </c>
    </row>
    <row r="77" spans="1:8" ht="15.75" customHeight="1" x14ac:dyDescent="0.25">
      <c r="B77" s="25" t="s">
        <v>156</v>
      </c>
      <c r="C77" s="26">
        <v>1713</v>
      </c>
      <c r="D77" s="42">
        <v>39950</v>
      </c>
      <c r="E77" s="27" t="s">
        <v>83</v>
      </c>
      <c r="F77" s="14"/>
      <c r="G77" s="25" t="s">
        <v>177</v>
      </c>
      <c r="H77" s="21" t="e">
        <f>VLOOKUP(G77,B$75:$E$96,2,0)</f>
        <v>#N/A</v>
      </c>
    </row>
    <row r="78" spans="1:8" ht="15.75" customHeight="1" x14ac:dyDescent="0.25">
      <c r="B78" s="25" t="s">
        <v>157</v>
      </c>
      <c r="C78" s="26">
        <v>7521</v>
      </c>
      <c r="D78" s="42">
        <v>39951</v>
      </c>
      <c r="E78" s="27" t="s">
        <v>84</v>
      </c>
      <c r="F78" s="14"/>
      <c r="G78" s="25" t="s">
        <v>85</v>
      </c>
      <c r="H78" s="21" t="e">
        <f>VLOOKUP(G78,B$75:$E$96,2,0)</f>
        <v>#N/A</v>
      </c>
    </row>
    <row r="79" spans="1:8" ht="15.75" customHeight="1" x14ac:dyDescent="0.25">
      <c r="B79" s="25" t="s">
        <v>158</v>
      </c>
      <c r="C79" s="26">
        <v>7404</v>
      </c>
      <c r="D79" s="42">
        <v>39952</v>
      </c>
      <c r="E79" s="27" t="s">
        <v>86</v>
      </c>
      <c r="F79" s="14"/>
      <c r="G79" s="25" t="s">
        <v>87</v>
      </c>
      <c r="H79" s="21" t="e">
        <f>VLOOKUP(G79,B$75:$E$96,2,0)</f>
        <v>#N/A</v>
      </c>
    </row>
    <row r="80" spans="1:8" ht="15.75" customHeight="1" x14ac:dyDescent="0.25">
      <c r="B80" s="25" t="s">
        <v>159</v>
      </c>
      <c r="C80" s="26">
        <v>3450</v>
      </c>
      <c r="D80" s="42">
        <v>39953</v>
      </c>
      <c r="E80" s="27" t="s">
        <v>88</v>
      </c>
      <c r="F80" s="14"/>
      <c r="G80" s="14"/>
      <c r="H80" s="14"/>
    </row>
    <row r="81" spans="2:8" ht="15.75" customHeight="1" x14ac:dyDescent="0.25">
      <c r="B81" s="25" t="s">
        <v>160</v>
      </c>
      <c r="C81" s="26">
        <v>9588</v>
      </c>
      <c r="D81" s="42">
        <v>39954</v>
      </c>
      <c r="E81" s="27" t="s">
        <v>89</v>
      </c>
      <c r="F81" s="14"/>
      <c r="G81" s="14"/>
      <c r="H81" s="14"/>
    </row>
    <row r="82" spans="2:8" ht="15.75" customHeight="1" x14ac:dyDescent="0.25">
      <c r="B82" s="25" t="s">
        <v>161</v>
      </c>
      <c r="C82" s="26">
        <v>837</v>
      </c>
      <c r="D82" s="42">
        <v>39955</v>
      </c>
      <c r="E82" s="27" t="s">
        <v>90</v>
      </c>
      <c r="F82" s="14"/>
      <c r="G82" s="14"/>
      <c r="H82" s="14"/>
    </row>
    <row r="83" spans="2:8" ht="15.75" customHeight="1" x14ac:dyDescent="0.25">
      <c r="B83" s="25" t="s">
        <v>162</v>
      </c>
      <c r="C83" s="26">
        <v>4846</v>
      </c>
      <c r="D83" s="42">
        <v>39956</v>
      </c>
      <c r="E83" s="27" t="s">
        <v>91</v>
      </c>
      <c r="F83" s="14"/>
      <c r="G83" s="14"/>
      <c r="H83" s="14"/>
    </row>
    <row r="84" spans="2:8" ht="15.75" customHeight="1" x14ac:dyDescent="0.25">
      <c r="B84" s="25" t="s">
        <v>163</v>
      </c>
      <c r="C84" s="26">
        <v>8562</v>
      </c>
      <c r="D84" s="42">
        <v>39957</v>
      </c>
      <c r="E84" s="27" t="s">
        <v>92</v>
      </c>
      <c r="F84" s="14"/>
      <c r="G84" s="14"/>
      <c r="H84" s="14"/>
    </row>
    <row r="85" spans="2:8" ht="15.75" customHeight="1" x14ac:dyDescent="0.25">
      <c r="B85" s="25" t="s">
        <v>164</v>
      </c>
      <c r="C85" s="26">
        <v>1594</v>
      </c>
      <c r="D85" s="42">
        <v>39958</v>
      </c>
      <c r="E85" s="27" t="s">
        <v>93</v>
      </c>
      <c r="F85" s="14"/>
      <c r="G85" s="14"/>
      <c r="H85" s="14"/>
    </row>
    <row r="86" spans="2:8" ht="15.75" customHeight="1" x14ac:dyDescent="0.25">
      <c r="B86" s="25" t="s">
        <v>165</v>
      </c>
      <c r="C86" s="26">
        <v>6807</v>
      </c>
      <c r="D86" s="42">
        <v>39959</v>
      </c>
      <c r="E86" s="27" t="s">
        <v>94</v>
      </c>
      <c r="F86" s="14"/>
      <c r="G86" s="14"/>
      <c r="H86" s="14"/>
    </row>
    <row r="87" spans="2:8" ht="15.75" customHeight="1" x14ac:dyDescent="0.25">
      <c r="B87" s="25" t="s">
        <v>166</v>
      </c>
      <c r="C87" s="26">
        <v>1579</v>
      </c>
      <c r="D87" s="42">
        <v>39960</v>
      </c>
      <c r="E87" s="27" t="s">
        <v>95</v>
      </c>
      <c r="F87" s="14"/>
      <c r="G87" s="14"/>
      <c r="H87" s="14"/>
    </row>
    <row r="88" spans="2:8" ht="15.75" customHeight="1" x14ac:dyDescent="0.25">
      <c r="B88" s="25" t="s">
        <v>167</v>
      </c>
      <c r="C88" s="26">
        <v>7202</v>
      </c>
      <c r="D88" s="42">
        <v>39961</v>
      </c>
      <c r="E88" s="27" t="s">
        <v>96</v>
      </c>
      <c r="F88" s="14"/>
      <c r="G88" s="14"/>
      <c r="H88" s="14"/>
    </row>
    <row r="89" spans="2:8" ht="15.75" customHeight="1" x14ac:dyDescent="0.25">
      <c r="B89" s="25" t="s">
        <v>168</v>
      </c>
      <c r="C89" s="26">
        <v>5388</v>
      </c>
      <c r="D89" s="42">
        <v>39962</v>
      </c>
      <c r="E89" s="27" t="s">
        <v>97</v>
      </c>
      <c r="F89" s="14"/>
      <c r="G89" s="14"/>
      <c r="H89" s="14"/>
    </row>
    <row r="90" spans="2:8" ht="15.75" customHeight="1" x14ac:dyDescent="0.25">
      <c r="B90" s="25" t="s">
        <v>169</v>
      </c>
      <c r="C90" s="26">
        <v>3489</v>
      </c>
      <c r="D90" s="42">
        <v>39963</v>
      </c>
      <c r="E90" s="27" t="s">
        <v>98</v>
      </c>
      <c r="F90" s="14"/>
      <c r="G90" s="14"/>
      <c r="H90" s="14"/>
    </row>
    <row r="91" spans="2:8" ht="15.75" customHeight="1" x14ac:dyDescent="0.25">
      <c r="B91" s="25" t="s">
        <v>170</v>
      </c>
      <c r="C91" s="26">
        <v>2394</v>
      </c>
      <c r="D91" s="42">
        <v>39964</v>
      </c>
      <c r="E91" s="27" t="s">
        <v>99</v>
      </c>
      <c r="F91" s="14"/>
      <c r="G91" s="14"/>
      <c r="H91" s="14"/>
    </row>
    <row r="92" spans="2:8" ht="15.75" customHeight="1" x14ac:dyDescent="0.25">
      <c r="B92" s="25" t="s">
        <v>171</v>
      </c>
      <c r="C92" s="26">
        <v>8570</v>
      </c>
      <c r="D92" s="42">
        <v>39965</v>
      </c>
      <c r="E92" s="27" t="s">
        <v>100</v>
      </c>
      <c r="F92" s="14"/>
      <c r="G92" s="14"/>
      <c r="H92" s="14"/>
    </row>
    <row r="93" spans="2:8" ht="15.75" customHeight="1" x14ac:dyDescent="0.25">
      <c r="B93" s="25" t="s">
        <v>172</v>
      </c>
      <c r="C93" s="26">
        <v>3309</v>
      </c>
      <c r="D93" s="42">
        <v>39966</v>
      </c>
      <c r="E93" s="27" t="s">
        <v>101</v>
      </c>
      <c r="F93" s="14"/>
      <c r="G93" s="14"/>
      <c r="H93" s="14"/>
    </row>
    <row r="94" spans="2:8" ht="15.75" customHeight="1" x14ac:dyDescent="0.25">
      <c r="B94" s="25" t="s">
        <v>173</v>
      </c>
      <c r="C94" s="26">
        <v>3326</v>
      </c>
      <c r="D94" s="42">
        <v>39967</v>
      </c>
      <c r="E94" s="27" t="s">
        <v>102</v>
      </c>
      <c r="F94" s="14"/>
      <c r="G94" s="14"/>
      <c r="H94" s="14"/>
    </row>
    <row r="95" spans="2:8" ht="15.75" customHeight="1" x14ac:dyDescent="0.25">
      <c r="B95" s="25" t="s">
        <v>174</v>
      </c>
      <c r="C95" s="26">
        <v>9599</v>
      </c>
      <c r="D95" s="42">
        <v>39968</v>
      </c>
      <c r="E95" s="27" t="s">
        <v>103</v>
      </c>
      <c r="F95" s="14"/>
      <c r="G95" s="14"/>
      <c r="H95" s="14"/>
    </row>
    <row r="96" spans="2:8" ht="15.75" customHeight="1" x14ac:dyDescent="0.25">
      <c r="B96" s="25" t="s">
        <v>175</v>
      </c>
      <c r="C96" s="26">
        <v>3159</v>
      </c>
      <c r="D96" s="42">
        <v>39969</v>
      </c>
      <c r="E96" s="27" t="s">
        <v>104</v>
      </c>
      <c r="F96" s="14"/>
      <c r="G96" s="14"/>
      <c r="H96" s="14"/>
    </row>
    <row r="97" spans="1:8" ht="15.75" customHeight="1" x14ac:dyDescent="0.25">
      <c r="F97" s="14"/>
      <c r="G97" s="14"/>
      <c r="H97" s="14"/>
    </row>
    <row r="98" spans="1:8" ht="15.75" customHeight="1" x14ac:dyDescent="0.2"/>
    <row r="99" spans="1:8" ht="15.75" customHeight="1" x14ac:dyDescent="0.35">
      <c r="A99" s="13" t="s">
        <v>105</v>
      </c>
      <c r="B99" s="28" t="s">
        <v>106</v>
      </c>
      <c r="C99" s="29" t="s">
        <v>107</v>
      </c>
      <c r="D99" s="14"/>
      <c r="E99" s="28" t="s">
        <v>108</v>
      </c>
      <c r="F99" s="30" t="s">
        <v>109</v>
      </c>
    </row>
    <row r="100" spans="1:8" ht="15.75" customHeight="1" x14ac:dyDescent="0.25">
      <c r="B100" s="25" t="s">
        <v>110</v>
      </c>
      <c r="C100" s="26">
        <v>53</v>
      </c>
      <c r="D100" s="14"/>
      <c r="E100" s="31">
        <v>99</v>
      </c>
      <c r="F100" s="62">
        <f>MAX(C100:C107)</f>
        <v>99</v>
      </c>
    </row>
    <row r="101" spans="1:8" ht="15.75" customHeight="1" x14ac:dyDescent="0.25">
      <c r="B101" s="25" t="s">
        <v>111</v>
      </c>
      <c r="C101" s="26">
        <v>18</v>
      </c>
      <c r="D101" s="14"/>
      <c r="E101" s="14"/>
      <c r="F101" s="14"/>
    </row>
    <row r="102" spans="1:8" ht="15.75" customHeight="1" x14ac:dyDescent="0.25">
      <c r="B102" s="25" t="s">
        <v>112</v>
      </c>
      <c r="C102" s="26">
        <v>99</v>
      </c>
      <c r="D102" s="14"/>
      <c r="E102" s="14"/>
      <c r="F102" s="14"/>
    </row>
    <row r="103" spans="1:8" ht="15.75" customHeight="1" x14ac:dyDescent="0.25">
      <c r="B103" s="25" t="s">
        <v>113</v>
      </c>
      <c r="C103" s="26">
        <v>45</v>
      </c>
      <c r="D103" s="14"/>
      <c r="E103" s="14"/>
      <c r="F103" s="14"/>
    </row>
    <row r="104" spans="1:8" ht="15.75" customHeight="1" x14ac:dyDescent="0.25">
      <c r="B104" s="25" t="s">
        <v>114</v>
      </c>
      <c r="C104" s="26">
        <v>19</v>
      </c>
      <c r="D104" s="14"/>
      <c r="E104" s="14"/>
      <c r="F104" s="14"/>
    </row>
    <row r="105" spans="1:8" ht="15.75" customHeight="1" x14ac:dyDescent="0.25">
      <c r="B105" s="25" t="s">
        <v>115</v>
      </c>
      <c r="C105" s="26">
        <v>27</v>
      </c>
      <c r="D105" s="14"/>
      <c r="E105" s="14"/>
      <c r="F105" s="14"/>
    </row>
    <row r="106" spans="1:8" ht="15.75" customHeight="1" x14ac:dyDescent="0.25">
      <c r="B106" s="25" t="s">
        <v>116</v>
      </c>
      <c r="C106" s="26">
        <v>85</v>
      </c>
      <c r="D106" s="14"/>
      <c r="E106" s="14"/>
      <c r="F106" s="14"/>
    </row>
    <row r="107" spans="1:8" ht="15.75" customHeight="1" x14ac:dyDescent="0.25">
      <c r="B107" s="25" t="s">
        <v>117</v>
      </c>
      <c r="C107" s="26">
        <v>0</v>
      </c>
      <c r="D107" s="14"/>
      <c r="E107" s="14"/>
      <c r="F107" s="14"/>
    </row>
    <row r="108" spans="1:8" ht="15.75" customHeight="1" x14ac:dyDescent="0.2"/>
    <row r="109" spans="1:8" ht="15.75" customHeight="1" x14ac:dyDescent="0.2"/>
    <row r="110" spans="1:8" ht="15.75" customHeight="1" x14ac:dyDescent="0.35">
      <c r="A110" s="13" t="s">
        <v>118</v>
      </c>
      <c r="B110" s="32" t="s">
        <v>119</v>
      </c>
      <c r="C110" s="33" t="s">
        <v>120</v>
      </c>
      <c r="D110" s="34" t="s">
        <v>121</v>
      </c>
      <c r="E110" s="34" t="s">
        <v>122</v>
      </c>
      <c r="F110" s="33" t="s">
        <v>123</v>
      </c>
    </row>
    <row r="111" spans="1:8" ht="15.75" customHeight="1" x14ac:dyDescent="0.25">
      <c r="B111" s="25" t="s">
        <v>124</v>
      </c>
      <c r="C111" s="27" t="s">
        <v>125</v>
      </c>
      <c r="D111" s="35">
        <v>27.7</v>
      </c>
      <c r="E111" s="26">
        <v>20.239999999999998</v>
      </c>
      <c r="F111" s="61">
        <f>((D111-E111)/D111)*100</f>
        <v>26.931407942238273</v>
      </c>
    </row>
    <row r="112" spans="1:8" ht="15.75" customHeight="1" x14ac:dyDescent="0.25">
      <c r="B112" s="25" t="s">
        <v>126</v>
      </c>
      <c r="C112" s="27" t="s">
        <v>127</v>
      </c>
      <c r="D112" s="35">
        <v>46.13</v>
      </c>
      <c r="E112" s="26">
        <v>20.93</v>
      </c>
      <c r="F112" s="61">
        <f t="shared" ref="F112:F115" si="0">((D112-E112)/D112)*100</f>
        <v>54.628224582701066</v>
      </c>
    </row>
    <row r="113" spans="1:6" ht="15.75" customHeight="1" x14ac:dyDescent="0.25">
      <c r="B113" s="25" t="s">
        <v>128</v>
      </c>
      <c r="C113" s="27" t="s">
        <v>129</v>
      </c>
      <c r="D113" s="35">
        <v>30.86</v>
      </c>
      <c r="E113" s="26">
        <v>14.14</v>
      </c>
      <c r="F113" s="61">
        <f t="shared" si="0"/>
        <v>54.180168502916395</v>
      </c>
    </row>
    <row r="114" spans="1:6" ht="15.75" customHeight="1" x14ac:dyDescent="0.25">
      <c r="B114" s="25" t="s">
        <v>130</v>
      </c>
      <c r="C114" s="27" t="s">
        <v>131</v>
      </c>
      <c r="D114" s="35">
        <v>448.23</v>
      </c>
      <c r="E114" s="26">
        <v>393.69</v>
      </c>
      <c r="F114" s="61">
        <f t="shared" si="0"/>
        <v>12.167860250317922</v>
      </c>
    </row>
    <row r="115" spans="1:6" ht="15.75" customHeight="1" x14ac:dyDescent="0.25">
      <c r="B115" s="25" t="s">
        <v>132</v>
      </c>
      <c r="C115" s="27" t="s">
        <v>133</v>
      </c>
      <c r="D115" s="35">
        <v>48.78</v>
      </c>
      <c r="E115" s="26">
        <v>2.97</v>
      </c>
      <c r="F115" s="61">
        <f t="shared" si="0"/>
        <v>93.911439114391143</v>
      </c>
    </row>
    <row r="116" spans="1:6" ht="15.75" customHeight="1" x14ac:dyDescent="0.2"/>
    <row r="117" spans="1:6" ht="15.75" customHeight="1" x14ac:dyDescent="0.35">
      <c r="A117" s="13" t="s">
        <v>134</v>
      </c>
      <c r="B117" s="36" t="s">
        <v>135</v>
      </c>
    </row>
    <row r="118" spans="1:6" ht="15.75" customHeight="1" x14ac:dyDescent="0.25">
      <c r="B118" s="37" t="s">
        <v>136</v>
      </c>
      <c r="C118" s="38" t="s">
        <v>137</v>
      </c>
    </row>
    <row r="119" spans="1:6" ht="15.75" customHeight="1" x14ac:dyDescent="0.25">
      <c r="B119" s="39">
        <v>1989</v>
      </c>
      <c r="C119" s="26">
        <v>65018</v>
      </c>
    </row>
    <row r="120" spans="1:6" ht="15.75" customHeight="1" x14ac:dyDescent="0.25">
      <c r="B120" s="39">
        <v>1990</v>
      </c>
      <c r="C120" s="26">
        <v>98622</v>
      </c>
    </row>
    <row r="121" spans="1:6" ht="15.75" customHeight="1" x14ac:dyDescent="0.25">
      <c r="B121" s="39">
        <v>1991</v>
      </c>
      <c r="C121" s="26">
        <v>80250</v>
      </c>
    </row>
    <row r="122" spans="1:6" ht="15.75" customHeight="1" x14ac:dyDescent="0.25">
      <c r="B122" s="39">
        <v>1992</v>
      </c>
      <c r="C122" s="26">
        <v>168020</v>
      </c>
    </row>
    <row r="123" spans="1:6" ht="15.75" customHeight="1" x14ac:dyDescent="0.25">
      <c r="B123" s="39">
        <v>1993</v>
      </c>
      <c r="C123" s="26">
        <v>203820</v>
      </c>
    </row>
    <row r="124" spans="1:6" ht="15.75" customHeight="1" x14ac:dyDescent="0.25">
      <c r="B124" s="39">
        <v>1994</v>
      </c>
      <c r="C124" s="26">
        <v>192000</v>
      </c>
    </row>
    <row r="125" spans="1:6" ht="15.75" customHeight="1" x14ac:dyDescent="0.25">
      <c r="B125" s="39">
        <v>1995</v>
      </c>
      <c r="C125" s="26">
        <v>277600</v>
      </c>
    </row>
    <row r="126" spans="1:6" ht="15.75" customHeight="1" x14ac:dyDescent="0.25">
      <c r="B126" s="39">
        <v>1996</v>
      </c>
      <c r="C126" s="26">
        <v>315585</v>
      </c>
    </row>
    <row r="127" spans="1:6" ht="15.75" customHeight="1" x14ac:dyDescent="0.25">
      <c r="B127" s="39">
        <v>1997</v>
      </c>
      <c r="C127" s="26">
        <v>312052</v>
      </c>
    </row>
    <row r="128" spans="1:6" ht="15.75" customHeight="1" x14ac:dyDescent="0.25">
      <c r="B128" s="39">
        <v>1998</v>
      </c>
      <c r="C128" s="26">
        <v>393756</v>
      </c>
    </row>
    <row r="129" spans="1:3" ht="15.75" customHeight="1" x14ac:dyDescent="0.25">
      <c r="B129" s="39">
        <v>1999</v>
      </c>
      <c r="C129" s="26">
        <v>433932</v>
      </c>
    </row>
    <row r="130" spans="1:3" ht="15.75" customHeight="1" x14ac:dyDescent="0.25">
      <c r="B130" s="39">
        <v>2000</v>
      </c>
      <c r="C130" s="26">
        <v>474838</v>
      </c>
    </row>
    <row r="131" spans="1:3" ht="15.75" customHeight="1" x14ac:dyDescent="0.25">
      <c r="B131" s="39">
        <v>2001</v>
      </c>
      <c r="C131" s="26">
        <v>516488</v>
      </c>
    </row>
    <row r="132" spans="1:3" ht="15.75" customHeight="1" x14ac:dyDescent="0.25">
      <c r="B132" s="39">
        <v>2002</v>
      </c>
      <c r="C132" s="26">
        <v>513892</v>
      </c>
    </row>
    <row r="133" spans="1:3" ht="15.75" customHeight="1" x14ac:dyDescent="0.25">
      <c r="B133" s="39">
        <v>2003</v>
      </c>
      <c r="C133" s="26">
        <v>601952</v>
      </c>
    </row>
    <row r="134" spans="1:3" ht="15.75" customHeight="1" x14ac:dyDescent="0.25">
      <c r="B134" s="39">
        <v>2004</v>
      </c>
      <c r="C134" s="26">
        <v>645779</v>
      </c>
    </row>
    <row r="135" spans="1:3" ht="15.75" customHeight="1" x14ac:dyDescent="0.25">
      <c r="B135" s="39">
        <v>2005</v>
      </c>
      <c r="C135" s="26">
        <v>690354</v>
      </c>
    </row>
    <row r="136" spans="1:3" ht="15.75" customHeight="1" x14ac:dyDescent="0.25">
      <c r="B136" s="39">
        <v>2006</v>
      </c>
      <c r="C136" s="26">
        <v>680354</v>
      </c>
    </row>
    <row r="137" spans="1:3" ht="15.75" customHeight="1" x14ac:dyDescent="0.25">
      <c r="B137" s="39">
        <v>2007</v>
      </c>
      <c r="C137" s="26">
        <v>679354</v>
      </c>
    </row>
    <row r="138" spans="1:3" ht="15.75" customHeight="1" x14ac:dyDescent="0.25">
      <c r="B138" s="39">
        <v>2008</v>
      </c>
      <c r="C138" s="26">
        <v>669354</v>
      </c>
    </row>
    <row r="139" spans="1:3" ht="15.75" customHeight="1" x14ac:dyDescent="0.2"/>
    <row r="140" spans="1:3" ht="15.75" customHeight="1" x14ac:dyDescent="0.2"/>
    <row r="141" spans="1:3" ht="15.75" customHeight="1" x14ac:dyDescent="0.35">
      <c r="A141" s="13" t="s">
        <v>138</v>
      </c>
      <c r="B141" s="36" t="s">
        <v>139</v>
      </c>
    </row>
    <row r="142" spans="1:3" ht="15.75" customHeight="1" x14ac:dyDescent="0.25">
      <c r="B142" s="37" t="s">
        <v>140</v>
      </c>
      <c r="C142" s="38" t="s">
        <v>141</v>
      </c>
    </row>
    <row r="143" spans="1:3" ht="15.75" customHeight="1" x14ac:dyDescent="0.25">
      <c r="B143" s="39">
        <v>749</v>
      </c>
      <c r="C143" s="18">
        <v>850115</v>
      </c>
    </row>
    <row r="144" spans="1:3" ht="15.75" customHeight="1" x14ac:dyDescent="0.25">
      <c r="B144" s="39">
        <v>938</v>
      </c>
      <c r="C144" s="18">
        <v>1368542</v>
      </c>
    </row>
    <row r="145" spans="2:3" ht="15.75" customHeight="1" x14ac:dyDescent="0.25">
      <c r="B145" s="39">
        <v>659</v>
      </c>
      <c r="C145" s="18">
        <v>1043856</v>
      </c>
    </row>
    <row r="146" spans="2:3" ht="15.75" customHeight="1" x14ac:dyDescent="0.25">
      <c r="B146" s="39">
        <v>1865</v>
      </c>
      <c r="C146" s="18">
        <v>2519615</v>
      </c>
    </row>
    <row r="147" spans="2:3" ht="15.75" customHeight="1" x14ac:dyDescent="0.25">
      <c r="B147" s="39">
        <v>887</v>
      </c>
      <c r="C147" s="18">
        <v>518008</v>
      </c>
    </row>
    <row r="148" spans="2:3" ht="15.75" customHeight="1" x14ac:dyDescent="0.25">
      <c r="B148" s="39">
        <v>583</v>
      </c>
      <c r="C148" s="18">
        <v>687357</v>
      </c>
    </row>
    <row r="149" spans="2:3" ht="15.75" customHeight="1" x14ac:dyDescent="0.25">
      <c r="B149" s="39">
        <v>1278</v>
      </c>
      <c r="C149" s="18">
        <v>967446</v>
      </c>
    </row>
    <row r="150" spans="2:3" ht="15.75" customHeight="1" x14ac:dyDescent="0.25">
      <c r="B150" s="39">
        <v>609</v>
      </c>
      <c r="C150" s="18">
        <v>440307</v>
      </c>
    </row>
    <row r="151" spans="2:3" ht="15.75" customHeight="1" x14ac:dyDescent="0.25">
      <c r="B151" s="39">
        <v>787</v>
      </c>
      <c r="C151" s="18">
        <v>897180</v>
      </c>
    </row>
    <row r="152" spans="2:3" ht="15.75" customHeight="1" x14ac:dyDescent="0.25">
      <c r="B152" s="39">
        <v>1747</v>
      </c>
      <c r="C152" s="18">
        <v>2119111</v>
      </c>
    </row>
    <row r="153" spans="2:3" ht="15.75" customHeight="1" x14ac:dyDescent="0.25">
      <c r="B153" s="39">
        <v>864</v>
      </c>
      <c r="C153" s="18">
        <v>1404864</v>
      </c>
    </row>
    <row r="154" spans="2:3" ht="15.75" customHeight="1" x14ac:dyDescent="0.25">
      <c r="B154" s="39">
        <v>580</v>
      </c>
      <c r="C154" s="18">
        <v>1057340</v>
      </c>
    </row>
    <row r="155" spans="2:3" ht="15.75" customHeight="1" x14ac:dyDescent="0.25">
      <c r="B155" s="39">
        <v>859</v>
      </c>
      <c r="C155" s="18">
        <v>1253281</v>
      </c>
    </row>
    <row r="156" spans="2:3" ht="15.75" customHeight="1" x14ac:dyDescent="0.25">
      <c r="B156" s="39">
        <v>515</v>
      </c>
      <c r="C156" s="18">
        <v>811640</v>
      </c>
    </row>
    <row r="157" spans="2:3" ht="15.75" customHeight="1" x14ac:dyDescent="0.25">
      <c r="B157" s="39">
        <v>1084</v>
      </c>
      <c r="C157" s="18">
        <v>2022744</v>
      </c>
    </row>
    <row r="158" spans="2:3" ht="15.75" customHeight="1" x14ac:dyDescent="0.25">
      <c r="B158" s="39">
        <v>1710</v>
      </c>
      <c r="C158" s="18">
        <v>2470950</v>
      </c>
    </row>
    <row r="159" spans="2:3" ht="15.75" customHeight="1" x14ac:dyDescent="0.25">
      <c r="B159" s="39">
        <v>720</v>
      </c>
      <c r="C159" s="18">
        <v>985680</v>
      </c>
    </row>
    <row r="160" spans="2:3" ht="15.75" customHeight="1" x14ac:dyDescent="0.25">
      <c r="B160" s="39">
        <v>1691</v>
      </c>
      <c r="C160" s="18">
        <v>1589540</v>
      </c>
    </row>
    <row r="161" spans="1:9" ht="15.75" customHeight="1" x14ac:dyDescent="0.25">
      <c r="B161" s="39">
        <v>1500</v>
      </c>
      <c r="C161" s="18">
        <v>150000</v>
      </c>
    </row>
    <row r="162" spans="1:9" ht="15.75" customHeight="1" x14ac:dyDescent="0.2"/>
    <row r="163" spans="1:9" ht="15.75" customHeight="1" x14ac:dyDescent="0.2"/>
    <row r="164" spans="1:9" ht="15.75" customHeight="1" x14ac:dyDescent="0.35">
      <c r="A164" s="13" t="s">
        <v>142</v>
      </c>
    </row>
    <row r="165" spans="1:9" ht="15.75" customHeight="1" x14ac:dyDescent="0.25">
      <c r="B165" s="37" t="s">
        <v>143</v>
      </c>
      <c r="C165" s="38" t="s">
        <v>144</v>
      </c>
    </row>
    <row r="166" spans="1:9" ht="15.75" customHeight="1" x14ac:dyDescent="0.25">
      <c r="B166" s="39" t="s">
        <v>145</v>
      </c>
      <c r="C166" s="39">
        <v>23786.76</v>
      </c>
      <c r="H166" s="14"/>
    </row>
    <row r="167" spans="1:9" ht="15.75" customHeight="1" x14ac:dyDescent="0.25">
      <c r="B167" s="39" t="s">
        <v>146</v>
      </c>
      <c r="C167" s="39">
        <v>19445.16</v>
      </c>
      <c r="H167" s="14"/>
    </row>
    <row r="168" spans="1:9" ht="15.75" customHeight="1" x14ac:dyDescent="0.25">
      <c r="B168" s="39" t="s">
        <v>147</v>
      </c>
      <c r="C168" s="39">
        <v>18044.599999999999</v>
      </c>
      <c r="E168" s="55" t="s">
        <v>148</v>
      </c>
      <c r="F168" s="44"/>
    </row>
    <row r="169" spans="1:9" ht="15.75" customHeight="1" x14ac:dyDescent="0.25">
      <c r="B169" s="39" t="s">
        <v>145</v>
      </c>
      <c r="C169" s="39">
        <v>18991.32</v>
      </c>
      <c r="E169" s="43" t="s">
        <v>149</v>
      </c>
      <c r="F169" s="44"/>
      <c r="G169" s="40"/>
      <c r="H169" s="14"/>
    </row>
    <row r="170" spans="1:9" ht="15.75" customHeight="1" x14ac:dyDescent="0.25">
      <c r="B170" s="39" t="s">
        <v>146</v>
      </c>
      <c r="C170" s="39">
        <v>23322.2</v>
      </c>
      <c r="E170" s="43" t="s">
        <v>150</v>
      </c>
      <c r="F170" s="44"/>
      <c r="G170" s="40">
        <f>SUMIF(C166:C266,"&lt;20000")</f>
        <v>810974.48</v>
      </c>
    </row>
    <row r="171" spans="1:9" ht="15.75" customHeight="1" x14ac:dyDescent="0.25">
      <c r="B171" s="39" t="s">
        <v>145</v>
      </c>
      <c r="C171" s="39">
        <v>23926.959999999999</v>
      </c>
      <c r="E171" s="43" t="s">
        <v>151</v>
      </c>
      <c r="F171" s="44"/>
      <c r="G171" s="40">
        <f>COUNTIF(B166:B266,"Toyota")</f>
        <v>29</v>
      </c>
    </row>
    <row r="172" spans="1:9" ht="15.75" customHeight="1" x14ac:dyDescent="0.25">
      <c r="B172" s="39" t="s">
        <v>147</v>
      </c>
      <c r="C172" s="39">
        <v>18316.54</v>
      </c>
      <c r="E172" s="43" t="s">
        <v>152</v>
      </c>
      <c r="F172" s="44"/>
      <c r="G172" s="40">
        <f>SUMIF(B166:B266,"Toyota",C166:C266)</f>
        <v>661983.88</v>
      </c>
    </row>
    <row r="173" spans="1:9" ht="15.75" customHeight="1" x14ac:dyDescent="0.25">
      <c r="B173" s="39" t="s">
        <v>146</v>
      </c>
      <c r="C173" s="39">
        <v>18299.78</v>
      </c>
      <c r="E173" s="43" t="s">
        <v>153</v>
      </c>
      <c r="F173" s="44"/>
      <c r="G173" s="40">
        <f>SUM(I173+I174)</f>
        <v>72</v>
      </c>
      <c r="H173" s="60" t="s">
        <v>181</v>
      </c>
      <c r="I173">
        <f>COUNTIF(B166:B266,"Ford")</f>
        <v>37</v>
      </c>
    </row>
    <row r="174" spans="1:9" ht="15.75" customHeight="1" x14ac:dyDescent="0.25">
      <c r="B174" s="39" t="s">
        <v>147</v>
      </c>
      <c r="C174" s="39">
        <v>29285.05</v>
      </c>
      <c r="H174" t="s">
        <v>182</v>
      </c>
      <c r="I174">
        <f>COUNTIF(B166:B266,"Chevy")</f>
        <v>35</v>
      </c>
    </row>
    <row r="175" spans="1:9" ht="15.75" customHeight="1" x14ac:dyDescent="0.25">
      <c r="B175" s="39" t="s">
        <v>147</v>
      </c>
      <c r="C175" s="39">
        <v>28647.13</v>
      </c>
    </row>
    <row r="176" spans="1:9" ht="15.75" customHeight="1" x14ac:dyDescent="0.25">
      <c r="B176" s="39" t="s">
        <v>145</v>
      </c>
      <c r="C176" s="39">
        <v>18911.240000000002</v>
      </c>
    </row>
    <row r="177" spans="2:3" ht="15.75" customHeight="1" x14ac:dyDescent="0.25">
      <c r="B177" s="39" t="s">
        <v>147</v>
      </c>
      <c r="C177" s="39">
        <v>23707.73</v>
      </c>
    </row>
    <row r="178" spans="2:3" ht="15.75" customHeight="1" x14ac:dyDescent="0.25">
      <c r="B178" s="39" t="s">
        <v>146</v>
      </c>
      <c r="C178" s="39">
        <v>28364.93</v>
      </c>
    </row>
    <row r="179" spans="2:3" ht="15.75" customHeight="1" x14ac:dyDescent="0.25">
      <c r="B179" s="39" t="s">
        <v>145</v>
      </c>
      <c r="C179" s="39">
        <v>19069.349999999999</v>
      </c>
    </row>
    <row r="180" spans="2:3" ht="15.75" customHeight="1" x14ac:dyDescent="0.25">
      <c r="B180" s="39" t="s">
        <v>146</v>
      </c>
      <c r="C180" s="39">
        <v>29235.43</v>
      </c>
    </row>
    <row r="181" spans="2:3" ht="15.75" customHeight="1" x14ac:dyDescent="0.25">
      <c r="B181" s="39" t="s">
        <v>146</v>
      </c>
      <c r="C181" s="39">
        <v>22852.86</v>
      </c>
    </row>
    <row r="182" spans="2:3" ht="15.75" customHeight="1" x14ac:dyDescent="0.25">
      <c r="B182" s="39" t="s">
        <v>147</v>
      </c>
      <c r="C182" s="39">
        <v>22827.9</v>
      </c>
    </row>
    <row r="183" spans="2:3" ht="15.75" customHeight="1" x14ac:dyDescent="0.25">
      <c r="B183" s="39" t="s">
        <v>147</v>
      </c>
      <c r="C183" s="39">
        <v>23328.26</v>
      </c>
    </row>
    <row r="184" spans="2:3" ht="15.75" customHeight="1" x14ac:dyDescent="0.25">
      <c r="B184" s="39" t="s">
        <v>147</v>
      </c>
      <c r="C184" s="39">
        <v>28623.23</v>
      </c>
    </row>
    <row r="185" spans="2:3" ht="15.75" customHeight="1" x14ac:dyDescent="0.25">
      <c r="B185" s="39" t="s">
        <v>146</v>
      </c>
      <c r="C185" s="39">
        <v>29218.49</v>
      </c>
    </row>
    <row r="186" spans="2:3" ht="15.75" customHeight="1" x14ac:dyDescent="0.25">
      <c r="B186" s="39" t="s">
        <v>145</v>
      </c>
      <c r="C186" s="39">
        <v>22562.2</v>
      </c>
    </row>
    <row r="187" spans="2:3" ht="15.75" customHeight="1" x14ac:dyDescent="0.25">
      <c r="B187" s="39" t="s">
        <v>146</v>
      </c>
      <c r="C187" s="39">
        <v>29933.759999999998</v>
      </c>
    </row>
    <row r="188" spans="2:3" ht="15.75" customHeight="1" x14ac:dyDescent="0.25">
      <c r="B188" s="39" t="s">
        <v>146</v>
      </c>
      <c r="C188" s="39">
        <v>22081.98</v>
      </c>
    </row>
    <row r="189" spans="2:3" ht="15.75" customHeight="1" x14ac:dyDescent="0.25">
      <c r="B189" s="39" t="s">
        <v>146</v>
      </c>
      <c r="C189" s="39">
        <v>23675.21</v>
      </c>
    </row>
    <row r="190" spans="2:3" ht="15.75" customHeight="1" x14ac:dyDescent="0.25">
      <c r="B190" s="39" t="s">
        <v>145</v>
      </c>
      <c r="C190" s="39">
        <v>18030.97</v>
      </c>
    </row>
    <row r="191" spans="2:3" ht="15.75" customHeight="1" x14ac:dyDescent="0.25">
      <c r="B191" s="39" t="s">
        <v>145</v>
      </c>
      <c r="C191" s="39">
        <v>29399.13</v>
      </c>
    </row>
    <row r="192" spans="2:3" ht="15.75" customHeight="1" x14ac:dyDescent="0.25">
      <c r="B192" s="39" t="s">
        <v>145</v>
      </c>
      <c r="C192" s="39">
        <v>28241.3</v>
      </c>
    </row>
    <row r="193" spans="2:3" ht="15.75" customHeight="1" x14ac:dyDescent="0.25">
      <c r="B193" s="39" t="s">
        <v>145</v>
      </c>
      <c r="C193" s="39">
        <v>22698.48</v>
      </c>
    </row>
    <row r="194" spans="2:3" ht="15.75" customHeight="1" x14ac:dyDescent="0.25">
      <c r="B194" s="39" t="s">
        <v>146</v>
      </c>
      <c r="C194" s="39">
        <v>17924.14</v>
      </c>
    </row>
    <row r="195" spans="2:3" ht="15.75" customHeight="1" x14ac:dyDescent="0.25">
      <c r="B195" s="39" t="s">
        <v>147</v>
      </c>
      <c r="C195" s="39">
        <v>29330.06</v>
      </c>
    </row>
    <row r="196" spans="2:3" ht="15.75" customHeight="1" x14ac:dyDescent="0.25">
      <c r="B196" s="39" t="s">
        <v>145</v>
      </c>
      <c r="C196" s="39">
        <v>28630.23</v>
      </c>
    </row>
    <row r="197" spans="2:3" ht="15.75" customHeight="1" x14ac:dyDescent="0.25">
      <c r="B197" s="39" t="s">
        <v>147</v>
      </c>
      <c r="C197" s="39">
        <v>28979.41</v>
      </c>
    </row>
    <row r="198" spans="2:3" ht="15.75" customHeight="1" x14ac:dyDescent="0.25">
      <c r="B198" s="39" t="s">
        <v>147</v>
      </c>
      <c r="C198" s="39">
        <v>17971.509999999998</v>
      </c>
    </row>
    <row r="199" spans="2:3" ht="15.75" customHeight="1" x14ac:dyDescent="0.25">
      <c r="B199" s="39" t="s">
        <v>145</v>
      </c>
      <c r="C199" s="39">
        <v>22439.09</v>
      </c>
    </row>
    <row r="200" spans="2:3" ht="15.75" customHeight="1" x14ac:dyDescent="0.25">
      <c r="B200" s="39" t="s">
        <v>146</v>
      </c>
      <c r="C200" s="39">
        <v>17971.05</v>
      </c>
    </row>
    <row r="201" spans="2:3" ht="15.75" customHeight="1" x14ac:dyDescent="0.25">
      <c r="B201" s="39" t="s">
        <v>146</v>
      </c>
      <c r="C201" s="39">
        <v>22404.15</v>
      </c>
    </row>
    <row r="202" spans="2:3" ht="15.75" customHeight="1" x14ac:dyDescent="0.25">
      <c r="B202" s="39" t="s">
        <v>145</v>
      </c>
      <c r="C202" s="39">
        <v>23304.6</v>
      </c>
    </row>
    <row r="203" spans="2:3" ht="15.75" customHeight="1" x14ac:dyDescent="0.25">
      <c r="B203" s="39" t="s">
        <v>146</v>
      </c>
      <c r="C203" s="39">
        <v>18011.32</v>
      </c>
    </row>
    <row r="204" spans="2:3" ht="15.75" customHeight="1" x14ac:dyDescent="0.25">
      <c r="B204" s="39" t="s">
        <v>147</v>
      </c>
      <c r="C204" s="39">
        <v>29655.439999999999</v>
      </c>
    </row>
    <row r="205" spans="2:3" ht="15.75" customHeight="1" x14ac:dyDescent="0.25">
      <c r="B205" s="39" t="s">
        <v>146</v>
      </c>
      <c r="C205" s="39">
        <v>18726.78</v>
      </c>
    </row>
    <row r="206" spans="2:3" ht="15.75" customHeight="1" x14ac:dyDescent="0.25">
      <c r="B206" s="39" t="s">
        <v>145</v>
      </c>
      <c r="C206" s="39">
        <v>18307.89</v>
      </c>
    </row>
    <row r="207" spans="2:3" ht="15.75" customHeight="1" x14ac:dyDescent="0.25">
      <c r="B207" s="39" t="s">
        <v>147</v>
      </c>
      <c r="C207" s="39">
        <v>18106.98</v>
      </c>
    </row>
    <row r="208" spans="2:3" ht="15.75" customHeight="1" x14ac:dyDescent="0.25">
      <c r="B208" s="39" t="s">
        <v>146</v>
      </c>
      <c r="C208" s="39">
        <v>18160.330000000002</v>
      </c>
    </row>
    <row r="209" spans="2:3" ht="15.75" customHeight="1" x14ac:dyDescent="0.25">
      <c r="B209" s="39" t="s">
        <v>146</v>
      </c>
      <c r="C209" s="39">
        <v>23885.919999999998</v>
      </c>
    </row>
    <row r="210" spans="2:3" ht="15.75" customHeight="1" x14ac:dyDescent="0.25">
      <c r="B210" s="39" t="s">
        <v>145</v>
      </c>
      <c r="C210" s="39">
        <v>29950.560000000001</v>
      </c>
    </row>
    <row r="211" spans="2:3" ht="15.75" customHeight="1" x14ac:dyDescent="0.25">
      <c r="B211" s="39" t="s">
        <v>145</v>
      </c>
      <c r="C211" s="39">
        <v>17826.59</v>
      </c>
    </row>
    <row r="212" spans="2:3" ht="15.75" customHeight="1" x14ac:dyDescent="0.25">
      <c r="B212" s="39" t="s">
        <v>146</v>
      </c>
      <c r="C212" s="39">
        <v>23497.360000000001</v>
      </c>
    </row>
    <row r="213" spans="2:3" ht="15.75" customHeight="1" x14ac:dyDescent="0.25">
      <c r="B213" s="39" t="s">
        <v>146</v>
      </c>
      <c r="C213" s="39">
        <v>18743.240000000002</v>
      </c>
    </row>
    <row r="214" spans="2:3" ht="15.75" customHeight="1" x14ac:dyDescent="0.25">
      <c r="B214" s="39" t="s">
        <v>146</v>
      </c>
      <c r="C214" s="39">
        <v>19362.939999999999</v>
      </c>
    </row>
    <row r="215" spans="2:3" ht="15.75" customHeight="1" x14ac:dyDescent="0.25">
      <c r="B215" s="39" t="s">
        <v>145</v>
      </c>
      <c r="C215" s="39">
        <v>29044.49</v>
      </c>
    </row>
    <row r="216" spans="2:3" ht="15.75" customHeight="1" x14ac:dyDescent="0.25">
      <c r="B216" s="39" t="s">
        <v>145</v>
      </c>
      <c r="C216" s="39">
        <v>18396.37</v>
      </c>
    </row>
    <row r="217" spans="2:3" ht="15.75" customHeight="1" x14ac:dyDescent="0.25">
      <c r="B217" s="39" t="s">
        <v>147</v>
      </c>
      <c r="C217" s="39">
        <v>29840.560000000001</v>
      </c>
    </row>
    <row r="218" spans="2:3" ht="15.75" customHeight="1" x14ac:dyDescent="0.25">
      <c r="B218" s="39" t="s">
        <v>147</v>
      </c>
      <c r="C218" s="39">
        <v>29878.32</v>
      </c>
    </row>
    <row r="219" spans="2:3" ht="15.75" customHeight="1" x14ac:dyDescent="0.25">
      <c r="B219" s="39" t="s">
        <v>145</v>
      </c>
      <c r="C219" s="39">
        <v>18752.599999999999</v>
      </c>
    </row>
    <row r="220" spans="2:3" ht="15.75" customHeight="1" x14ac:dyDescent="0.25">
      <c r="B220" s="39" t="s">
        <v>146</v>
      </c>
      <c r="C220" s="39">
        <v>23019.200000000001</v>
      </c>
    </row>
    <row r="221" spans="2:3" ht="15.75" customHeight="1" x14ac:dyDescent="0.25">
      <c r="B221" s="39" t="s">
        <v>145</v>
      </c>
      <c r="C221" s="39">
        <v>28408.11</v>
      </c>
    </row>
    <row r="222" spans="2:3" ht="15.75" customHeight="1" x14ac:dyDescent="0.25">
      <c r="B222" s="39" t="s">
        <v>147</v>
      </c>
      <c r="C222" s="39">
        <v>17580.72</v>
      </c>
    </row>
    <row r="223" spans="2:3" ht="15.75" customHeight="1" x14ac:dyDescent="0.25">
      <c r="B223" s="39" t="s">
        <v>145</v>
      </c>
      <c r="C223" s="39">
        <v>22388.68</v>
      </c>
    </row>
    <row r="224" spans="2:3" ht="15.75" customHeight="1" x14ac:dyDescent="0.25">
      <c r="B224" s="39" t="s">
        <v>147</v>
      </c>
      <c r="C224" s="39">
        <v>18524.009999999998</v>
      </c>
    </row>
    <row r="225" spans="2:3" ht="15.75" customHeight="1" x14ac:dyDescent="0.25">
      <c r="B225" s="39" t="s">
        <v>147</v>
      </c>
      <c r="C225" s="39">
        <v>22476.48</v>
      </c>
    </row>
    <row r="226" spans="2:3" ht="15.75" customHeight="1" x14ac:dyDescent="0.25">
      <c r="B226" s="39" t="s">
        <v>147</v>
      </c>
      <c r="C226" s="39">
        <v>18005.490000000002</v>
      </c>
    </row>
    <row r="227" spans="2:3" ht="15.75" customHeight="1" x14ac:dyDescent="0.25">
      <c r="B227" s="39" t="s">
        <v>146</v>
      </c>
      <c r="C227" s="39">
        <v>22567.96</v>
      </c>
    </row>
    <row r="228" spans="2:3" ht="15.75" customHeight="1" x14ac:dyDescent="0.25">
      <c r="B228" s="39" t="s">
        <v>146</v>
      </c>
      <c r="C228" s="39">
        <v>28612.91</v>
      </c>
    </row>
    <row r="229" spans="2:3" ht="15.75" customHeight="1" x14ac:dyDescent="0.25">
      <c r="B229" s="39" t="s">
        <v>145</v>
      </c>
      <c r="C229" s="39">
        <v>17609.12</v>
      </c>
    </row>
    <row r="230" spans="2:3" ht="15.75" customHeight="1" x14ac:dyDescent="0.25">
      <c r="B230" s="39" t="s">
        <v>145</v>
      </c>
      <c r="C230" s="39">
        <v>18536.84</v>
      </c>
    </row>
    <row r="231" spans="2:3" ht="15.75" customHeight="1" x14ac:dyDescent="0.25">
      <c r="B231" s="39" t="s">
        <v>146</v>
      </c>
      <c r="C231" s="39">
        <v>19175.77</v>
      </c>
    </row>
    <row r="232" spans="2:3" ht="15.75" customHeight="1" x14ac:dyDescent="0.25">
      <c r="B232" s="39" t="s">
        <v>145</v>
      </c>
      <c r="C232" s="39">
        <v>23925.599999999999</v>
      </c>
    </row>
    <row r="233" spans="2:3" ht="15.75" customHeight="1" x14ac:dyDescent="0.25">
      <c r="B233" s="39" t="s">
        <v>145</v>
      </c>
      <c r="C233" s="39">
        <v>17526.259999999998</v>
      </c>
    </row>
    <row r="234" spans="2:3" ht="15.75" customHeight="1" x14ac:dyDescent="0.25">
      <c r="B234" s="39" t="s">
        <v>146</v>
      </c>
      <c r="C234" s="39">
        <v>21993.54</v>
      </c>
    </row>
    <row r="235" spans="2:3" ht="15.75" customHeight="1" x14ac:dyDescent="0.25">
      <c r="B235" s="39" t="s">
        <v>146</v>
      </c>
      <c r="C235" s="39">
        <v>17703.47</v>
      </c>
    </row>
    <row r="236" spans="2:3" ht="15.75" customHeight="1" x14ac:dyDescent="0.25">
      <c r="B236" s="39" t="s">
        <v>145</v>
      </c>
      <c r="C236" s="39">
        <v>23019.51</v>
      </c>
    </row>
    <row r="237" spans="2:3" ht="15.75" customHeight="1" x14ac:dyDescent="0.25">
      <c r="B237" s="39" t="s">
        <v>146</v>
      </c>
      <c r="C237" s="39">
        <v>18814.990000000002</v>
      </c>
    </row>
    <row r="238" spans="2:3" ht="15.75" customHeight="1" x14ac:dyDescent="0.25">
      <c r="B238" s="39" t="s">
        <v>145</v>
      </c>
      <c r="C238" s="39">
        <v>23130.84</v>
      </c>
    </row>
    <row r="239" spans="2:3" ht="15.75" customHeight="1" x14ac:dyDescent="0.25">
      <c r="B239" s="39" t="s">
        <v>147</v>
      </c>
      <c r="C239" s="39">
        <v>29305.15</v>
      </c>
    </row>
    <row r="240" spans="2:3" ht="15.75" customHeight="1" x14ac:dyDescent="0.25">
      <c r="B240" s="39" t="s">
        <v>145</v>
      </c>
      <c r="C240" s="39">
        <v>28938.59</v>
      </c>
    </row>
    <row r="241" spans="2:3" ht="15.75" customHeight="1" x14ac:dyDescent="0.25">
      <c r="B241" s="39" t="s">
        <v>146</v>
      </c>
      <c r="C241" s="39">
        <v>19128.03</v>
      </c>
    </row>
    <row r="242" spans="2:3" ht="15.75" customHeight="1" x14ac:dyDescent="0.25">
      <c r="B242" s="39" t="s">
        <v>147</v>
      </c>
      <c r="C242" s="39">
        <v>19108.7</v>
      </c>
    </row>
    <row r="243" spans="2:3" ht="15.75" customHeight="1" x14ac:dyDescent="0.25">
      <c r="B243" s="39" t="s">
        <v>145</v>
      </c>
      <c r="C243" s="39">
        <v>18824.68</v>
      </c>
    </row>
    <row r="244" spans="2:3" ht="15.75" customHeight="1" x14ac:dyDescent="0.25">
      <c r="B244" s="39" t="s">
        <v>147</v>
      </c>
      <c r="C244" s="39">
        <v>19182.080000000002</v>
      </c>
    </row>
    <row r="245" spans="2:3" ht="15.75" customHeight="1" x14ac:dyDescent="0.25">
      <c r="B245" s="39" t="s">
        <v>145</v>
      </c>
      <c r="C245" s="39">
        <v>19458.240000000002</v>
      </c>
    </row>
    <row r="246" spans="2:3" ht="15.75" customHeight="1" x14ac:dyDescent="0.25">
      <c r="B246" s="39" t="s">
        <v>147</v>
      </c>
      <c r="C246" s="39">
        <v>23863.919999999998</v>
      </c>
    </row>
    <row r="247" spans="2:3" ht="15.75" customHeight="1" x14ac:dyDescent="0.25">
      <c r="B247" s="39" t="s">
        <v>146</v>
      </c>
      <c r="C247" s="39">
        <v>29161.45</v>
      </c>
    </row>
    <row r="248" spans="2:3" ht="15.75" customHeight="1" x14ac:dyDescent="0.25">
      <c r="B248" s="39" t="s">
        <v>145</v>
      </c>
      <c r="C248" s="39">
        <v>18083.3</v>
      </c>
    </row>
    <row r="249" spans="2:3" ht="15.75" customHeight="1" x14ac:dyDescent="0.25">
      <c r="B249" s="39" t="s">
        <v>146</v>
      </c>
      <c r="C249" s="39">
        <v>29592.799999999999</v>
      </c>
    </row>
    <row r="250" spans="2:3" ht="15.75" customHeight="1" x14ac:dyDescent="0.25">
      <c r="B250" s="39" t="s">
        <v>147</v>
      </c>
      <c r="C250" s="39">
        <v>18656.47</v>
      </c>
    </row>
    <row r="251" spans="2:3" ht="15.75" customHeight="1" x14ac:dyDescent="0.25">
      <c r="B251" s="39" t="s">
        <v>145</v>
      </c>
      <c r="C251" s="39">
        <v>18116.150000000001</v>
      </c>
    </row>
    <row r="252" spans="2:3" ht="15.75" customHeight="1" x14ac:dyDescent="0.25">
      <c r="B252" s="39" t="s">
        <v>147</v>
      </c>
      <c r="C252" s="39">
        <v>17723.55</v>
      </c>
    </row>
    <row r="253" spans="2:3" ht="15.75" customHeight="1" x14ac:dyDescent="0.25">
      <c r="B253" s="39" t="s">
        <v>147</v>
      </c>
      <c r="C253" s="39">
        <v>22277.439999999999</v>
      </c>
    </row>
    <row r="254" spans="2:3" ht="15.75" customHeight="1" x14ac:dyDescent="0.25">
      <c r="B254" s="39" t="s">
        <v>147</v>
      </c>
      <c r="C254" s="39">
        <v>22286.19</v>
      </c>
    </row>
    <row r="255" spans="2:3" ht="15.75" customHeight="1" x14ac:dyDescent="0.25">
      <c r="B255" s="39" t="s">
        <v>146</v>
      </c>
      <c r="C255" s="39">
        <v>17633.34</v>
      </c>
    </row>
    <row r="256" spans="2:3" ht="15.75" customHeight="1" x14ac:dyDescent="0.25">
      <c r="B256" s="39" t="s">
        <v>147</v>
      </c>
      <c r="C256" s="39">
        <v>18432.72</v>
      </c>
    </row>
    <row r="257" spans="2:3" ht="15.75" customHeight="1" x14ac:dyDescent="0.25">
      <c r="B257" s="39" t="s">
        <v>146</v>
      </c>
      <c r="C257" s="39">
        <v>28593.79</v>
      </c>
    </row>
    <row r="258" spans="2:3" ht="15.75" customHeight="1" x14ac:dyDescent="0.25">
      <c r="B258" s="39" t="s">
        <v>145</v>
      </c>
      <c r="C258" s="39">
        <v>22284.63</v>
      </c>
    </row>
    <row r="259" spans="2:3" ht="15.75" customHeight="1" x14ac:dyDescent="0.25">
      <c r="B259" s="39" t="s">
        <v>145</v>
      </c>
      <c r="C259" s="39">
        <v>23024.93</v>
      </c>
    </row>
    <row r="260" spans="2:3" ht="15.75" customHeight="1" x14ac:dyDescent="0.25">
      <c r="B260" s="39" t="s">
        <v>145</v>
      </c>
      <c r="C260" s="39">
        <v>19515.509999999998</v>
      </c>
    </row>
    <row r="261" spans="2:3" ht="15.75" customHeight="1" x14ac:dyDescent="0.25">
      <c r="B261" s="39" t="s">
        <v>145</v>
      </c>
      <c r="C261" s="39">
        <v>29236.400000000001</v>
      </c>
    </row>
    <row r="262" spans="2:3" ht="15.75" customHeight="1" x14ac:dyDescent="0.25">
      <c r="B262" s="39" t="s">
        <v>147</v>
      </c>
      <c r="C262" s="39">
        <v>18018.240000000002</v>
      </c>
    </row>
    <row r="263" spans="2:3" ht="15.75" customHeight="1" x14ac:dyDescent="0.25">
      <c r="B263" s="39" t="s">
        <v>146</v>
      </c>
      <c r="C263" s="39">
        <v>22444.65</v>
      </c>
    </row>
    <row r="264" spans="2:3" ht="15.75" customHeight="1" x14ac:dyDescent="0.25">
      <c r="B264" s="39" t="s">
        <v>145</v>
      </c>
      <c r="C264" s="39">
        <v>18246.099999999999</v>
      </c>
    </row>
    <row r="265" spans="2:3" ht="15.75" customHeight="1" x14ac:dyDescent="0.25">
      <c r="B265" s="39" t="s">
        <v>146</v>
      </c>
      <c r="C265" s="39">
        <v>29185.35</v>
      </c>
    </row>
    <row r="266" spans="2:3" ht="15.75" customHeight="1" x14ac:dyDescent="0.25">
      <c r="B266" s="39" t="s">
        <v>146</v>
      </c>
      <c r="C266" s="39">
        <v>23836.68</v>
      </c>
    </row>
    <row r="267" spans="2:3" ht="15.75" customHeight="1" x14ac:dyDescent="0.2"/>
    <row r="268" spans="2:3" ht="15.75" customHeight="1" x14ac:dyDescent="0.2"/>
    <row r="269" spans="2:3" ht="15.75" customHeight="1" x14ac:dyDescent="0.2"/>
    <row r="270" spans="2:3" ht="15.75" customHeight="1" x14ac:dyDescent="0.2"/>
    <row r="271" spans="2:3" ht="15.75" customHeight="1" x14ac:dyDescent="0.2"/>
    <row r="272" spans="2:3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3">
    <mergeCell ref="E173:F173"/>
    <mergeCell ref="A1:H1"/>
    <mergeCell ref="A3:H3"/>
    <mergeCell ref="B10:H10"/>
    <mergeCell ref="B60:C60"/>
    <mergeCell ref="B65:G65"/>
    <mergeCell ref="B66:G66"/>
    <mergeCell ref="B68:C68"/>
    <mergeCell ref="E168:F168"/>
    <mergeCell ref="E169:F169"/>
    <mergeCell ref="E170:F170"/>
    <mergeCell ref="E171:F171"/>
    <mergeCell ref="E172:F17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A42A-8EBE-4621-8B22-89E9E01C4654}">
  <dimension ref="A2:C7"/>
  <sheetViews>
    <sheetView workbookViewId="0">
      <selection activeCell="A2" sqref="A2"/>
    </sheetView>
  </sheetViews>
  <sheetFormatPr defaultRowHeight="15" x14ac:dyDescent="0.2"/>
  <cols>
    <col min="1" max="1" width="12.77734375" bestFit="1" customWidth="1"/>
    <col min="2" max="2" width="15.6640625" bestFit="1" customWidth="1"/>
    <col min="3" max="4" width="10.88671875" bestFit="1" customWidth="1"/>
    <col min="5" max="5" width="9.109375" bestFit="1" customWidth="1"/>
    <col min="6" max="6" width="15.21875" bestFit="1" customWidth="1"/>
    <col min="7" max="7" width="9.6640625" bestFit="1" customWidth="1"/>
    <col min="8" max="8" width="9.21875" bestFit="1" customWidth="1"/>
    <col min="9" max="9" width="15.21875" bestFit="1" customWidth="1"/>
    <col min="10" max="10" width="15.77734375" bestFit="1" customWidth="1"/>
    <col min="11" max="11" width="9.6640625" bestFit="1" customWidth="1"/>
    <col min="12" max="12" width="8.88671875" bestFit="1" customWidth="1"/>
    <col min="13" max="13" width="10.88671875" bestFit="1" customWidth="1"/>
    <col min="14" max="14" width="11.5546875" bestFit="1" customWidth="1"/>
    <col min="15" max="15" width="15.21875" bestFit="1" customWidth="1"/>
    <col min="16" max="16" width="12.77734375" bestFit="1" customWidth="1"/>
    <col min="17" max="17" width="11.44140625" bestFit="1" customWidth="1"/>
    <col min="18" max="18" width="14.44140625" bestFit="1" customWidth="1"/>
    <col min="19" max="19" width="16.21875" bestFit="1" customWidth="1"/>
    <col min="20" max="20" width="19.21875" bestFit="1" customWidth="1"/>
    <col min="22" max="22" width="10.88671875" bestFit="1" customWidth="1"/>
  </cols>
  <sheetData>
    <row r="2" spans="1:3" x14ac:dyDescent="0.2">
      <c r="A2" s="58" t="s">
        <v>18</v>
      </c>
      <c r="B2" s="41" t="s">
        <v>28</v>
      </c>
    </row>
    <row r="4" spans="1:3" x14ac:dyDescent="0.2">
      <c r="B4" s="58" t="s">
        <v>178</v>
      </c>
    </row>
    <row r="5" spans="1:3" x14ac:dyDescent="0.2">
      <c r="A5" s="58" t="s">
        <v>180</v>
      </c>
      <c r="B5" s="41" t="s">
        <v>30</v>
      </c>
      <c r="C5" s="41" t="s">
        <v>179</v>
      </c>
    </row>
    <row r="6" spans="1:3" x14ac:dyDescent="0.2">
      <c r="A6" s="59" t="s">
        <v>29</v>
      </c>
    </row>
    <row r="7" spans="1:3" x14ac:dyDescent="0.2">
      <c r="A7" s="5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dujraan</cp:lastModifiedBy>
  <dcterms:created xsi:type="dcterms:W3CDTF">2020-02-25T11:42:30Z</dcterms:created>
  <dcterms:modified xsi:type="dcterms:W3CDTF">2020-12-19T13:58:06Z</dcterms:modified>
</cp:coreProperties>
</file>