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780383D-A54E-41A5-8682-5ABB69CDC31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heet1" sheetId="1" r:id="rId1"/>
    <sheet name="task1" sheetId="9" r:id="rId2"/>
    <sheet name="task2" sheetId="10" r:id="rId3"/>
    <sheet name="task 3" sheetId="11" r:id="rId4"/>
    <sheet name="task 4" sheetId="12" r:id="rId5"/>
    <sheet name="task5" sheetId="13" r:id="rId6"/>
  </sheets>
  <definedNames>
    <definedName name="_xlnm._FilterDatabase" localSheetId="0" hidden="1">Sheet1!$A$1:$L$46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2" l="1" a="1"/>
  <c r="G8" i="12" s="1"/>
  <c r="P6" i="12" a="1"/>
  <c r="P6" i="12" s="1"/>
  <c r="N3" i="12" a="1"/>
  <c r="N3" i="12" s="1"/>
  <c r="N2" i="12"/>
  <c r="D30" i="11" a="1"/>
  <c r="D30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2" i="11"/>
  <c r="I11" i="11"/>
  <c r="I10" i="11"/>
  <c r="I9" i="11"/>
  <c r="I8" i="11"/>
  <c r="P6" i="1" l="1" a="1"/>
  <c r="P6" i="1" s="1"/>
  <c r="S2" i="11" a="1"/>
  <c r="S2" i="11" s="1"/>
  <c r="R2" i="11" a="1"/>
  <c r="R2" i="11" s="1"/>
  <c r="P2" i="11" s="1"/>
  <c r="F11" i="10"/>
  <c r="F10" i="10"/>
  <c r="F9" i="10"/>
  <c r="E11" i="10"/>
  <c r="E10" i="10"/>
  <c r="E9" i="10"/>
  <c r="D11" i="10"/>
  <c r="D10" i="10"/>
  <c r="D9" i="10"/>
  <c r="C11" i="10"/>
  <c r="C10" i="10"/>
  <c r="C9" i="10"/>
  <c r="K7" i="10"/>
  <c r="J7" i="10"/>
  <c r="I7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2" i="10"/>
  <c r="S2" i="10" a="1"/>
  <c r="S2" i="10" s="1"/>
  <c r="R2" i="10" a="1"/>
  <c r="R2" i="10" s="1"/>
  <c r="E9" i="9"/>
  <c r="E8" i="9"/>
  <c r="D9" i="9"/>
  <c r="D8" i="9"/>
  <c r="E7" i="9"/>
  <c r="D7" i="9"/>
  <c r="O2" i="1" a="1"/>
  <c r="O2" i="1" s="1"/>
  <c r="N2" i="1" a="1"/>
  <c r="N2" i="1" s="1"/>
  <c r="L2" i="1" s="1"/>
  <c r="P42" i="11" l="1"/>
  <c r="P26" i="11"/>
  <c r="P18" i="11"/>
  <c r="P39" i="11"/>
  <c r="P31" i="11"/>
  <c r="P23" i="11"/>
  <c r="P15" i="11"/>
  <c r="P7" i="11"/>
  <c r="P34" i="11"/>
  <c r="P10" i="11"/>
  <c r="P46" i="11"/>
  <c r="P38" i="11"/>
  <c r="P30" i="11"/>
  <c r="P22" i="11"/>
  <c r="P14" i="11"/>
  <c r="P6" i="11"/>
  <c r="P43" i="11"/>
  <c r="P35" i="11"/>
  <c r="P27" i="11"/>
  <c r="P19" i="11"/>
  <c r="P11" i="11"/>
  <c r="P3" i="11"/>
  <c r="P45" i="11"/>
  <c r="P41" i="11"/>
  <c r="P37" i="11"/>
  <c r="P33" i="11"/>
  <c r="P29" i="11"/>
  <c r="P25" i="11"/>
  <c r="P21" i="11"/>
  <c r="P17" i="11"/>
  <c r="P13" i="11"/>
  <c r="P9" i="11"/>
  <c r="P5" i="11"/>
  <c r="P44" i="11"/>
  <c r="P40" i="11"/>
  <c r="P36" i="11"/>
  <c r="P32" i="11"/>
  <c r="P28" i="11"/>
  <c r="P24" i="11"/>
  <c r="P20" i="11"/>
  <c r="P16" i="11"/>
  <c r="P12" i="11"/>
  <c r="P8" i="11"/>
  <c r="P4" i="11"/>
  <c r="I7" i="11" s="1"/>
  <c r="F9" i="9"/>
  <c r="F8" i="9"/>
  <c r="F7" i="9"/>
  <c r="L43" i="1"/>
  <c r="L3" i="1"/>
  <c r="L42" i="1"/>
  <c r="L34" i="1"/>
  <c r="L26" i="1"/>
  <c r="L18" i="1"/>
  <c r="L10" i="1"/>
  <c r="L35" i="1"/>
  <c r="L27" i="1"/>
  <c r="L11" i="1"/>
  <c r="L39" i="1"/>
  <c r="L31" i="1"/>
  <c r="L23" i="1"/>
  <c r="L15" i="1"/>
  <c r="L7" i="1"/>
  <c r="L19" i="1"/>
  <c r="L46" i="1"/>
  <c r="L38" i="1"/>
  <c r="L30" i="1"/>
  <c r="L22" i="1"/>
  <c r="L14" i="1"/>
  <c r="L6" i="1"/>
  <c r="L45" i="1"/>
  <c r="L41" i="1"/>
  <c r="L37" i="1"/>
  <c r="L33" i="1"/>
  <c r="L29" i="1"/>
  <c r="L25" i="1"/>
  <c r="L21" i="1"/>
  <c r="L17" i="1"/>
  <c r="L13" i="1"/>
  <c r="L9" i="1"/>
  <c r="L5" i="1"/>
  <c r="L44" i="1"/>
  <c r="L40" i="1"/>
  <c r="L36" i="1"/>
  <c r="L32" i="1"/>
  <c r="L28" i="1"/>
  <c r="L24" i="1"/>
  <c r="L20" i="1"/>
  <c r="L16" i="1"/>
  <c r="L12" i="1"/>
  <c r="L8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<sst xmlns="http://schemas.openxmlformats.org/spreadsheetml/2006/main" count="346" uniqueCount="119">
  <si>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</si>
  <si>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</si>
  <si>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</si>
  <si>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</si>
  <si>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</si>
  <si>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</si>
  <si>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</si>
  <si>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</si>
  <si>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</si>
  <si>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</si>
  <si>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</si>
  <si>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</si>
  <si>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</si>
  <si>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</si>
  <si>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</si>
  <si>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</si>
  <si>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</si>
  <si>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</si>
  <si>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</si>
  <si>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</si>
  <si>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</si>
  <si>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</si>
  <si>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</si>
  <si>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</si>
  <si>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</si>
  <si>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</si>
  <si>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</si>
  <si>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</si>
  <si>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</si>
  <si>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</si>
  <si>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</si>
  <si>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</si>
  <si>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</si>
  <si>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</si>
  <si>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</si>
  <si>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</si>
  <si>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</si>
  <si>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</si>
  <si>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</si>
  <si>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</si>
  <si>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</si>
  <si>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</si>
  <si>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</si>
  <si>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</si>
  <si>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</si>
  <si>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</si>
  <si>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</si>
  <si>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</si>
  <si>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</si>
  <si>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</si>
  <si>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</si>
  <si>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</si>
  <si>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</si>
  <si>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</si>
  <si>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</si>
  <si>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</si>
  <si>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</si>
  <si>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</si>
  <si>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</si>
  <si>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</si>
  <si>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</si>
  <si>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</si>
  <si>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</si>
  <si>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</si>
  <si>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</si>
  <si>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</si>
  <si>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</si>
  <si>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</si>
  <si>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</si>
  <si>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</si>
  <si>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</si>
  <si>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</si>
  <si>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</si>
  <si>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</si>
  <si>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</si>
  <si>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</si>
  <si>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</si>
  <si>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</si>
  <si>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</si>
  <si>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</si>
  <si>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</si>
  <si>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</si>
  <si>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</si>
  <si>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</si>
  <si>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</si>
  <si>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</si>
  <si>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</si>
  <si>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</si>
  <si>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</si>
  <si>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</si>
  <si>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</si>
  <si>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</si>
  <si>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</si>
  <si>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MEAN</t>
  </si>
  <si>
    <t>MODE</t>
  </si>
  <si>
    <t>Q1</t>
  </si>
  <si>
    <t>Q3</t>
  </si>
  <si>
    <t>IQR</t>
  </si>
  <si>
    <t>MAX</t>
  </si>
  <si>
    <t>MIN</t>
  </si>
  <si>
    <t>FINANCE</t>
  </si>
  <si>
    <t>RANGE</t>
  </si>
  <si>
    <t>AGE</t>
  </si>
  <si>
    <t>YEAR</t>
  </si>
  <si>
    <t>LOWER</t>
  </si>
  <si>
    <t>UPER</t>
  </si>
  <si>
    <t>PHARMACEUTICAL</t>
  </si>
  <si>
    <t>MEDAIN</t>
  </si>
  <si>
    <t>YEAR PLASMENT</t>
  </si>
  <si>
    <t>YEAR BIRTH</t>
  </si>
  <si>
    <t>20-25</t>
  </si>
  <si>
    <t>25-30</t>
  </si>
  <si>
    <t>30-35</t>
  </si>
  <si>
    <t>35-40</t>
  </si>
  <si>
    <t>YEAROF PLACMENT</t>
  </si>
  <si>
    <t>YEAR OF BIRTH</t>
  </si>
  <si>
    <t>QUAR</t>
  </si>
  <si>
    <t>QUARTLIRE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</si>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</sst>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9</xdr:col>
      <xdr:colOff>142875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2414C0-F2DF-7897-0B84-3A6F885A3163}"/>
            </a:ext>
          </a:extLst>
        </xdr:cNvPr>
        <xdr:cNvSpPr txBox="1"/>
      </xdr:nvSpPr>
      <xdr:spPr>
        <a:xfrm>
          <a:off x="104775" y="95250"/>
          <a:ext cx="5524500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Q.identify</a:t>
          </a:r>
          <a:r>
            <a:rPr lang="en-US" sz="1100" baseline="0"/>
            <a:t> the domin that provides the widest range in salary compared to the other schools.</a:t>
          </a:r>
        </a:p>
        <a:p>
          <a:r>
            <a:rPr lang="en-US" sz="1100" baseline="0"/>
            <a:t>present your answer with proper interpretation.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142875</xdr:rowOff>
    </xdr:from>
    <xdr:to>
      <xdr:col>9</xdr:col>
      <xdr:colOff>485775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342FC0-156E-F8FC-D79A-F4F8316AF344}"/>
            </a:ext>
          </a:extLst>
        </xdr:cNvPr>
        <xdr:cNvSpPr txBox="1"/>
      </xdr:nvSpPr>
      <xdr:spPr>
        <a:xfrm>
          <a:off x="257175" y="142875"/>
          <a:ext cx="5715000" cy="619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Q.USE THE MEASURES</a:t>
          </a:r>
          <a:r>
            <a:rPr lang="en-US" sz="1100" baseline="0"/>
            <a:t> OF CENTRAL TENDENCY TO COMPARE THE COMPENSATION PACKAGES OF EMPLOYEES IN THE FOLLOWING AGE GROUP.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533400</xdr:colOff>
      <xdr:row>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DF9709-DCF6-2146-1BF0-7105BDF5E2CF}"/>
            </a:ext>
          </a:extLst>
        </xdr:cNvPr>
        <xdr:cNvSpPr txBox="1"/>
      </xdr:nvSpPr>
      <xdr:spPr>
        <a:xfrm>
          <a:off x="190500" y="161925"/>
          <a:ext cx="5829300" cy="609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Q.DETERMINE THE MAXIMUM AGE AT WHICH A GRADUATE WAS RECRUITED .CHECK IF THERE ARE ANY OUTLIRE IN THE AGE FIELD.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114300</xdr:rowOff>
    </xdr:from>
    <xdr:to>
      <xdr:col>10</xdr:col>
      <xdr:colOff>85725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506FA0-5070-B42B-F556-579EA44FC961}"/>
            </a:ext>
          </a:extLst>
        </xdr:cNvPr>
        <xdr:cNvSpPr txBox="1"/>
      </xdr:nvSpPr>
      <xdr:spPr>
        <a:xfrm>
          <a:off x="238125" y="114300"/>
          <a:ext cx="5943600" cy="762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Q.identify the month in ehich the largest number of graduates accepted job offer.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opLeftCell="D1" workbookViewId="0">
      <selection activeCell="K1" sqref="K1:K1048576"/>
    </sheetView>
  </sheetViews>
  <sheetFormatPr defaultRowHeight="15" x14ac:dyDescent="0.2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4" customWidth="1"/>
    <col min="11" max="11" width="15.140625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102</v>
      </c>
    </row>
    <row r="2" spans="1:16" x14ac:dyDescent="0.25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  <c r="L2">
        <f>N2-O2</f>
        <v>28</v>
      </c>
      <c r="N2" cm="1">
        <f t="array" ref="N2:N46">YEAR(K2:K46)</f>
        <v>2018</v>
      </c>
      <c r="O2" cm="1">
        <f t="array" ref="O2:O46">YEAR(I2:I46)</f>
        <v>1990</v>
      </c>
    </row>
    <row r="3" spans="1:16" x14ac:dyDescent="0.25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  <c r="L3">
        <f t="shared" ref="L3:L46" si="0">N3-O3</f>
        <v>30</v>
      </c>
      <c r="N3">
        <v>2019</v>
      </c>
      <c r="O3">
        <v>1989</v>
      </c>
    </row>
    <row r="4" spans="1:16" x14ac:dyDescent="0.25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  <c r="L4">
        <f t="shared" si="0"/>
        <v>28</v>
      </c>
      <c r="N4">
        <v>2019</v>
      </c>
      <c r="O4">
        <v>1991</v>
      </c>
    </row>
    <row r="5" spans="1:16" x14ac:dyDescent="0.25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  <c r="L5">
        <f t="shared" si="0"/>
        <v>31</v>
      </c>
      <c r="N5">
        <v>2021</v>
      </c>
      <c r="O5">
        <v>1990</v>
      </c>
    </row>
    <row r="6" spans="1:16" x14ac:dyDescent="0.25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  <c r="L6">
        <f t="shared" si="0"/>
        <v>30</v>
      </c>
      <c r="N6">
        <v>2019</v>
      </c>
      <c r="O6">
        <v>1989</v>
      </c>
      <c r="P6" t="e" cm="1">
        <f t="array" ref="P6">Q</f>
        <v>#NAME?</v>
      </c>
    </row>
    <row r="7" spans="1:16" x14ac:dyDescent="0.25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  <c r="L7">
        <f t="shared" si="0"/>
        <v>27</v>
      </c>
      <c r="N7">
        <v>2019</v>
      </c>
      <c r="O7">
        <v>1992</v>
      </c>
    </row>
    <row r="8" spans="1:16" x14ac:dyDescent="0.25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  <c r="L8">
        <f t="shared" si="0"/>
        <v>23</v>
      </c>
      <c r="N8">
        <v>2018</v>
      </c>
      <c r="O8">
        <v>1995</v>
      </c>
    </row>
    <row r="9" spans="1:16" x14ac:dyDescent="0.25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  <c r="L9">
        <f t="shared" si="0"/>
        <v>28</v>
      </c>
      <c r="N9">
        <v>2019</v>
      </c>
      <c r="O9">
        <v>1991</v>
      </c>
    </row>
    <row r="10" spans="1:16" x14ac:dyDescent="0.25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  <c r="L10">
        <f t="shared" si="0"/>
        <v>25</v>
      </c>
      <c r="N10">
        <v>2018</v>
      </c>
      <c r="O10">
        <v>1993</v>
      </c>
    </row>
    <row r="11" spans="1:16" x14ac:dyDescent="0.25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  <c r="L11">
        <f t="shared" si="0"/>
        <v>33</v>
      </c>
      <c r="N11">
        <v>2019</v>
      </c>
      <c r="O11">
        <v>1986</v>
      </c>
    </row>
    <row r="12" spans="1:16" x14ac:dyDescent="0.25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  <c r="L12">
        <f t="shared" si="0"/>
        <v>28</v>
      </c>
      <c r="N12">
        <v>2019</v>
      </c>
      <c r="O12">
        <v>1991</v>
      </c>
    </row>
    <row r="13" spans="1:16" x14ac:dyDescent="0.25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  <c r="L13">
        <f t="shared" si="0"/>
        <v>30</v>
      </c>
      <c r="N13">
        <v>2019</v>
      </c>
      <c r="O13">
        <v>1989</v>
      </c>
    </row>
    <row r="14" spans="1:16" x14ac:dyDescent="0.25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  <c r="L14">
        <f t="shared" si="0"/>
        <v>27</v>
      </c>
      <c r="N14">
        <v>2018</v>
      </c>
      <c r="O14">
        <v>1991</v>
      </c>
    </row>
    <row r="15" spans="1:16" x14ac:dyDescent="0.25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  <c r="L15">
        <f t="shared" si="0"/>
        <v>28</v>
      </c>
      <c r="N15">
        <v>2019</v>
      </c>
      <c r="O15">
        <v>1991</v>
      </c>
    </row>
    <row r="16" spans="1:16" x14ac:dyDescent="0.25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  <c r="L16">
        <f t="shared" si="0"/>
        <v>28</v>
      </c>
      <c r="N16">
        <v>2018</v>
      </c>
      <c r="O16">
        <v>1990</v>
      </c>
    </row>
    <row r="17" spans="1:15" x14ac:dyDescent="0.25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  <c r="L17">
        <f t="shared" si="0"/>
        <v>27</v>
      </c>
      <c r="N17">
        <v>2018</v>
      </c>
      <c r="O17">
        <v>1991</v>
      </c>
    </row>
    <row r="18" spans="1:15" x14ac:dyDescent="0.25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  <c r="L18">
        <f t="shared" si="0"/>
        <v>25</v>
      </c>
      <c r="N18">
        <v>2019</v>
      </c>
      <c r="O18">
        <v>1994</v>
      </c>
    </row>
    <row r="19" spans="1:15" x14ac:dyDescent="0.25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  <c r="L19">
        <f t="shared" si="0"/>
        <v>29</v>
      </c>
      <c r="N19">
        <v>2018</v>
      </c>
      <c r="O19">
        <v>1989</v>
      </c>
    </row>
    <row r="20" spans="1:15" x14ac:dyDescent="0.25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  <c r="L20">
        <f t="shared" si="0"/>
        <v>31</v>
      </c>
      <c r="N20">
        <v>2018</v>
      </c>
      <c r="O20">
        <v>1987</v>
      </c>
    </row>
    <row r="21" spans="1:15" x14ac:dyDescent="0.25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  <c r="L21">
        <f t="shared" si="0"/>
        <v>24</v>
      </c>
      <c r="N21">
        <v>2019</v>
      </c>
      <c r="O21">
        <v>1995</v>
      </c>
    </row>
    <row r="22" spans="1:15" x14ac:dyDescent="0.25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  <c r="L22">
        <f t="shared" si="0"/>
        <v>26</v>
      </c>
      <c r="N22">
        <v>2020</v>
      </c>
      <c r="O22">
        <v>1994</v>
      </c>
    </row>
    <row r="23" spans="1:15" x14ac:dyDescent="0.25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  <c r="L23">
        <f t="shared" si="0"/>
        <v>24</v>
      </c>
      <c r="N23">
        <v>2018</v>
      </c>
      <c r="O23">
        <v>1994</v>
      </c>
    </row>
    <row r="24" spans="1:15" x14ac:dyDescent="0.25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  <c r="L24">
        <f t="shared" si="0"/>
        <v>24</v>
      </c>
      <c r="N24">
        <v>2018</v>
      </c>
      <c r="O24">
        <v>1994</v>
      </c>
    </row>
    <row r="25" spans="1:15" x14ac:dyDescent="0.25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  <c r="L25">
        <f t="shared" si="0"/>
        <v>23</v>
      </c>
      <c r="N25">
        <v>2018</v>
      </c>
      <c r="O25">
        <v>1995</v>
      </c>
    </row>
    <row r="26" spans="1:15" x14ac:dyDescent="0.25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  <c r="L26">
        <f t="shared" si="0"/>
        <v>34</v>
      </c>
      <c r="N26">
        <v>2019</v>
      </c>
      <c r="O26">
        <v>1985</v>
      </c>
    </row>
    <row r="27" spans="1:15" x14ac:dyDescent="0.25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  <c r="L27">
        <f t="shared" si="0"/>
        <v>25</v>
      </c>
      <c r="N27">
        <v>2018</v>
      </c>
      <c r="O27">
        <v>1993</v>
      </c>
    </row>
    <row r="28" spans="1:15" x14ac:dyDescent="0.25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  <c r="L28">
        <f t="shared" si="0"/>
        <v>22</v>
      </c>
      <c r="N28">
        <v>2018</v>
      </c>
      <c r="O28">
        <v>1996</v>
      </c>
    </row>
    <row r="29" spans="1:15" x14ac:dyDescent="0.25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  <c r="L29">
        <f t="shared" si="0"/>
        <v>22</v>
      </c>
      <c r="N29">
        <v>2018</v>
      </c>
      <c r="O29">
        <v>1996</v>
      </c>
    </row>
    <row r="30" spans="1:15" x14ac:dyDescent="0.25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  <c r="L30">
        <f t="shared" si="0"/>
        <v>22</v>
      </c>
      <c r="N30">
        <v>2018</v>
      </c>
      <c r="O30">
        <v>1996</v>
      </c>
    </row>
    <row r="31" spans="1:15" x14ac:dyDescent="0.25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  <c r="L31">
        <f t="shared" si="0"/>
        <v>22</v>
      </c>
      <c r="N31">
        <v>2018</v>
      </c>
      <c r="O31">
        <v>1996</v>
      </c>
    </row>
    <row r="32" spans="1:15" x14ac:dyDescent="0.25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  <c r="L32">
        <f t="shared" si="0"/>
        <v>25</v>
      </c>
      <c r="N32">
        <v>2018</v>
      </c>
      <c r="O32">
        <v>1993</v>
      </c>
    </row>
    <row r="33" spans="1:15" x14ac:dyDescent="0.25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  <c r="L33">
        <f t="shared" si="0"/>
        <v>39</v>
      </c>
      <c r="N33">
        <v>2020</v>
      </c>
      <c r="O33">
        <v>1981</v>
      </c>
    </row>
    <row r="34" spans="1:15" x14ac:dyDescent="0.25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  <c r="L34">
        <f t="shared" si="0"/>
        <v>26</v>
      </c>
      <c r="N34">
        <v>2020</v>
      </c>
      <c r="O34">
        <v>1994</v>
      </c>
    </row>
    <row r="35" spans="1:15" x14ac:dyDescent="0.25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  <c r="L35">
        <f t="shared" si="0"/>
        <v>25</v>
      </c>
      <c r="N35">
        <v>2019</v>
      </c>
      <c r="O35">
        <v>1994</v>
      </c>
    </row>
    <row r="36" spans="1:15" x14ac:dyDescent="0.25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  <c r="L36">
        <f t="shared" si="0"/>
        <v>23</v>
      </c>
      <c r="N36">
        <v>2019</v>
      </c>
      <c r="O36">
        <v>1996</v>
      </c>
    </row>
    <row r="37" spans="1:15" x14ac:dyDescent="0.25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  <c r="L37">
        <f t="shared" si="0"/>
        <v>23</v>
      </c>
      <c r="N37">
        <v>2019</v>
      </c>
      <c r="O37">
        <v>1996</v>
      </c>
    </row>
    <row r="38" spans="1:15" x14ac:dyDescent="0.25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  <c r="L38">
        <f t="shared" si="0"/>
        <v>33</v>
      </c>
      <c r="N38">
        <v>2019</v>
      </c>
      <c r="O38">
        <v>1986</v>
      </c>
    </row>
    <row r="39" spans="1:15" x14ac:dyDescent="0.25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  <c r="L39">
        <f t="shared" si="0"/>
        <v>25</v>
      </c>
      <c r="N39">
        <v>2019</v>
      </c>
      <c r="O39">
        <v>1994</v>
      </c>
    </row>
    <row r="40" spans="1:15" x14ac:dyDescent="0.25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  <c r="L40">
        <f t="shared" si="0"/>
        <v>22</v>
      </c>
      <c r="N40">
        <v>2018</v>
      </c>
      <c r="O40">
        <v>1996</v>
      </c>
    </row>
    <row r="41" spans="1:15" x14ac:dyDescent="0.25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  <c r="L41">
        <f t="shared" si="0"/>
        <v>26</v>
      </c>
      <c r="N41">
        <v>2021</v>
      </c>
      <c r="O41">
        <v>1995</v>
      </c>
    </row>
    <row r="42" spans="1:15" x14ac:dyDescent="0.25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  <c r="L42">
        <f t="shared" si="0"/>
        <v>24</v>
      </c>
      <c r="N42">
        <v>2018</v>
      </c>
      <c r="O42">
        <v>1994</v>
      </c>
    </row>
    <row r="43" spans="1:15" x14ac:dyDescent="0.25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  <c r="L43">
        <f t="shared" si="0"/>
        <v>26</v>
      </c>
      <c r="N43">
        <v>2021</v>
      </c>
      <c r="O43">
        <v>1995</v>
      </c>
    </row>
    <row r="44" spans="1:15" x14ac:dyDescent="0.25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  <c r="L44">
        <f t="shared" si="0"/>
        <v>25</v>
      </c>
      <c r="N44">
        <v>2018</v>
      </c>
      <c r="O44">
        <v>1993</v>
      </c>
    </row>
    <row r="45" spans="1:15" x14ac:dyDescent="0.25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  <c r="L45">
        <f t="shared" si="0"/>
        <v>33</v>
      </c>
      <c r="N45">
        <v>2021</v>
      </c>
      <c r="O45">
        <v>1988</v>
      </c>
    </row>
    <row r="46" spans="1:15" x14ac:dyDescent="0.25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  <c r="L46">
        <f t="shared" si="0"/>
        <v>31</v>
      </c>
      <c r="N46">
        <v>2019</v>
      </c>
      <c r="O46">
        <v>1988</v>
      </c>
    </row>
    <row r="47" spans="1:15" x14ac:dyDescent="0.25">
      <c r="C47" s="5"/>
    </row>
    <row r="49" spans="3:6" x14ac:dyDescent="0.25">
      <c r="D49" s="2"/>
    </row>
    <row r="50" spans="3:6" x14ac:dyDescent="0.25">
      <c r="C50" s="5"/>
      <c r="D50" s="2"/>
      <c r="F50" s="2"/>
    </row>
    <row r="51" spans="3:6" x14ac:dyDescent="0.25">
      <c r="C51" s="5"/>
      <c r="D51" s="2"/>
      <c r="F51" s="2"/>
    </row>
    <row r="52" spans="3:6" x14ac:dyDescent="0.25">
      <c r="D52" s="2"/>
      <c r="F52" s="2"/>
    </row>
    <row r="53" spans="3:6" x14ac:dyDescent="0.25">
      <c r="D53" s="2"/>
      <c r="F53" s="2"/>
    </row>
    <row r="54" spans="3:6" x14ac:dyDescent="0.25">
      <c r="D54" s="2"/>
      <c r="F54" s="2"/>
    </row>
    <row r="55" spans="3:6" x14ac:dyDescent="0.25">
      <c r="D55" s="2"/>
      <c r="F55" s="2"/>
    </row>
    <row r="56" spans="3:6" x14ac:dyDescent="0.25">
      <c r="D56" s="5"/>
      <c r="F56" s="2"/>
    </row>
    <row r="57" spans="3:6" x14ac:dyDescent="0.25">
      <c r="D57" s="2"/>
      <c r="F57" s="2"/>
    </row>
    <row r="58" spans="3:6" x14ac:dyDescent="0.25">
      <c r="D58" s="2"/>
      <c r="F58" s="2"/>
    </row>
    <row r="59" spans="3:6" x14ac:dyDescent="0.25">
      <c r="D59" s="2"/>
      <c r="F59" s="2"/>
    </row>
    <row r="60" spans="3:6" x14ac:dyDescent="0.25">
      <c r="D60" s="2"/>
      <c r="F60" s="2"/>
    </row>
    <row r="61" spans="3:6" x14ac:dyDescent="0.25">
      <c r="D61" s="2"/>
      <c r="F61" s="2"/>
    </row>
    <row r="62" spans="3:6" x14ac:dyDescent="0.25">
      <c r="D62" s="2"/>
      <c r="F62" s="2"/>
    </row>
    <row r="63" spans="3:6" x14ac:dyDescent="0.25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103D-4394-416F-AE28-69A910B8372F}">
  <dimension ref="C1:N63"/>
  <sheetViews>
    <sheetView workbookViewId="0">
      <selection activeCell="E10" sqref="E10"/>
    </sheetView>
  </sheetViews>
  <sheetFormatPr defaultRowHeight="15" x14ac:dyDescent="0.25"/>
  <cols>
    <col min="13" max="13" width="22.42578125" customWidth="1"/>
    <col min="14" max="14" width="21.85546875" customWidth="1"/>
  </cols>
  <sheetData>
    <row r="1" spans="3:14" x14ac:dyDescent="0.25">
      <c r="M1" s="1" t="s">
        <v>2</v>
      </c>
      <c r="N1" s="1" t="s">
        <v>6</v>
      </c>
    </row>
    <row r="2" spans="3:14" x14ac:dyDescent="0.25">
      <c r="M2" s="2">
        <v>230000</v>
      </c>
      <c r="N2" t="s">
        <v>13</v>
      </c>
    </row>
    <row r="3" spans="3:14" x14ac:dyDescent="0.25">
      <c r="M3" s="2">
        <v>40000</v>
      </c>
      <c r="N3" t="s">
        <v>18</v>
      </c>
    </row>
    <row r="4" spans="3:14" x14ac:dyDescent="0.25">
      <c r="M4" s="2">
        <v>80000</v>
      </c>
      <c r="N4" t="s">
        <v>22</v>
      </c>
    </row>
    <row r="5" spans="3:14" x14ac:dyDescent="0.25">
      <c r="M5" s="2">
        <v>45000</v>
      </c>
      <c r="N5" t="s">
        <v>13</v>
      </c>
    </row>
    <row r="6" spans="3:14" x14ac:dyDescent="0.25">
      <c r="D6" t="s">
        <v>98</v>
      </c>
      <c r="E6" t="s">
        <v>99</v>
      </c>
      <c r="F6" t="s">
        <v>101</v>
      </c>
      <c r="M6" s="2">
        <v>90000</v>
      </c>
      <c r="N6" t="s">
        <v>13</v>
      </c>
    </row>
    <row r="7" spans="3:14" x14ac:dyDescent="0.25">
      <c r="C7" t="s">
        <v>22</v>
      </c>
      <c r="D7">
        <f>MAX(Sheet1!C4:C46)</f>
        <v>150000</v>
      </c>
      <c r="E7">
        <f>MIN(Sheet1!C4:C46)</f>
        <v>10000</v>
      </c>
      <c r="F7">
        <f>D7-E7</f>
        <v>140000</v>
      </c>
      <c r="M7" s="2">
        <v>89700</v>
      </c>
      <c r="N7" t="s">
        <v>13</v>
      </c>
    </row>
    <row r="8" spans="3:14" x14ac:dyDescent="0.25">
      <c r="C8" t="s">
        <v>100</v>
      </c>
      <c r="D8">
        <f>MAX(Sheet1!C2:C44)</f>
        <v>230000</v>
      </c>
      <c r="E8">
        <f>MIN(Sheet1!C2:C44)</f>
        <v>10000</v>
      </c>
      <c r="F8">
        <f>D8-E8</f>
        <v>220000</v>
      </c>
      <c r="M8" s="2">
        <v>89700</v>
      </c>
      <c r="N8" t="s">
        <v>13</v>
      </c>
    </row>
    <row r="9" spans="3:14" x14ac:dyDescent="0.25">
      <c r="C9" t="s">
        <v>106</v>
      </c>
      <c r="D9">
        <f>MAX(Sheet1!C3:C42)</f>
        <v>150000</v>
      </c>
      <c r="E9">
        <f>MIN(Sheet1!C3:C42)</f>
        <v>10000</v>
      </c>
      <c r="F9">
        <f>D9-E9</f>
        <v>140000</v>
      </c>
      <c r="M9" s="2">
        <v>89700</v>
      </c>
      <c r="N9" t="s">
        <v>22</v>
      </c>
    </row>
    <row r="10" spans="3:14" x14ac:dyDescent="0.25">
      <c r="M10" s="2">
        <v>89700</v>
      </c>
      <c r="N10" t="s">
        <v>22</v>
      </c>
    </row>
    <row r="11" spans="3:14" x14ac:dyDescent="0.25">
      <c r="M11" s="2">
        <v>80000</v>
      </c>
      <c r="N11" t="s">
        <v>22</v>
      </c>
    </row>
    <row r="12" spans="3:14" x14ac:dyDescent="0.25">
      <c r="M12" s="2">
        <v>150000</v>
      </c>
      <c r="N12" t="s">
        <v>13</v>
      </c>
    </row>
    <row r="13" spans="3:14" x14ac:dyDescent="0.25">
      <c r="M13" s="2">
        <v>150000</v>
      </c>
      <c r="N13" t="s">
        <v>13</v>
      </c>
    </row>
    <row r="14" spans="3:14" x14ac:dyDescent="0.25">
      <c r="M14" s="2">
        <v>89700</v>
      </c>
      <c r="N14" t="s">
        <v>22</v>
      </c>
    </row>
    <row r="15" spans="3:14" x14ac:dyDescent="0.25">
      <c r="M15" s="2">
        <v>85000</v>
      </c>
      <c r="N15" t="s">
        <v>18</v>
      </c>
    </row>
    <row r="16" spans="3:14" x14ac:dyDescent="0.25">
      <c r="M16" s="2">
        <v>55000</v>
      </c>
      <c r="N16" t="s">
        <v>18</v>
      </c>
    </row>
    <row r="17" spans="13:14" x14ac:dyDescent="0.25">
      <c r="M17" s="2">
        <v>45000</v>
      </c>
      <c r="N17" t="s">
        <v>22</v>
      </c>
    </row>
    <row r="18" spans="13:14" x14ac:dyDescent="0.25">
      <c r="M18" s="5">
        <v>110000</v>
      </c>
      <c r="N18" t="s">
        <v>18</v>
      </c>
    </row>
    <row r="19" spans="13:14" x14ac:dyDescent="0.25">
      <c r="M19" s="2">
        <v>80000</v>
      </c>
      <c r="N19" t="s">
        <v>13</v>
      </c>
    </row>
    <row r="20" spans="13:14" x14ac:dyDescent="0.25">
      <c r="M20" s="2">
        <v>70000</v>
      </c>
      <c r="N20" t="s">
        <v>13</v>
      </c>
    </row>
    <row r="21" spans="13:14" x14ac:dyDescent="0.25">
      <c r="M21" s="2">
        <v>65000</v>
      </c>
      <c r="N21" t="s">
        <v>22</v>
      </c>
    </row>
    <row r="22" spans="13:14" x14ac:dyDescent="0.25">
      <c r="M22" s="2">
        <v>70000</v>
      </c>
      <c r="N22" t="s">
        <v>22</v>
      </c>
    </row>
    <row r="23" spans="13:14" x14ac:dyDescent="0.25">
      <c r="M23" s="2">
        <v>45000</v>
      </c>
      <c r="N23" t="s">
        <v>22</v>
      </c>
    </row>
    <row r="24" spans="13:14" x14ac:dyDescent="0.25">
      <c r="M24" s="2">
        <v>10000</v>
      </c>
      <c r="N24" t="s">
        <v>22</v>
      </c>
    </row>
    <row r="25" spans="13:14" x14ac:dyDescent="0.25">
      <c r="M25" s="2">
        <v>130000</v>
      </c>
      <c r="N25" t="s">
        <v>22</v>
      </c>
    </row>
    <row r="26" spans="13:14" x14ac:dyDescent="0.25">
      <c r="M26" s="2">
        <v>130000</v>
      </c>
      <c r="N26" t="s">
        <v>22</v>
      </c>
    </row>
    <row r="27" spans="13:14" x14ac:dyDescent="0.25">
      <c r="M27" s="2">
        <v>140000</v>
      </c>
      <c r="N27" t="s">
        <v>22</v>
      </c>
    </row>
    <row r="28" spans="13:14" x14ac:dyDescent="0.25">
      <c r="M28" s="2">
        <v>45000</v>
      </c>
      <c r="N28" t="s">
        <v>18</v>
      </c>
    </row>
    <row r="29" spans="13:14" x14ac:dyDescent="0.25">
      <c r="M29" s="2">
        <v>89700</v>
      </c>
      <c r="N29" t="s">
        <v>18</v>
      </c>
    </row>
    <row r="30" spans="13:14" x14ac:dyDescent="0.25">
      <c r="M30" s="2">
        <v>150000</v>
      </c>
      <c r="N30" t="s">
        <v>18</v>
      </c>
    </row>
    <row r="31" spans="13:14" x14ac:dyDescent="0.25">
      <c r="M31" s="2">
        <v>85000</v>
      </c>
      <c r="N31" t="s">
        <v>18</v>
      </c>
    </row>
    <row r="32" spans="13:14" x14ac:dyDescent="0.25">
      <c r="M32" s="2">
        <v>60000</v>
      </c>
      <c r="N32" t="s">
        <v>22</v>
      </c>
    </row>
    <row r="33" spans="13:14" x14ac:dyDescent="0.25">
      <c r="M33" s="2">
        <v>50000</v>
      </c>
      <c r="N33" t="s">
        <v>22</v>
      </c>
    </row>
    <row r="34" spans="13:14" x14ac:dyDescent="0.25">
      <c r="M34" s="2">
        <v>89000</v>
      </c>
      <c r="N34" t="s">
        <v>22</v>
      </c>
    </row>
    <row r="35" spans="13:14" x14ac:dyDescent="0.25">
      <c r="M35" s="2">
        <v>55000</v>
      </c>
      <c r="N35" t="s">
        <v>22</v>
      </c>
    </row>
    <row r="36" spans="13:14" x14ac:dyDescent="0.25">
      <c r="M36" s="2">
        <v>45000</v>
      </c>
      <c r="N36" t="s">
        <v>22</v>
      </c>
    </row>
    <row r="37" spans="13:14" x14ac:dyDescent="0.25">
      <c r="M37" s="2">
        <v>40000</v>
      </c>
      <c r="N37" t="s">
        <v>13</v>
      </c>
    </row>
    <row r="38" spans="13:14" x14ac:dyDescent="0.25">
      <c r="M38" s="2">
        <v>55000</v>
      </c>
      <c r="N38" t="s">
        <v>13</v>
      </c>
    </row>
    <row r="39" spans="13:14" x14ac:dyDescent="0.25">
      <c r="M39" s="2">
        <v>50000</v>
      </c>
      <c r="N39" t="s">
        <v>13</v>
      </c>
    </row>
    <row r="40" spans="13:14" x14ac:dyDescent="0.25">
      <c r="M40" s="2">
        <v>50000</v>
      </c>
      <c r="N40" t="s">
        <v>13</v>
      </c>
    </row>
    <row r="41" spans="13:14" x14ac:dyDescent="0.25">
      <c r="M41" s="2">
        <v>80000</v>
      </c>
      <c r="N41" t="s">
        <v>18</v>
      </c>
    </row>
    <row r="42" spans="13:14" x14ac:dyDescent="0.25">
      <c r="M42" s="2">
        <v>89700</v>
      </c>
      <c r="N42" t="s">
        <v>18</v>
      </c>
    </row>
    <row r="43" spans="13:14" x14ac:dyDescent="0.25">
      <c r="M43" s="2">
        <v>40000</v>
      </c>
      <c r="N43" t="s">
        <v>13</v>
      </c>
    </row>
    <row r="44" spans="13:14" x14ac:dyDescent="0.25">
      <c r="M44" s="5">
        <v>45000</v>
      </c>
      <c r="N44" t="s">
        <v>13</v>
      </c>
    </row>
    <row r="45" spans="13:14" x14ac:dyDescent="0.25">
      <c r="M45" s="5">
        <v>50000</v>
      </c>
      <c r="N45" t="s">
        <v>22</v>
      </c>
    </row>
    <row r="46" spans="13:14" x14ac:dyDescent="0.25">
      <c r="M46" s="2">
        <v>80000</v>
      </c>
      <c r="N46" t="s">
        <v>22</v>
      </c>
    </row>
    <row r="47" spans="13:14" x14ac:dyDescent="0.25">
      <c r="M47" s="5"/>
    </row>
    <row r="50" spans="13:13" x14ac:dyDescent="0.25">
      <c r="M50" s="5"/>
    </row>
    <row r="51" spans="13:13" x14ac:dyDescent="0.25">
      <c r="M51" s="5"/>
    </row>
    <row r="63" spans="13:13" x14ac:dyDescent="0.25">
      <c r="M6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DBEE-4E1D-422C-AA98-7E03E854F6C2}">
  <dimension ref="A1:S63"/>
  <sheetViews>
    <sheetView workbookViewId="0">
      <selection activeCell="H10" sqref="H10"/>
    </sheetView>
  </sheetViews>
  <sheetFormatPr defaultRowHeight="15" x14ac:dyDescent="0.25"/>
  <cols>
    <col min="13" max="13" width="22.42578125" customWidth="1"/>
    <col min="15" max="15" width="13.85546875" style="4" customWidth="1"/>
    <col min="16" max="16" width="15.140625" customWidth="1"/>
  </cols>
  <sheetData>
    <row r="1" spans="1:19" ht="30" x14ac:dyDescent="0.25">
      <c r="M1" s="1" t="s">
        <v>2</v>
      </c>
      <c r="O1" s="3" t="s">
        <v>8</v>
      </c>
      <c r="P1" s="1" t="s">
        <v>10</v>
      </c>
      <c r="Q1" t="s">
        <v>103</v>
      </c>
      <c r="R1" t="s">
        <v>108</v>
      </c>
      <c r="S1" t="s">
        <v>109</v>
      </c>
    </row>
    <row r="2" spans="1:19" x14ac:dyDescent="0.25">
      <c r="M2" s="2">
        <v>230000</v>
      </c>
      <c r="O2" s="7">
        <v>32929</v>
      </c>
      <c r="P2" s="6">
        <v>43459</v>
      </c>
      <c r="Q2">
        <f>R2-S2</f>
        <v>28</v>
      </c>
      <c r="R2" cm="1">
        <f t="array" ref="R2:R46">YEAR(P2:P46)</f>
        <v>2018</v>
      </c>
      <c r="S2" cm="1">
        <f t="array" ref="S2:S46">YEAR(O2:O46)</f>
        <v>1990</v>
      </c>
    </row>
    <row r="3" spans="1:19" x14ac:dyDescent="0.25">
      <c r="M3" s="2">
        <v>40000</v>
      </c>
      <c r="O3" s="7">
        <v>32556</v>
      </c>
      <c r="P3" s="6">
        <v>43749</v>
      </c>
      <c r="Q3">
        <f t="shared" ref="Q3:Q46" si="0">R3-S3</f>
        <v>30</v>
      </c>
      <c r="R3">
        <v>2019</v>
      </c>
      <c r="S3">
        <v>1989</v>
      </c>
    </row>
    <row r="4" spans="1:19" x14ac:dyDescent="0.25">
      <c r="M4" s="2">
        <v>80000</v>
      </c>
      <c r="O4" s="7">
        <v>33440</v>
      </c>
      <c r="P4" s="6">
        <v>43484</v>
      </c>
      <c r="Q4">
        <f t="shared" si="0"/>
        <v>28</v>
      </c>
      <c r="R4">
        <v>2019</v>
      </c>
      <c r="S4">
        <v>1991</v>
      </c>
    </row>
    <row r="5" spans="1:19" x14ac:dyDescent="0.25">
      <c r="M5" s="2">
        <v>45000</v>
      </c>
      <c r="O5" s="7">
        <v>32940</v>
      </c>
      <c r="P5" s="6">
        <v>44271</v>
      </c>
      <c r="Q5">
        <f t="shared" si="0"/>
        <v>31</v>
      </c>
      <c r="R5">
        <v>2021</v>
      </c>
      <c r="S5">
        <v>1990</v>
      </c>
    </row>
    <row r="6" spans="1:19" x14ac:dyDescent="0.25">
      <c r="I6" t="s">
        <v>93</v>
      </c>
      <c r="J6" t="s">
        <v>107</v>
      </c>
      <c r="K6" t="s">
        <v>94</v>
      </c>
      <c r="M6" s="2">
        <v>90000</v>
      </c>
      <c r="O6" s="7">
        <v>32752</v>
      </c>
      <c r="P6" s="6">
        <v>43644</v>
      </c>
      <c r="Q6">
        <f t="shared" si="0"/>
        <v>30</v>
      </c>
      <c r="R6">
        <v>2019</v>
      </c>
      <c r="S6">
        <v>1989</v>
      </c>
    </row>
    <row r="7" spans="1:19" x14ac:dyDescent="0.25">
      <c r="I7">
        <f>AVERAGE(Q2:Q46)</f>
        <v>26.888888888888889</v>
      </c>
      <c r="J7">
        <f>MEDIAN(Q2:Q46)</f>
        <v>26</v>
      </c>
      <c r="K7">
        <f>MODE(Q2:Q46)</f>
        <v>25</v>
      </c>
      <c r="M7" s="2">
        <v>89700</v>
      </c>
      <c r="O7" s="7">
        <v>33610</v>
      </c>
      <c r="P7" s="6">
        <v>43689</v>
      </c>
      <c r="Q7">
        <f t="shared" si="0"/>
        <v>27</v>
      </c>
      <c r="R7">
        <v>2019</v>
      </c>
      <c r="S7">
        <v>1992</v>
      </c>
    </row>
    <row r="8" spans="1:19" x14ac:dyDescent="0.25">
      <c r="A8" s="8"/>
      <c r="B8" s="8"/>
      <c r="C8" s="8" t="s">
        <v>110</v>
      </c>
      <c r="D8" s="8" t="s">
        <v>111</v>
      </c>
      <c r="E8" s="8" t="s">
        <v>112</v>
      </c>
      <c r="F8" s="8" t="s">
        <v>113</v>
      </c>
      <c r="M8" s="2">
        <v>89700</v>
      </c>
      <c r="O8" s="7">
        <v>34856</v>
      </c>
      <c r="P8" s="6">
        <v>43291</v>
      </c>
      <c r="Q8">
        <f t="shared" si="0"/>
        <v>23</v>
      </c>
      <c r="R8">
        <v>2018</v>
      </c>
      <c r="S8">
        <v>1995</v>
      </c>
    </row>
    <row r="9" spans="1:19" x14ac:dyDescent="0.25">
      <c r="A9" s="8"/>
      <c r="B9" s="8" t="s">
        <v>93</v>
      </c>
      <c r="C9" s="8">
        <f>AVERAGE(Sheet1!C8:C42)</f>
        <v>80205.71428571429</v>
      </c>
      <c r="D9" s="8">
        <f>AVERAGE(Sheet1!C2:C44)</f>
        <v>80625.58139534884</v>
      </c>
      <c r="E9" s="8">
        <f>AVERAGE(Sheet1!C3:C46)</f>
        <v>76520.454545454544</v>
      </c>
      <c r="F9" s="8">
        <f>AVERAGE(Sheet1!C33)</f>
        <v>50000</v>
      </c>
      <c r="M9" s="2">
        <v>89700</v>
      </c>
      <c r="O9" s="7">
        <v>33443</v>
      </c>
      <c r="P9" s="6">
        <v>43829</v>
      </c>
      <c r="Q9">
        <f t="shared" si="0"/>
        <v>28</v>
      </c>
      <c r="R9">
        <v>2019</v>
      </c>
      <c r="S9">
        <v>1991</v>
      </c>
    </row>
    <row r="10" spans="1:19" x14ac:dyDescent="0.25">
      <c r="A10" s="8"/>
      <c r="B10" s="8" t="s">
        <v>107</v>
      </c>
      <c r="C10" s="8">
        <f>MEDIAN(Sheet1!C8:C42)</f>
        <v>80000</v>
      </c>
      <c r="D10" s="8">
        <f>MEDIAN(Sheet1!C2:C44)</f>
        <v>80000</v>
      </c>
      <c r="E10" s="8">
        <f>MEDIAN(Sheet1!C3:C46)</f>
        <v>80000</v>
      </c>
      <c r="F10" s="8">
        <f>MEDIAN(Sheet1!C33)</f>
        <v>50000</v>
      </c>
      <c r="M10" s="2">
        <v>89700</v>
      </c>
      <c r="O10" s="7">
        <v>34126</v>
      </c>
      <c r="P10" s="6">
        <v>43361</v>
      </c>
      <c r="Q10">
        <f t="shared" si="0"/>
        <v>25</v>
      </c>
      <c r="R10">
        <v>2018</v>
      </c>
      <c r="S10">
        <v>1993</v>
      </c>
    </row>
    <row r="11" spans="1:19" x14ac:dyDescent="0.25">
      <c r="A11" s="8"/>
      <c r="B11" s="8" t="s">
        <v>94</v>
      </c>
      <c r="C11" s="8">
        <f>MODE(Sheet1!C8:C42)</f>
        <v>89700</v>
      </c>
      <c r="D11" s="8">
        <f>MODE(Sheet1!C2:C44)</f>
        <v>89700</v>
      </c>
      <c r="E11" s="8">
        <f>MODE(Sheet1!C3:C46)</f>
        <v>89700</v>
      </c>
      <c r="F11" s="8" t="e">
        <f>MODE(Sheet1!C33)</f>
        <v>#N/A</v>
      </c>
      <c r="M11" s="2">
        <v>80000</v>
      </c>
      <c r="O11" s="7">
        <v>31514</v>
      </c>
      <c r="P11" s="6">
        <v>43756</v>
      </c>
      <c r="Q11">
        <f t="shared" si="0"/>
        <v>33</v>
      </c>
      <c r="R11">
        <v>2019</v>
      </c>
      <c r="S11">
        <v>1986</v>
      </c>
    </row>
    <row r="12" spans="1:19" x14ac:dyDescent="0.25">
      <c r="A12" s="8"/>
      <c r="B12" s="8"/>
      <c r="C12" s="8"/>
      <c r="D12" s="8"/>
      <c r="E12" s="8"/>
      <c r="F12" s="8"/>
      <c r="M12" s="2">
        <v>150000</v>
      </c>
      <c r="O12" s="7">
        <v>33420</v>
      </c>
      <c r="P12" s="6">
        <v>43699</v>
      </c>
      <c r="Q12">
        <f t="shared" si="0"/>
        <v>28</v>
      </c>
      <c r="R12">
        <v>2019</v>
      </c>
      <c r="S12">
        <v>1991</v>
      </c>
    </row>
    <row r="13" spans="1:19" x14ac:dyDescent="0.25">
      <c r="M13" s="2">
        <v>150000</v>
      </c>
      <c r="O13" s="7">
        <v>32675</v>
      </c>
      <c r="P13" s="6">
        <v>43643</v>
      </c>
      <c r="Q13">
        <f t="shared" si="0"/>
        <v>30</v>
      </c>
      <c r="R13">
        <v>2019</v>
      </c>
      <c r="S13">
        <v>1989</v>
      </c>
    </row>
    <row r="14" spans="1:19" x14ac:dyDescent="0.25">
      <c r="M14" s="2">
        <v>89700</v>
      </c>
      <c r="O14" s="7">
        <v>33484</v>
      </c>
      <c r="P14" s="6">
        <v>43357</v>
      </c>
      <c r="Q14">
        <f t="shared" si="0"/>
        <v>27</v>
      </c>
      <c r="R14">
        <v>2018</v>
      </c>
      <c r="S14">
        <v>1991</v>
      </c>
    </row>
    <row r="15" spans="1:19" x14ac:dyDescent="0.25">
      <c r="M15" s="2">
        <v>85000</v>
      </c>
      <c r="O15" s="7">
        <v>33348</v>
      </c>
      <c r="P15" s="6">
        <v>43775</v>
      </c>
      <c r="Q15">
        <f t="shared" si="0"/>
        <v>28</v>
      </c>
      <c r="R15">
        <v>2019</v>
      </c>
      <c r="S15">
        <v>1991</v>
      </c>
    </row>
    <row r="16" spans="1:19" x14ac:dyDescent="0.25">
      <c r="M16" s="2">
        <v>55000</v>
      </c>
      <c r="O16" s="7">
        <v>33211</v>
      </c>
      <c r="P16" s="6">
        <v>43455</v>
      </c>
      <c r="Q16">
        <f t="shared" si="0"/>
        <v>28</v>
      </c>
      <c r="R16">
        <v>2018</v>
      </c>
      <c r="S16">
        <v>1990</v>
      </c>
    </row>
    <row r="17" spans="13:19" x14ac:dyDescent="0.25">
      <c r="M17" s="2">
        <v>45000</v>
      </c>
      <c r="O17" s="7">
        <v>33365</v>
      </c>
      <c r="P17" s="6">
        <v>43448</v>
      </c>
      <c r="Q17">
        <f t="shared" si="0"/>
        <v>27</v>
      </c>
      <c r="R17">
        <v>2018</v>
      </c>
      <c r="S17">
        <v>1991</v>
      </c>
    </row>
    <row r="18" spans="13:19" x14ac:dyDescent="0.25">
      <c r="M18" s="5">
        <v>110000</v>
      </c>
      <c r="O18" s="7">
        <v>34560</v>
      </c>
      <c r="P18" s="6">
        <v>43491</v>
      </c>
      <c r="Q18">
        <f t="shared" si="0"/>
        <v>25</v>
      </c>
      <c r="R18">
        <v>2019</v>
      </c>
      <c r="S18">
        <v>1994</v>
      </c>
    </row>
    <row r="19" spans="13:19" x14ac:dyDescent="0.25">
      <c r="M19" s="2">
        <v>80000</v>
      </c>
      <c r="O19" s="7">
        <v>32863</v>
      </c>
      <c r="P19" s="6">
        <v>43248</v>
      </c>
      <c r="Q19">
        <f t="shared" si="0"/>
        <v>29</v>
      </c>
      <c r="R19">
        <v>2018</v>
      </c>
      <c r="S19">
        <v>1989</v>
      </c>
    </row>
    <row r="20" spans="13:19" x14ac:dyDescent="0.25">
      <c r="M20" s="2">
        <v>70000</v>
      </c>
      <c r="O20" s="7">
        <v>32112</v>
      </c>
      <c r="P20" s="6">
        <v>43282</v>
      </c>
      <c r="Q20">
        <f t="shared" si="0"/>
        <v>31</v>
      </c>
      <c r="R20">
        <v>2018</v>
      </c>
      <c r="S20">
        <v>1987</v>
      </c>
    </row>
    <row r="21" spans="13:19" x14ac:dyDescent="0.25">
      <c r="M21" s="2">
        <v>65000</v>
      </c>
      <c r="O21" s="7">
        <v>34921</v>
      </c>
      <c r="P21" s="6">
        <v>43516</v>
      </c>
      <c r="Q21">
        <f t="shared" si="0"/>
        <v>24</v>
      </c>
      <c r="R21">
        <v>2019</v>
      </c>
      <c r="S21">
        <v>1995</v>
      </c>
    </row>
    <row r="22" spans="13:19" x14ac:dyDescent="0.25">
      <c r="M22" s="2">
        <v>70000</v>
      </c>
      <c r="O22" s="7">
        <v>34602</v>
      </c>
      <c r="P22" s="6">
        <v>43861</v>
      </c>
      <c r="Q22">
        <f t="shared" si="0"/>
        <v>26</v>
      </c>
      <c r="R22">
        <v>2020</v>
      </c>
      <c r="S22">
        <v>1994</v>
      </c>
    </row>
    <row r="23" spans="13:19" x14ac:dyDescent="0.25">
      <c r="M23" s="2">
        <v>45000</v>
      </c>
      <c r="O23" s="7">
        <v>34602</v>
      </c>
      <c r="P23" s="6">
        <v>43290</v>
      </c>
      <c r="Q23">
        <f t="shared" si="0"/>
        <v>24</v>
      </c>
      <c r="R23">
        <v>2018</v>
      </c>
      <c r="S23">
        <v>1994</v>
      </c>
    </row>
    <row r="24" spans="13:19" x14ac:dyDescent="0.25">
      <c r="M24" s="2">
        <v>10000</v>
      </c>
      <c r="O24" s="7">
        <v>34383</v>
      </c>
      <c r="P24" s="6">
        <v>43286</v>
      </c>
      <c r="Q24">
        <f t="shared" si="0"/>
        <v>24</v>
      </c>
      <c r="R24">
        <v>2018</v>
      </c>
      <c r="S24">
        <v>1994</v>
      </c>
    </row>
    <row r="25" spans="13:19" x14ac:dyDescent="0.25">
      <c r="M25" s="2">
        <v>130000</v>
      </c>
      <c r="O25" s="7">
        <v>35030</v>
      </c>
      <c r="P25" s="6">
        <v>43105</v>
      </c>
      <c r="Q25">
        <f t="shared" si="0"/>
        <v>23</v>
      </c>
      <c r="R25">
        <v>2018</v>
      </c>
      <c r="S25">
        <v>1995</v>
      </c>
    </row>
    <row r="26" spans="13:19" x14ac:dyDescent="0.25">
      <c r="M26" s="2">
        <v>130000</v>
      </c>
      <c r="O26" s="7">
        <v>31221</v>
      </c>
      <c r="P26" s="6">
        <v>43677</v>
      </c>
      <c r="Q26">
        <f t="shared" si="0"/>
        <v>34</v>
      </c>
      <c r="R26">
        <v>2019</v>
      </c>
      <c r="S26">
        <v>1985</v>
      </c>
    </row>
    <row r="27" spans="13:19" x14ac:dyDescent="0.25">
      <c r="M27" s="2">
        <v>140000</v>
      </c>
      <c r="O27" s="7">
        <v>33977</v>
      </c>
      <c r="P27" s="6">
        <v>43431</v>
      </c>
      <c r="Q27">
        <f t="shared" si="0"/>
        <v>25</v>
      </c>
      <c r="R27">
        <v>2018</v>
      </c>
      <c r="S27">
        <v>1993</v>
      </c>
    </row>
    <row r="28" spans="13:19" x14ac:dyDescent="0.25">
      <c r="M28" s="2">
        <v>45000</v>
      </c>
      <c r="O28" s="7">
        <v>35134</v>
      </c>
      <c r="P28" s="6">
        <v>43116</v>
      </c>
      <c r="Q28">
        <f t="shared" si="0"/>
        <v>22</v>
      </c>
      <c r="R28">
        <v>2018</v>
      </c>
      <c r="S28">
        <v>1996</v>
      </c>
    </row>
    <row r="29" spans="13:19" x14ac:dyDescent="0.25">
      <c r="M29" s="2">
        <v>89700</v>
      </c>
      <c r="O29" s="7">
        <v>35202</v>
      </c>
      <c r="P29" s="6">
        <v>43214</v>
      </c>
      <c r="Q29">
        <f t="shared" si="0"/>
        <v>22</v>
      </c>
      <c r="R29">
        <v>2018</v>
      </c>
      <c r="S29">
        <v>1996</v>
      </c>
    </row>
    <row r="30" spans="13:19" x14ac:dyDescent="0.25">
      <c r="M30" s="2">
        <v>150000</v>
      </c>
      <c r="O30" s="7">
        <v>35167</v>
      </c>
      <c r="P30" s="6">
        <v>43219</v>
      </c>
      <c r="Q30">
        <f t="shared" si="0"/>
        <v>22</v>
      </c>
      <c r="R30">
        <v>2018</v>
      </c>
      <c r="S30">
        <v>1996</v>
      </c>
    </row>
    <row r="31" spans="13:19" x14ac:dyDescent="0.25">
      <c r="M31" s="2">
        <v>85000</v>
      </c>
      <c r="O31" s="7">
        <v>35397</v>
      </c>
      <c r="P31" s="6">
        <v>43370</v>
      </c>
      <c r="Q31">
        <f t="shared" si="0"/>
        <v>22</v>
      </c>
      <c r="R31">
        <v>2018</v>
      </c>
      <c r="S31">
        <v>1996</v>
      </c>
    </row>
    <row r="32" spans="13:19" x14ac:dyDescent="0.25">
      <c r="M32" s="2">
        <v>60000</v>
      </c>
      <c r="O32" s="7">
        <v>34033</v>
      </c>
      <c r="P32" s="6">
        <v>43337</v>
      </c>
      <c r="Q32">
        <f t="shared" si="0"/>
        <v>25</v>
      </c>
      <c r="R32">
        <v>2018</v>
      </c>
      <c r="S32">
        <v>1993</v>
      </c>
    </row>
    <row r="33" spans="13:19" x14ac:dyDescent="0.25">
      <c r="M33" s="2">
        <v>50000</v>
      </c>
      <c r="O33" s="7">
        <v>29946</v>
      </c>
      <c r="P33" s="6">
        <v>43833</v>
      </c>
      <c r="Q33">
        <f t="shared" si="0"/>
        <v>39</v>
      </c>
      <c r="R33">
        <v>2020</v>
      </c>
      <c r="S33">
        <v>1981</v>
      </c>
    </row>
    <row r="34" spans="13:19" x14ac:dyDescent="0.25">
      <c r="M34" s="2">
        <v>89000</v>
      </c>
      <c r="O34" s="7">
        <v>34648</v>
      </c>
      <c r="P34" s="6">
        <v>43932</v>
      </c>
      <c r="Q34">
        <f t="shared" si="0"/>
        <v>26</v>
      </c>
      <c r="R34">
        <v>2020</v>
      </c>
      <c r="S34">
        <v>1994</v>
      </c>
    </row>
    <row r="35" spans="13:19" x14ac:dyDescent="0.25">
      <c r="M35" s="2">
        <v>55000</v>
      </c>
      <c r="O35" s="7">
        <v>34375</v>
      </c>
      <c r="P35" s="6">
        <v>43709</v>
      </c>
      <c r="Q35">
        <f t="shared" si="0"/>
        <v>25</v>
      </c>
      <c r="R35">
        <v>2019</v>
      </c>
      <c r="S35">
        <v>1994</v>
      </c>
    </row>
    <row r="36" spans="13:19" x14ac:dyDescent="0.25">
      <c r="M36" s="2">
        <v>45000</v>
      </c>
      <c r="O36" s="7">
        <v>35340</v>
      </c>
      <c r="P36" s="6">
        <v>43756</v>
      </c>
      <c r="Q36">
        <f t="shared" si="0"/>
        <v>23</v>
      </c>
      <c r="R36">
        <v>2019</v>
      </c>
      <c r="S36">
        <v>1996</v>
      </c>
    </row>
    <row r="37" spans="13:19" x14ac:dyDescent="0.25">
      <c r="M37" s="2">
        <v>40000</v>
      </c>
      <c r="O37" s="7">
        <v>35278</v>
      </c>
      <c r="P37" s="6">
        <v>43589</v>
      </c>
      <c r="Q37">
        <f t="shared" si="0"/>
        <v>23</v>
      </c>
      <c r="R37">
        <v>2019</v>
      </c>
      <c r="S37">
        <v>1996</v>
      </c>
    </row>
    <row r="38" spans="13:19" x14ac:dyDescent="0.25">
      <c r="M38" s="2">
        <v>55000</v>
      </c>
      <c r="O38" s="7">
        <v>31531</v>
      </c>
      <c r="P38" s="6">
        <v>43522</v>
      </c>
      <c r="Q38">
        <f t="shared" si="0"/>
        <v>33</v>
      </c>
      <c r="R38">
        <v>2019</v>
      </c>
      <c r="S38">
        <v>1986</v>
      </c>
    </row>
    <row r="39" spans="13:19" x14ac:dyDescent="0.25">
      <c r="M39" s="2">
        <v>50000</v>
      </c>
      <c r="O39" s="7">
        <v>34576</v>
      </c>
      <c r="P39" s="6">
        <v>43682</v>
      </c>
      <c r="Q39">
        <f t="shared" si="0"/>
        <v>25</v>
      </c>
      <c r="R39">
        <v>2019</v>
      </c>
      <c r="S39">
        <v>1994</v>
      </c>
    </row>
    <row r="40" spans="13:19" x14ac:dyDescent="0.25">
      <c r="M40" s="2">
        <v>50000</v>
      </c>
      <c r="O40" s="7">
        <v>35113</v>
      </c>
      <c r="P40" s="6">
        <v>43426</v>
      </c>
      <c r="Q40">
        <f t="shared" si="0"/>
        <v>22</v>
      </c>
      <c r="R40">
        <v>2018</v>
      </c>
      <c r="S40">
        <v>1996</v>
      </c>
    </row>
    <row r="41" spans="13:19" x14ac:dyDescent="0.25">
      <c r="M41" s="2">
        <v>80000</v>
      </c>
      <c r="O41" s="7">
        <v>34989</v>
      </c>
      <c r="P41" s="6">
        <v>44242</v>
      </c>
      <c r="Q41">
        <f t="shared" si="0"/>
        <v>26</v>
      </c>
      <c r="R41">
        <v>2021</v>
      </c>
      <c r="S41">
        <v>1995</v>
      </c>
    </row>
    <row r="42" spans="13:19" x14ac:dyDescent="0.25">
      <c r="M42" s="2">
        <v>89700</v>
      </c>
      <c r="O42" s="7">
        <v>34530</v>
      </c>
      <c r="P42" s="6">
        <v>43397</v>
      </c>
      <c r="Q42">
        <f t="shared" si="0"/>
        <v>24</v>
      </c>
      <c r="R42">
        <v>2018</v>
      </c>
      <c r="S42">
        <v>1994</v>
      </c>
    </row>
    <row r="43" spans="13:19" x14ac:dyDescent="0.25">
      <c r="M43" s="2">
        <v>40000</v>
      </c>
      <c r="O43" s="7">
        <v>34740</v>
      </c>
      <c r="P43" s="6">
        <v>44270</v>
      </c>
      <c r="Q43">
        <f t="shared" si="0"/>
        <v>26</v>
      </c>
      <c r="R43">
        <v>2021</v>
      </c>
      <c r="S43">
        <v>1995</v>
      </c>
    </row>
    <row r="44" spans="13:19" x14ac:dyDescent="0.25">
      <c r="M44" s="5">
        <v>45000</v>
      </c>
      <c r="O44" s="7">
        <v>34293</v>
      </c>
      <c r="P44" s="6">
        <v>43453</v>
      </c>
      <c r="Q44">
        <f t="shared" si="0"/>
        <v>25</v>
      </c>
      <c r="R44">
        <v>2018</v>
      </c>
      <c r="S44">
        <v>1993</v>
      </c>
    </row>
    <row r="45" spans="13:19" x14ac:dyDescent="0.25">
      <c r="M45" s="5">
        <v>50000</v>
      </c>
      <c r="O45" s="7">
        <v>32366</v>
      </c>
      <c r="P45" s="6">
        <v>44263</v>
      </c>
      <c r="Q45">
        <f t="shared" si="0"/>
        <v>33</v>
      </c>
      <c r="R45">
        <v>2021</v>
      </c>
      <c r="S45">
        <v>1988</v>
      </c>
    </row>
    <row r="46" spans="13:19" x14ac:dyDescent="0.25">
      <c r="M46" s="2">
        <v>80000</v>
      </c>
      <c r="O46" s="7">
        <v>32203</v>
      </c>
      <c r="P46" s="6">
        <v>43820</v>
      </c>
      <c r="Q46">
        <f t="shared" si="0"/>
        <v>31</v>
      </c>
      <c r="R46">
        <v>2019</v>
      </c>
      <c r="S46">
        <v>1988</v>
      </c>
    </row>
    <row r="47" spans="13:19" x14ac:dyDescent="0.25">
      <c r="M47" s="5"/>
    </row>
    <row r="50" spans="13:13" x14ac:dyDescent="0.25">
      <c r="M50" s="5"/>
    </row>
    <row r="51" spans="13:13" x14ac:dyDescent="0.25">
      <c r="M51" s="5"/>
    </row>
    <row r="63" spans="13:13" x14ac:dyDescent="0.25">
      <c r="M63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E86B-057B-4B48-A284-0409D3086E6B}">
  <dimension ref="C1:S48"/>
  <sheetViews>
    <sheetView workbookViewId="0">
      <selection activeCell="J15" sqref="J15"/>
    </sheetView>
  </sheetViews>
  <sheetFormatPr defaultRowHeight="15" x14ac:dyDescent="0.25"/>
  <cols>
    <col min="14" max="14" width="13.85546875" style="4" customWidth="1"/>
    <col min="15" max="15" width="15.140625" customWidth="1"/>
  </cols>
  <sheetData>
    <row r="1" spans="3:19" ht="30" x14ac:dyDescent="0.25">
      <c r="N1" s="3" t="s">
        <v>8</v>
      </c>
      <c r="O1" s="1" t="s">
        <v>10</v>
      </c>
      <c r="P1" t="s">
        <v>102</v>
      </c>
      <c r="R1" t="s">
        <v>114</v>
      </c>
      <c r="S1" t="s">
        <v>115</v>
      </c>
    </row>
    <row r="2" spans="3:19" x14ac:dyDescent="0.25">
      <c r="N2" s="7">
        <v>32929</v>
      </c>
      <c r="O2" s="6">
        <v>43459</v>
      </c>
      <c r="P2">
        <f>R2-S2</f>
        <v>28</v>
      </c>
      <c r="Q2" t="b">
        <f>OR(P2&gt;$I$10,P2&lt;$I$11)</f>
        <v>0</v>
      </c>
      <c r="R2" cm="1">
        <f t="array" ref="R2:R48">YEAR(O2:O48)</f>
        <v>2018</v>
      </c>
      <c r="S2" cm="1">
        <f t="array" ref="S2:S46">YEAR(N2:N46)</f>
        <v>1990</v>
      </c>
    </row>
    <row r="3" spans="3:19" x14ac:dyDescent="0.25">
      <c r="N3" s="7">
        <v>32556</v>
      </c>
      <c r="O3" s="6">
        <v>43749</v>
      </c>
      <c r="P3">
        <f t="shared" ref="P3:P46" si="0">R3-S3</f>
        <v>30</v>
      </c>
      <c r="Q3" t="b">
        <f t="shared" ref="Q3:Q46" si="1">OR(P3&gt;$I$10,P3&lt;$I$11)</f>
        <v>0</v>
      </c>
      <c r="R3">
        <v>2019</v>
      </c>
      <c r="S3">
        <v>1989</v>
      </c>
    </row>
    <row r="4" spans="3:19" x14ac:dyDescent="0.25">
      <c r="N4" s="7">
        <v>33440</v>
      </c>
      <c r="O4" s="6">
        <v>43484</v>
      </c>
      <c r="P4">
        <f t="shared" si="0"/>
        <v>28</v>
      </c>
      <c r="Q4" t="b">
        <f t="shared" si="1"/>
        <v>0</v>
      </c>
      <c r="R4">
        <v>2019</v>
      </c>
      <c r="S4">
        <v>1991</v>
      </c>
    </row>
    <row r="5" spans="3:19" x14ac:dyDescent="0.25">
      <c r="N5" s="7">
        <v>32940</v>
      </c>
      <c r="O5" s="6">
        <v>44271</v>
      </c>
      <c r="P5">
        <f t="shared" si="0"/>
        <v>31</v>
      </c>
      <c r="Q5" t="b">
        <f t="shared" si="1"/>
        <v>0</v>
      </c>
      <c r="R5">
        <v>2021</v>
      </c>
      <c r="S5">
        <v>1990</v>
      </c>
    </row>
    <row r="6" spans="3:19" x14ac:dyDescent="0.25">
      <c r="N6" s="7">
        <v>32752</v>
      </c>
      <c r="O6" s="6">
        <v>43644</v>
      </c>
      <c r="P6">
        <f t="shared" si="0"/>
        <v>30</v>
      </c>
      <c r="Q6" t="b">
        <f t="shared" si="1"/>
        <v>0</v>
      </c>
      <c r="R6">
        <v>2019</v>
      </c>
      <c r="S6">
        <v>1989</v>
      </c>
    </row>
    <row r="7" spans="3:19" x14ac:dyDescent="0.25">
      <c r="C7" t="s">
        <v>117</v>
      </c>
      <c r="E7" s="8">
        <v>39</v>
      </c>
      <c r="H7" t="s">
        <v>95</v>
      </c>
      <c r="I7">
        <f>QUARTILE(P2:P46,1)</f>
        <v>24</v>
      </c>
      <c r="N7" s="7">
        <v>33610</v>
      </c>
      <c r="O7" s="6">
        <v>43689</v>
      </c>
      <c r="P7">
        <f t="shared" si="0"/>
        <v>27</v>
      </c>
      <c r="Q7" t="b">
        <f t="shared" si="1"/>
        <v>0</v>
      </c>
      <c r="R7">
        <v>2019</v>
      </c>
      <c r="S7">
        <v>1992</v>
      </c>
    </row>
    <row r="8" spans="3:19" x14ac:dyDescent="0.25">
      <c r="H8" t="s">
        <v>96</v>
      </c>
      <c r="I8">
        <f>QUARTILE(P2:P46,3)</f>
        <v>29</v>
      </c>
      <c r="N8" s="7">
        <v>34856</v>
      </c>
      <c r="O8" s="6">
        <v>43291</v>
      </c>
      <c r="P8">
        <f t="shared" si="0"/>
        <v>23</v>
      </c>
      <c r="Q8" t="b">
        <f t="shared" si="1"/>
        <v>0</v>
      </c>
      <c r="R8">
        <v>2018</v>
      </c>
      <c r="S8">
        <v>1995</v>
      </c>
    </row>
    <row r="9" spans="3:19" x14ac:dyDescent="0.25">
      <c r="H9" t="s">
        <v>97</v>
      </c>
      <c r="I9">
        <f>I8-I7</f>
        <v>5</v>
      </c>
      <c r="N9" s="7">
        <v>33443</v>
      </c>
      <c r="O9" s="6">
        <v>43829</v>
      </c>
      <c r="P9">
        <f t="shared" si="0"/>
        <v>28</v>
      </c>
      <c r="Q9" t="b">
        <f t="shared" si="1"/>
        <v>0</v>
      </c>
      <c r="R9">
        <v>2019</v>
      </c>
      <c r="S9">
        <v>1991</v>
      </c>
    </row>
    <row r="10" spans="3:19" x14ac:dyDescent="0.25">
      <c r="H10" t="s">
        <v>105</v>
      </c>
      <c r="I10">
        <f>I8+1.5*I9</f>
        <v>36.5</v>
      </c>
      <c r="N10" s="7">
        <v>34126</v>
      </c>
      <c r="O10" s="6">
        <v>43361</v>
      </c>
      <c r="P10">
        <f t="shared" si="0"/>
        <v>25</v>
      </c>
      <c r="Q10" t="b">
        <f t="shared" si="1"/>
        <v>0</v>
      </c>
      <c r="R10">
        <v>2018</v>
      </c>
      <c r="S10">
        <v>1993</v>
      </c>
    </row>
    <row r="11" spans="3:19" x14ac:dyDescent="0.25">
      <c r="H11" t="s">
        <v>104</v>
      </c>
      <c r="I11">
        <f>I7-1.5*I9</f>
        <v>16.5</v>
      </c>
      <c r="N11" s="7">
        <v>31514</v>
      </c>
      <c r="O11" s="6">
        <v>43756</v>
      </c>
      <c r="P11">
        <f t="shared" si="0"/>
        <v>33</v>
      </c>
      <c r="Q11" t="b">
        <f t="shared" si="1"/>
        <v>0</v>
      </c>
      <c r="R11">
        <v>2019</v>
      </c>
      <c r="S11">
        <v>1986</v>
      </c>
    </row>
    <row r="12" spans="3:19" x14ac:dyDescent="0.25">
      <c r="N12" s="7">
        <v>33420</v>
      </c>
      <c r="O12" s="6">
        <v>43699</v>
      </c>
      <c r="P12">
        <f t="shared" si="0"/>
        <v>28</v>
      </c>
      <c r="Q12" t="b">
        <f t="shared" si="1"/>
        <v>0</v>
      </c>
      <c r="R12">
        <v>2019</v>
      </c>
      <c r="S12">
        <v>1991</v>
      </c>
    </row>
    <row r="13" spans="3:19" x14ac:dyDescent="0.25">
      <c r="N13" s="7">
        <v>32675</v>
      </c>
      <c r="O13" s="6">
        <v>43643</v>
      </c>
      <c r="P13">
        <f t="shared" si="0"/>
        <v>30</v>
      </c>
      <c r="Q13" t="b">
        <f t="shared" si="1"/>
        <v>0</v>
      </c>
      <c r="R13">
        <v>2019</v>
      </c>
      <c r="S13">
        <v>1989</v>
      </c>
    </row>
    <row r="14" spans="3:19" x14ac:dyDescent="0.25">
      <c r="N14" s="7">
        <v>33484</v>
      </c>
      <c r="O14" s="6">
        <v>43357</v>
      </c>
      <c r="P14">
        <f t="shared" si="0"/>
        <v>27</v>
      </c>
      <c r="Q14" t="b">
        <f t="shared" si="1"/>
        <v>0</v>
      </c>
      <c r="R14">
        <v>2018</v>
      </c>
      <c r="S14">
        <v>1991</v>
      </c>
    </row>
    <row r="15" spans="3:19" x14ac:dyDescent="0.25">
      <c r="N15" s="7">
        <v>33348</v>
      </c>
      <c r="O15" s="6">
        <v>43775</v>
      </c>
      <c r="P15">
        <f t="shared" si="0"/>
        <v>28</v>
      </c>
      <c r="Q15" t="b">
        <f t="shared" si="1"/>
        <v>0</v>
      </c>
      <c r="R15">
        <v>2019</v>
      </c>
      <c r="S15">
        <v>1991</v>
      </c>
    </row>
    <row r="16" spans="3:19" x14ac:dyDescent="0.25">
      <c r="N16" s="7">
        <v>33211</v>
      </c>
      <c r="O16" s="6">
        <v>43455</v>
      </c>
      <c r="P16">
        <f t="shared" si="0"/>
        <v>28</v>
      </c>
      <c r="Q16" t="b">
        <f t="shared" si="1"/>
        <v>0</v>
      </c>
      <c r="R16">
        <v>2018</v>
      </c>
      <c r="S16">
        <v>1990</v>
      </c>
    </row>
    <row r="17" spans="4:19" x14ac:dyDescent="0.25">
      <c r="N17" s="7">
        <v>33365</v>
      </c>
      <c r="O17" s="6">
        <v>43448</v>
      </c>
      <c r="P17">
        <f t="shared" si="0"/>
        <v>27</v>
      </c>
      <c r="Q17" t="b">
        <f t="shared" si="1"/>
        <v>0</v>
      </c>
      <c r="R17">
        <v>2018</v>
      </c>
      <c r="S17">
        <v>1991</v>
      </c>
    </row>
    <row r="18" spans="4:19" x14ac:dyDescent="0.25">
      <c r="N18" s="7">
        <v>34560</v>
      </c>
      <c r="O18" s="6">
        <v>43491</v>
      </c>
      <c r="P18">
        <f t="shared" si="0"/>
        <v>25</v>
      </c>
      <c r="Q18" t="b">
        <f t="shared" si="1"/>
        <v>0</v>
      </c>
      <c r="R18">
        <v>2019</v>
      </c>
      <c r="S18">
        <v>1994</v>
      </c>
    </row>
    <row r="19" spans="4:19" x14ac:dyDescent="0.25">
      <c r="N19" s="7">
        <v>32863</v>
      </c>
      <c r="O19" s="6">
        <v>43248</v>
      </c>
      <c r="P19">
        <f t="shared" si="0"/>
        <v>29</v>
      </c>
      <c r="Q19" t="b">
        <f t="shared" si="1"/>
        <v>0</v>
      </c>
      <c r="R19">
        <v>2018</v>
      </c>
      <c r="S19">
        <v>1989</v>
      </c>
    </row>
    <row r="20" spans="4:19" x14ac:dyDescent="0.25">
      <c r="N20" s="7">
        <v>32112</v>
      </c>
      <c r="O20" s="6">
        <v>43282</v>
      </c>
      <c r="P20">
        <f t="shared" si="0"/>
        <v>31</v>
      </c>
      <c r="Q20" t="b">
        <f t="shared" si="1"/>
        <v>0</v>
      </c>
      <c r="R20">
        <v>2018</v>
      </c>
      <c r="S20">
        <v>1987</v>
      </c>
    </row>
    <row r="21" spans="4:19" x14ac:dyDescent="0.25">
      <c r="N21" s="7">
        <v>34921</v>
      </c>
      <c r="O21" s="6">
        <v>43516</v>
      </c>
      <c r="P21">
        <f t="shared" si="0"/>
        <v>24</v>
      </c>
      <c r="Q21" t="b">
        <f t="shared" si="1"/>
        <v>0</v>
      </c>
      <c r="R21">
        <v>2019</v>
      </c>
      <c r="S21">
        <v>1995</v>
      </c>
    </row>
    <row r="22" spans="4:19" x14ac:dyDescent="0.25">
      <c r="N22" s="7">
        <v>34602</v>
      </c>
      <c r="O22" s="6">
        <v>43861</v>
      </c>
      <c r="P22">
        <f t="shared" si="0"/>
        <v>26</v>
      </c>
      <c r="Q22" t="b">
        <f t="shared" si="1"/>
        <v>0</v>
      </c>
      <c r="R22">
        <v>2020</v>
      </c>
      <c r="S22">
        <v>1994</v>
      </c>
    </row>
    <row r="23" spans="4:19" x14ac:dyDescent="0.25">
      <c r="N23" s="7">
        <v>34602</v>
      </c>
      <c r="O23" s="6">
        <v>43290</v>
      </c>
      <c r="P23">
        <f t="shared" si="0"/>
        <v>24</v>
      </c>
      <c r="Q23" t="b">
        <f t="shared" si="1"/>
        <v>0</v>
      </c>
      <c r="R23">
        <v>2018</v>
      </c>
      <c r="S23">
        <v>1994</v>
      </c>
    </row>
    <row r="24" spans="4:19" x14ac:dyDescent="0.25">
      <c r="N24" s="7">
        <v>34383</v>
      </c>
      <c r="O24" s="6">
        <v>43286</v>
      </c>
      <c r="P24">
        <f t="shared" si="0"/>
        <v>24</v>
      </c>
      <c r="Q24" t="b">
        <f t="shared" si="1"/>
        <v>0</v>
      </c>
      <c r="R24">
        <v>2018</v>
      </c>
      <c r="S24">
        <v>1994</v>
      </c>
    </row>
    <row r="25" spans="4:19" x14ac:dyDescent="0.25">
      <c r="N25" s="7">
        <v>35030</v>
      </c>
      <c r="O25" s="6">
        <v>43105</v>
      </c>
      <c r="P25">
        <f t="shared" si="0"/>
        <v>23</v>
      </c>
      <c r="Q25" t="b">
        <f t="shared" si="1"/>
        <v>0</v>
      </c>
      <c r="R25">
        <v>2018</v>
      </c>
      <c r="S25">
        <v>1995</v>
      </c>
    </row>
    <row r="26" spans="4:19" x14ac:dyDescent="0.25">
      <c r="N26" s="7">
        <v>31221</v>
      </c>
      <c r="O26" s="6">
        <v>43677</v>
      </c>
      <c r="P26">
        <f t="shared" si="0"/>
        <v>34</v>
      </c>
      <c r="Q26" t="b">
        <f t="shared" si="1"/>
        <v>0</v>
      </c>
      <c r="R26">
        <v>2019</v>
      </c>
      <c r="S26">
        <v>1985</v>
      </c>
    </row>
    <row r="27" spans="4:19" x14ac:dyDescent="0.25">
      <c r="N27" s="7">
        <v>33977</v>
      </c>
      <c r="O27" s="6">
        <v>43431</v>
      </c>
      <c r="P27">
        <f t="shared" si="0"/>
        <v>25</v>
      </c>
      <c r="Q27" t="b">
        <f t="shared" si="1"/>
        <v>0</v>
      </c>
      <c r="R27">
        <v>2018</v>
      </c>
      <c r="S27">
        <v>1993</v>
      </c>
    </row>
    <row r="28" spans="4:19" x14ac:dyDescent="0.25">
      <c r="N28" s="7">
        <v>35134</v>
      </c>
      <c r="O28" s="6">
        <v>43116</v>
      </c>
      <c r="P28">
        <f t="shared" si="0"/>
        <v>22</v>
      </c>
      <c r="Q28" t="b">
        <f t="shared" si="1"/>
        <v>0</v>
      </c>
      <c r="R28">
        <v>2018</v>
      </c>
      <c r="S28">
        <v>1996</v>
      </c>
    </row>
    <row r="29" spans="4:19" x14ac:dyDescent="0.25">
      <c r="N29" s="7">
        <v>35202</v>
      </c>
      <c r="O29" s="6">
        <v>43214</v>
      </c>
      <c r="P29">
        <f t="shared" si="0"/>
        <v>22</v>
      </c>
      <c r="Q29" t="b">
        <f t="shared" si="1"/>
        <v>0</v>
      </c>
      <c r="R29">
        <v>2018</v>
      </c>
      <c r="S29">
        <v>1996</v>
      </c>
    </row>
    <row r="30" spans="4:19" x14ac:dyDescent="0.25">
      <c r="D30" t="e" cm="1">
        <f t="array" ref="D30">Q</f>
        <v>#NAME?</v>
      </c>
      <c r="N30" s="7">
        <v>35167</v>
      </c>
      <c r="O30" s="6">
        <v>43219</v>
      </c>
      <c r="P30">
        <f t="shared" si="0"/>
        <v>22</v>
      </c>
      <c r="Q30" t="b">
        <f t="shared" si="1"/>
        <v>0</v>
      </c>
      <c r="R30">
        <v>2018</v>
      </c>
      <c r="S30">
        <v>1996</v>
      </c>
    </row>
    <row r="31" spans="4:19" x14ac:dyDescent="0.25">
      <c r="N31" s="7">
        <v>35397</v>
      </c>
      <c r="O31" s="6">
        <v>43370</v>
      </c>
      <c r="P31">
        <f t="shared" si="0"/>
        <v>22</v>
      </c>
      <c r="Q31" t="b">
        <f t="shared" si="1"/>
        <v>0</v>
      </c>
      <c r="R31">
        <v>2018</v>
      </c>
      <c r="S31">
        <v>1996</v>
      </c>
    </row>
    <row r="32" spans="4:19" x14ac:dyDescent="0.25">
      <c r="N32" s="7">
        <v>34033</v>
      </c>
      <c r="O32" s="6">
        <v>43337</v>
      </c>
      <c r="P32">
        <f t="shared" si="0"/>
        <v>25</v>
      </c>
      <c r="Q32" t="b">
        <f t="shared" si="1"/>
        <v>0</v>
      </c>
      <c r="R32">
        <v>2018</v>
      </c>
      <c r="S32">
        <v>1993</v>
      </c>
    </row>
    <row r="33" spans="6:19" x14ac:dyDescent="0.25">
      <c r="N33" s="7">
        <v>29946</v>
      </c>
      <c r="O33" s="6">
        <v>43833</v>
      </c>
      <c r="P33" s="8">
        <f t="shared" si="0"/>
        <v>39</v>
      </c>
      <c r="Q33" t="b">
        <f t="shared" si="1"/>
        <v>1</v>
      </c>
      <c r="R33">
        <v>2020</v>
      </c>
      <c r="S33">
        <v>1981</v>
      </c>
    </row>
    <row r="34" spans="6:19" x14ac:dyDescent="0.25">
      <c r="F34" t="s">
        <v>116</v>
      </c>
      <c r="N34" s="7">
        <v>34648</v>
      </c>
      <c r="O34" s="6">
        <v>43932</v>
      </c>
      <c r="P34">
        <f t="shared" si="0"/>
        <v>26</v>
      </c>
      <c r="Q34" t="b">
        <f t="shared" si="1"/>
        <v>0</v>
      </c>
      <c r="R34">
        <v>2020</v>
      </c>
      <c r="S34">
        <v>1994</v>
      </c>
    </row>
    <row r="35" spans="6:19" x14ac:dyDescent="0.25">
      <c r="N35" s="7">
        <v>34375</v>
      </c>
      <c r="O35" s="6">
        <v>43709</v>
      </c>
      <c r="P35">
        <f t="shared" si="0"/>
        <v>25</v>
      </c>
      <c r="Q35" t="b">
        <f t="shared" si="1"/>
        <v>0</v>
      </c>
      <c r="R35">
        <v>2019</v>
      </c>
      <c r="S35">
        <v>1994</v>
      </c>
    </row>
    <row r="36" spans="6:19" x14ac:dyDescent="0.25">
      <c r="N36" s="7">
        <v>35340</v>
      </c>
      <c r="O36" s="6">
        <v>43756</v>
      </c>
      <c r="P36">
        <f t="shared" si="0"/>
        <v>23</v>
      </c>
      <c r="Q36" t="b">
        <f t="shared" si="1"/>
        <v>0</v>
      </c>
      <c r="R36">
        <v>2019</v>
      </c>
      <c r="S36">
        <v>1996</v>
      </c>
    </row>
    <row r="37" spans="6:19" x14ac:dyDescent="0.25">
      <c r="N37" s="7">
        <v>35278</v>
      </c>
      <c r="O37" s="6">
        <v>43589</v>
      </c>
      <c r="P37">
        <f t="shared" si="0"/>
        <v>23</v>
      </c>
      <c r="Q37" t="b">
        <f t="shared" si="1"/>
        <v>0</v>
      </c>
      <c r="R37">
        <v>2019</v>
      </c>
      <c r="S37">
        <v>1996</v>
      </c>
    </row>
    <row r="38" spans="6:19" x14ac:dyDescent="0.25">
      <c r="N38" s="7">
        <v>31531</v>
      </c>
      <c r="O38" s="6">
        <v>43522</v>
      </c>
      <c r="P38">
        <f t="shared" si="0"/>
        <v>33</v>
      </c>
      <c r="Q38" t="b">
        <f t="shared" si="1"/>
        <v>0</v>
      </c>
      <c r="R38">
        <v>2019</v>
      </c>
      <c r="S38">
        <v>1986</v>
      </c>
    </row>
    <row r="39" spans="6:19" x14ac:dyDescent="0.25">
      <c r="N39" s="7">
        <v>34576</v>
      </c>
      <c r="O39" s="6">
        <v>43682</v>
      </c>
      <c r="P39">
        <f t="shared" si="0"/>
        <v>25</v>
      </c>
      <c r="Q39" t="b">
        <f t="shared" si="1"/>
        <v>0</v>
      </c>
      <c r="R39">
        <v>2019</v>
      </c>
      <c r="S39">
        <v>1994</v>
      </c>
    </row>
    <row r="40" spans="6:19" x14ac:dyDescent="0.25">
      <c r="N40" s="7">
        <v>35113</v>
      </c>
      <c r="O40" s="6">
        <v>43426</v>
      </c>
      <c r="P40">
        <f t="shared" si="0"/>
        <v>22</v>
      </c>
      <c r="Q40" t="b">
        <f t="shared" si="1"/>
        <v>0</v>
      </c>
      <c r="R40">
        <v>2018</v>
      </c>
      <c r="S40">
        <v>1996</v>
      </c>
    </row>
    <row r="41" spans="6:19" x14ac:dyDescent="0.25">
      <c r="N41" s="7">
        <v>34989</v>
      </c>
      <c r="O41" s="6">
        <v>44242</v>
      </c>
      <c r="P41">
        <f t="shared" si="0"/>
        <v>26</v>
      </c>
      <c r="Q41" t="b">
        <f t="shared" si="1"/>
        <v>0</v>
      </c>
      <c r="R41">
        <v>2021</v>
      </c>
      <c r="S41">
        <v>1995</v>
      </c>
    </row>
    <row r="42" spans="6:19" x14ac:dyDescent="0.25">
      <c r="N42" s="7">
        <v>34530</v>
      </c>
      <c r="O42" s="6">
        <v>43397</v>
      </c>
      <c r="P42">
        <f t="shared" si="0"/>
        <v>24</v>
      </c>
      <c r="Q42" t="b">
        <f t="shared" si="1"/>
        <v>0</v>
      </c>
      <c r="R42">
        <v>2018</v>
      </c>
      <c r="S42">
        <v>1994</v>
      </c>
    </row>
    <row r="43" spans="6:19" x14ac:dyDescent="0.25">
      <c r="N43" s="7">
        <v>34740</v>
      </c>
      <c r="O43" s="6">
        <v>44270</v>
      </c>
      <c r="P43">
        <f t="shared" si="0"/>
        <v>26</v>
      </c>
      <c r="Q43" t="b">
        <f t="shared" si="1"/>
        <v>0</v>
      </c>
      <c r="R43">
        <v>2021</v>
      </c>
      <c r="S43">
        <v>1995</v>
      </c>
    </row>
    <row r="44" spans="6:19" x14ac:dyDescent="0.25">
      <c r="N44" s="7">
        <v>34293</v>
      </c>
      <c r="O44" s="6">
        <v>43453</v>
      </c>
      <c r="P44">
        <f t="shared" si="0"/>
        <v>25</v>
      </c>
      <c r="Q44" t="b">
        <f t="shared" si="1"/>
        <v>0</v>
      </c>
      <c r="R44">
        <v>2018</v>
      </c>
      <c r="S44">
        <v>1993</v>
      </c>
    </row>
    <row r="45" spans="6:19" x14ac:dyDescent="0.25">
      <c r="N45" s="7">
        <v>32366</v>
      </c>
      <c r="O45" s="6">
        <v>44263</v>
      </c>
      <c r="P45">
        <f t="shared" si="0"/>
        <v>33</v>
      </c>
      <c r="Q45" t="b">
        <f t="shared" si="1"/>
        <v>0</v>
      </c>
      <c r="R45">
        <v>2021</v>
      </c>
      <c r="S45">
        <v>1988</v>
      </c>
    </row>
    <row r="46" spans="6:19" x14ac:dyDescent="0.25">
      <c r="N46" s="7">
        <v>32203</v>
      </c>
      <c r="O46" s="6">
        <v>43820</v>
      </c>
      <c r="P46">
        <f t="shared" si="0"/>
        <v>31</v>
      </c>
      <c r="Q46" t="b">
        <f t="shared" si="1"/>
        <v>0</v>
      </c>
      <c r="R46">
        <v>2019</v>
      </c>
      <c r="S46">
        <v>1988</v>
      </c>
    </row>
    <row r="47" spans="6:19" x14ac:dyDescent="0.25">
      <c r="R47">
        <v>1900</v>
      </c>
    </row>
    <row r="48" spans="6:19" x14ac:dyDescent="0.25">
      <c r="R48">
        <v>1900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2CFA-08F1-4848-BC3B-355BD7E2E95A}">
  <dimension ref="G1:P46"/>
  <sheetViews>
    <sheetView tabSelected="1" topLeftCell="A2" workbookViewId="0">
      <selection activeCell="E7" sqref="E7"/>
    </sheetView>
  </sheetViews>
  <sheetFormatPr defaultRowHeight="15" x14ac:dyDescent="0.25"/>
  <cols>
    <col min="13" max="13" width="15.140625" customWidth="1"/>
  </cols>
  <sheetData>
    <row r="1" spans="7:16" ht="30" x14ac:dyDescent="0.25">
      <c r="M1" s="1" t="s">
        <v>10</v>
      </c>
      <c r="N1" t="s">
        <v>118</v>
      </c>
    </row>
    <row r="2" spans="7:16" x14ac:dyDescent="0.25">
      <c r="M2" s="6">
        <v>43459</v>
      </c>
      <c r="N2">
        <f>MONTH(M2)</f>
        <v>12</v>
      </c>
    </row>
    <row r="3" spans="7:16" x14ac:dyDescent="0.25">
      <c r="M3" s="6">
        <v>43749</v>
      </c>
      <c r="N3" cm="1">
        <f t="array" ref="N3:N46">MONTH(M3:M46)</f>
        <v>10</v>
      </c>
    </row>
    <row r="4" spans="7:16" x14ac:dyDescent="0.25">
      <c r="M4" s="6">
        <v>43484</v>
      </c>
      <c r="N4">
        <v>1</v>
      </c>
    </row>
    <row r="5" spans="7:16" x14ac:dyDescent="0.25">
      <c r="M5" s="6">
        <v>44271</v>
      </c>
      <c r="N5">
        <v>3</v>
      </c>
    </row>
    <row r="6" spans="7:16" x14ac:dyDescent="0.25">
      <c r="M6" s="6">
        <v>43644</v>
      </c>
      <c r="N6">
        <v>6</v>
      </c>
      <c r="P6" cm="1">
        <f t="array" ref="P6:P7">_xlfn.MODE.MULT(N2:N46)</f>
        <v>12</v>
      </c>
    </row>
    <row r="7" spans="7:16" x14ac:dyDescent="0.25">
      <c r="M7" s="6">
        <v>43689</v>
      </c>
      <c r="N7">
        <v>8</v>
      </c>
      <c r="P7">
        <v>1</v>
      </c>
    </row>
    <row r="8" spans="7:16" x14ac:dyDescent="0.25">
      <c r="G8" s="8" cm="1">
        <f t="array" ref="G8:G9">_xlfn.MODE.MULT(N2:N46)</f>
        <v>12</v>
      </c>
      <c r="M8" s="6">
        <v>43291</v>
      </c>
      <c r="N8">
        <v>7</v>
      </c>
    </row>
    <row r="9" spans="7:16" x14ac:dyDescent="0.25">
      <c r="G9" s="8">
        <v>1</v>
      </c>
      <c r="M9" s="6">
        <v>43829</v>
      </c>
      <c r="N9">
        <v>12</v>
      </c>
    </row>
    <row r="10" spans="7:16" x14ac:dyDescent="0.25">
      <c r="M10" s="6">
        <v>43361</v>
      </c>
      <c r="N10">
        <v>9</v>
      </c>
    </row>
    <row r="11" spans="7:16" x14ac:dyDescent="0.25">
      <c r="M11" s="6">
        <v>43756</v>
      </c>
      <c r="N11">
        <v>10</v>
      </c>
    </row>
    <row r="12" spans="7:16" x14ac:dyDescent="0.25">
      <c r="M12" s="6">
        <v>43699</v>
      </c>
      <c r="N12">
        <v>8</v>
      </c>
    </row>
    <row r="13" spans="7:16" x14ac:dyDescent="0.25">
      <c r="M13" s="6">
        <v>43643</v>
      </c>
      <c r="N13">
        <v>6</v>
      </c>
    </row>
    <row r="14" spans="7:16" x14ac:dyDescent="0.25">
      <c r="M14" s="6">
        <v>43357</v>
      </c>
      <c r="N14">
        <v>9</v>
      </c>
    </row>
    <row r="15" spans="7:16" x14ac:dyDescent="0.25">
      <c r="M15" s="6">
        <v>43775</v>
      </c>
      <c r="N15">
        <v>11</v>
      </c>
    </row>
    <row r="16" spans="7:16" x14ac:dyDescent="0.25">
      <c r="M16" s="6">
        <v>43455</v>
      </c>
      <c r="N16">
        <v>12</v>
      </c>
    </row>
    <row r="17" spans="13:14" x14ac:dyDescent="0.25">
      <c r="M17" s="6">
        <v>43448</v>
      </c>
      <c r="N17">
        <v>12</v>
      </c>
    </row>
    <row r="18" spans="13:14" x14ac:dyDescent="0.25">
      <c r="M18" s="6">
        <v>43491</v>
      </c>
      <c r="N18">
        <v>1</v>
      </c>
    </row>
    <row r="19" spans="13:14" x14ac:dyDescent="0.25">
      <c r="M19" s="6">
        <v>43248</v>
      </c>
      <c r="N19">
        <v>5</v>
      </c>
    </row>
    <row r="20" spans="13:14" x14ac:dyDescent="0.25">
      <c r="M20" s="6">
        <v>43282</v>
      </c>
      <c r="N20">
        <v>7</v>
      </c>
    </row>
    <row r="21" spans="13:14" x14ac:dyDescent="0.25">
      <c r="M21" s="6">
        <v>43516</v>
      </c>
      <c r="N21">
        <v>2</v>
      </c>
    </row>
    <row r="22" spans="13:14" x14ac:dyDescent="0.25">
      <c r="M22" s="6">
        <v>43861</v>
      </c>
      <c r="N22">
        <v>1</v>
      </c>
    </row>
    <row r="23" spans="13:14" x14ac:dyDescent="0.25">
      <c r="M23" s="6">
        <v>43290</v>
      </c>
      <c r="N23">
        <v>7</v>
      </c>
    </row>
    <row r="24" spans="13:14" x14ac:dyDescent="0.25">
      <c r="M24" s="6">
        <v>43286</v>
      </c>
      <c r="N24">
        <v>7</v>
      </c>
    </row>
    <row r="25" spans="13:14" x14ac:dyDescent="0.25">
      <c r="M25" s="6">
        <v>43105</v>
      </c>
      <c r="N25">
        <v>1</v>
      </c>
    </row>
    <row r="26" spans="13:14" x14ac:dyDescent="0.25">
      <c r="M26" s="6">
        <v>43677</v>
      </c>
      <c r="N26">
        <v>7</v>
      </c>
    </row>
    <row r="27" spans="13:14" x14ac:dyDescent="0.25">
      <c r="M27" s="6">
        <v>43431</v>
      </c>
      <c r="N27">
        <v>11</v>
      </c>
    </row>
    <row r="28" spans="13:14" x14ac:dyDescent="0.25">
      <c r="M28" s="6">
        <v>43116</v>
      </c>
      <c r="N28">
        <v>1</v>
      </c>
    </row>
    <row r="29" spans="13:14" x14ac:dyDescent="0.25">
      <c r="M29" s="6">
        <v>43214</v>
      </c>
      <c r="N29">
        <v>4</v>
      </c>
    </row>
    <row r="30" spans="13:14" x14ac:dyDescent="0.25">
      <c r="M30" s="6">
        <v>43219</v>
      </c>
      <c r="N30">
        <v>4</v>
      </c>
    </row>
    <row r="31" spans="13:14" x14ac:dyDescent="0.25">
      <c r="M31" s="6">
        <v>43370</v>
      </c>
      <c r="N31">
        <v>9</v>
      </c>
    </row>
    <row r="32" spans="13:14" x14ac:dyDescent="0.25">
      <c r="M32" s="6">
        <v>43337</v>
      </c>
      <c r="N32">
        <v>8</v>
      </c>
    </row>
    <row r="33" spans="13:14" x14ac:dyDescent="0.25">
      <c r="M33" s="6">
        <v>43833</v>
      </c>
      <c r="N33">
        <v>1</v>
      </c>
    </row>
    <row r="34" spans="13:14" x14ac:dyDescent="0.25">
      <c r="M34" s="6">
        <v>43932</v>
      </c>
      <c r="N34">
        <v>4</v>
      </c>
    </row>
    <row r="35" spans="13:14" x14ac:dyDescent="0.25">
      <c r="M35" s="6">
        <v>43709</v>
      </c>
      <c r="N35">
        <v>9</v>
      </c>
    </row>
    <row r="36" spans="13:14" x14ac:dyDescent="0.25">
      <c r="M36" s="6">
        <v>43756</v>
      </c>
      <c r="N36">
        <v>10</v>
      </c>
    </row>
    <row r="37" spans="13:14" x14ac:dyDescent="0.25">
      <c r="M37" s="6">
        <v>43589</v>
      </c>
      <c r="N37">
        <v>5</v>
      </c>
    </row>
    <row r="38" spans="13:14" x14ac:dyDescent="0.25">
      <c r="M38" s="6">
        <v>43522</v>
      </c>
      <c r="N38">
        <v>2</v>
      </c>
    </row>
    <row r="39" spans="13:14" x14ac:dyDescent="0.25">
      <c r="M39" s="6">
        <v>43682</v>
      </c>
      <c r="N39">
        <v>8</v>
      </c>
    </row>
    <row r="40" spans="13:14" x14ac:dyDescent="0.25">
      <c r="M40" s="6">
        <v>43426</v>
      </c>
      <c r="N40">
        <v>11</v>
      </c>
    </row>
    <row r="41" spans="13:14" x14ac:dyDescent="0.25">
      <c r="M41" s="6">
        <v>44242</v>
      </c>
      <c r="N41">
        <v>2</v>
      </c>
    </row>
    <row r="42" spans="13:14" x14ac:dyDescent="0.25">
      <c r="M42" s="6">
        <v>43397</v>
      </c>
      <c r="N42">
        <v>10</v>
      </c>
    </row>
    <row r="43" spans="13:14" x14ac:dyDescent="0.25">
      <c r="M43" s="6">
        <v>44270</v>
      </c>
      <c r="N43">
        <v>3</v>
      </c>
    </row>
    <row r="44" spans="13:14" x14ac:dyDescent="0.25">
      <c r="M44" s="6">
        <v>43453</v>
      </c>
      <c r="N44">
        <v>12</v>
      </c>
    </row>
    <row r="45" spans="13:14" x14ac:dyDescent="0.25">
      <c r="M45" s="6">
        <v>44263</v>
      </c>
      <c r="N45">
        <v>3</v>
      </c>
    </row>
    <row r="46" spans="13:14" x14ac:dyDescent="0.25">
      <c r="M46" s="6">
        <v>43820</v>
      </c>
      <c r="N46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5F6B-3E88-4C56-BEF5-A4D7A49584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E38F455E-3171-4B0D-ABB0-D096325D9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task1</vt:lpstr>
      <vt:lpstr>task2</vt:lpstr>
      <vt:lpstr>task 3</vt:lpstr>
      <vt:lpstr>task 4</vt:lpstr>
      <vt:lpstr>task5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rohit gupta</cp:lastModifiedBy>
  <cp:revision/>
  <dcterms:created xsi:type="dcterms:W3CDTF">2021-05-24T07:11:16Z</dcterms:created>
  <dcterms:modified xsi:type="dcterms:W3CDTF">2023-09-05T17:54:20Z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