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bahar\Documents\GitHub\USB-PD_AltModeEVK\Hardware Design Files\EVK2_BD92T50-Device\EVK2 Design Files REV04\Schematic_BOM\"/>
    </mc:Choice>
  </mc:AlternateContent>
  <bookViews>
    <workbookView xWindow="480" yWindow="180" windowWidth="23250" windowHeight="12525"/>
  </bookViews>
  <sheets>
    <sheet name="EVK1 - Host DFP" sheetId="1" r:id="rId1"/>
  </sheets>
  <calcPr calcId="152511"/>
</workbook>
</file>

<file path=xl/calcChain.xml><?xml version="1.0" encoding="utf-8"?>
<calcChain xmlns="http://schemas.openxmlformats.org/spreadsheetml/2006/main">
  <c r="L67" i="1" l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</calcChain>
</file>

<file path=xl/sharedStrings.xml><?xml version="1.0" encoding="utf-8"?>
<sst xmlns="http://schemas.openxmlformats.org/spreadsheetml/2006/main" count="525" uniqueCount="303">
  <si>
    <t>Item</t>
  </si>
  <si>
    <t>Quantity</t>
  </si>
  <si>
    <t>Reference</t>
  </si>
  <si>
    <t>Part</t>
  </si>
  <si>
    <t>PCB Footprint</t>
  </si>
  <si>
    <t>DESCRIPTION</t>
  </si>
  <si>
    <t>MANUFACTURER1</t>
  </si>
  <si>
    <t>MANUFACTURER1_PART#</t>
  </si>
  <si>
    <t>DNP</t>
  </si>
  <si>
    <t>C1</t>
  </si>
  <si>
    <t>10uF</t>
  </si>
  <si>
    <t>C1206</t>
  </si>
  <si>
    <t>10uF, 3216, X5R, 50V</t>
  </si>
  <si>
    <t>Murata</t>
  </si>
  <si>
    <t>C2,C3</t>
  </si>
  <si>
    <t>0.47uF</t>
  </si>
  <si>
    <t>C0402</t>
  </si>
  <si>
    <t>CAP CER 0.47UF 6.3V 10% X5R 0402</t>
  </si>
  <si>
    <t>Samsung</t>
  </si>
  <si>
    <t>CL05A474KQ5NNNC</t>
  </si>
  <si>
    <t>C5,C14</t>
  </si>
  <si>
    <t>0.01uF</t>
  </si>
  <si>
    <t>0.01uF, 1005, X5R, 50V</t>
  </si>
  <si>
    <t>TAIYO YUDEN</t>
  </si>
  <si>
    <t>C6,C7,C12,C30,C31,C32,C33</t>
  </si>
  <si>
    <t>1uF</t>
  </si>
  <si>
    <t>C0603</t>
  </si>
  <si>
    <t>1uF, 1608, X5R, 50V</t>
  </si>
  <si>
    <t>UMK107BJ105KA-T</t>
  </si>
  <si>
    <t>C8,C9,C10,C11,C16,C17,C18,C19</t>
  </si>
  <si>
    <t>1uF, 1005, X5R, 16V</t>
  </si>
  <si>
    <t>C15</t>
  </si>
  <si>
    <t>4.7uF</t>
  </si>
  <si>
    <t>4.7uF, 1005, X5R, 6.3V</t>
  </si>
  <si>
    <t>JMK105BBJ475MV-F</t>
  </si>
  <si>
    <t>C34,C35</t>
  </si>
  <si>
    <t>Cap, DNP (please leave 1608 footprint)</t>
  </si>
  <si>
    <t>0.1uF</t>
  </si>
  <si>
    <t>CAP CER 0.1UF 10V 10% X5R 0402</t>
  </si>
  <si>
    <t>GRM155R61A104KA01D</t>
  </si>
  <si>
    <t>C40</t>
  </si>
  <si>
    <t>ECE-V1EA4R7SR</t>
  </si>
  <si>
    <t>Cap, Polarized, 4.7uF</t>
  </si>
  <si>
    <t>Panasonic</t>
  </si>
  <si>
    <t>C41,C42,C47</t>
  </si>
  <si>
    <t>C0805</t>
  </si>
  <si>
    <t>Cap, Ceramic 0.1uF 0805</t>
  </si>
  <si>
    <t>TDK</t>
  </si>
  <si>
    <t>C2012X7R2A104K</t>
  </si>
  <si>
    <t>C43,C46</t>
  </si>
  <si>
    <t>Cap, Ceramic, 0.01uF 0805</t>
  </si>
  <si>
    <t>C2012X7R2E103K</t>
  </si>
  <si>
    <t>C44,C45</t>
  </si>
  <si>
    <t>47pF</t>
  </si>
  <si>
    <t>Cap, Ceramic, 47pF 0805</t>
  </si>
  <si>
    <t>Kemet</t>
  </si>
  <si>
    <t>C0805C470J1GACTU</t>
  </si>
  <si>
    <t>C76</t>
  </si>
  <si>
    <t>CAP CER 10UF 6.3V 20% X5R 0603</t>
  </si>
  <si>
    <t>GRM188R60J106ME47J</t>
  </si>
  <si>
    <t>C84</t>
  </si>
  <si>
    <t>100uF</t>
  </si>
  <si>
    <t>CAP CER 100UF 6.3V 20% X5R 1206</t>
  </si>
  <si>
    <t>GRM31CR60J107ME39K</t>
  </si>
  <si>
    <t>D1</t>
  </si>
  <si>
    <t>RBE2VA(M)20A</t>
  </si>
  <si>
    <t>RBE2VAM20A</t>
  </si>
  <si>
    <t>Schottky barrier diode,20V/2A Vf=0.46(2A)/0.39(1A)</t>
  </si>
  <si>
    <t>ROHM</t>
  </si>
  <si>
    <t>D2</t>
  </si>
  <si>
    <t>20V 3A</t>
  </si>
  <si>
    <t>SOD-123F</t>
  </si>
  <si>
    <t>DIODE SCHOTTKY 20V 3A PMDU</t>
  </si>
  <si>
    <t>RB051M-2YTR</t>
  </si>
  <si>
    <t>D10,D11,D12,D13</t>
  </si>
  <si>
    <t>LED</t>
  </si>
  <si>
    <t>LED0402</t>
  </si>
  <si>
    <t>LED 0402 RED 50MW 20MA SMD</t>
  </si>
  <si>
    <t>SML-P11VTT86</t>
  </si>
  <si>
    <t>D14</t>
  </si>
  <si>
    <t>Dual LED</t>
  </si>
  <si>
    <t>LED0404-DUAL</t>
  </si>
  <si>
    <t>LED PICOLED DUAL YWGN/RED 1010</t>
  </si>
  <si>
    <t>SML-P24MUWT86</t>
  </si>
  <si>
    <t>EEPROM-IF</t>
  </si>
  <si>
    <t>7 HEADER</t>
  </si>
  <si>
    <t>SM07B-SRSS-TB</t>
  </si>
  <si>
    <t>7pin connector</t>
  </si>
  <si>
    <t>JST</t>
  </si>
  <si>
    <t>FB1</t>
  </si>
  <si>
    <t>600R/0.5A</t>
  </si>
  <si>
    <t>FB0805</t>
  </si>
  <si>
    <t>Ferrite Bead (600R/0.5A)</t>
  </si>
  <si>
    <t>Laird</t>
  </si>
  <si>
    <t>MI0805K601R-10</t>
  </si>
  <si>
    <t>J1</t>
  </si>
  <si>
    <t>3 position header</t>
  </si>
  <si>
    <t>HDR_THVT_1X3_100</t>
  </si>
  <si>
    <t>BERGSTIK II .100" SR STRAIGHT</t>
  </si>
  <si>
    <t>FCI</t>
  </si>
  <si>
    <t>68000-103HLF</t>
  </si>
  <si>
    <t>J2,J4</t>
  </si>
  <si>
    <t>2 position header</t>
  </si>
  <si>
    <t>HDR_THVT_1X2_100</t>
  </si>
  <si>
    <t>68000-102HLF</t>
  </si>
  <si>
    <t>J3</t>
  </si>
  <si>
    <t>MCU Debug</t>
  </si>
  <si>
    <t>HDR_THVT_2x7_100</t>
  </si>
  <si>
    <t>ThroughHole - 2x7</t>
  </si>
  <si>
    <t>J5</t>
  </si>
  <si>
    <t>USB-PD Debug</t>
  </si>
  <si>
    <t>J11</t>
  </si>
  <si>
    <t>Micro-B USB</t>
  </si>
  <si>
    <t>ZX62R-B-5P</t>
  </si>
  <si>
    <t>micro USB receptacle</t>
  </si>
  <si>
    <t>Hirose</t>
  </si>
  <si>
    <t>J12</t>
  </si>
  <si>
    <t>67997-408HLF</t>
  </si>
  <si>
    <t>HDR_2X4_100_VERT</t>
  </si>
  <si>
    <t>CONN HEADER 8POS .100 STR TIN</t>
  </si>
  <si>
    <t>LED3</t>
  </si>
  <si>
    <t>Green</t>
  </si>
  <si>
    <t>LED0805</t>
  </si>
  <si>
    <t>LED 570NM GREEN WTR CLR 0805 SMD</t>
  </si>
  <si>
    <t>SML-210MTT86</t>
  </si>
  <si>
    <t>LED4</t>
  </si>
  <si>
    <t>Yellow</t>
  </si>
  <si>
    <t>LED 585NM YLW WTR CLR 0805 SMD</t>
  </si>
  <si>
    <t>SML-210YTT86</t>
  </si>
  <si>
    <t>Q1,Q2</t>
  </si>
  <si>
    <t>RQ3E180BN</t>
  </si>
  <si>
    <t>MOS FET N-ch 3.0×3.0×1.0, TR_HSMT8</t>
  </si>
  <si>
    <t>Q3</t>
  </si>
  <si>
    <t>QS8K13</t>
  </si>
  <si>
    <t>MOS FET N-ch 2.8×3.0×0.6, TSMT8</t>
  </si>
  <si>
    <t>R1</t>
  </si>
  <si>
    <t>1k</t>
  </si>
  <si>
    <t>R0603</t>
  </si>
  <si>
    <t>1k,1608</t>
  </si>
  <si>
    <t>R0402</t>
  </si>
  <si>
    <t>0, 1005</t>
  </si>
  <si>
    <t>MCR01MRTJ000</t>
  </si>
  <si>
    <t>R6,R7,R37</t>
  </si>
  <si>
    <t>10k</t>
  </si>
  <si>
    <t>10k, 1005</t>
  </si>
  <si>
    <t>MCR01MRTF1002</t>
  </si>
  <si>
    <t>R8,R9,R10,R11A,R13,R14,R15B,R16B,R17B,R18,R19,R21,R31,R32</t>
  </si>
  <si>
    <t>100k</t>
  </si>
  <si>
    <t>100k, 1005</t>
  </si>
  <si>
    <t>MCR01MRTF1003</t>
  </si>
  <si>
    <t>R11B</t>
  </si>
  <si>
    <t>Open</t>
  </si>
  <si>
    <t>1608, Need foot pattern</t>
  </si>
  <si>
    <t>R12,R22,R23,R26,R101,R102</t>
  </si>
  <si>
    <t>R15A,R16A,R17A,R20</t>
  </si>
  <si>
    <t>R25</t>
  </si>
  <si>
    <t>15K</t>
  </si>
  <si>
    <t>R0805</t>
  </si>
  <si>
    <t>Resistor, 15kOhm 0805</t>
  </si>
  <si>
    <t>R27,R28,R29,R30</t>
  </si>
  <si>
    <t>RES 0 OHM 1/16W 5% 0402 SMD</t>
  </si>
  <si>
    <t>R40</t>
  </si>
  <si>
    <t>RES 0.0 OHM 1/10W JUMP 0603 SMD</t>
  </si>
  <si>
    <t>Rohm</t>
  </si>
  <si>
    <t>MCR03ERTJ000</t>
  </si>
  <si>
    <t>R41,R42,R43,R44</t>
  </si>
  <si>
    <t>RES 330 OHM 1/16W 5% 0402 SMD</t>
  </si>
  <si>
    <t>MCR01MRTJ331</t>
  </si>
  <si>
    <t>R45</t>
  </si>
  <si>
    <t>10K</t>
  </si>
  <si>
    <t>Resistor, 10kOhm 0805</t>
  </si>
  <si>
    <t>MCR10EZPF1002</t>
  </si>
  <si>
    <t>R46,R47</t>
  </si>
  <si>
    <t>Resistor, 270ohm 0402</t>
  </si>
  <si>
    <t>MCR01MRTJ271</t>
  </si>
  <si>
    <t>R48,R49</t>
  </si>
  <si>
    <t>Resistor, 27ohm 0402</t>
  </si>
  <si>
    <t>MCR01MRTJ270</t>
  </si>
  <si>
    <t>R50,R51,R52</t>
  </si>
  <si>
    <t>NC</t>
  </si>
  <si>
    <t>No Connect (generate footprint, 0402)</t>
  </si>
  <si>
    <t>R53</t>
  </si>
  <si>
    <t>4.7K</t>
  </si>
  <si>
    <t>4.7k, 0402</t>
  </si>
  <si>
    <t>MCR01MRTJ472</t>
  </si>
  <si>
    <t>R54,R55,R56,R57,R58,R59,R60,R61,R62,R63</t>
  </si>
  <si>
    <t>R155,R156</t>
  </si>
  <si>
    <t>SW1,SW2,SW3</t>
  </si>
  <si>
    <t>B3U-1000P</t>
  </si>
  <si>
    <t>Tact switch</t>
  </si>
  <si>
    <t>Omron</t>
  </si>
  <si>
    <t>TEST POINT</t>
  </si>
  <si>
    <t>TP_D040C055</t>
  </si>
  <si>
    <t>U1</t>
  </si>
  <si>
    <t>BM92T30MWV</t>
  </si>
  <si>
    <t>TYPE-C USB PD Controller</t>
  </si>
  <si>
    <t>U2</t>
  </si>
  <si>
    <t>BD82065FVJ</t>
  </si>
  <si>
    <t>USB Hiside switch</t>
  </si>
  <si>
    <t>U4</t>
  </si>
  <si>
    <t>BU33TD3WG-TR</t>
  </si>
  <si>
    <t>SSOP5</t>
  </si>
  <si>
    <t>IC REG LDO 3.3V 0.2A SSOP5</t>
  </si>
  <si>
    <t>U5</t>
  </si>
  <si>
    <t>FT230XS-R</t>
  </si>
  <si>
    <t>USB-to-UART Translator</t>
  </si>
  <si>
    <t>FTDI</t>
  </si>
  <si>
    <t>U6</t>
  </si>
  <si>
    <t>ML610Q482</t>
  </si>
  <si>
    <t>8-bit CMOS microcontroller</t>
  </si>
  <si>
    <t>Lapis</t>
  </si>
  <si>
    <t>U23</t>
  </si>
  <si>
    <t>Type-C recep.</t>
  </si>
  <si>
    <t>DX07B024JJ1-S</t>
  </si>
  <si>
    <t>USB Type-C Receptacle</t>
  </si>
  <si>
    <t>JAE</t>
  </si>
  <si>
    <t>U24</t>
  </si>
  <si>
    <t>PI3USB30532</t>
  </si>
  <si>
    <t>MUX 40pin TQFN, 3x6mm</t>
  </si>
  <si>
    <t>PERICOM</t>
  </si>
  <si>
    <t>U25,U26</t>
  </si>
  <si>
    <t>TPD4E05U06</t>
  </si>
  <si>
    <t>ESD Protection Device for Super-Speed (up to 6 GBPS) Interface</t>
  </si>
  <si>
    <t>TI</t>
  </si>
  <si>
    <t>U27</t>
  </si>
  <si>
    <t>DP1RD20JQ1R400</t>
  </si>
  <si>
    <t>CONN RCPT 20POS R/A TOP MT GOLD</t>
  </si>
  <si>
    <t>U28</t>
  </si>
  <si>
    <t>E8199-030-01</t>
  </si>
  <si>
    <t>CONN USB 3.0  B RCPT R/A THT</t>
  </si>
  <si>
    <t>Pulse Electronics Corporation</t>
  </si>
  <si>
    <t>X1</t>
  </si>
  <si>
    <t>32.768KHz</t>
  </si>
  <si>
    <t>AB26T-32p768KHZ</t>
  </si>
  <si>
    <t>OSC, 32.768kHz</t>
  </si>
  <si>
    <t>Abracon LLC</t>
  </si>
  <si>
    <t>AB26T-32.768KHZ</t>
  </si>
  <si>
    <t>Bill Of Materials</t>
  </si>
  <si>
    <t>GRM31CR61H106KA12L</t>
  </si>
  <si>
    <t>CGA2B3X5R1H103K050BB</t>
  </si>
  <si>
    <t>GRM155R61C105ME01D</t>
  </si>
  <si>
    <t>EEE-1EA4R7SR</t>
  </si>
  <si>
    <t>SM07B-SRSS-TB(LF)(SN)</t>
  </si>
  <si>
    <t>67996-114HLF</t>
  </si>
  <si>
    <t>C36,C37,C38,C77,C78,C79,C80,C81,C82,C83,C85,C86,C87,C88,C89,C90,C91,C92</t>
  </si>
  <si>
    <t>R2,R3,R4,R5, C93, C94</t>
  </si>
  <si>
    <t>ROHM USB-PD Type-C DP Alt Mode EVK1 - Host/DFP  Revised: Jan 21, 2016</t>
  </si>
  <si>
    <t>Disty PN</t>
  </si>
  <si>
    <t>Where to Source</t>
  </si>
  <si>
    <t>QTY Required for 20</t>
  </si>
  <si>
    <t>QTY Required for 50</t>
  </si>
  <si>
    <t>Comments</t>
  </si>
  <si>
    <t>N/A</t>
  </si>
  <si>
    <t>Direct Sample from ROHM</t>
  </si>
  <si>
    <t>490-5961-1-ND</t>
  </si>
  <si>
    <t>445-12201-1-ND</t>
  </si>
  <si>
    <t>490-10454-1-ND</t>
  </si>
  <si>
    <t>PCE3910CT-ND</t>
  </si>
  <si>
    <t>455-1807-1-ND</t>
  </si>
  <si>
    <t>609-3461-ND</t>
  </si>
  <si>
    <t>609-3500-ND</t>
  </si>
  <si>
    <t>609-3491-ND</t>
  </si>
  <si>
    <t>535-9032-ND</t>
  </si>
  <si>
    <t>Direct Sample from Pericom</t>
  </si>
  <si>
    <t>656-DX07B024JJ1R1500</t>
  </si>
  <si>
    <t>Mouser</t>
  </si>
  <si>
    <t>595-TPD4E05U06DQAR</t>
  </si>
  <si>
    <t>670-2589-1-ND</t>
  </si>
  <si>
    <t>Digikey</t>
  </si>
  <si>
    <t>1276-1479-1-ND</t>
  </si>
  <si>
    <t>587-2400-1-ND</t>
  </si>
  <si>
    <t>587-2787-1-ND</t>
  </si>
  <si>
    <t>490-1318-1-ND</t>
  </si>
  <si>
    <t>445-1418-1-ND</t>
  </si>
  <si>
    <t>445-2280-1-ND</t>
  </si>
  <si>
    <t>399-8079-1-ND</t>
  </si>
  <si>
    <t>490-6405-1-ND</t>
  </si>
  <si>
    <t>240-2390-1-ND</t>
  </si>
  <si>
    <t>H11574CT-ND</t>
  </si>
  <si>
    <t>609-3397-ND</t>
  </si>
  <si>
    <t>SW1020CT-ND</t>
  </si>
  <si>
    <t>768-1135-1-ND</t>
  </si>
  <si>
    <t>553-2263-ND</t>
  </si>
  <si>
    <t>490-7217-1-ND</t>
  </si>
  <si>
    <t>Corner Standoffs</t>
  </si>
  <si>
    <t>Corner Standoffs Screws</t>
  </si>
  <si>
    <t>No Connect</t>
  </si>
  <si>
    <t>STANDOFF</t>
  </si>
  <si>
    <t>150 MIL Drill Hole</t>
  </si>
  <si>
    <t>HEX STANDOFF M3 ALUMINUM 10MM</t>
  </si>
  <si>
    <t>Keystone Electronics</t>
  </si>
  <si>
    <t>36-24433-ND</t>
  </si>
  <si>
    <t>SCREW</t>
  </si>
  <si>
    <t>Metric JIS Pan Head Phillips Machine Screw, Zinc-Plated Steel, M3 Size, 6mm Length, .5mm Pitch</t>
  </si>
  <si>
    <t>McMaster-Carr</t>
  </si>
  <si>
    <t>94387A206</t>
  </si>
  <si>
    <t>3.3K</t>
  </si>
  <si>
    <t>RES SMD 3.3K OHM 1% 1/16W 0402</t>
  </si>
  <si>
    <t>MCR01MRTF3301</t>
  </si>
  <si>
    <t>TP0,TP1,TP2,TP3,TP4,TP5,TP6,TP7,TP8,TP9,TP10,TP11,TP12,TP13,TP14,TP15</t>
  </si>
  <si>
    <t>RBE2VA20ATR</t>
  </si>
  <si>
    <t>MCR03EZPFX1001</t>
  </si>
  <si>
    <t>MCR10ERTF1502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</si>
</sst>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B0F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0" borderId="10" xfId="0" applyBorder="1"/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18" fillId="0" borderId="0" xfId="0" applyFont="1"/>
    <xf numFmtId="0" fontId="0" fillId="0" borderId="11" xfId="0" applyBorder="1"/>
    <xf numFmtId="0" fontId="0" fillId="0" borderId="12" xfId="0" applyBorder="1"/>
    <xf numFmtId="0" fontId="18" fillId="0" borderId="13" xfId="0" applyFont="1" applyBorder="1"/>
    <xf numFmtId="0" fontId="18" fillId="0" borderId="14" xfId="0" applyFont="1" applyBorder="1"/>
    <xf numFmtId="0" fontId="18" fillId="0" borderId="14" xfId="0" applyFont="1" applyBorder="1" applyAlignment="1">
      <alignment horizontal="left"/>
    </xf>
    <xf numFmtId="0" fontId="18" fillId="0" borderId="15" xfId="0" applyFont="1" applyBorder="1"/>
    <xf numFmtId="0" fontId="0" fillId="0" borderId="10" xfId="0" applyFill="1" applyBorder="1"/>
    <xf numFmtId="0" fontId="0" fillId="0" borderId="11" xfId="0" applyFill="1" applyBorder="1"/>
    <xf numFmtId="0" fontId="0" fillId="0" borderId="10" xfId="0" applyFill="1" applyBorder="1" applyAlignment="1">
      <alignment horizontal="left"/>
    </xf>
    <xf numFmtId="0" fontId="0" fillId="0" borderId="12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7" xfId="0" applyFill="1" applyBorder="1" applyAlignment="1">
      <alignment horizontal="left"/>
    </xf>
    <xf numFmtId="0" fontId="0" fillId="0" borderId="18" xfId="0" applyFill="1" applyBorder="1"/>
    <xf numFmtId="0" fontId="0" fillId="0" borderId="17" xfId="0" quotePrefix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B0F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68</xdr:row>
      <xdr:rowOff>0</xdr:rowOff>
    </xdr:from>
    <xdr:to>
      <xdr:col>2</xdr:col>
      <xdr:colOff>1771250</xdr:colOff>
      <xdr:row>73</xdr:row>
      <xdr:rowOff>12492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994821"/>
          <a:ext cx="3200000" cy="964992"/>
        </a:xfrm>
        <a:prstGeom prst="rect">
          <a:avLst/>
        </a:prstGeom>
      </xdr:spPr>
    </xdr:pic>
    <xdr:clientData/>
  </xdr:twoCellAnchor>
  <xdr:twoCellAnchor editAs="oneCell">
    <xdr:from>
      <xdr:col>2</xdr:col>
      <xdr:colOff>1891393</xdr:colOff>
      <xdr:row>68</xdr:row>
      <xdr:rowOff>13606</xdr:rowOff>
    </xdr:from>
    <xdr:to>
      <xdr:col>5</xdr:col>
      <xdr:colOff>92143</xdr:colOff>
      <xdr:row>77</xdr:row>
      <xdr:rowOff>36511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20143" y="13008427"/>
          <a:ext cx="3085714" cy="173740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4:N67" totalsRowShown="0" headerRowDxfId="18" dataDxfId="16" headerRowBorderDxfId="17" tableBorderDxfId="15" totalsRowBorderDxfId="14">
  <autoFilter ref="A4:N67"/>
  <tableColumns count="14">
    <tableColumn id="1" name="Item" dataDxfId="13"/>
    <tableColumn id="2" name="Quantity" dataDxfId="12"/>
    <tableColumn id="3" name="Reference" dataDxfId="11"/>
    <tableColumn id="4" name="Part" dataDxfId="10"/>
    <tableColumn id="5" name="PCB Footprint" dataDxfId="9"/>
    <tableColumn id="6" name="DESCRIPTION" dataDxfId="8"/>
    <tableColumn id="7" name="MANUFACTURER1" dataDxfId="7"/>
    <tableColumn id="8" name="MANUFACTURER1_PART#" dataDxfId="6"/>
    <tableColumn id="9" name="Disty PN" dataDxfId="5"/>
    <tableColumn id="10" name="Where to Source" dataDxfId="4"/>
    <tableColumn id="11" name="QTY Required for 20" dataDxfId="3">
      <calculatedColumnFormula>Table1[[#This Row],[Quantity]]*20+(Table1[[#This Row],[Quantity]]*20*0.1)</calculatedColumnFormula>
    </tableColumn>
    <tableColumn id="12" name="QTY Required for 50" dataDxfId="2">
      <calculatedColumnFormula>Table1[[#This Row],[Quantity]]*50+(Table1[[#This Row],[Quantity]]*50*0.1)</calculatedColumnFormula>
    </tableColumn>
    <tableColumn id="13" name="DNP" dataDxfId="1"/>
    <tableColumn id="14" name="Comment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abSelected="1" zoomScale="70" zoomScaleNormal="70" workbookViewId="0">
      <selection activeCell="F52" sqref="F52"/>
    </sheetView>
  </sheetViews>
  <sheetFormatPr defaultRowHeight="15" x14ac:dyDescent="0.25"/>
  <cols>
    <col min="2" max="2" width="12.140625" customWidth="1"/>
    <col min="3" max="3" width="37.85546875" customWidth="1"/>
    <col min="4" max="4" width="16.5703125" style="2" bestFit="1" customWidth="1"/>
    <col min="5" max="5" width="18.7109375" bestFit="1" customWidth="1"/>
    <col min="6" max="6" width="58.140625" bestFit="1" customWidth="1"/>
    <col min="7" max="7" width="27.42578125" bestFit="1" customWidth="1"/>
    <col min="8" max="8" width="28.28515625" customWidth="1"/>
    <col min="9" max="12" width="26.42578125" customWidth="1"/>
    <col min="14" max="14" width="36.5703125" customWidth="1"/>
  </cols>
  <sheetData>
    <row r="1" spans="1:14" ht="16.5" customHeight="1" x14ac:dyDescent="0.25">
      <c r="A1" s="4" t="s">
        <v>246</v>
      </c>
    </row>
    <row r="2" spans="1:14" ht="15.75" x14ac:dyDescent="0.25">
      <c r="A2" s="4" t="s">
        <v>237</v>
      </c>
    </row>
    <row r="4" spans="1:14" ht="15.75" x14ac:dyDescent="0.25">
      <c r="A4" s="7" t="s">
        <v>0</v>
      </c>
      <c r="B4" s="8" t="s">
        <v>1</v>
      </c>
      <c r="C4" s="8" t="s">
        <v>2</v>
      </c>
      <c r="D4" s="9" t="s">
        <v>3</v>
      </c>
      <c r="E4" s="8" t="s">
        <v>4</v>
      </c>
      <c r="F4" s="8" t="s">
        <v>5</v>
      </c>
      <c r="G4" s="8" t="s">
        <v>6</v>
      </c>
      <c r="H4" s="8" t="s">
        <v>7</v>
      </c>
      <c r="I4" s="8" t="s">
        <v>247</v>
      </c>
      <c r="J4" s="8" t="s">
        <v>248</v>
      </c>
      <c r="K4" s="8" t="s">
        <v>249</v>
      </c>
      <c r="L4" s="8" t="s">
        <v>250</v>
      </c>
      <c r="M4" s="8" t="s">
        <v>8</v>
      </c>
      <c r="N4" s="10" t="s">
        <v>251</v>
      </c>
    </row>
    <row r="5" spans="1:14" x14ac:dyDescent="0.25">
      <c r="A5" s="5">
        <v>1</v>
      </c>
      <c r="B5" s="1">
        <v>1</v>
      </c>
      <c r="C5" s="1" t="s">
        <v>9</v>
      </c>
      <c r="D5" s="3" t="s">
        <v>10</v>
      </c>
      <c r="E5" s="1" t="s">
        <v>11</v>
      </c>
      <c r="F5" s="1" t="s">
        <v>12</v>
      </c>
      <c r="G5" s="11" t="s">
        <v>13</v>
      </c>
      <c r="H5" s="11" t="s">
        <v>238</v>
      </c>
      <c r="I5" s="11" t="s">
        <v>254</v>
      </c>
      <c r="J5" s="11" t="s">
        <v>268</v>
      </c>
      <c r="K5" s="11">
        <f>Table1[[#This Row],[Quantity]]*20+(Table1[[#This Row],[Quantity]]*20*0.1)</f>
        <v>22</v>
      </c>
      <c r="L5" s="1">
        <f>Table1[[#This Row],[Quantity]]*50+(Table1[[#This Row],[Quantity]]*50*0.1)</f>
        <v>55</v>
      </c>
      <c r="M5" s="1"/>
      <c r="N5" s="6"/>
    </row>
    <row r="6" spans="1:14" x14ac:dyDescent="0.25">
      <c r="A6" s="5">
        <v>2</v>
      </c>
      <c r="B6" s="1">
        <v>2</v>
      </c>
      <c r="C6" s="1" t="s">
        <v>14</v>
      </c>
      <c r="D6" s="3" t="s">
        <v>15</v>
      </c>
      <c r="E6" s="1" t="s">
        <v>16</v>
      </c>
      <c r="F6" s="1" t="s">
        <v>17</v>
      </c>
      <c r="G6" s="11" t="s">
        <v>18</v>
      </c>
      <c r="H6" s="11" t="s">
        <v>19</v>
      </c>
      <c r="I6" s="11" t="s">
        <v>269</v>
      </c>
      <c r="J6" s="11" t="s">
        <v>268</v>
      </c>
      <c r="K6" s="11">
        <f>Table1[[#This Row],[Quantity]]*20+(Table1[[#This Row],[Quantity]]*20*0.1)</f>
        <v>44</v>
      </c>
      <c r="L6" s="1">
        <f>Table1[[#This Row],[Quantity]]*50+(Table1[[#This Row],[Quantity]]*50*0.1)</f>
        <v>110</v>
      </c>
      <c r="M6" s="1"/>
      <c r="N6" s="6"/>
    </row>
    <row r="7" spans="1:14" x14ac:dyDescent="0.25">
      <c r="A7" s="5">
        <v>3</v>
      </c>
      <c r="B7" s="1">
        <v>2</v>
      </c>
      <c r="C7" s="1" t="s">
        <v>20</v>
      </c>
      <c r="D7" s="3" t="s">
        <v>21</v>
      </c>
      <c r="E7" s="1" t="s">
        <v>16</v>
      </c>
      <c r="F7" s="1" t="s">
        <v>22</v>
      </c>
      <c r="G7" s="11" t="s">
        <v>47</v>
      </c>
      <c r="H7" s="11" t="s">
        <v>239</v>
      </c>
      <c r="I7" s="11" t="s">
        <v>255</v>
      </c>
      <c r="J7" s="11" t="s">
        <v>268</v>
      </c>
      <c r="K7" s="11">
        <f>Table1[[#This Row],[Quantity]]*20+(Table1[[#This Row],[Quantity]]*20*0.1)</f>
        <v>44</v>
      </c>
      <c r="L7" s="1">
        <f>Table1[[#This Row],[Quantity]]*50+(Table1[[#This Row],[Quantity]]*50*0.1)</f>
        <v>110</v>
      </c>
      <c r="M7" s="1"/>
      <c r="N7" s="6"/>
    </row>
    <row r="8" spans="1:14" x14ac:dyDescent="0.25">
      <c r="A8" s="5">
        <v>4</v>
      </c>
      <c r="B8" s="1">
        <v>7</v>
      </c>
      <c r="C8" s="1" t="s">
        <v>24</v>
      </c>
      <c r="D8" s="3" t="s">
        <v>25</v>
      </c>
      <c r="E8" s="1" t="s">
        <v>26</v>
      </c>
      <c r="F8" s="1" t="s">
        <v>27</v>
      </c>
      <c r="G8" s="11" t="s">
        <v>23</v>
      </c>
      <c r="H8" s="11" t="s">
        <v>28</v>
      </c>
      <c r="I8" s="11" t="s">
        <v>270</v>
      </c>
      <c r="J8" s="11" t="s">
        <v>268</v>
      </c>
      <c r="K8" s="11">
        <f>Table1[[#This Row],[Quantity]]*20+(Table1[[#This Row],[Quantity]]*20*0.1)</f>
        <v>154</v>
      </c>
      <c r="L8" s="1">
        <f>Table1[[#This Row],[Quantity]]*50+(Table1[[#This Row],[Quantity]]*50*0.1)</f>
        <v>385</v>
      </c>
      <c r="M8" s="1"/>
      <c r="N8" s="6"/>
    </row>
    <row r="9" spans="1:14" x14ac:dyDescent="0.25">
      <c r="A9" s="5">
        <v>5</v>
      </c>
      <c r="B9" s="1">
        <v>8</v>
      </c>
      <c r="C9" s="1" t="s">
        <v>29</v>
      </c>
      <c r="D9" s="3" t="s">
        <v>25</v>
      </c>
      <c r="E9" s="1" t="s">
        <v>16</v>
      </c>
      <c r="F9" s="1" t="s">
        <v>30</v>
      </c>
      <c r="G9" s="11" t="s">
        <v>13</v>
      </c>
      <c r="H9" s="11" t="s">
        <v>240</v>
      </c>
      <c r="I9" s="11" t="s">
        <v>256</v>
      </c>
      <c r="J9" s="11" t="s">
        <v>268</v>
      </c>
      <c r="K9" s="11">
        <f>Table1[[#This Row],[Quantity]]*20+(Table1[[#This Row],[Quantity]]*20*0.1)</f>
        <v>176</v>
      </c>
      <c r="L9" s="1">
        <f>Table1[[#This Row],[Quantity]]*50+(Table1[[#This Row],[Quantity]]*50*0.1)</f>
        <v>440</v>
      </c>
      <c r="M9" s="1"/>
      <c r="N9" s="6"/>
    </row>
    <row r="10" spans="1:14" x14ac:dyDescent="0.25">
      <c r="A10" s="5">
        <v>6</v>
      </c>
      <c r="B10" s="1">
        <v>1</v>
      </c>
      <c r="C10" s="1" t="s">
        <v>31</v>
      </c>
      <c r="D10" s="3" t="s">
        <v>32</v>
      </c>
      <c r="E10" s="1" t="s">
        <v>16</v>
      </c>
      <c r="F10" s="1" t="s">
        <v>33</v>
      </c>
      <c r="G10" s="11" t="s">
        <v>23</v>
      </c>
      <c r="H10" s="11" t="s">
        <v>34</v>
      </c>
      <c r="I10" s="11" t="s">
        <v>271</v>
      </c>
      <c r="J10" s="11" t="s">
        <v>268</v>
      </c>
      <c r="K10" s="11">
        <f>Table1[[#This Row],[Quantity]]*20+(Table1[[#This Row],[Quantity]]*20*0.1)</f>
        <v>22</v>
      </c>
      <c r="L10" s="1">
        <f>Table1[[#This Row],[Quantity]]*50+(Table1[[#This Row],[Quantity]]*50*0.1)</f>
        <v>55</v>
      </c>
      <c r="M10" s="1"/>
      <c r="N10" s="6"/>
    </row>
    <row r="11" spans="1:14" x14ac:dyDescent="0.25">
      <c r="A11" s="5">
        <v>7</v>
      </c>
      <c r="B11" s="1">
        <v>18</v>
      </c>
      <c r="C11" s="1" t="s">
        <v>244</v>
      </c>
      <c r="D11" s="3" t="s">
        <v>37</v>
      </c>
      <c r="E11" s="1" t="s">
        <v>16</v>
      </c>
      <c r="F11" s="1" t="s">
        <v>38</v>
      </c>
      <c r="G11" s="11" t="s">
        <v>13</v>
      </c>
      <c r="H11" s="11" t="s">
        <v>39</v>
      </c>
      <c r="I11" s="11" t="s">
        <v>272</v>
      </c>
      <c r="J11" s="11" t="s">
        <v>268</v>
      </c>
      <c r="K11" s="11">
        <f>Table1[[#This Row],[Quantity]]*20+(Table1[[#This Row],[Quantity]]*20*0.1)</f>
        <v>396</v>
      </c>
      <c r="L11" s="1">
        <f>Table1[[#This Row],[Quantity]]*50+(Table1[[#This Row],[Quantity]]*50*0.1)</f>
        <v>990</v>
      </c>
      <c r="M11" s="1"/>
      <c r="N11" s="6"/>
    </row>
    <row r="12" spans="1:14" x14ac:dyDescent="0.25">
      <c r="A12" s="5">
        <v>8</v>
      </c>
      <c r="B12" s="1">
        <v>1</v>
      </c>
      <c r="C12" s="1" t="s">
        <v>40</v>
      </c>
      <c r="D12" s="3" t="s">
        <v>32</v>
      </c>
      <c r="E12" s="1" t="s">
        <v>41</v>
      </c>
      <c r="F12" s="1" t="s">
        <v>42</v>
      </c>
      <c r="G12" s="11" t="s">
        <v>43</v>
      </c>
      <c r="H12" s="11" t="s">
        <v>241</v>
      </c>
      <c r="I12" s="11" t="s">
        <v>257</v>
      </c>
      <c r="J12" s="11" t="s">
        <v>268</v>
      </c>
      <c r="K12" s="11">
        <f>Table1[[#This Row],[Quantity]]*20+(Table1[[#This Row],[Quantity]]*20*0.1)</f>
        <v>22</v>
      </c>
      <c r="L12" s="1">
        <f>Table1[[#This Row],[Quantity]]*50+(Table1[[#This Row],[Quantity]]*50*0.1)</f>
        <v>55</v>
      </c>
      <c r="M12" s="1"/>
      <c r="N12" s="6"/>
    </row>
    <row r="13" spans="1:14" x14ac:dyDescent="0.25">
      <c r="A13" s="5">
        <v>9</v>
      </c>
      <c r="B13" s="1">
        <v>3</v>
      </c>
      <c r="C13" s="1" t="s">
        <v>44</v>
      </c>
      <c r="D13" s="3" t="s">
        <v>37</v>
      </c>
      <c r="E13" s="1" t="s">
        <v>45</v>
      </c>
      <c r="F13" s="1" t="s">
        <v>46</v>
      </c>
      <c r="G13" s="11" t="s">
        <v>47</v>
      </c>
      <c r="H13" s="11" t="s">
        <v>48</v>
      </c>
      <c r="I13" s="11" t="s">
        <v>273</v>
      </c>
      <c r="J13" s="11" t="s">
        <v>268</v>
      </c>
      <c r="K13" s="11">
        <f>Table1[[#This Row],[Quantity]]*20+(Table1[[#This Row],[Quantity]]*20*0.1)</f>
        <v>66</v>
      </c>
      <c r="L13" s="1">
        <f>Table1[[#This Row],[Quantity]]*50+(Table1[[#This Row],[Quantity]]*50*0.1)</f>
        <v>165</v>
      </c>
      <c r="M13" s="1"/>
      <c r="N13" s="6"/>
    </row>
    <row r="14" spans="1:14" x14ac:dyDescent="0.25">
      <c r="A14" s="5">
        <v>10</v>
      </c>
      <c r="B14" s="1">
        <v>2</v>
      </c>
      <c r="C14" s="1" t="s">
        <v>49</v>
      </c>
      <c r="D14" s="3" t="s">
        <v>21</v>
      </c>
      <c r="E14" s="1" t="s">
        <v>45</v>
      </c>
      <c r="F14" s="1" t="s">
        <v>50</v>
      </c>
      <c r="G14" s="11" t="s">
        <v>47</v>
      </c>
      <c r="H14" s="11" t="s">
        <v>51</v>
      </c>
      <c r="I14" s="11" t="s">
        <v>274</v>
      </c>
      <c r="J14" s="11" t="s">
        <v>268</v>
      </c>
      <c r="K14" s="11">
        <f>Table1[[#This Row],[Quantity]]*20+(Table1[[#This Row],[Quantity]]*20*0.1)</f>
        <v>44</v>
      </c>
      <c r="L14" s="1">
        <f>Table1[[#This Row],[Quantity]]*50+(Table1[[#This Row],[Quantity]]*50*0.1)</f>
        <v>110</v>
      </c>
      <c r="M14" s="1"/>
      <c r="N14" s="6"/>
    </row>
    <row r="15" spans="1:14" x14ac:dyDescent="0.25">
      <c r="A15" s="5">
        <v>11</v>
      </c>
      <c r="B15" s="1">
        <v>2</v>
      </c>
      <c r="C15" s="1" t="s">
        <v>52</v>
      </c>
      <c r="D15" s="3" t="s">
        <v>53</v>
      </c>
      <c r="E15" s="1" t="s">
        <v>45</v>
      </c>
      <c r="F15" s="1" t="s">
        <v>54</v>
      </c>
      <c r="G15" s="11" t="s">
        <v>55</v>
      </c>
      <c r="H15" s="11" t="s">
        <v>56</v>
      </c>
      <c r="I15" s="11" t="s">
        <v>275</v>
      </c>
      <c r="J15" s="11" t="s">
        <v>268</v>
      </c>
      <c r="K15" s="11">
        <f>Table1[[#This Row],[Quantity]]*20+(Table1[[#This Row],[Quantity]]*20*0.1)</f>
        <v>44</v>
      </c>
      <c r="L15" s="1">
        <f>Table1[[#This Row],[Quantity]]*50+(Table1[[#This Row],[Quantity]]*50*0.1)</f>
        <v>110</v>
      </c>
      <c r="M15" s="1"/>
      <c r="N15" s="6"/>
    </row>
    <row r="16" spans="1:14" x14ac:dyDescent="0.25">
      <c r="A16" s="5">
        <v>12</v>
      </c>
      <c r="B16" s="1">
        <v>1</v>
      </c>
      <c r="C16" s="1" t="s">
        <v>57</v>
      </c>
      <c r="D16" s="3" t="s">
        <v>10</v>
      </c>
      <c r="E16" s="1" t="s">
        <v>26</v>
      </c>
      <c r="F16" s="1" t="s">
        <v>58</v>
      </c>
      <c r="G16" s="11" t="s">
        <v>13</v>
      </c>
      <c r="H16" s="11" t="s">
        <v>59</v>
      </c>
      <c r="I16" s="11" t="s">
        <v>276</v>
      </c>
      <c r="J16" s="11" t="s">
        <v>268</v>
      </c>
      <c r="K16" s="11">
        <f>Table1[[#This Row],[Quantity]]*20+(Table1[[#This Row],[Quantity]]*20*0.1)</f>
        <v>22</v>
      </c>
      <c r="L16" s="1">
        <f>Table1[[#This Row],[Quantity]]*50+(Table1[[#This Row],[Quantity]]*50*0.1)</f>
        <v>55</v>
      </c>
      <c r="M16" s="1"/>
      <c r="N16" s="6"/>
    </row>
    <row r="17" spans="1:14" x14ac:dyDescent="0.25">
      <c r="A17" s="5">
        <v>13</v>
      </c>
      <c r="B17" s="1">
        <v>1</v>
      </c>
      <c r="C17" s="1" t="s">
        <v>64</v>
      </c>
      <c r="D17" s="3" t="s">
        <v>65</v>
      </c>
      <c r="E17" s="1" t="s">
        <v>66</v>
      </c>
      <c r="F17" s="1" t="s">
        <v>67</v>
      </c>
      <c r="G17" s="11" t="s">
        <v>68</v>
      </c>
      <c r="H17" s="11" t="s">
        <v>300</v>
      </c>
      <c r="I17" s="11" t="s">
        <v>252</v>
      </c>
      <c r="J17" s="11" t="s">
        <v>253</v>
      </c>
      <c r="K17" s="11">
        <f>Table1[[#This Row],[Quantity]]*20+(Table1[[#This Row],[Quantity]]*20*0.1)</f>
        <v>22</v>
      </c>
      <c r="L17" s="1">
        <f>Table1[[#This Row],[Quantity]]*50+(Table1[[#This Row],[Quantity]]*50*0.1)</f>
        <v>55</v>
      </c>
      <c r="M17" s="1"/>
      <c r="N17" s="6"/>
    </row>
    <row r="18" spans="1:14" x14ac:dyDescent="0.25">
      <c r="A18" s="5">
        <v>14</v>
      </c>
      <c r="B18" s="1">
        <v>1</v>
      </c>
      <c r="C18" s="1" t="s">
        <v>69</v>
      </c>
      <c r="D18" s="3" t="s">
        <v>70</v>
      </c>
      <c r="E18" s="1" t="s">
        <v>71</v>
      </c>
      <c r="F18" s="1" t="s">
        <v>72</v>
      </c>
      <c r="G18" s="11" t="s">
        <v>68</v>
      </c>
      <c r="H18" s="11" t="s">
        <v>73</v>
      </c>
      <c r="I18" s="11" t="s">
        <v>252</v>
      </c>
      <c r="J18" s="11" t="s">
        <v>253</v>
      </c>
      <c r="K18" s="11">
        <f>Table1[[#This Row],[Quantity]]*20+(Table1[[#This Row],[Quantity]]*20*0.1)</f>
        <v>22</v>
      </c>
      <c r="L18" s="1">
        <f>Table1[[#This Row],[Quantity]]*50+(Table1[[#This Row],[Quantity]]*50*0.1)</f>
        <v>55</v>
      </c>
      <c r="M18" s="1"/>
      <c r="N18" s="6"/>
    </row>
    <row r="19" spans="1:14" x14ac:dyDescent="0.25">
      <c r="A19" s="5">
        <v>15</v>
      </c>
      <c r="B19" s="1">
        <v>4</v>
      </c>
      <c r="C19" s="1" t="s">
        <v>74</v>
      </c>
      <c r="D19" s="3" t="s">
        <v>75</v>
      </c>
      <c r="E19" s="1" t="s">
        <v>76</v>
      </c>
      <c r="F19" s="1" t="s">
        <v>77</v>
      </c>
      <c r="G19" s="11" t="s">
        <v>68</v>
      </c>
      <c r="H19" s="11" t="s">
        <v>78</v>
      </c>
      <c r="I19" s="11" t="s">
        <v>252</v>
      </c>
      <c r="J19" s="11" t="s">
        <v>253</v>
      </c>
      <c r="K19" s="11">
        <f>Table1[[#This Row],[Quantity]]*20+(Table1[[#This Row],[Quantity]]*20*0.1)</f>
        <v>88</v>
      </c>
      <c r="L19" s="1">
        <f>Table1[[#This Row],[Quantity]]*50+(Table1[[#This Row],[Quantity]]*50*0.1)</f>
        <v>220</v>
      </c>
      <c r="M19" s="1"/>
      <c r="N19" s="6"/>
    </row>
    <row r="20" spans="1:14" x14ac:dyDescent="0.25">
      <c r="A20" s="5">
        <v>16</v>
      </c>
      <c r="B20" s="1">
        <v>1</v>
      </c>
      <c r="C20" s="1" t="s">
        <v>79</v>
      </c>
      <c r="D20" s="3" t="s">
        <v>80</v>
      </c>
      <c r="E20" s="1" t="s">
        <v>81</v>
      </c>
      <c r="F20" s="1" t="s">
        <v>82</v>
      </c>
      <c r="G20" s="11" t="s">
        <v>68</v>
      </c>
      <c r="H20" s="11" t="s">
        <v>83</v>
      </c>
      <c r="I20" s="11" t="s">
        <v>252</v>
      </c>
      <c r="J20" s="11" t="s">
        <v>253</v>
      </c>
      <c r="K20" s="11">
        <f>Table1[[#This Row],[Quantity]]*20+(Table1[[#This Row],[Quantity]]*20*0.1)</f>
        <v>22</v>
      </c>
      <c r="L20" s="1">
        <f>Table1[[#This Row],[Quantity]]*50+(Table1[[#This Row],[Quantity]]*50*0.1)</f>
        <v>55</v>
      </c>
      <c r="M20" s="1"/>
      <c r="N20" s="6"/>
    </row>
    <row r="21" spans="1:14" x14ac:dyDescent="0.25">
      <c r="A21" s="5">
        <v>17</v>
      </c>
      <c r="B21" s="1">
        <v>1</v>
      </c>
      <c r="C21" s="1" t="s">
        <v>84</v>
      </c>
      <c r="D21" s="3" t="s">
        <v>85</v>
      </c>
      <c r="E21" s="1" t="s">
        <v>86</v>
      </c>
      <c r="F21" s="1" t="s">
        <v>87</v>
      </c>
      <c r="G21" s="11" t="s">
        <v>88</v>
      </c>
      <c r="H21" s="11" t="s">
        <v>242</v>
      </c>
      <c r="I21" s="11" t="s">
        <v>258</v>
      </c>
      <c r="J21" s="11" t="s">
        <v>268</v>
      </c>
      <c r="K21" s="11">
        <f>Table1[[#This Row],[Quantity]]*20+(Table1[[#This Row],[Quantity]]*20*0.1)</f>
        <v>22</v>
      </c>
      <c r="L21" s="1">
        <f>Table1[[#This Row],[Quantity]]*50+(Table1[[#This Row],[Quantity]]*50*0.1)</f>
        <v>55</v>
      </c>
      <c r="M21" s="1"/>
      <c r="N21" s="6"/>
    </row>
    <row r="22" spans="1:14" x14ac:dyDescent="0.25">
      <c r="A22" s="5">
        <v>18</v>
      </c>
      <c r="B22" s="1">
        <v>1</v>
      </c>
      <c r="C22" s="1" t="s">
        <v>89</v>
      </c>
      <c r="D22" s="3" t="s">
        <v>90</v>
      </c>
      <c r="E22" s="1" t="s">
        <v>91</v>
      </c>
      <c r="F22" s="1" t="s">
        <v>92</v>
      </c>
      <c r="G22" s="11" t="s">
        <v>93</v>
      </c>
      <c r="H22" s="11" t="s">
        <v>94</v>
      </c>
      <c r="I22" s="11" t="s">
        <v>277</v>
      </c>
      <c r="J22" s="11" t="s">
        <v>268</v>
      </c>
      <c r="K22" s="11">
        <f>Table1[[#This Row],[Quantity]]*20+(Table1[[#This Row],[Quantity]]*20*0.1)</f>
        <v>22</v>
      </c>
      <c r="L22" s="1">
        <f>Table1[[#This Row],[Quantity]]*50+(Table1[[#This Row],[Quantity]]*50*0.1)</f>
        <v>55</v>
      </c>
      <c r="M22" s="1"/>
      <c r="N22" s="6"/>
    </row>
    <row r="23" spans="1:14" x14ac:dyDescent="0.25">
      <c r="A23" s="5">
        <v>19</v>
      </c>
      <c r="B23" s="1">
        <v>1</v>
      </c>
      <c r="C23" s="1" t="s">
        <v>95</v>
      </c>
      <c r="D23" s="3" t="s">
        <v>96</v>
      </c>
      <c r="E23" s="1" t="s">
        <v>97</v>
      </c>
      <c r="F23" s="1" t="s">
        <v>98</v>
      </c>
      <c r="G23" s="11" t="s">
        <v>99</v>
      </c>
      <c r="H23" s="11" t="s">
        <v>100</v>
      </c>
      <c r="I23" s="11" t="s">
        <v>259</v>
      </c>
      <c r="J23" s="11" t="s">
        <v>268</v>
      </c>
      <c r="K23" s="11">
        <f>Table1[[#This Row],[Quantity]]*20+(Table1[[#This Row],[Quantity]]*20*0.1)</f>
        <v>22</v>
      </c>
      <c r="L23" s="1">
        <f>Table1[[#This Row],[Quantity]]*50+(Table1[[#This Row],[Quantity]]*50*0.1)</f>
        <v>55</v>
      </c>
      <c r="M23" s="1"/>
      <c r="N23" s="6"/>
    </row>
    <row r="24" spans="1:14" x14ac:dyDescent="0.25">
      <c r="A24" s="5">
        <v>20</v>
      </c>
      <c r="B24" s="1">
        <v>2</v>
      </c>
      <c r="C24" s="1" t="s">
        <v>101</v>
      </c>
      <c r="D24" s="3" t="s">
        <v>102</v>
      </c>
      <c r="E24" s="1" t="s">
        <v>103</v>
      </c>
      <c r="F24" s="1" t="s">
        <v>98</v>
      </c>
      <c r="G24" s="11" t="s">
        <v>99</v>
      </c>
      <c r="H24" s="11" t="s">
        <v>104</v>
      </c>
      <c r="I24" s="11" t="s">
        <v>260</v>
      </c>
      <c r="J24" s="11" t="s">
        <v>268</v>
      </c>
      <c r="K24" s="11">
        <f>Table1[[#This Row],[Quantity]]*20+(Table1[[#This Row],[Quantity]]*20*0.1)</f>
        <v>44</v>
      </c>
      <c r="L24" s="1">
        <f>Table1[[#This Row],[Quantity]]*50+(Table1[[#This Row],[Quantity]]*50*0.1)</f>
        <v>110</v>
      </c>
      <c r="M24" s="1"/>
      <c r="N24" s="6"/>
    </row>
    <row r="25" spans="1:14" x14ac:dyDescent="0.25">
      <c r="A25" s="5">
        <v>21</v>
      </c>
      <c r="B25" s="1">
        <v>1</v>
      </c>
      <c r="C25" s="1" t="s">
        <v>105</v>
      </c>
      <c r="D25" s="3" t="s">
        <v>106</v>
      </c>
      <c r="E25" s="1" t="s">
        <v>107</v>
      </c>
      <c r="F25" s="1" t="s">
        <v>108</v>
      </c>
      <c r="G25" s="11" t="s">
        <v>99</v>
      </c>
      <c r="H25" s="11" t="s">
        <v>243</v>
      </c>
      <c r="I25" s="11" t="s">
        <v>261</v>
      </c>
      <c r="J25" s="11" t="s">
        <v>268</v>
      </c>
      <c r="K25" s="11">
        <f>Table1[[#This Row],[Quantity]]*20+(Table1[[#This Row],[Quantity]]*20*0.1)</f>
        <v>22</v>
      </c>
      <c r="L25" s="1">
        <f>Table1[[#This Row],[Quantity]]*50+(Table1[[#This Row],[Quantity]]*50*0.1)</f>
        <v>55</v>
      </c>
      <c r="M25" s="1"/>
      <c r="N25" s="6"/>
    </row>
    <row r="26" spans="1:14" x14ac:dyDescent="0.25">
      <c r="A26" s="5">
        <v>22</v>
      </c>
      <c r="B26" s="1">
        <v>1</v>
      </c>
      <c r="C26" s="1" t="s">
        <v>109</v>
      </c>
      <c r="D26" s="3" t="s">
        <v>110</v>
      </c>
      <c r="E26" s="1" t="s">
        <v>107</v>
      </c>
      <c r="F26" s="1" t="s">
        <v>108</v>
      </c>
      <c r="G26" s="11" t="s">
        <v>99</v>
      </c>
      <c r="H26" s="11" t="s">
        <v>243</v>
      </c>
      <c r="I26" s="11" t="s">
        <v>261</v>
      </c>
      <c r="J26" s="11" t="s">
        <v>268</v>
      </c>
      <c r="K26" s="11">
        <f>Table1[[#This Row],[Quantity]]*20+(Table1[[#This Row],[Quantity]]*20*0.1)</f>
        <v>22</v>
      </c>
      <c r="L26" s="1">
        <f>Table1[[#This Row],[Quantity]]*50+(Table1[[#This Row],[Quantity]]*50*0.1)</f>
        <v>55</v>
      </c>
      <c r="M26" s="1"/>
      <c r="N26" s="6"/>
    </row>
    <row r="27" spans="1:14" x14ac:dyDescent="0.25">
      <c r="A27" s="5">
        <v>23</v>
      </c>
      <c r="B27" s="1">
        <v>1</v>
      </c>
      <c r="C27" s="1" t="s">
        <v>111</v>
      </c>
      <c r="D27" s="3" t="s">
        <v>112</v>
      </c>
      <c r="E27" s="1" t="s">
        <v>113</v>
      </c>
      <c r="F27" s="1" t="s">
        <v>114</v>
      </c>
      <c r="G27" s="1" t="s">
        <v>115</v>
      </c>
      <c r="H27" s="1" t="s">
        <v>113</v>
      </c>
      <c r="I27" s="1" t="s">
        <v>278</v>
      </c>
      <c r="J27" s="11" t="s">
        <v>268</v>
      </c>
      <c r="K27" s="11">
        <f>Table1[[#This Row],[Quantity]]*20+(Table1[[#This Row],[Quantity]]*20*0.1)</f>
        <v>22</v>
      </c>
      <c r="L27" s="1">
        <f>Table1[[#This Row],[Quantity]]*50+(Table1[[#This Row],[Quantity]]*50*0.1)</f>
        <v>55</v>
      </c>
      <c r="M27" s="1"/>
      <c r="N27" s="6"/>
    </row>
    <row r="28" spans="1:14" x14ac:dyDescent="0.25">
      <c r="A28" s="5">
        <v>24</v>
      </c>
      <c r="B28" s="1">
        <v>1</v>
      </c>
      <c r="C28" s="1" t="s">
        <v>116</v>
      </c>
      <c r="D28" s="3" t="s">
        <v>117</v>
      </c>
      <c r="E28" s="1" t="s">
        <v>118</v>
      </c>
      <c r="F28" s="1" t="s">
        <v>119</v>
      </c>
      <c r="G28" s="1" t="s">
        <v>99</v>
      </c>
      <c r="H28" s="1" t="s">
        <v>117</v>
      </c>
      <c r="I28" s="1" t="s">
        <v>279</v>
      </c>
      <c r="J28" s="11" t="s">
        <v>268</v>
      </c>
      <c r="K28" s="11">
        <f>Table1[[#This Row],[Quantity]]*20+(Table1[[#This Row],[Quantity]]*20*0.1)</f>
        <v>22</v>
      </c>
      <c r="L28" s="1">
        <f>Table1[[#This Row],[Quantity]]*50+(Table1[[#This Row],[Quantity]]*50*0.1)</f>
        <v>55</v>
      </c>
      <c r="M28" s="1"/>
      <c r="N28" s="6"/>
    </row>
    <row r="29" spans="1:14" x14ac:dyDescent="0.25">
      <c r="A29" s="5">
        <v>25</v>
      </c>
      <c r="B29" s="1">
        <v>1</v>
      </c>
      <c r="C29" s="1" t="s">
        <v>120</v>
      </c>
      <c r="D29" s="3" t="s">
        <v>121</v>
      </c>
      <c r="E29" s="1" t="s">
        <v>122</v>
      </c>
      <c r="F29" s="1" t="s">
        <v>123</v>
      </c>
      <c r="G29" s="1" t="s">
        <v>68</v>
      </c>
      <c r="H29" s="1" t="s">
        <v>124</v>
      </c>
      <c r="I29" s="1" t="s">
        <v>252</v>
      </c>
      <c r="J29" s="1" t="s">
        <v>253</v>
      </c>
      <c r="K29" s="11">
        <f>Table1[[#This Row],[Quantity]]*20+(Table1[[#This Row],[Quantity]]*20*0.1)</f>
        <v>22</v>
      </c>
      <c r="L29" s="1">
        <f>Table1[[#This Row],[Quantity]]*50+(Table1[[#This Row],[Quantity]]*50*0.1)</f>
        <v>55</v>
      </c>
      <c r="M29" s="1"/>
      <c r="N29" s="6"/>
    </row>
    <row r="30" spans="1:14" x14ac:dyDescent="0.25">
      <c r="A30" s="5">
        <v>26</v>
      </c>
      <c r="B30" s="1">
        <v>1</v>
      </c>
      <c r="C30" s="1" t="s">
        <v>125</v>
      </c>
      <c r="D30" s="3" t="s">
        <v>126</v>
      </c>
      <c r="E30" s="1" t="s">
        <v>122</v>
      </c>
      <c r="F30" s="1" t="s">
        <v>127</v>
      </c>
      <c r="G30" s="1" t="s">
        <v>68</v>
      </c>
      <c r="H30" s="1" t="s">
        <v>128</v>
      </c>
      <c r="I30" s="1" t="s">
        <v>252</v>
      </c>
      <c r="J30" s="1" t="s">
        <v>253</v>
      </c>
      <c r="K30" s="11">
        <f>Table1[[#This Row],[Quantity]]*20+(Table1[[#This Row],[Quantity]]*20*0.1)</f>
        <v>22</v>
      </c>
      <c r="L30" s="1">
        <f>Table1[[#This Row],[Quantity]]*50+(Table1[[#This Row],[Quantity]]*50*0.1)</f>
        <v>55</v>
      </c>
      <c r="M30" s="1"/>
      <c r="N30" s="6"/>
    </row>
    <row r="31" spans="1:14" x14ac:dyDescent="0.25">
      <c r="A31" s="5">
        <v>27</v>
      </c>
      <c r="B31" s="1">
        <v>2</v>
      </c>
      <c r="C31" s="1" t="s">
        <v>129</v>
      </c>
      <c r="D31" s="3" t="s">
        <v>130</v>
      </c>
      <c r="E31" s="1" t="s">
        <v>130</v>
      </c>
      <c r="F31" s="1" t="s">
        <v>131</v>
      </c>
      <c r="G31" s="1" t="s">
        <v>68</v>
      </c>
      <c r="H31" s="1" t="s">
        <v>130</v>
      </c>
      <c r="I31" s="1" t="s">
        <v>252</v>
      </c>
      <c r="J31" s="1" t="s">
        <v>253</v>
      </c>
      <c r="K31" s="11">
        <f>Table1[[#This Row],[Quantity]]*20+(Table1[[#This Row],[Quantity]]*20*0.1)</f>
        <v>44</v>
      </c>
      <c r="L31" s="1">
        <f>Table1[[#This Row],[Quantity]]*50+(Table1[[#This Row],[Quantity]]*50*0.1)</f>
        <v>110</v>
      </c>
      <c r="M31" s="1"/>
      <c r="N31" s="6"/>
    </row>
    <row r="32" spans="1:14" x14ac:dyDescent="0.25">
      <c r="A32" s="5">
        <v>28</v>
      </c>
      <c r="B32" s="1">
        <v>1</v>
      </c>
      <c r="C32" s="1" t="s">
        <v>132</v>
      </c>
      <c r="D32" s="3" t="s">
        <v>133</v>
      </c>
      <c r="E32" s="1" t="s">
        <v>133</v>
      </c>
      <c r="F32" s="1" t="s">
        <v>134</v>
      </c>
      <c r="G32" s="1" t="s">
        <v>68</v>
      </c>
      <c r="H32" s="1" t="s">
        <v>133</v>
      </c>
      <c r="I32" s="1" t="s">
        <v>252</v>
      </c>
      <c r="J32" s="1" t="s">
        <v>253</v>
      </c>
      <c r="K32" s="11">
        <f>Table1[[#This Row],[Quantity]]*20+(Table1[[#This Row],[Quantity]]*20*0.1)</f>
        <v>22</v>
      </c>
      <c r="L32" s="1">
        <f>Table1[[#This Row],[Quantity]]*50+(Table1[[#This Row],[Quantity]]*50*0.1)</f>
        <v>55</v>
      </c>
      <c r="M32" s="1"/>
      <c r="N32" s="6"/>
    </row>
    <row r="33" spans="1:14" x14ac:dyDescent="0.25">
      <c r="A33" s="5">
        <v>29</v>
      </c>
      <c r="B33" s="1">
        <v>1</v>
      </c>
      <c r="C33" s="1" t="s">
        <v>135</v>
      </c>
      <c r="D33" s="3" t="s">
        <v>136</v>
      </c>
      <c r="E33" s="1" t="s">
        <v>137</v>
      </c>
      <c r="F33" s="1" t="s">
        <v>138</v>
      </c>
      <c r="G33" s="1" t="s">
        <v>68</v>
      </c>
      <c r="H33" s="1" t="s">
        <v>301</v>
      </c>
      <c r="I33" s="1" t="s">
        <v>252</v>
      </c>
      <c r="J33" s="1" t="s">
        <v>253</v>
      </c>
      <c r="K33" s="11">
        <f>Table1[[#This Row],[Quantity]]*20+(Table1[[#This Row],[Quantity]]*20*0.1)</f>
        <v>22</v>
      </c>
      <c r="L33" s="1">
        <f>Table1[[#This Row],[Quantity]]*50+(Table1[[#This Row],[Quantity]]*50*0.1)</f>
        <v>55</v>
      </c>
      <c r="M33" s="1"/>
      <c r="N33" s="6"/>
    </row>
    <row r="34" spans="1:14" x14ac:dyDescent="0.25">
      <c r="A34" s="5">
        <v>30</v>
      </c>
      <c r="B34" s="1">
        <v>6</v>
      </c>
      <c r="C34" s="1" t="s">
        <v>245</v>
      </c>
      <c r="D34" s="3">
        <v>0</v>
      </c>
      <c r="E34" s="1" t="s">
        <v>139</v>
      </c>
      <c r="F34" s="1" t="s">
        <v>140</v>
      </c>
      <c r="G34" s="1" t="s">
        <v>68</v>
      </c>
      <c r="H34" s="1" t="s">
        <v>141</v>
      </c>
      <c r="I34" s="1" t="s">
        <v>252</v>
      </c>
      <c r="J34" s="1" t="s">
        <v>253</v>
      </c>
      <c r="K34" s="11">
        <f>Table1[[#This Row],[Quantity]]*20+(Table1[[#This Row],[Quantity]]*20*0.1)</f>
        <v>132</v>
      </c>
      <c r="L34" s="1">
        <f>Table1[[#This Row],[Quantity]]*50+(Table1[[#This Row],[Quantity]]*50*0.1)</f>
        <v>330</v>
      </c>
      <c r="M34" s="1"/>
      <c r="N34" s="6"/>
    </row>
    <row r="35" spans="1:14" x14ac:dyDescent="0.25">
      <c r="A35" s="5">
        <v>31</v>
      </c>
      <c r="B35" s="1">
        <v>3</v>
      </c>
      <c r="C35" s="1" t="s">
        <v>142</v>
      </c>
      <c r="D35" s="3" t="s">
        <v>143</v>
      </c>
      <c r="E35" s="1" t="s">
        <v>139</v>
      </c>
      <c r="F35" s="1" t="s">
        <v>144</v>
      </c>
      <c r="G35" s="1" t="s">
        <v>68</v>
      </c>
      <c r="H35" s="1" t="s">
        <v>145</v>
      </c>
      <c r="I35" s="1" t="s">
        <v>252</v>
      </c>
      <c r="J35" s="1" t="s">
        <v>253</v>
      </c>
      <c r="K35" s="11">
        <f>Table1[[#This Row],[Quantity]]*20+(Table1[[#This Row],[Quantity]]*20*0.1)</f>
        <v>66</v>
      </c>
      <c r="L35" s="1">
        <f>Table1[[#This Row],[Quantity]]*50+(Table1[[#This Row],[Quantity]]*50*0.1)</f>
        <v>165</v>
      </c>
      <c r="M35" s="1"/>
      <c r="N35" s="6"/>
    </row>
    <row r="36" spans="1:14" x14ac:dyDescent="0.25">
      <c r="A36" s="5">
        <v>32</v>
      </c>
      <c r="B36" s="1">
        <v>14</v>
      </c>
      <c r="C36" s="1" t="s">
        <v>146</v>
      </c>
      <c r="D36" s="3" t="s">
        <v>147</v>
      </c>
      <c r="E36" s="1" t="s">
        <v>139</v>
      </c>
      <c r="F36" s="1" t="s">
        <v>148</v>
      </c>
      <c r="G36" s="1" t="s">
        <v>68</v>
      </c>
      <c r="H36" s="1" t="s">
        <v>149</v>
      </c>
      <c r="I36" s="1" t="s">
        <v>252</v>
      </c>
      <c r="J36" s="1" t="s">
        <v>253</v>
      </c>
      <c r="K36" s="11">
        <f>Table1[[#This Row],[Quantity]]*20+(Table1[[#This Row],[Quantity]]*20*0.1)</f>
        <v>308</v>
      </c>
      <c r="L36" s="1">
        <f>Table1[[#This Row],[Quantity]]*50+(Table1[[#This Row],[Quantity]]*50*0.1)</f>
        <v>770</v>
      </c>
      <c r="M36" s="1"/>
      <c r="N36" s="6"/>
    </row>
    <row r="37" spans="1:14" x14ac:dyDescent="0.25">
      <c r="A37" s="5">
        <v>33</v>
      </c>
      <c r="B37" s="1">
        <v>6</v>
      </c>
      <c r="C37" s="1" t="s">
        <v>153</v>
      </c>
      <c r="D37" s="3">
        <v>0</v>
      </c>
      <c r="E37" s="1" t="s">
        <v>137</v>
      </c>
      <c r="F37" s="1" t="s">
        <v>162</v>
      </c>
      <c r="G37" s="1" t="s">
        <v>68</v>
      </c>
      <c r="H37" s="1" t="s">
        <v>164</v>
      </c>
      <c r="I37" s="1" t="s">
        <v>252</v>
      </c>
      <c r="J37" s="1" t="s">
        <v>253</v>
      </c>
      <c r="K37" s="11">
        <f>Table1[[#This Row],[Quantity]]*20+(Table1[[#This Row],[Quantity]]*20*0.1)</f>
        <v>132</v>
      </c>
      <c r="L37" s="1">
        <f>Table1[[#This Row],[Quantity]]*50+(Table1[[#This Row],[Quantity]]*50*0.1)</f>
        <v>330</v>
      </c>
      <c r="M37" s="1"/>
      <c r="N37" s="6"/>
    </row>
    <row r="38" spans="1:14" x14ac:dyDescent="0.25">
      <c r="A38" s="5">
        <v>34</v>
      </c>
      <c r="B38" s="1">
        <v>1</v>
      </c>
      <c r="C38" s="1" t="s">
        <v>155</v>
      </c>
      <c r="D38" s="3" t="s">
        <v>156</v>
      </c>
      <c r="E38" s="1" t="s">
        <v>157</v>
      </c>
      <c r="F38" s="1" t="s">
        <v>158</v>
      </c>
      <c r="G38" s="1" t="s">
        <v>68</v>
      </c>
      <c r="H38" s="1" t="s">
        <v>302</v>
      </c>
      <c r="I38" s="1" t="s">
        <v>252</v>
      </c>
      <c r="J38" s="1" t="s">
        <v>253</v>
      </c>
      <c r="K38" s="11">
        <f>Table1[[#This Row],[Quantity]]*20+(Table1[[#This Row],[Quantity]]*20*0.1)</f>
        <v>22</v>
      </c>
      <c r="L38" s="1">
        <f>Table1[[#This Row],[Quantity]]*50+(Table1[[#This Row],[Quantity]]*50*0.1)</f>
        <v>55</v>
      </c>
      <c r="M38" s="1"/>
      <c r="N38" s="6"/>
    </row>
    <row r="39" spans="1:14" x14ac:dyDescent="0.25">
      <c r="A39" s="5">
        <v>35</v>
      </c>
      <c r="B39" s="1">
        <v>1</v>
      </c>
      <c r="C39" s="1" t="s">
        <v>161</v>
      </c>
      <c r="D39" s="3">
        <v>0</v>
      </c>
      <c r="E39" s="1" t="s">
        <v>137</v>
      </c>
      <c r="F39" s="1" t="s">
        <v>162</v>
      </c>
      <c r="G39" s="1" t="s">
        <v>163</v>
      </c>
      <c r="H39" s="1" t="s">
        <v>164</v>
      </c>
      <c r="I39" s="1" t="s">
        <v>252</v>
      </c>
      <c r="J39" s="1" t="s">
        <v>253</v>
      </c>
      <c r="K39" s="11">
        <f>Table1[[#This Row],[Quantity]]*20+(Table1[[#This Row],[Quantity]]*20*0.1)</f>
        <v>22</v>
      </c>
      <c r="L39" s="1">
        <f>Table1[[#This Row],[Quantity]]*50+(Table1[[#This Row],[Quantity]]*50*0.1)</f>
        <v>55</v>
      </c>
      <c r="M39" s="1"/>
      <c r="N39" s="6"/>
    </row>
    <row r="40" spans="1:14" x14ac:dyDescent="0.25">
      <c r="A40" s="5">
        <v>36</v>
      </c>
      <c r="B40" s="1">
        <v>4</v>
      </c>
      <c r="C40" s="1" t="s">
        <v>165</v>
      </c>
      <c r="D40" s="3">
        <v>330</v>
      </c>
      <c r="E40" s="1" t="s">
        <v>139</v>
      </c>
      <c r="F40" s="1" t="s">
        <v>166</v>
      </c>
      <c r="G40" s="1" t="s">
        <v>68</v>
      </c>
      <c r="H40" s="1" t="s">
        <v>167</v>
      </c>
      <c r="I40" s="1" t="s">
        <v>252</v>
      </c>
      <c r="J40" s="1" t="s">
        <v>253</v>
      </c>
      <c r="K40" s="11">
        <f>Table1[[#This Row],[Quantity]]*20+(Table1[[#This Row],[Quantity]]*20*0.1)</f>
        <v>88</v>
      </c>
      <c r="L40" s="1">
        <f>Table1[[#This Row],[Quantity]]*50+(Table1[[#This Row],[Quantity]]*50*0.1)</f>
        <v>220</v>
      </c>
      <c r="M40" s="1"/>
      <c r="N40" s="6"/>
    </row>
    <row r="41" spans="1:14" x14ac:dyDescent="0.25">
      <c r="A41" s="5">
        <v>37</v>
      </c>
      <c r="B41" s="1">
        <v>1</v>
      </c>
      <c r="C41" s="1" t="s">
        <v>168</v>
      </c>
      <c r="D41" s="3" t="s">
        <v>169</v>
      </c>
      <c r="E41" s="1" t="s">
        <v>157</v>
      </c>
      <c r="F41" s="1" t="s">
        <v>170</v>
      </c>
      <c r="G41" s="1" t="s">
        <v>68</v>
      </c>
      <c r="H41" s="1" t="s">
        <v>171</v>
      </c>
      <c r="I41" s="1" t="s">
        <v>252</v>
      </c>
      <c r="J41" s="1" t="s">
        <v>253</v>
      </c>
      <c r="K41" s="11">
        <f>Table1[[#This Row],[Quantity]]*20+(Table1[[#This Row],[Quantity]]*20*0.1)</f>
        <v>22</v>
      </c>
      <c r="L41" s="1">
        <f>Table1[[#This Row],[Quantity]]*50+(Table1[[#This Row],[Quantity]]*50*0.1)</f>
        <v>55</v>
      </c>
      <c r="M41" s="1"/>
      <c r="N41" s="6"/>
    </row>
    <row r="42" spans="1:14" x14ac:dyDescent="0.25">
      <c r="A42" s="5">
        <v>38</v>
      </c>
      <c r="B42" s="1">
        <v>2</v>
      </c>
      <c r="C42" s="1" t="s">
        <v>172</v>
      </c>
      <c r="D42" s="3">
        <v>270</v>
      </c>
      <c r="E42" s="1" t="s">
        <v>139</v>
      </c>
      <c r="F42" s="1" t="s">
        <v>173</v>
      </c>
      <c r="G42" s="1" t="s">
        <v>68</v>
      </c>
      <c r="H42" s="1" t="s">
        <v>174</v>
      </c>
      <c r="I42" s="1" t="s">
        <v>252</v>
      </c>
      <c r="J42" s="1" t="s">
        <v>253</v>
      </c>
      <c r="K42" s="11">
        <f>Table1[[#This Row],[Quantity]]*20+(Table1[[#This Row],[Quantity]]*20*0.1)</f>
        <v>44</v>
      </c>
      <c r="L42" s="1">
        <f>Table1[[#This Row],[Quantity]]*50+(Table1[[#This Row],[Quantity]]*50*0.1)</f>
        <v>110</v>
      </c>
      <c r="M42" s="1"/>
      <c r="N42" s="6"/>
    </row>
    <row r="43" spans="1:14" x14ac:dyDescent="0.25">
      <c r="A43" s="5">
        <v>39</v>
      </c>
      <c r="B43" s="1">
        <v>2</v>
      </c>
      <c r="C43" s="1" t="s">
        <v>175</v>
      </c>
      <c r="D43" s="3">
        <v>27</v>
      </c>
      <c r="E43" s="1" t="s">
        <v>139</v>
      </c>
      <c r="F43" s="1" t="s">
        <v>176</v>
      </c>
      <c r="G43" s="1" t="s">
        <v>68</v>
      </c>
      <c r="H43" s="1" t="s">
        <v>177</v>
      </c>
      <c r="I43" s="1" t="s">
        <v>252</v>
      </c>
      <c r="J43" s="1" t="s">
        <v>253</v>
      </c>
      <c r="K43" s="11">
        <f>Table1[[#This Row],[Quantity]]*20+(Table1[[#This Row],[Quantity]]*20*0.1)</f>
        <v>44</v>
      </c>
      <c r="L43" s="1">
        <f>Table1[[#This Row],[Quantity]]*50+(Table1[[#This Row],[Quantity]]*50*0.1)</f>
        <v>110</v>
      </c>
      <c r="M43" s="1"/>
      <c r="N43" s="6"/>
    </row>
    <row r="44" spans="1:14" x14ac:dyDescent="0.25">
      <c r="A44" s="5">
        <v>40</v>
      </c>
      <c r="B44" s="1">
        <v>1</v>
      </c>
      <c r="C44" s="1" t="s">
        <v>181</v>
      </c>
      <c r="D44" s="3" t="s">
        <v>182</v>
      </c>
      <c r="E44" s="1" t="s">
        <v>139</v>
      </c>
      <c r="F44" s="1" t="s">
        <v>183</v>
      </c>
      <c r="G44" s="1" t="s">
        <v>68</v>
      </c>
      <c r="H44" s="1" t="s">
        <v>184</v>
      </c>
      <c r="I44" s="1" t="s">
        <v>252</v>
      </c>
      <c r="J44" s="1" t="s">
        <v>253</v>
      </c>
      <c r="K44" s="11">
        <f>Table1[[#This Row],[Quantity]]*20+(Table1[[#This Row],[Quantity]]*20*0.1)</f>
        <v>22</v>
      </c>
      <c r="L44" s="1">
        <f>Table1[[#This Row],[Quantity]]*50+(Table1[[#This Row],[Quantity]]*50*0.1)</f>
        <v>55</v>
      </c>
      <c r="M44" s="1"/>
      <c r="N44" s="6"/>
    </row>
    <row r="45" spans="1:14" x14ac:dyDescent="0.25">
      <c r="A45" s="5">
        <v>41</v>
      </c>
      <c r="B45" s="1">
        <v>10</v>
      </c>
      <c r="C45" s="1" t="s">
        <v>185</v>
      </c>
      <c r="D45" s="3">
        <v>0</v>
      </c>
      <c r="E45" s="1" t="s">
        <v>139</v>
      </c>
      <c r="F45" s="1" t="s">
        <v>160</v>
      </c>
      <c r="G45" s="1" t="s">
        <v>68</v>
      </c>
      <c r="H45" s="1" t="s">
        <v>141</v>
      </c>
      <c r="I45" s="1" t="s">
        <v>252</v>
      </c>
      <c r="J45" s="1" t="s">
        <v>253</v>
      </c>
      <c r="K45" s="11">
        <f>Table1[[#This Row],[Quantity]]*20+(Table1[[#This Row],[Quantity]]*20*0.1)</f>
        <v>220</v>
      </c>
      <c r="L45" s="1">
        <f>Table1[[#This Row],[Quantity]]*50+(Table1[[#This Row],[Quantity]]*50*0.1)</f>
        <v>550</v>
      </c>
      <c r="M45" s="1"/>
      <c r="N45" s="6"/>
    </row>
    <row r="46" spans="1:14" x14ac:dyDescent="0.25">
      <c r="A46" s="5">
        <v>42</v>
      </c>
      <c r="B46" s="1">
        <v>2</v>
      </c>
      <c r="C46" s="1" t="s">
        <v>186</v>
      </c>
      <c r="D46" s="3" t="s">
        <v>296</v>
      </c>
      <c r="E46" s="1" t="s">
        <v>139</v>
      </c>
      <c r="F46" s="1" t="s">
        <v>297</v>
      </c>
      <c r="G46" s="1" t="s">
        <v>68</v>
      </c>
      <c r="H46" s="3" t="s">
        <v>298</v>
      </c>
      <c r="I46" s="1" t="s">
        <v>252</v>
      </c>
      <c r="J46" s="1" t="s">
        <v>253</v>
      </c>
      <c r="K46" s="11">
        <f>Table1[[#This Row],[Quantity]]*20+(Table1[[#This Row],[Quantity]]*20*0.1)</f>
        <v>44</v>
      </c>
      <c r="L46" s="1">
        <f>Table1[[#This Row],[Quantity]]*50+(Table1[[#This Row],[Quantity]]*50*0.1)</f>
        <v>110</v>
      </c>
      <c r="M46" s="1"/>
      <c r="N46" s="6"/>
    </row>
    <row r="47" spans="1:14" x14ac:dyDescent="0.25">
      <c r="A47" s="5">
        <v>43</v>
      </c>
      <c r="B47" s="1">
        <v>3</v>
      </c>
      <c r="C47" s="1" t="s">
        <v>187</v>
      </c>
      <c r="D47" s="3" t="s">
        <v>188</v>
      </c>
      <c r="E47" s="1" t="s">
        <v>188</v>
      </c>
      <c r="F47" s="1" t="s">
        <v>189</v>
      </c>
      <c r="G47" s="1" t="s">
        <v>190</v>
      </c>
      <c r="H47" s="1" t="s">
        <v>188</v>
      </c>
      <c r="I47" s="1" t="s">
        <v>280</v>
      </c>
      <c r="J47" s="11" t="s">
        <v>268</v>
      </c>
      <c r="K47" s="11">
        <f>Table1[[#This Row],[Quantity]]*20+(Table1[[#This Row],[Quantity]]*20*0.1)</f>
        <v>66</v>
      </c>
      <c r="L47" s="1">
        <f>Table1[[#This Row],[Quantity]]*50+(Table1[[#This Row],[Quantity]]*50*0.1)</f>
        <v>165</v>
      </c>
      <c r="M47" s="1"/>
      <c r="N47" s="6"/>
    </row>
    <row r="48" spans="1:14" x14ac:dyDescent="0.25">
      <c r="A48" s="5">
        <v>44</v>
      </c>
      <c r="B48" s="1">
        <v>1</v>
      </c>
      <c r="C48" s="1" t="s">
        <v>193</v>
      </c>
      <c r="D48" s="3" t="s">
        <v>194</v>
      </c>
      <c r="E48" s="1" t="s">
        <v>194</v>
      </c>
      <c r="F48" s="1" t="s">
        <v>195</v>
      </c>
      <c r="G48" s="1" t="s">
        <v>68</v>
      </c>
      <c r="H48" s="1" t="s">
        <v>194</v>
      </c>
      <c r="I48" s="1" t="s">
        <v>252</v>
      </c>
      <c r="J48" s="1" t="s">
        <v>253</v>
      </c>
      <c r="K48" s="11">
        <f>Table1[[#This Row],[Quantity]]*20+(Table1[[#This Row],[Quantity]]*20*0.1)</f>
        <v>22</v>
      </c>
      <c r="L48" s="1">
        <f>Table1[[#This Row],[Quantity]]*50+(Table1[[#This Row],[Quantity]]*50*0.1)</f>
        <v>55</v>
      </c>
      <c r="M48" s="1"/>
      <c r="N48" s="6"/>
    </row>
    <row r="49" spans="1:14" x14ac:dyDescent="0.25">
      <c r="A49" s="5">
        <v>45</v>
      </c>
      <c r="B49" s="1">
        <v>1</v>
      </c>
      <c r="C49" s="1" t="s">
        <v>196</v>
      </c>
      <c r="D49" s="3" t="s">
        <v>197</v>
      </c>
      <c r="E49" s="1" t="s">
        <v>197</v>
      </c>
      <c r="F49" s="1" t="s">
        <v>198</v>
      </c>
      <c r="G49" s="1" t="s">
        <v>68</v>
      </c>
      <c r="H49" s="1" t="s">
        <v>197</v>
      </c>
      <c r="I49" s="1" t="s">
        <v>252</v>
      </c>
      <c r="J49" s="1" t="s">
        <v>253</v>
      </c>
      <c r="K49" s="11">
        <f>Table1[[#This Row],[Quantity]]*20+(Table1[[#This Row],[Quantity]]*20*0.1)</f>
        <v>22</v>
      </c>
      <c r="L49" s="1">
        <f>Table1[[#This Row],[Quantity]]*50+(Table1[[#This Row],[Quantity]]*50*0.1)</f>
        <v>55</v>
      </c>
      <c r="M49" s="1"/>
      <c r="N49" s="6"/>
    </row>
    <row r="50" spans="1:14" x14ac:dyDescent="0.25">
      <c r="A50" s="5">
        <v>46</v>
      </c>
      <c r="B50" s="1">
        <v>1</v>
      </c>
      <c r="C50" s="1" t="s">
        <v>199</v>
      </c>
      <c r="D50" s="3" t="s">
        <v>200</v>
      </c>
      <c r="E50" s="1" t="s">
        <v>201</v>
      </c>
      <c r="F50" s="1" t="s">
        <v>202</v>
      </c>
      <c r="G50" s="1" t="s">
        <v>68</v>
      </c>
      <c r="H50" s="1" t="s">
        <v>200</v>
      </c>
      <c r="I50" s="1" t="s">
        <v>252</v>
      </c>
      <c r="J50" s="1" t="s">
        <v>253</v>
      </c>
      <c r="K50" s="11">
        <f>Table1[[#This Row],[Quantity]]*20+(Table1[[#This Row],[Quantity]]*20*0.1)</f>
        <v>22</v>
      </c>
      <c r="L50" s="1">
        <f>Table1[[#This Row],[Quantity]]*50+(Table1[[#This Row],[Quantity]]*50*0.1)</f>
        <v>55</v>
      </c>
      <c r="M50" s="1"/>
      <c r="N50" s="6"/>
    </row>
    <row r="51" spans="1:14" x14ac:dyDescent="0.25">
      <c r="A51" s="5">
        <v>47</v>
      </c>
      <c r="B51" s="1">
        <v>1</v>
      </c>
      <c r="C51" s="1" t="s">
        <v>203</v>
      </c>
      <c r="D51" s="3" t="s">
        <v>204</v>
      </c>
      <c r="E51" s="1" t="s">
        <v>204</v>
      </c>
      <c r="F51" s="1" t="s">
        <v>205</v>
      </c>
      <c r="G51" s="1" t="s">
        <v>206</v>
      </c>
      <c r="H51" s="1" t="s">
        <v>204</v>
      </c>
      <c r="I51" s="1" t="s">
        <v>281</v>
      </c>
      <c r="J51" s="11" t="s">
        <v>268</v>
      </c>
      <c r="K51" s="11">
        <f>Table1[[#This Row],[Quantity]]*20+(Table1[[#This Row],[Quantity]]*20*0.1)</f>
        <v>22</v>
      </c>
      <c r="L51" s="1">
        <f>Table1[[#This Row],[Quantity]]*50+(Table1[[#This Row],[Quantity]]*50*0.1)</f>
        <v>55</v>
      </c>
      <c r="M51" s="1"/>
      <c r="N51" s="6"/>
    </row>
    <row r="52" spans="1:14" x14ac:dyDescent="0.25">
      <c r="A52" s="5">
        <v>48</v>
      </c>
      <c r="B52" s="1">
        <v>1</v>
      </c>
      <c r="C52" s="1" t="s">
        <v>207</v>
      </c>
      <c r="D52" s="3" t="s">
        <v>208</v>
      </c>
      <c r="E52" s="1" t="s">
        <v>208</v>
      </c>
      <c r="F52" s="1" t="s">
        <v>209</v>
      </c>
      <c r="G52" s="1" t="s">
        <v>210</v>
      </c>
      <c r="H52" s="1" t="s">
        <v>208</v>
      </c>
      <c r="I52" s="1" t="s">
        <v>252</v>
      </c>
      <c r="J52" s="1" t="s">
        <v>253</v>
      </c>
      <c r="K52" s="11">
        <f>Table1[[#This Row],[Quantity]]*20+(Table1[[#This Row],[Quantity]]*20*0.1)</f>
        <v>22</v>
      </c>
      <c r="L52" s="1">
        <f>Table1[[#This Row],[Quantity]]*50+(Table1[[#This Row],[Quantity]]*50*0.1)</f>
        <v>55</v>
      </c>
      <c r="M52" s="1"/>
      <c r="N52" s="6"/>
    </row>
    <row r="53" spans="1:14" x14ac:dyDescent="0.25">
      <c r="A53" s="5">
        <v>49</v>
      </c>
      <c r="B53" s="1">
        <v>1</v>
      </c>
      <c r="C53" s="1" t="s">
        <v>211</v>
      </c>
      <c r="D53" s="3" t="s">
        <v>212</v>
      </c>
      <c r="E53" s="1" t="s">
        <v>213</v>
      </c>
      <c r="F53" s="1" t="s">
        <v>214</v>
      </c>
      <c r="G53" s="1" t="s">
        <v>215</v>
      </c>
      <c r="H53" s="11" t="s">
        <v>213</v>
      </c>
      <c r="I53" s="11" t="s">
        <v>264</v>
      </c>
      <c r="J53" s="11" t="s">
        <v>265</v>
      </c>
      <c r="K53" s="11">
        <f>Table1[[#This Row],[Quantity]]*20+(Table1[[#This Row],[Quantity]]*20*0.1)</f>
        <v>22</v>
      </c>
      <c r="L53" s="1">
        <f>Table1[[#This Row],[Quantity]]*50+(Table1[[#This Row],[Quantity]]*50*0.1)</f>
        <v>55</v>
      </c>
      <c r="M53" s="1"/>
      <c r="N53" s="6"/>
    </row>
    <row r="54" spans="1:14" x14ac:dyDescent="0.25">
      <c r="A54" s="5">
        <v>50</v>
      </c>
      <c r="B54" s="1">
        <v>1</v>
      </c>
      <c r="C54" s="1" t="s">
        <v>216</v>
      </c>
      <c r="D54" s="3" t="s">
        <v>217</v>
      </c>
      <c r="E54" s="1" t="s">
        <v>217</v>
      </c>
      <c r="F54" s="1" t="s">
        <v>218</v>
      </c>
      <c r="G54" s="1" t="s">
        <v>219</v>
      </c>
      <c r="H54" s="11" t="s">
        <v>217</v>
      </c>
      <c r="I54" s="11" t="s">
        <v>252</v>
      </c>
      <c r="J54" s="11" t="s">
        <v>263</v>
      </c>
      <c r="K54" s="11">
        <f>Table1[[#This Row],[Quantity]]*20+(Table1[[#This Row],[Quantity]]*20*0.1)</f>
        <v>22</v>
      </c>
      <c r="L54" s="1">
        <f>Table1[[#This Row],[Quantity]]*50+(Table1[[#This Row],[Quantity]]*50*0.1)</f>
        <v>55</v>
      </c>
      <c r="M54" s="1"/>
      <c r="N54" s="6"/>
    </row>
    <row r="55" spans="1:14" x14ac:dyDescent="0.25">
      <c r="A55" s="5">
        <v>51</v>
      </c>
      <c r="B55" s="1">
        <v>2</v>
      </c>
      <c r="C55" s="1" t="s">
        <v>220</v>
      </c>
      <c r="D55" s="3" t="s">
        <v>221</v>
      </c>
      <c r="E55" s="1" t="s">
        <v>221</v>
      </c>
      <c r="F55" s="1" t="s">
        <v>222</v>
      </c>
      <c r="G55" s="1" t="s">
        <v>223</v>
      </c>
      <c r="H55" s="11" t="s">
        <v>221</v>
      </c>
      <c r="I55" s="11" t="s">
        <v>266</v>
      </c>
      <c r="J55" s="11" t="s">
        <v>265</v>
      </c>
      <c r="K55" s="11">
        <f>Table1[[#This Row],[Quantity]]*20+(Table1[[#This Row],[Quantity]]*20*0.1)</f>
        <v>44</v>
      </c>
      <c r="L55" s="1">
        <f>Table1[[#This Row],[Quantity]]*50+(Table1[[#This Row],[Quantity]]*50*0.1)</f>
        <v>110</v>
      </c>
      <c r="M55" s="1"/>
      <c r="N55" s="6"/>
    </row>
    <row r="56" spans="1:14" x14ac:dyDescent="0.25">
      <c r="A56" s="5">
        <v>52</v>
      </c>
      <c r="B56" s="1">
        <v>1</v>
      </c>
      <c r="C56" s="1" t="s">
        <v>224</v>
      </c>
      <c r="D56" s="3" t="s">
        <v>225</v>
      </c>
      <c r="E56" s="1" t="s">
        <v>225</v>
      </c>
      <c r="F56" s="1" t="s">
        <v>226</v>
      </c>
      <c r="G56" s="1" t="s">
        <v>215</v>
      </c>
      <c r="H56" s="1" t="s">
        <v>225</v>
      </c>
      <c r="I56" s="1" t="s">
        <v>267</v>
      </c>
      <c r="J56" s="11" t="s">
        <v>268</v>
      </c>
      <c r="K56" s="11">
        <f>Table1[[#This Row],[Quantity]]*20+(Table1[[#This Row],[Quantity]]*20*0.1)</f>
        <v>22</v>
      </c>
      <c r="L56" s="1">
        <f>Table1[[#This Row],[Quantity]]*50+(Table1[[#This Row],[Quantity]]*50*0.1)</f>
        <v>55</v>
      </c>
      <c r="M56" s="1"/>
      <c r="N56" s="6"/>
    </row>
    <row r="57" spans="1:14" x14ac:dyDescent="0.25">
      <c r="A57" s="5">
        <v>53</v>
      </c>
      <c r="B57" s="1">
        <v>1</v>
      </c>
      <c r="C57" s="1" t="s">
        <v>227</v>
      </c>
      <c r="D57" s="3" t="s">
        <v>228</v>
      </c>
      <c r="E57" s="1" t="s">
        <v>228</v>
      </c>
      <c r="F57" s="1" t="s">
        <v>229</v>
      </c>
      <c r="G57" s="1" t="s">
        <v>230</v>
      </c>
      <c r="H57" s="1" t="s">
        <v>228</v>
      </c>
      <c r="I57" s="1" t="s">
        <v>282</v>
      </c>
      <c r="J57" s="11" t="s">
        <v>268</v>
      </c>
      <c r="K57" s="11">
        <f>Table1[[#This Row],[Quantity]]*20+(Table1[[#This Row],[Quantity]]*20*0.1)</f>
        <v>22</v>
      </c>
      <c r="L57" s="1">
        <f>Table1[[#This Row],[Quantity]]*50+(Table1[[#This Row],[Quantity]]*50*0.1)</f>
        <v>55</v>
      </c>
      <c r="M57" s="1"/>
      <c r="N57" s="6"/>
    </row>
    <row r="58" spans="1:14" x14ac:dyDescent="0.25">
      <c r="A58" s="5">
        <v>54</v>
      </c>
      <c r="B58" s="1">
        <v>1</v>
      </c>
      <c r="C58" s="1" t="s">
        <v>231</v>
      </c>
      <c r="D58" s="3" t="s">
        <v>232</v>
      </c>
      <c r="E58" s="1" t="s">
        <v>233</v>
      </c>
      <c r="F58" s="1" t="s">
        <v>234</v>
      </c>
      <c r="G58" s="1" t="s">
        <v>235</v>
      </c>
      <c r="H58" s="1" t="s">
        <v>236</v>
      </c>
      <c r="I58" s="1" t="s">
        <v>262</v>
      </c>
      <c r="J58" s="11" t="s">
        <v>268</v>
      </c>
      <c r="K58" s="11">
        <f>Table1[[#This Row],[Quantity]]*20+(Table1[[#This Row],[Quantity]]*20*0.1)</f>
        <v>22</v>
      </c>
      <c r="L58" s="1">
        <f>Table1[[#This Row],[Quantity]]*50+(Table1[[#This Row],[Quantity]]*50*0.1)</f>
        <v>55</v>
      </c>
      <c r="M58" s="1"/>
      <c r="N58" s="6"/>
    </row>
    <row r="59" spans="1:14" x14ac:dyDescent="0.25">
      <c r="A59" s="12">
        <v>55</v>
      </c>
      <c r="B59" s="11">
        <v>1</v>
      </c>
      <c r="C59" s="11" t="s">
        <v>60</v>
      </c>
      <c r="D59" s="13" t="s">
        <v>61</v>
      </c>
      <c r="E59" s="11" t="s">
        <v>11</v>
      </c>
      <c r="F59" s="11" t="s">
        <v>62</v>
      </c>
      <c r="G59" s="11" t="s">
        <v>13</v>
      </c>
      <c r="H59" s="11" t="s">
        <v>63</v>
      </c>
      <c r="I59" s="11" t="s">
        <v>283</v>
      </c>
      <c r="J59" s="11" t="s">
        <v>268</v>
      </c>
      <c r="K59" s="11">
        <f>Table1[[#This Row],[Quantity]]*20+(Table1[[#This Row],[Quantity]]*20*0.1)</f>
        <v>22</v>
      </c>
      <c r="L59" s="1">
        <f>Table1[[#This Row],[Quantity]]*50+(Table1[[#This Row],[Quantity]]*50*0.1)</f>
        <v>55</v>
      </c>
      <c r="M59" s="11" t="s">
        <v>8</v>
      </c>
      <c r="N59" s="14" t="s">
        <v>8</v>
      </c>
    </row>
    <row r="60" spans="1:14" x14ac:dyDescent="0.25">
      <c r="A60" s="12">
        <v>56</v>
      </c>
      <c r="B60" s="11">
        <v>4</v>
      </c>
      <c r="C60" s="11" t="s">
        <v>154</v>
      </c>
      <c r="D60" s="13" t="s">
        <v>147</v>
      </c>
      <c r="E60" s="11" t="s">
        <v>139</v>
      </c>
      <c r="F60" s="11" t="s">
        <v>148</v>
      </c>
      <c r="G60" s="11" t="s">
        <v>68</v>
      </c>
      <c r="H60" s="11" t="s">
        <v>149</v>
      </c>
      <c r="I60" s="11" t="s">
        <v>252</v>
      </c>
      <c r="J60" s="11" t="s">
        <v>253</v>
      </c>
      <c r="K60" s="11">
        <f>Table1[[#This Row],[Quantity]]*20+(Table1[[#This Row],[Quantity]]*20*0.1)</f>
        <v>88</v>
      </c>
      <c r="L60" s="1">
        <f>Table1[[#This Row],[Quantity]]*50+(Table1[[#This Row],[Quantity]]*50*0.1)</f>
        <v>220</v>
      </c>
      <c r="M60" s="11" t="s">
        <v>8</v>
      </c>
      <c r="N60" s="14" t="s">
        <v>8</v>
      </c>
    </row>
    <row r="61" spans="1:14" x14ac:dyDescent="0.25">
      <c r="A61" s="12">
        <v>57</v>
      </c>
      <c r="B61" s="11">
        <v>4</v>
      </c>
      <c r="C61" s="11" t="s">
        <v>159</v>
      </c>
      <c r="D61" s="13">
        <v>0</v>
      </c>
      <c r="E61" s="11" t="s">
        <v>139</v>
      </c>
      <c r="F61" s="11" t="s">
        <v>160</v>
      </c>
      <c r="G61" s="11" t="s">
        <v>68</v>
      </c>
      <c r="H61" s="11" t="s">
        <v>141</v>
      </c>
      <c r="I61" s="11" t="s">
        <v>252</v>
      </c>
      <c r="J61" s="11" t="s">
        <v>253</v>
      </c>
      <c r="K61" s="11">
        <f>Table1[[#This Row],[Quantity]]*20+(Table1[[#This Row],[Quantity]]*20*0.1)</f>
        <v>88</v>
      </c>
      <c r="L61" s="1">
        <f>Table1[[#This Row],[Quantity]]*50+(Table1[[#This Row],[Quantity]]*50*0.1)</f>
        <v>220</v>
      </c>
      <c r="M61" s="11" t="s">
        <v>8</v>
      </c>
      <c r="N61" s="14" t="s">
        <v>8</v>
      </c>
    </row>
    <row r="62" spans="1:14" x14ac:dyDescent="0.25">
      <c r="A62" s="12">
        <v>58</v>
      </c>
      <c r="B62" s="11">
        <v>1</v>
      </c>
      <c r="C62" s="11" t="s">
        <v>150</v>
      </c>
      <c r="D62" s="13" t="s">
        <v>151</v>
      </c>
      <c r="E62" s="11" t="s">
        <v>137</v>
      </c>
      <c r="F62" s="11" t="s">
        <v>152</v>
      </c>
      <c r="G62" s="11" t="s">
        <v>68</v>
      </c>
      <c r="H62" s="11" t="s">
        <v>252</v>
      </c>
      <c r="I62" s="11" t="s">
        <v>252</v>
      </c>
      <c r="J62" s="11" t="s">
        <v>253</v>
      </c>
      <c r="K62" s="11">
        <f>Table1[[#This Row],[Quantity]]*20+(Table1[[#This Row],[Quantity]]*20*0.1)</f>
        <v>22</v>
      </c>
      <c r="L62" s="1">
        <f>Table1[[#This Row],[Quantity]]*50+(Table1[[#This Row],[Quantity]]*50*0.1)</f>
        <v>55</v>
      </c>
      <c r="M62" s="11" t="s">
        <v>8</v>
      </c>
      <c r="N62" s="11" t="s">
        <v>8</v>
      </c>
    </row>
    <row r="63" spans="1:14" x14ac:dyDescent="0.25">
      <c r="A63" s="12">
        <v>59</v>
      </c>
      <c r="B63" s="11">
        <v>2</v>
      </c>
      <c r="C63" s="11" t="s">
        <v>35</v>
      </c>
      <c r="D63" s="13" t="s">
        <v>8</v>
      </c>
      <c r="E63" s="11" t="s">
        <v>26</v>
      </c>
      <c r="F63" s="11" t="s">
        <v>36</v>
      </c>
      <c r="G63" s="11" t="s">
        <v>252</v>
      </c>
      <c r="H63" s="11" t="s">
        <v>252</v>
      </c>
      <c r="I63" s="11" t="s">
        <v>252</v>
      </c>
      <c r="J63" s="11" t="s">
        <v>8</v>
      </c>
      <c r="K63" s="11">
        <f>Table1[[#This Row],[Quantity]]*20+(Table1[[#This Row],[Quantity]]*20*0.1)</f>
        <v>44</v>
      </c>
      <c r="L63" s="1">
        <f>Table1[[#This Row],[Quantity]]*50+(Table1[[#This Row],[Quantity]]*50*0.1)</f>
        <v>110</v>
      </c>
      <c r="M63" s="11" t="s">
        <v>8</v>
      </c>
      <c r="N63" s="11" t="s">
        <v>8</v>
      </c>
    </row>
    <row r="64" spans="1:14" x14ac:dyDescent="0.25">
      <c r="A64" s="12">
        <v>60</v>
      </c>
      <c r="B64" s="11">
        <v>3</v>
      </c>
      <c r="C64" s="11" t="s">
        <v>178</v>
      </c>
      <c r="D64" s="13" t="s">
        <v>179</v>
      </c>
      <c r="E64" s="11" t="s">
        <v>139</v>
      </c>
      <c r="F64" s="11" t="s">
        <v>180</v>
      </c>
      <c r="G64" s="11" t="s">
        <v>252</v>
      </c>
      <c r="H64" s="11" t="s">
        <v>252</v>
      </c>
      <c r="I64" s="11" t="s">
        <v>252</v>
      </c>
      <c r="J64" s="11" t="s">
        <v>8</v>
      </c>
      <c r="K64" s="11">
        <f>Table1[[#This Row],[Quantity]]*20+(Table1[[#This Row],[Quantity]]*20*0.1)</f>
        <v>66</v>
      </c>
      <c r="L64" s="1">
        <f>Table1[[#This Row],[Quantity]]*50+(Table1[[#This Row],[Quantity]]*50*0.1)</f>
        <v>165</v>
      </c>
      <c r="M64" s="11" t="s">
        <v>8</v>
      </c>
      <c r="N64" s="11" t="s">
        <v>8</v>
      </c>
    </row>
    <row r="65" spans="1:14" x14ac:dyDescent="0.25">
      <c r="A65" s="15">
        <v>61</v>
      </c>
      <c r="B65" s="16">
        <v>16</v>
      </c>
      <c r="C65" s="16" t="s">
        <v>299</v>
      </c>
      <c r="D65" s="17" t="s">
        <v>191</v>
      </c>
      <c r="E65" s="16" t="s">
        <v>192</v>
      </c>
      <c r="F65" s="16" t="s">
        <v>286</v>
      </c>
      <c r="G65" s="16" t="s">
        <v>252</v>
      </c>
      <c r="H65" s="16" t="s">
        <v>252</v>
      </c>
      <c r="I65" s="16" t="s">
        <v>252</v>
      </c>
      <c r="J65" s="16" t="s">
        <v>8</v>
      </c>
      <c r="K65" s="11">
        <f>Table1[[#This Row],[Quantity]]*20+(Table1[[#This Row],[Quantity]]*20*0.1)</f>
        <v>352</v>
      </c>
      <c r="L65" s="1">
        <f>Table1[[#This Row],[Quantity]]*50+(Table1[[#This Row],[Quantity]]*50*0.1)</f>
        <v>880</v>
      </c>
      <c r="M65" s="16" t="s">
        <v>8</v>
      </c>
      <c r="N65" s="18" t="s">
        <v>8</v>
      </c>
    </row>
    <row r="66" spans="1:14" x14ac:dyDescent="0.25">
      <c r="A66" s="12">
        <v>62</v>
      </c>
      <c r="B66" s="11">
        <v>4</v>
      </c>
      <c r="C66" s="11" t="s">
        <v>284</v>
      </c>
      <c r="D66" s="17" t="s">
        <v>287</v>
      </c>
      <c r="E66" s="16" t="s">
        <v>288</v>
      </c>
      <c r="F66" s="16" t="s">
        <v>289</v>
      </c>
      <c r="G66" s="16" t="s">
        <v>290</v>
      </c>
      <c r="H66" s="19">
        <v>24433</v>
      </c>
      <c r="I66" s="16" t="s">
        <v>291</v>
      </c>
      <c r="J66" s="16" t="s">
        <v>268</v>
      </c>
      <c r="K66" s="11">
        <f>Table1[[#This Row],[Quantity]]*20+(Table1[[#This Row],[Quantity]]*20*0.1)</f>
        <v>88</v>
      </c>
      <c r="L66" s="1">
        <f>Table1[[#This Row],[Quantity]]*50+(Table1[[#This Row],[Quantity]]*50*0.1)</f>
        <v>220</v>
      </c>
      <c r="M66" s="16"/>
      <c r="N66" s="18"/>
    </row>
    <row r="67" spans="1:14" x14ac:dyDescent="0.25">
      <c r="A67" s="15">
        <v>63</v>
      </c>
      <c r="B67" s="16">
        <v>4</v>
      </c>
      <c r="C67" s="16" t="s">
        <v>285</v>
      </c>
      <c r="D67" s="17" t="s">
        <v>292</v>
      </c>
      <c r="E67" s="16" t="s">
        <v>288</v>
      </c>
      <c r="F67" s="16" t="s">
        <v>293</v>
      </c>
      <c r="G67" s="16" t="s">
        <v>294</v>
      </c>
      <c r="H67" s="17" t="s">
        <v>295</v>
      </c>
      <c r="I67" s="16" t="s">
        <v>295</v>
      </c>
      <c r="J67" s="16" t="s">
        <v>294</v>
      </c>
      <c r="K67" s="11">
        <f>Table1[[#This Row],[Quantity]]*20+(Table1[[#This Row],[Quantity]]*20*0.1)</f>
        <v>88</v>
      </c>
      <c r="L67" s="1">
        <f>Table1[[#This Row],[Quantity]]*50+(Table1[[#This Row],[Quantity]]*50*0.1)</f>
        <v>220</v>
      </c>
      <c r="M67" s="16"/>
      <c r="N67" s="18"/>
    </row>
  </sheetData>
  <pageMargins left="0.75" right="0.75" top="1" bottom="1" header="0.5" footer="0.5"/>
  <pageSetup orientation="portrait" horizontalDpi="200" verticalDpi="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EVK1 - Host DFP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Kristopher Bahar</cp:lastModifiedBy>
  <dcterms:created xsi:type="dcterms:W3CDTF">2015-07-14T08:19:38Z</dcterms:created>
  <dcterms:modified xsi:type="dcterms:W3CDTF">2016-02-27T00:41:45Z</dcterms:modified>
</cp:coreProperties>
</file>