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PF\Desktop\WDPF-59\"/>
    </mc:Choice>
  </mc:AlternateContent>
  <bookViews>
    <workbookView xWindow="0" yWindow="0" windowWidth="20400" windowHeight="7650" firstSheet="7" activeTab="11"/>
  </bookViews>
  <sheets>
    <sheet name="Practice Sheet" sheetId="1" r:id="rId1"/>
    <sheet name="Functions (sum,max,min,average)" sheetId="2" r:id="rId2"/>
    <sheet name="Relative &amp; Absolute Reference" sheetId="3" r:id="rId3"/>
    <sheet name="IF AND OR Functions" sheetId="4" r:id="rId4"/>
    <sheet name="sumif,countif,averageif" sheetId="5" r:id="rId5"/>
    <sheet name="salary sheet" sheetId="6" r:id="rId6"/>
    <sheet name="Rebate Calculation" sheetId="7" r:id="rId7"/>
    <sheet name="Result Sheet" sheetId="8" r:id="rId8"/>
    <sheet name="Sales Commission" sheetId="9" r:id="rId9"/>
    <sheet name="Column &amp; Bar Chart" sheetId="10" r:id="rId10"/>
    <sheet name="Line Chart" sheetId="11" r:id="rId11"/>
    <sheet name="Sheet6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0" l="1"/>
  <c r="E8" i="10"/>
  <c r="E9" i="10"/>
  <c r="E10" i="10"/>
  <c r="E11" i="10"/>
  <c r="E12" i="10"/>
  <c r="E13" i="10"/>
  <c r="E14" i="10"/>
  <c r="E15" i="10"/>
  <c r="E16" i="10"/>
  <c r="E7" i="10"/>
  <c r="E6" i="9"/>
  <c r="E7" i="9"/>
  <c r="E8" i="9"/>
  <c r="E9" i="9"/>
  <c r="E10" i="9"/>
  <c r="E5" i="9"/>
  <c r="D6" i="9"/>
  <c r="D7" i="9"/>
  <c r="D8" i="9"/>
  <c r="D9" i="9"/>
  <c r="D10" i="9"/>
  <c r="D5" i="9"/>
  <c r="E14" i="8"/>
  <c r="G3" i="8"/>
  <c r="G4" i="8"/>
  <c r="G5" i="8"/>
  <c r="G6" i="8"/>
  <c r="G7" i="8"/>
  <c r="G8" i="8"/>
  <c r="F3" i="8"/>
  <c r="F9" i="7"/>
  <c r="F4" i="7"/>
  <c r="F5" i="7"/>
  <c r="F6" i="7"/>
  <c r="F7" i="7"/>
  <c r="F3" i="7"/>
  <c r="E4" i="7"/>
  <c r="E5" i="7"/>
  <c r="E6" i="7"/>
  <c r="E7" i="7"/>
  <c r="E3" i="7"/>
  <c r="D4" i="7"/>
  <c r="D5" i="7"/>
  <c r="D6" i="7"/>
  <c r="D7" i="7"/>
  <c r="D3" i="7"/>
  <c r="H4" i="6" l="1"/>
  <c r="I19" i="5"/>
  <c r="I18" i="5"/>
  <c r="I13" i="5"/>
  <c r="I12" i="5"/>
  <c r="I7" i="5"/>
  <c r="I6" i="5"/>
  <c r="B5" i="4" l="1"/>
  <c r="A5" i="4"/>
  <c r="A3" i="4"/>
  <c r="B3" i="4"/>
  <c r="G8" i="3"/>
  <c r="G9" i="3"/>
  <c r="G10" i="3"/>
  <c r="G7" i="3"/>
  <c r="F8" i="3"/>
  <c r="F9" i="3"/>
  <c r="F10" i="3"/>
  <c r="F7" i="3"/>
  <c r="H4" i="3"/>
  <c r="J12" i="2"/>
  <c r="I12" i="2"/>
  <c r="J11" i="2"/>
  <c r="I11" i="2"/>
  <c r="J10" i="2"/>
  <c r="I10" i="2"/>
  <c r="J8" i="2"/>
  <c r="I8" i="2"/>
  <c r="J7" i="2"/>
  <c r="I7" i="2"/>
  <c r="J6" i="2"/>
  <c r="I6" i="2"/>
  <c r="J5" i="2"/>
  <c r="I5" i="2"/>
  <c r="F5" i="2"/>
  <c r="F6" i="2"/>
  <c r="F7" i="2"/>
  <c r="F8" i="2"/>
  <c r="F9" i="2"/>
  <c r="F10" i="2"/>
  <c r="F11" i="2"/>
  <c r="F12" i="2"/>
  <c r="F13" i="2"/>
  <c r="F14" i="2"/>
  <c r="F15" i="2"/>
  <c r="F4" i="2"/>
  <c r="H21" i="1" l="1"/>
  <c r="H23" i="1"/>
  <c r="F9" i="1"/>
  <c r="E10" i="1" l="1"/>
  <c r="F4" i="1"/>
  <c r="F6" i="1"/>
  <c r="F5" i="1"/>
  <c r="F3" i="1"/>
  <c r="F8" i="1"/>
  <c r="F2" i="1"/>
  <c r="F7" i="1"/>
  <c r="F10" i="1" l="1"/>
</calcChain>
</file>

<file path=xl/sharedStrings.xml><?xml version="1.0" encoding="utf-8"?>
<sst xmlns="http://schemas.openxmlformats.org/spreadsheetml/2006/main" count="244" uniqueCount="191">
  <si>
    <t>SKU No.</t>
  </si>
  <si>
    <t>Item name</t>
  </si>
  <si>
    <t>Unit Price</t>
  </si>
  <si>
    <t>Stock</t>
  </si>
  <si>
    <t>Total</t>
  </si>
  <si>
    <t>I-1001</t>
  </si>
  <si>
    <t>RAM</t>
  </si>
  <si>
    <t>I-1002</t>
  </si>
  <si>
    <t>Motherboard</t>
  </si>
  <si>
    <t>I-1003</t>
  </si>
  <si>
    <t>Processor(core-i5)</t>
  </si>
  <si>
    <t>I-1004</t>
  </si>
  <si>
    <t>Mouse</t>
  </si>
  <si>
    <t>I-1005</t>
  </si>
  <si>
    <t>Keyboard</t>
  </si>
  <si>
    <t>I-1006</t>
  </si>
  <si>
    <t>UPS</t>
  </si>
  <si>
    <t>I-1007</t>
  </si>
  <si>
    <t>CPU Casing</t>
  </si>
  <si>
    <t>I-1008</t>
  </si>
  <si>
    <t>Web Cam</t>
  </si>
  <si>
    <t>Grand Total</t>
  </si>
  <si>
    <t>Autofill</t>
  </si>
  <si>
    <t>Sunday</t>
  </si>
  <si>
    <t>Monday</t>
  </si>
  <si>
    <t>Tuesday</t>
  </si>
  <si>
    <t>Wednesday</t>
  </si>
  <si>
    <t>Thursday</t>
  </si>
  <si>
    <t>Friday</t>
  </si>
  <si>
    <t>Saturday</t>
  </si>
  <si>
    <t>sun</t>
  </si>
  <si>
    <t>mon</t>
  </si>
  <si>
    <t>tue</t>
  </si>
  <si>
    <t>wed</t>
  </si>
  <si>
    <t>thu</t>
  </si>
  <si>
    <t>fri</t>
  </si>
  <si>
    <t>sat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</si>
  <si>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</si>
  <si>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</si>
  <si>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</si>
  <si>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</si>
  <si>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</si>
  <si>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</si>
  <si>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</si>
  <si>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</si>
  <si>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</si>
  <si>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Sorting</t>
  </si>
  <si>
    <t>Ascending</t>
  </si>
  <si>
    <t>Descending</t>
  </si>
  <si>
    <t>0-9 A-Z</t>
  </si>
  <si>
    <t>9-0 Z-A</t>
  </si>
  <si>
    <t>Purchase date</t>
  </si>
  <si>
    <t>dhgdjfghdfdjfhfghg
rtfhyjldjhldfhjhjdfk
sjfdgblkdjxfcnbcc</t>
  </si>
  <si>
    <t>Percentage</t>
  </si>
  <si>
    <t>Sales by Zone</t>
  </si>
  <si>
    <t>Dhaka</t>
  </si>
  <si>
    <t>Sylhet</t>
  </si>
  <si>
    <t>Barisal</t>
  </si>
  <si>
    <t>Khulna</t>
  </si>
  <si>
    <t>District</t>
  </si>
  <si>
    <t>Zone</t>
  </si>
  <si>
    <t>Expected Sales</t>
  </si>
  <si>
    <t>Actual Sales</t>
  </si>
  <si>
    <t>Deviation</t>
  </si>
  <si>
    <t>Zone A</t>
  </si>
  <si>
    <t>Zone B</t>
  </si>
  <si>
    <t>Zone C</t>
  </si>
  <si>
    <t>Sales Summary</t>
  </si>
  <si>
    <t>Maximum</t>
  </si>
  <si>
    <t>Minimum</t>
  </si>
  <si>
    <t>Avg.</t>
  </si>
  <si>
    <t>Invoice</t>
  </si>
  <si>
    <t>Date</t>
  </si>
  <si>
    <t>Products</t>
  </si>
  <si>
    <t>Quantity</t>
  </si>
  <si>
    <t>Amount</t>
  </si>
  <si>
    <t>Vat</t>
  </si>
  <si>
    <t>Payable</t>
  </si>
  <si>
    <t>Beverage</t>
  </si>
  <si>
    <t>Vegetable Pack</t>
  </si>
  <si>
    <t>Sweats pack</t>
  </si>
  <si>
    <t>Meat(canned)</t>
  </si>
  <si>
    <r>
      <t>Price/</t>
    </r>
    <r>
      <rPr>
        <b/>
        <sz val="9"/>
        <color theme="0"/>
        <rFont val="Calibri"/>
        <family val="2"/>
        <scheme val="minor"/>
      </rPr>
      <t>unit</t>
    </r>
  </si>
  <si>
    <t>green</t>
  </si>
  <si>
    <t>Example of SUMIF, COUNTIF,AVERAGEIF</t>
  </si>
  <si>
    <t>Transaction Description</t>
  </si>
  <si>
    <t>Expense Type</t>
  </si>
  <si>
    <t>Chester Dinner</t>
  </si>
  <si>
    <t>Restaurent</t>
  </si>
  <si>
    <t>Income Tax Payment</t>
  </si>
  <si>
    <t>Taxes</t>
  </si>
  <si>
    <t>Old Type Café</t>
  </si>
  <si>
    <t>Plane ticket to Melbourne</t>
  </si>
  <si>
    <t>Travel</t>
  </si>
  <si>
    <t>Odesse's</t>
  </si>
  <si>
    <t>Car Rental in Chittagong</t>
  </si>
  <si>
    <t>K Crew</t>
  </si>
  <si>
    <t>Clothing</t>
  </si>
  <si>
    <t>BBQ Party</t>
  </si>
  <si>
    <t>Airport Parking</t>
  </si>
  <si>
    <t>The Friendly Chief</t>
  </si>
  <si>
    <t>Floorcleaners</t>
  </si>
  <si>
    <t>Personal</t>
  </si>
  <si>
    <t>Lubnan Richman</t>
  </si>
  <si>
    <t>Car Care</t>
  </si>
  <si>
    <t>Auto Expense</t>
  </si>
  <si>
    <t>The Narrow Lantern</t>
  </si>
  <si>
    <t>Nights Inn</t>
  </si>
  <si>
    <t>Restaurent Expenses</t>
  </si>
  <si>
    <t>Total Restaurent Expense</t>
  </si>
  <si>
    <t>Total of Purchase $50+</t>
  </si>
  <si>
    <t>Transaction Count</t>
  </si>
  <si>
    <t>Cloths Purchase</t>
  </si>
  <si>
    <t>Number of Purchase $100 or More</t>
  </si>
  <si>
    <t>Average Stats</t>
  </si>
  <si>
    <t>Average Restaurent Trip</t>
  </si>
  <si>
    <t>Average of Transaction Less Than $25</t>
  </si>
  <si>
    <t>Employee ID</t>
  </si>
  <si>
    <t>Name</t>
  </si>
  <si>
    <t>Designatyion</t>
  </si>
  <si>
    <t>Join Date</t>
  </si>
  <si>
    <t>Basic</t>
  </si>
  <si>
    <t>House Rent</t>
  </si>
  <si>
    <t>Travel Allowance</t>
  </si>
  <si>
    <t>Tax</t>
  </si>
  <si>
    <t>Increment</t>
  </si>
  <si>
    <t>Net Pay</t>
  </si>
  <si>
    <t>Jalal</t>
  </si>
  <si>
    <t>Manager</t>
  </si>
  <si>
    <t>Hashem</t>
  </si>
  <si>
    <t>Asst.Manager</t>
  </si>
  <si>
    <t>Kamal</t>
  </si>
  <si>
    <t>Officer</t>
  </si>
  <si>
    <t>Zahir</t>
  </si>
  <si>
    <t>Executive</t>
  </si>
  <si>
    <t>Khalid</t>
  </si>
  <si>
    <t>Accountant</t>
  </si>
  <si>
    <t>Please Note**</t>
  </si>
  <si>
    <t>35% of Basic</t>
  </si>
  <si>
    <t>20% of Basic</t>
  </si>
  <si>
    <t>Rebate</t>
  </si>
  <si>
    <t>Hard Disk
(500GB WD)</t>
  </si>
  <si>
    <t>RAM 8GB</t>
  </si>
  <si>
    <t>RAM 16</t>
  </si>
  <si>
    <t>Processor (core-i-5 6gen)</t>
  </si>
  <si>
    <t xml:space="preserve">
Motherboard(Intel)</t>
  </si>
  <si>
    <t>ID</t>
  </si>
  <si>
    <t>Student name</t>
  </si>
  <si>
    <t>MCQ</t>
  </si>
  <si>
    <t>Descriptive</t>
  </si>
  <si>
    <t>Evidence</t>
  </si>
  <si>
    <t>Status</t>
  </si>
  <si>
    <t>External Test</t>
  </si>
  <si>
    <t>Evidence
by
Asessor</t>
  </si>
  <si>
    <t>Asad</t>
  </si>
  <si>
    <t>Hasan</t>
  </si>
  <si>
    <t>Sagor</t>
  </si>
  <si>
    <t>Zahid</t>
  </si>
  <si>
    <t>Najib Ullah</t>
  </si>
  <si>
    <t>MCQ
out of 50</t>
  </si>
  <si>
    <t>Descriptive
out of 50</t>
  </si>
  <si>
    <t>Evidence
out of 50</t>
  </si>
  <si>
    <t>Result</t>
  </si>
  <si>
    <t>Result of mcq and descriptive total pass mark 70
and Evidence pass mark is 30 when two conditions are meet.</t>
  </si>
  <si>
    <t>Sales Man</t>
  </si>
  <si>
    <t>Sales Amount</t>
  </si>
  <si>
    <t>Commission Rate</t>
  </si>
  <si>
    <t>Commission</t>
  </si>
  <si>
    <t>Sales Report</t>
  </si>
  <si>
    <t>North</t>
  </si>
  <si>
    <t>South</t>
  </si>
  <si>
    <t>Rubel</t>
  </si>
  <si>
    <t>East</t>
  </si>
  <si>
    <t>Mahin</t>
  </si>
  <si>
    <t>Zaman</t>
  </si>
  <si>
    <t>West</t>
  </si>
  <si>
    <t>Earning by Year</t>
  </si>
  <si>
    <t>Year</t>
  </si>
  <si>
    <t>Income</t>
  </si>
  <si>
    <t>Expenses</t>
  </si>
  <si>
    <t>Profit/Loss</t>
  </si>
  <si>
    <t>Bangladesh Vs Australia</t>
  </si>
  <si>
    <t>Bangladesh Scores by Overs</t>
  </si>
  <si>
    <t>Overs</t>
  </si>
  <si>
    <t>Runs</t>
  </si>
  <si>
    <t>Survey Result on English Proficiency</t>
  </si>
  <si>
    <t>skill level</t>
  </si>
  <si>
    <t>#Found</t>
  </si>
  <si>
    <t>Proficient</t>
  </si>
  <si>
    <t>Mediocore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</si>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</sst>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[$BDT]\ #,##0.00"/>
    <numFmt numFmtId="166" formatCode="_([$BDT]\ * #,##0.00_);_([$BDT]\ * \(#,##0.00\);_([$BDT]\ * &quot;-&quot;??_);_(@_)"/>
    <numFmt numFmtId="167" formatCode="&quot;$&quot;#,##0.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Fon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/>
    <xf numFmtId="165" fontId="1" fillId="0" borderId="1" xfId="0" applyNumberFormat="1" applyFont="1" applyBorder="1"/>
    <xf numFmtId="0" fontId="1" fillId="0" borderId="1" xfId="0" applyFont="1" applyBorder="1"/>
    <xf numFmtId="166" fontId="1" fillId="0" borderId="1" xfId="0" applyNumberFormat="1" applyFont="1" applyBorder="1"/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0" fillId="0" borderId="0" xfId="1" applyNumberFormat="1" applyFont="1"/>
    <xf numFmtId="167" fontId="0" fillId="0" borderId="0" xfId="0" applyNumberFormat="1"/>
    <xf numFmtId="0" fontId="4" fillId="5" borderId="0" xfId="0" applyFont="1" applyFill="1" applyAlignment="1">
      <alignment horizontal="center" vertical="center"/>
    </xf>
    <xf numFmtId="22" fontId="4" fillId="5" borderId="0" xfId="0" applyNumberFormat="1" applyFont="1" applyFill="1" applyAlignment="1">
      <alignment horizontal="center" vertical="center"/>
    </xf>
    <xf numFmtId="167" fontId="4" fillId="5" borderId="0" xfId="0" applyNumberFormat="1" applyFont="1" applyFill="1" applyAlignment="1">
      <alignment horizontal="center" vertical="center"/>
    </xf>
    <xf numFmtId="0" fontId="0" fillId="6" borderId="0" xfId="0" applyFill="1"/>
    <xf numFmtId="167" fontId="0" fillId="6" borderId="0" xfId="0" applyNumberFormat="1" applyFill="1"/>
    <xf numFmtId="0" fontId="0" fillId="7" borderId="0" xfId="0" applyFill="1"/>
    <xf numFmtId="167" fontId="0" fillId="7" borderId="0" xfId="0" applyNumberFormat="1" applyFill="1"/>
    <xf numFmtId="0" fontId="0" fillId="8" borderId="0" xfId="0" applyFill="1"/>
    <xf numFmtId="167" fontId="0" fillId="8" borderId="0" xfId="0" applyNumberFormat="1" applyFill="1"/>
    <xf numFmtId="0" fontId="0" fillId="9" borderId="0" xfId="0" applyFill="1"/>
    <xf numFmtId="167" fontId="0" fillId="9" borderId="0" xfId="0" applyNumberFormat="1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4" fillId="10" borderId="0" xfId="0" applyFont="1" applyFill="1" applyAlignment="1">
      <alignment horizontal="center" vertical="center"/>
    </xf>
    <xf numFmtId="1" fontId="0" fillId="7" borderId="0" xfId="0" applyNumberFormat="1" applyFill="1"/>
    <xf numFmtId="10" fontId="0" fillId="0" borderId="0" xfId="0" applyNumberFormat="1"/>
    <xf numFmtId="0" fontId="0" fillId="0" borderId="0" xfId="0" applyAlignment="1">
      <alignment horizontal="center"/>
    </xf>
    <xf numFmtId="0" fontId="4" fillId="12" borderId="0" xfId="0" applyFont="1" applyFill="1"/>
    <xf numFmtId="167" fontId="4" fillId="12" borderId="0" xfId="0" applyNumberFormat="1" applyFont="1" applyFill="1"/>
    <xf numFmtId="0" fontId="8" fillId="12" borderId="0" xfId="0" applyFont="1" applyFill="1"/>
    <xf numFmtId="14" fontId="8" fillId="12" borderId="0" xfId="0" applyNumberFormat="1" applyFont="1" applyFill="1"/>
    <xf numFmtId="167" fontId="8" fillId="12" borderId="0" xfId="0" applyNumberFormat="1" applyFont="1" applyFill="1"/>
    <xf numFmtId="0" fontId="1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9" fillId="12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wrapText="1"/>
    </xf>
    <xf numFmtId="167" fontId="1" fillId="0" borderId="5" xfId="0" applyNumberFormat="1" applyFont="1" applyBorder="1"/>
    <xf numFmtId="0" fontId="11" fillId="10" borderId="0" xfId="0" applyFont="1" applyFill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10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1" fillId="12" borderId="0" xfId="0" applyFont="1" applyFill="1"/>
    <xf numFmtId="9" fontId="0" fillId="0" borderId="0" xfId="0" applyNumberFormat="1"/>
    <xf numFmtId="0" fontId="8" fillId="12" borderId="0" xfId="0" applyFont="1" applyFill="1" applyAlignment="1">
      <alignment horizontal="center" vertical="center"/>
    </xf>
    <xf numFmtId="0" fontId="12" fillId="0" borderId="0" xfId="0" applyFont="1" applyFill="1"/>
    <xf numFmtId="0" fontId="1" fillId="0" borderId="6" xfId="0" applyFont="1" applyBorder="1" applyAlignment="1">
      <alignment horizontal="center" vertical="center"/>
    </xf>
    <xf numFmtId="15" fontId="1" fillId="0" borderId="6" xfId="0" applyNumberFormat="1" applyFont="1" applyBorder="1" applyAlignment="1">
      <alignment horizontal="center" vertical="center"/>
    </xf>
    <xf numFmtId="0" fontId="13" fillId="0" borderId="6" xfId="0" applyFont="1" applyBorder="1"/>
    <xf numFmtId="0" fontId="0" fillId="0" borderId="7" xfId="0" applyBorder="1"/>
    <xf numFmtId="0" fontId="1" fillId="0" borderId="6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Yearly Profit/Loss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&amp; Bar Chart'!$B$6</c:f>
              <c:strCache>
                <c:ptCount val="1"/>
                <c:pt idx="0">
                  <c:v>Year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'Column &amp; Bar Chart'!$B$7:$B$17</c:f>
              <c:numCache>
                <c:formatCode>General</c:formatCode>
                <c:ptCount val="1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2-4280-8F0B-B56B67EBBB4C}"/>
            </c:ext>
          </c:extLst>
        </c:ser>
        <c:ser>
          <c:idx val="1"/>
          <c:order val="1"/>
          <c:tx>
            <c:strRef>
              <c:f>'Column &amp; Bar Chart'!$C$6</c:f>
              <c:strCache>
                <c:ptCount val="1"/>
                <c:pt idx="0">
                  <c:v>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'Column &amp; Bar Chart'!$C$7:$C$17</c:f>
              <c:numCache>
                <c:formatCode>"$"#,##0.00</c:formatCode>
                <c:ptCount val="11"/>
                <c:pt idx="0">
                  <c:v>45000</c:v>
                </c:pt>
                <c:pt idx="1">
                  <c:v>56000</c:v>
                </c:pt>
                <c:pt idx="2">
                  <c:v>67000</c:v>
                </c:pt>
                <c:pt idx="3">
                  <c:v>75000</c:v>
                </c:pt>
                <c:pt idx="4">
                  <c:v>60000</c:v>
                </c:pt>
                <c:pt idx="5">
                  <c:v>90000</c:v>
                </c:pt>
                <c:pt idx="6">
                  <c:v>180000</c:v>
                </c:pt>
                <c:pt idx="7">
                  <c:v>220000</c:v>
                </c:pt>
                <c:pt idx="8">
                  <c:v>250000</c:v>
                </c:pt>
                <c:pt idx="9">
                  <c:v>332000</c:v>
                </c:pt>
                <c:pt idx="10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22-4280-8F0B-B56B67EBBB4C}"/>
            </c:ext>
          </c:extLst>
        </c:ser>
        <c:ser>
          <c:idx val="2"/>
          <c:order val="2"/>
          <c:tx>
            <c:strRef>
              <c:f>'Column &amp; Bar Chart'!$D$6</c:f>
              <c:strCache>
                <c:ptCount val="1"/>
                <c:pt idx="0">
                  <c:v>Expenses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'Column &amp; Bar Chart'!$D$7:$D$17</c:f>
              <c:numCache>
                <c:formatCode>"$"#,##0.00</c:formatCode>
                <c:ptCount val="11"/>
                <c:pt idx="0">
                  <c:v>34000</c:v>
                </c:pt>
                <c:pt idx="1">
                  <c:v>41000</c:v>
                </c:pt>
                <c:pt idx="2">
                  <c:v>56000</c:v>
                </c:pt>
                <c:pt idx="3">
                  <c:v>68000</c:v>
                </c:pt>
                <c:pt idx="4">
                  <c:v>58000</c:v>
                </c:pt>
                <c:pt idx="5">
                  <c:v>89500</c:v>
                </c:pt>
                <c:pt idx="6">
                  <c:v>175000</c:v>
                </c:pt>
                <c:pt idx="7">
                  <c:v>300000</c:v>
                </c:pt>
                <c:pt idx="8">
                  <c:v>252000</c:v>
                </c:pt>
                <c:pt idx="9">
                  <c:v>342000</c:v>
                </c:pt>
                <c:pt idx="10">
                  <c:v>480000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22-4280-8F0B-B56B67EBBB4C}"/>
            </c:ext>
          </c:extLst>
        </c:ser>
        <c:ser>
          <c:idx val="3"/>
          <c:order val="3"/>
          <c:tx>
            <c:strRef>
              <c:f>'Column &amp; Bar Chart'!$E$6</c:f>
              <c:strCache>
                <c:ptCount val="1"/>
                <c:pt idx="0">
                  <c:v>Profit/Loss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'Column &amp; Bar Chart'!$E$7:$E$17</c:f>
              <c:numCache>
                <c:formatCode>"$"#,##0.00</c:formatCode>
                <c:ptCount val="11"/>
                <c:pt idx="0">
                  <c:v>11000</c:v>
                </c:pt>
                <c:pt idx="1">
                  <c:v>15000</c:v>
                </c:pt>
                <c:pt idx="2">
                  <c:v>11000</c:v>
                </c:pt>
                <c:pt idx="3">
                  <c:v>7000</c:v>
                </c:pt>
                <c:pt idx="4">
                  <c:v>2000</c:v>
                </c:pt>
                <c:pt idx="5">
                  <c:v>500</c:v>
                </c:pt>
                <c:pt idx="6">
                  <c:v>5000</c:v>
                </c:pt>
                <c:pt idx="7">
                  <c:v>-80000</c:v>
                </c:pt>
                <c:pt idx="8">
                  <c:v>-2000</c:v>
                </c:pt>
                <c:pt idx="9">
                  <c:v>-10000</c:v>
                </c:pt>
                <c:pt idx="10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22-4280-8F0B-B56B67EBB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2400216"/>
        <c:axId val="392404152"/>
      </c:barChart>
      <c:catAx>
        <c:axId val="392400216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404152"/>
        <c:crosses val="autoZero"/>
        <c:auto val="1"/>
        <c:lblAlgn val="ctr"/>
        <c:lblOffset val="100"/>
        <c:noMultiLvlLbl val="0"/>
      </c:catAx>
      <c:valAx>
        <c:axId val="39240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400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Bangladesh</a:t>
            </a:r>
            <a:r>
              <a:rPr lang="en-US" baseline="0"/>
              <a:t> Vs Australia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Chart'!$B$7</c:f>
              <c:strCache>
                <c:ptCount val="1"/>
                <c:pt idx="0">
                  <c:v>Overs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'Line Chart'!$B$8:$B$12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1-4A08-A42F-639789B5D5A4}"/>
            </c:ext>
          </c:extLst>
        </c:ser>
        <c:ser>
          <c:idx val="1"/>
          <c:order val="1"/>
          <c:tx>
            <c:strRef>
              <c:f>'Line Chart'!$C$7</c:f>
              <c:strCache>
                <c:ptCount val="1"/>
                <c:pt idx="0">
                  <c:v>Runs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'Line Chart'!$C$8:$C$12</c:f>
              <c:numCache>
                <c:formatCode>General</c:formatCode>
                <c:ptCount val="5"/>
                <c:pt idx="0">
                  <c:v>78</c:v>
                </c:pt>
                <c:pt idx="1">
                  <c:v>144</c:v>
                </c:pt>
                <c:pt idx="2">
                  <c:v>197</c:v>
                </c:pt>
                <c:pt idx="3">
                  <c:v>240</c:v>
                </c:pt>
                <c:pt idx="4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81-4A08-A42F-639789B5D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085872"/>
        <c:axId val="441086200"/>
      </c:lineChart>
      <c:catAx>
        <c:axId val="441085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086200"/>
        <c:crosses val="autoZero"/>
        <c:auto val="1"/>
        <c:lblAlgn val="ctr"/>
        <c:lblOffset val="100"/>
        <c:noMultiLvlLbl val="0"/>
      </c:catAx>
      <c:valAx>
        <c:axId val="44108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08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Sheet6!$C$5</c:f>
              <c:strCache>
                <c:ptCount val="1"/>
                <c:pt idx="0">
                  <c:v>#Found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Sheet6!$B$6:$B$8</c:f>
              <c:strCache>
                <c:ptCount val="3"/>
                <c:pt idx="0">
                  <c:v>Proficient</c:v>
                </c:pt>
                <c:pt idx="1">
                  <c:v>Mediocore</c:v>
                </c:pt>
                <c:pt idx="2">
                  <c:v>Poor</c:v>
                </c:pt>
              </c:strCache>
            </c:strRef>
          </c:cat>
          <c:val>
            <c:numRef>
              <c:f>Sheet6!$C$6:$C$8</c:f>
              <c:numCache>
                <c:formatCode>General</c:formatCode>
                <c:ptCount val="3"/>
                <c:pt idx="0">
                  <c:v>17</c:v>
                </c:pt>
                <c:pt idx="1">
                  <c:v>58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9-4015-84A7-6E30CB2D5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4</xdr:row>
      <xdr:rowOff>114300</xdr:rowOff>
    </xdr:from>
    <xdr:to>
      <xdr:col>13</xdr:col>
      <xdr:colOff>200025</xdr:colOff>
      <xdr:row>18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596348</xdr:colOff>
      <xdr:row>2</xdr:row>
      <xdr:rowOff>77857</xdr:rowOff>
    </xdr:from>
    <xdr:to>
      <xdr:col>13</xdr:col>
      <xdr:colOff>265043</xdr:colOff>
      <xdr:row>16</xdr:row>
      <xdr:rowOff>154057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4</xdr:row>
      <xdr:rowOff>114300</xdr:rowOff>
    </xdr:from>
    <xdr:to>
      <xdr:col>13</xdr:col>
      <xdr:colOff>419100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23"/>
  <sheetViews>
    <sheetView zoomScale="145" zoomScaleNormal="145" workbookViewId="0">
      <selection activeCell="C11" sqref="C11"/>
    </sheetView>
  </sheetViews>
  <sheetFormatPr defaultRowHeight="15" x14ac:dyDescent="0.25"/>
  <cols>
    <col min="1" max="1" width="9.140625" customWidth="1"/>
    <col min="2" max="2" width="17.42578125" style="2" bestFit="1" customWidth="1"/>
    <col min="3" max="3" width="17.42578125" style="4" customWidth="1"/>
    <col min="4" max="4" width="13.28515625" style="5" bestFit="1" customWidth="1"/>
    <col min="5" max="5" width="7.5703125" bestFit="1" customWidth="1"/>
    <col min="6" max="6" width="20.28515625" style="5" customWidth="1"/>
    <col min="7" max="7" width="10.7109375" bestFit="1" customWidth="1"/>
    <col min="8" max="8" width="10.42578125" bestFit="1" customWidth="1"/>
    <col min="9" max="9" width="9.28515625" customWidth="1"/>
    <col min="11" max="11" width="11.42578125" bestFit="1" customWidth="1"/>
  </cols>
  <sheetData>
    <row r="1" spans="1:12" s="8" customFormat="1" ht="14.25" customHeight="1" x14ac:dyDescent="0.25">
      <c r="A1" s="17" t="s">
        <v>0</v>
      </c>
      <c r="B1" s="18" t="s">
        <v>1</v>
      </c>
      <c r="C1" s="19" t="s">
        <v>51</v>
      </c>
      <c r="D1" s="20" t="s">
        <v>2</v>
      </c>
      <c r="E1" s="17" t="s">
        <v>3</v>
      </c>
      <c r="F1" s="20" t="s">
        <v>4</v>
      </c>
    </row>
    <row r="2" spans="1:12" x14ac:dyDescent="0.25">
      <c r="A2" s="9" t="s">
        <v>17</v>
      </c>
      <c r="B2" s="10" t="s">
        <v>18</v>
      </c>
      <c r="C2" s="11">
        <v>45301</v>
      </c>
      <c r="D2" s="12">
        <v>1500</v>
      </c>
      <c r="E2" s="13">
        <v>70</v>
      </c>
      <c r="F2" s="12">
        <f t="shared" ref="F2:F9" si="0">D2*E2</f>
        <v>105000</v>
      </c>
      <c r="H2" s="47" t="s">
        <v>22</v>
      </c>
      <c r="I2" s="47"/>
      <c r="J2" s="47"/>
      <c r="K2" s="1"/>
      <c r="L2" s="1"/>
    </row>
    <row r="3" spans="1:12" x14ac:dyDescent="0.25">
      <c r="A3" s="9" t="s">
        <v>13</v>
      </c>
      <c r="B3" s="10" t="s">
        <v>14</v>
      </c>
      <c r="C3" s="11">
        <v>45302</v>
      </c>
      <c r="D3" s="12">
        <v>500</v>
      </c>
      <c r="E3" s="13">
        <v>100</v>
      </c>
      <c r="F3" s="12">
        <f t="shared" si="0"/>
        <v>50000</v>
      </c>
    </row>
    <row r="4" spans="1:12" x14ac:dyDescent="0.25">
      <c r="A4" s="9" t="s">
        <v>7</v>
      </c>
      <c r="B4" s="10" t="s">
        <v>8</v>
      </c>
      <c r="C4" s="11">
        <v>45302</v>
      </c>
      <c r="D4" s="12">
        <v>18000</v>
      </c>
      <c r="E4" s="13">
        <v>21</v>
      </c>
      <c r="F4" s="12">
        <f t="shared" si="0"/>
        <v>378000</v>
      </c>
      <c r="H4" s="3" t="s">
        <v>37</v>
      </c>
      <c r="I4">
        <v>1</v>
      </c>
      <c r="J4">
        <v>2</v>
      </c>
      <c r="K4" t="s">
        <v>23</v>
      </c>
      <c r="L4" t="s">
        <v>30</v>
      </c>
    </row>
    <row r="5" spans="1:12" x14ac:dyDescent="0.25">
      <c r="A5" s="9" t="s">
        <v>11</v>
      </c>
      <c r="B5" s="10" t="s">
        <v>12</v>
      </c>
      <c r="C5" s="11">
        <v>45306</v>
      </c>
      <c r="D5" s="12">
        <v>320</v>
      </c>
      <c r="E5" s="13">
        <v>125</v>
      </c>
      <c r="F5" s="12">
        <f t="shared" si="0"/>
        <v>40000</v>
      </c>
      <c r="H5" s="3" t="s">
        <v>38</v>
      </c>
      <c r="I5">
        <v>3</v>
      </c>
      <c r="J5">
        <v>4</v>
      </c>
      <c r="K5" t="s">
        <v>24</v>
      </c>
      <c r="L5" t="s">
        <v>31</v>
      </c>
    </row>
    <row r="6" spans="1:12" x14ac:dyDescent="0.25">
      <c r="A6" s="9" t="s">
        <v>9</v>
      </c>
      <c r="B6" s="10" t="s">
        <v>10</v>
      </c>
      <c r="C6" s="11">
        <v>45308</v>
      </c>
      <c r="D6" s="12">
        <v>8500</v>
      </c>
      <c r="E6" s="13">
        <v>35</v>
      </c>
      <c r="F6" s="12">
        <f t="shared" si="0"/>
        <v>297500</v>
      </c>
      <c r="H6" s="3" t="s">
        <v>39</v>
      </c>
      <c r="I6">
        <v>5</v>
      </c>
      <c r="J6">
        <v>6</v>
      </c>
      <c r="K6" t="s">
        <v>25</v>
      </c>
      <c r="L6" t="s">
        <v>32</v>
      </c>
    </row>
    <row r="7" spans="1:12" x14ac:dyDescent="0.25">
      <c r="A7" s="9" t="s">
        <v>5</v>
      </c>
      <c r="B7" s="10" t="s">
        <v>6</v>
      </c>
      <c r="C7" s="11"/>
      <c r="D7" s="12">
        <v>2200</v>
      </c>
      <c r="E7" s="13">
        <v>30</v>
      </c>
      <c r="F7" s="12">
        <f t="shared" si="0"/>
        <v>66000</v>
      </c>
      <c r="H7" s="3" t="s">
        <v>40</v>
      </c>
      <c r="I7">
        <v>7</v>
      </c>
      <c r="J7">
        <v>8</v>
      </c>
      <c r="K7" t="s">
        <v>26</v>
      </c>
      <c r="L7" t="s">
        <v>33</v>
      </c>
    </row>
    <row r="8" spans="1:12" x14ac:dyDescent="0.25">
      <c r="A8" s="9" t="s">
        <v>15</v>
      </c>
      <c r="B8" s="10" t="s">
        <v>16</v>
      </c>
      <c r="C8" s="11"/>
      <c r="D8" s="12">
        <v>1950</v>
      </c>
      <c r="E8" s="13">
        <v>50</v>
      </c>
      <c r="F8" s="12">
        <f t="shared" si="0"/>
        <v>97500</v>
      </c>
      <c r="H8" s="3" t="s">
        <v>41</v>
      </c>
      <c r="I8">
        <v>9</v>
      </c>
      <c r="J8">
        <v>10</v>
      </c>
      <c r="K8" t="s">
        <v>27</v>
      </c>
      <c r="L8" t="s">
        <v>34</v>
      </c>
    </row>
    <row r="9" spans="1:12" x14ac:dyDescent="0.25">
      <c r="A9" s="9" t="s">
        <v>19</v>
      </c>
      <c r="B9" s="10" t="s">
        <v>20</v>
      </c>
      <c r="C9" s="11"/>
      <c r="D9" s="12">
        <v>1200</v>
      </c>
      <c r="E9" s="13">
        <v>52</v>
      </c>
      <c r="F9" s="12">
        <f t="shared" si="0"/>
        <v>62400</v>
      </c>
      <c r="H9" s="3" t="s">
        <v>42</v>
      </c>
      <c r="I9">
        <v>11</v>
      </c>
      <c r="J9">
        <v>12</v>
      </c>
      <c r="K9" t="s">
        <v>28</v>
      </c>
      <c r="L9" t="s">
        <v>35</v>
      </c>
    </row>
    <row r="10" spans="1:12" x14ac:dyDescent="0.25">
      <c r="D10" s="14" t="s">
        <v>21</v>
      </c>
      <c r="E10" s="15">
        <f>SUM(E2:E9)</f>
        <v>483</v>
      </c>
      <c r="F10" s="16">
        <f>SUM(F2:F9)</f>
        <v>1096400</v>
      </c>
      <c r="H10" s="3" t="s">
        <v>43</v>
      </c>
      <c r="I10">
        <v>13</v>
      </c>
      <c r="J10">
        <v>14</v>
      </c>
      <c r="K10" t="s">
        <v>29</v>
      </c>
      <c r="L10" t="s">
        <v>36</v>
      </c>
    </row>
    <row r="11" spans="1:12" x14ac:dyDescent="0.25">
      <c r="H11" s="3" t="s">
        <v>44</v>
      </c>
      <c r="I11">
        <v>15</v>
      </c>
      <c r="J11">
        <v>16</v>
      </c>
    </row>
    <row r="12" spans="1:12" ht="75" x14ac:dyDescent="0.25">
      <c r="B12" s="6" t="s">
        <v>52</v>
      </c>
      <c r="H12" s="3" t="s">
        <v>45</v>
      </c>
      <c r="I12">
        <v>17</v>
      </c>
      <c r="J12">
        <v>18</v>
      </c>
    </row>
    <row r="13" spans="1:12" x14ac:dyDescent="0.25">
      <c r="H13">
        <v>10</v>
      </c>
      <c r="I13">
        <v>19</v>
      </c>
      <c r="J13">
        <v>20</v>
      </c>
    </row>
    <row r="14" spans="1:12" x14ac:dyDescent="0.25">
      <c r="B14" s="7"/>
    </row>
    <row r="15" spans="1:12" x14ac:dyDescent="0.25">
      <c r="G15" s="48" t="s">
        <v>46</v>
      </c>
      <c r="H15" s="49"/>
      <c r="I15" s="49"/>
      <c r="J15" s="50"/>
    </row>
    <row r="16" spans="1:12" x14ac:dyDescent="0.25">
      <c r="G16" t="s">
        <v>47</v>
      </c>
      <c r="I16" t="s">
        <v>48</v>
      </c>
    </row>
    <row r="17" spans="7:10" x14ac:dyDescent="0.25">
      <c r="G17" t="s">
        <v>49</v>
      </c>
      <c r="I17" t="s">
        <v>50</v>
      </c>
    </row>
    <row r="19" spans="7:10" x14ac:dyDescent="0.25">
      <c r="G19" s="48" t="s">
        <v>53</v>
      </c>
      <c r="H19" s="49"/>
      <c r="I19" s="49"/>
      <c r="J19" s="50"/>
    </row>
    <row r="21" spans="7:10" x14ac:dyDescent="0.25">
      <c r="H21" s="21">
        <f>50000*0.25</f>
        <v>12500</v>
      </c>
    </row>
    <row r="23" spans="7:10" x14ac:dyDescent="0.25">
      <c r="H23">
        <f>50000*5%</f>
        <v>2500</v>
      </c>
    </row>
  </sheetData>
  <sortState ref="A3:E11">
    <sortCondition ref="B2:B10"/>
  </sortState>
  <mergeCells count="3">
    <mergeCell ref="H2:J2"/>
    <mergeCell ref="G15:J15"/>
    <mergeCell ref="G19:J19"/>
  </mergeCells>
  <pageMargins left="0.7" right="0.7" top="0.75" bottom="0.75" header="0.3" footer="0.3"/>
  <pageSetup orientation="portrait" r:id="rId1"/>
  <ignoredErrors>
    <ignoredError sqref="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zoomScale="130" zoomScaleNormal="130" workbookViewId="0">
      <selection activeCell="H15" sqref="H15"/>
    </sheetView>
  </sheetViews>
  <sheetFormatPr defaultRowHeight="15" x14ac:dyDescent="0.25"/>
  <cols>
    <col min="2" max="2" width="13.140625" bestFit="1" customWidth="1"/>
    <col min="3" max="3" width="7.140625" bestFit="1" customWidth="1"/>
    <col min="4" max="4" width="14.28515625" bestFit="1" customWidth="1"/>
    <col min="5" max="5" width="11.5703125" bestFit="1" customWidth="1"/>
    <col min="6" max="6" width="12" style="22" customWidth="1"/>
    <col min="8" max="8" width="9.85546875" bestFit="1" customWidth="1"/>
    <col min="9" max="9" width="14.28515625" bestFit="1" customWidth="1"/>
    <col min="10" max="10" width="11.5703125" bestFit="1" customWidth="1"/>
  </cols>
  <sheetData>
    <row r="2" spans="2:12" x14ac:dyDescent="0.25">
      <c r="B2" s="51" t="s">
        <v>54</v>
      </c>
      <c r="C2" s="52"/>
      <c r="D2" s="52"/>
      <c r="E2" s="52"/>
      <c r="F2" s="52"/>
      <c r="G2" s="34"/>
      <c r="H2" s="51" t="s">
        <v>67</v>
      </c>
      <c r="I2" s="52"/>
      <c r="J2" s="52"/>
      <c r="K2" s="52"/>
      <c r="L2" s="52"/>
    </row>
    <row r="3" spans="2:12" x14ac:dyDescent="0.25">
      <c r="B3" s="23" t="s">
        <v>59</v>
      </c>
      <c r="C3" s="23" t="s">
        <v>60</v>
      </c>
      <c r="D3" s="24" t="s">
        <v>61</v>
      </c>
      <c r="E3" s="23" t="s">
        <v>62</v>
      </c>
      <c r="F3" s="25" t="s">
        <v>63</v>
      </c>
    </row>
    <row r="4" spans="2:12" x14ac:dyDescent="0.25">
      <c r="B4" s="53" t="s">
        <v>55</v>
      </c>
      <c r="C4" s="26" t="s">
        <v>64</v>
      </c>
      <c r="D4" s="27">
        <v>12000</v>
      </c>
      <c r="E4" s="27">
        <v>9000</v>
      </c>
      <c r="F4" s="27">
        <f>E4-D4</f>
        <v>-3000</v>
      </c>
      <c r="H4" s="23" t="s">
        <v>59</v>
      </c>
      <c r="I4" s="23" t="s">
        <v>61</v>
      </c>
      <c r="J4" s="24" t="s">
        <v>62</v>
      </c>
      <c r="K4" s="35"/>
      <c r="L4" s="35"/>
    </row>
    <row r="5" spans="2:12" x14ac:dyDescent="0.25">
      <c r="B5" s="53"/>
      <c r="C5" s="26" t="s">
        <v>65</v>
      </c>
      <c r="D5" s="27">
        <v>15000</v>
      </c>
      <c r="E5" s="27">
        <v>8500</v>
      </c>
      <c r="F5" s="27">
        <f t="shared" ref="F5:F15" si="0">E5-D5</f>
        <v>-6500</v>
      </c>
      <c r="H5" t="s">
        <v>55</v>
      </c>
      <c r="I5" s="22">
        <f>SUM(D4:D6)</f>
        <v>44000</v>
      </c>
      <c r="J5" s="22">
        <f>SUM(E4:E6)</f>
        <v>36500</v>
      </c>
    </row>
    <row r="6" spans="2:12" x14ac:dyDescent="0.25">
      <c r="B6" s="53"/>
      <c r="C6" s="26" t="s">
        <v>66</v>
      </c>
      <c r="D6" s="27">
        <v>17000</v>
      </c>
      <c r="E6" s="27">
        <v>19000</v>
      </c>
      <c r="F6" s="27">
        <f t="shared" si="0"/>
        <v>2000</v>
      </c>
      <c r="H6" t="s">
        <v>56</v>
      </c>
      <c r="I6" s="22">
        <f>SUM(D7:D9)</f>
        <v>36000</v>
      </c>
      <c r="J6" s="22">
        <f>SUM(E7:E9)</f>
        <v>27500</v>
      </c>
    </row>
    <row r="7" spans="2:12" x14ac:dyDescent="0.25">
      <c r="B7" s="54" t="s">
        <v>56</v>
      </c>
      <c r="C7" s="30" t="s">
        <v>64</v>
      </c>
      <c r="D7" s="31">
        <v>14000</v>
      </c>
      <c r="E7" s="31">
        <v>10000</v>
      </c>
      <c r="F7" s="31">
        <f t="shared" si="0"/>
        <v>-4000</v>
      </c>
      <c r="H7" t="s">
        <v>57</v>
      </c>
      <c r="I7" s="22">
        <f>SUM(D10:D12)</f>
        <v>45000</v>
      </c>
      <c r="J7" s="22">
        <f>SUM(E10:E12)</f>
        <v>42000</v>
      </c>
    </row>
    <row r="8" spans="2:12" x14ac:dyDescent="0.25">
      <c r="B8" s="54"/>
      <c r="C8" s="30" t="s">
        <v>65</v>
      </c>
      <c r="D8" s="31">
        <v>10000</v>
      </c>
      <c r="E8" s="31">
        <v>8500</v>
      </c>
      <c r="F8" s="31">
        <f t="shared" si="0"/>
        <v>-1500</v>
      </c>
      <c r="H8" t="s">
        <v>58</v>
      </c>
      <c r="I8" s="22">
        <f>SUM(D13:D15)</f>
        <v>37000</v>
      </c>
      <c r="J8" s="22">
        <f>SUM(E13:E15)</f>
        <v>32500</v>
      </c>
    </row>
    <row r="9" spans="2:12" x14ac:dyDescent="0.25">
      <c r="B9" s="54"/>
      <c r="C9" s="30" t="s">
        <v>66</v>
      </c>
      <c r="D9" s="31">
        <v>12000</v>
      </c>
      <c r="E9" s="31">
        <v>9000</v>
      </c>
      <c r="F9" s="31">
        <f t="shared" si="0"/>
        <v>-3000</v>
      </c>
    </row>
    <row r="10" spans="2:12" x14ac:dyDescent="0.25">
      <c r="B10" s="55" t="s">
        <v>57</v>
      </c>
      <c r="C10" s="32" t="s">
        <v>64</v>
      </c>
      <c r="D10" s="33">
        <v>15000</v>
      </c>
      <c r="E10" s="33">
        <v>18000</v>
      </c>
      <c r="F10" s="33">
        <f t="shared" si="0"/>
        <v>3000</v>
      </c>
      <c r="H10" s="1" t="s">
        <v>68</v>
      </c>
      <c r="I10" s="22">
        <f>MAX(I5:I8)</f>
        <v>45000</v>
      </c>
      <c r="J10" s="22">
        <f>MAX(J5:J8)</f>
        <v>42000</v>
      </c>
    </row>
    <row r="11" spans="2:12" x14ac:dyDescent="0.25">
      <c r="B11" s="55"/>
      <c r="C11" s="32" t="s">
        <v>65</v>
      </c>
      <c r="D11" s="33">
        <v>12000</v>
      </c>
      <c r="E11" s="33">
        <v>5000</v>
      </c>
      <c r="F11" s="33">
        <f t="shared" si="0"/>
        <v>-7000</v>
      </c>
      <c r="H11" s="1" t="s">
        <v>69</v>
      </c>
      <c r="I11" s="22">
        <f>MIN(I5:I8)</f>
        <v>36000</v>
      </c>
      <c r="J11" s="22">
        <f>MIN(J5:J8)</f>
        <v>27500</v>
      </c>
    </row>
    <row r="12" spans="2:12" x14ac:dyDescent="0.25">
      <c r="B12" s="55"/>
      <c r="C12" s="32" t="s">
        <v>66</v>
      </c>
      <c r="D12" s="33">
        <v>18000</v>
      </c>
      <c r="E12" s="33">
        <v>19000</v>
      </c>
      <c r="F12" s="33">
        <f t="shared" si="0"/>
        <v>1000</v>
      </c>
      <c r="H12" s="1" t="s">
        <v>70</v>
      </c>
      <c r="I12" s="22">
        <f>AVERAGE(I5:I8)</f>
        <v>40500</v>
      </c>
      <c r="J12" s="22">
        <f>AVERAGE(J5:J8)</f>
        <v>34625</v>
      </c>
    </row>
    <row r="13" spans="2:12" x14ac:dyDescent="0.25">
      <c r="B13" s="54" t="s">
        <v>58</v>
      </c>
      <c r="C13" s="30" t="s">
        <v>64</v>
      </c>
      <c r="D13" s="31">
        <v>15000</v>
      </c>
      <c r="E13" s="31">
        <v>16000</v>
      </c>
      <c r="F13" s="31">
        <f t="shared" si="0"/>
        <v>1000</v>
      </c>
      <c r="I13" s="22"/>
    </row>
    <row r="14" spans="2:12" x14ac:dyDescent="0.25">
      <c r="B14" s="54"/>
      <c r="C14" s="30" t="s">
        <v>65</v>
      </c>
      <c r="D14" s="31">
        <v>12000</v>
      </c>
      <c r="E14" s="31">
        <v>7000</v>
      </c>
      <c r="F14" s="31">
        <f t="shared" si="0"/>
        <v>-5000</v>
      </c>
    </row>
    <row r="15" spans="2:12" x14ac:dyDescent="0.25">
      <c r="B15" s="54"/>
      <c r="C15" s="30" t="s">
        <v>66</v>
      </c>
      <c r="D15" s="31">
        <v>10000</v>
      </c>
      <c r="E15" s="31">
        <v>9500</v>
      </c>
      <c r="F15" s="31">
        <f t="shared" si="0"/>
        <v>-500</v>
      </c>
    </row>
  </sheetData>
  <mergeCells count="6">
    <mergeCell ref="H2:L2"/>
    <mergeCell ref="B4:B6"/>
    <mergeCell ref="B7:B9"/>
    <mergeCell ref="B10:B12"/>
    <mergeCell ref="B13:B15"/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6"/>
  <sheetViews>
    <sheetView zoomScale="130" zoomScaleNormal="130" workbookViewId="0">
      <selection activeCell="G13" sqref="G13"/>
    </sheetView>
  </sheetViews>
  <sheetFormatPr defaultRowHeight="15" x14ac:dyDescent="0.25"/>
  <cols>
    <col min="3" max="3" width="14.7109375" bestFit="1" customWidth="1"/>
    <col min="4" max="4" width="9.85546875" bestFit="1" customWidth="1"/>
    <col min="5" max="5" width="8.7109375" bestFit="1" customWidth="1"/>
    <col min="6" max="6" width="9.85546875" bestFit="1" customWidth="1"/>
    <col min="7" max="7" width="7" bestFit="1" customWidth="1"/>
    <col min="8" max="8" width="10.28515625" bestFit="1" customWidth="1"/>
  </cols>
  <sheetData>
    <row r="2" spans="3:8" ht="23.25" x14ac:dyDescent="0.35">
      <c r="C2" s="56" t="s">
        <v>71</v>
      </c>
      <c r="D2" s="56"/>
      <c r="E2" s="56"/>
      <c r="F2" s="56"/>
      <c r="G2" s="56"/>
      <c r="H2" s="56"/>
    </row>
    <row r="4" spans="3:8" x14ac:dyDescent="0.25">
      <c r="G4" t="s">
        <v>72</v>
      </c>
      <c r="H4" s="36">
        <f ca="1">TODAY()</f>
        <v>45320</v>
      </c>
    </row>
    <row r="6" spans="3:8" x14ac:dyDescent="0.25">
      <c r="C6" s="38" t="s">
        <v>73</v>
      </c>
      <c r="D6" s="38" t="s">
        <v>82</v>
      </c>
      <c r="E6" s="38" t="s">
        <v>74</v>
      </c>
      <c r="F6" s="38" t="s">
        <v>75</v>
      </c>
      <c r="G6" s="38" t="s">
        <v>76</v>
      </c>
      <c r="H6" s="38" t="s">
        <v>77</v>
      </c>
    </row>
    <row r="7" spans="3:8" x14ac:dyDescent="0.25">
      <c r="C7" s="28" t="s">
        <v>78</v>
      </c>
      <c r="D7" s="29">
        <v>90</v>
      </c>
      <c r="E7" s="39">
        <v>5</v>
      </c>
      <c r="F7" s="29">
        <f>D7*E7</f>
        <v>450</v>
      </c>
      <c r="G7" s="29">
        <f>F7*$D$12</f>
        <v>15.750000000000002</v>
      </c>
      <c r="H7" s="29"/>
    </row>
    <row r="8" spans="3:8" x14ac:dyDescent="0.25">
      <c r="C8" s="28" t="s">
        <v>79</v>
      </c>
      <c r="D8" s="29">
        <v>38</v>
      </c>
      <c r="E8" s="39">
        <v>9</v>
      </c>
      <c r="F8" s="29">
        <f t="shared" ref="F8:F10" si="0">D8*E8</f>
        <v>342</v>
      </c>
      <c r="G8" s="29">
        <f t="shared" ref="G8:G10" si="1">F8*$D$12</f>
        <v>11.97</v>
      </c>
      <c r="H8" s="29"/>
    </row>
    <row r="9" spans="3:8" x14ac:dyDescent="0.25">
      <c r="C9" s="28" t="s">
        <v>80</v>
      </c>
      <c r="D9" s="29">
        <v>175</v>
      </c>
      <c r="E9" s="39">
        <v>5</v>
      </c>
      <c r="F9" s="29">
        <f t="shared" si="0"/>
        <v>875</v>
      </c>
      <c r="G9" s="29">
        <f t="shared" si="1"/>
        <v>30.625000000000004</v>
      </c>
      <c r="H9" s="29"/>
    </row>
    <row r="10" spans="3:8" x14ac:dyDescent="0.25">
      <c r="C10" s="28" t="s">
        <v>81</v>
      </c>
      <c r="D10" s="29">
        <v>180</v>
      </c>
      <c r="E10" s="39">
        <v>10</v>
      </c>
      <c r="F10" s="29">
        <f t="shared" si="0"/>
        <v>1800</v>
      </c>
      <c r="G10" s="29">
        <f t="shared" si="1"/>
        <v>63.000000000000007</v>
      </c>
      <c r="H10" s="29"/>
    </row>
    <row r="11" spans="3:8" x14ac:dyDescent="0.25">
      <c r="D11" s="22"/>
      <c r="E11" s="37"/>
      <c r="F11" s="22"/>
      <c r="G11" s="22"/>
      <c r="H11" s="22"/>
    </row>
    <row r="12" spans="3:8" x14ac:dyDescent="0.25">
      <c r="C12" s="28" t="s">
        <v>76</v>
      </c>
      <c r="D12" s="40">
        <v>3.5000000000000003E-2</v>
      </c>
      <c r="E12" s="37"/>
      <c r="F12" s="22"/>
      <c r="G12" s="22"/>
      <c r="H12" s="22"/>
    </row>
    <row r="13" spans="3:8" x14ac:dyDescent="0.25">
      <c r="D13" s="22"/>
      <c r="E13" s="37"/>
      <c r="F13" s="22"/>
      <c r="G13" s="22"/>
      <c r="H13" s="22"/>
    </row>
    <row r="14" spans="3:8" x14ac:dyDescent="0.25">
      <c r="D14" s="22"/>
      <c r="E14" s="37"/>
      <c r="F14" s="22"/>
      <c r="G14" s="22"/>
      <c r="H14" s="22"/>
    </row>
    <row r="15" spans="3:8" x14ac:dyDescent="0.25">
      <c r="D15" s="22"/>
      <c r="E15" s="37"/>
      <c r="F15" s="22"/>
      <c r="G15" s="22"/>
    </row>
    <row r="16" spans="3:8" x14ac:dyDescent="0.25">
      <c r="D16" s="22"/>
      <c r="E16" s="37"/>
      <c r="F16" s="22"/>
    </row>
  </sheetData>
  <mergeCells count="1">
    <mergeCell ref="C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3" sqref="F13"/>
    </sheetView>
  </sheetViews>
  <sheetFormatPr defaultRowHeight="15" x14ac:dyDescent="0.25"/>
  <cols>
    <col min="2" max="2" width="10.140625" bestFit="1" customWidth="1"/>
  </cols>
  <sheetData>
    <row r="1" spans="1:2" x14ac:dyDescent="0.25">
      <c r="A1">
        <v>5</v>
      </c>
      <c r="B1" t="s">
        <v>83</v>
      </c>
    </row>
    <row r="3" spans="1:2" x14ac:dyDescent="0.25">
      <c r="A3" t="str">
        <f>IF(A1&gt;7,"OK","Not Ok")</f>
        <v>Not Ok</v>
      </c>
      <c r="B3" t="str">
        <f>IF(B1="blue","Blue Color","Not Blue")</f>
        <v>Not Blue</v>
      </c>
    </row>
    <row r="5" spans="1:2" x14ac:dyDescent="0.25">
      <c r="A5" t="str">
        <f>IF(AND(A1&gt;=7,A1&lt;=10),"Ok","Not Ok")</f>
        <v>Not Ok</v>
      </c>
      <c r="B5">
        <f>IF(OR(B1="red",B1="blue"),A1+10,A1)</f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4" zoomScale="115" zoomScaleNormal="115" workbookViewId="0">
      <selection activeCell="I19" sqref="I19"/>
    </sheetView>
  </sheetViews>
  <sheetFormatPr defaultRowHeight="15" x14ac:dyDescent="0.25"/>
  <cols>
    <col min="1" max="1" width="22.140625" bestFit="1" customWidth="1"/>
    <col min="2" max="2" width="13.28515625" bestFit="1" customWidth="1"/>
    <col min="3" max="3" width="8.140625" style="22" bestFit="1" customWidth="1"/>
    <col min="7" max="7" width="25.5703125" customWidth="1"/>
    <col min="9" max="9" width="10" bestFit="1" customWidth="1"/>
  </cols>
  <sheetData>
    <row r="1" spans="1:11" x14ac:dyDescent="0.25">
      <c r="A1" s="59" t="s">
        <v>84</v>
      </c>
      <c r="B1" s="59"/>
      <c r="C1" s="59"/>
      <c r="D1" s="59"/>
      <c r="E1" s="59"/>
      <c r="F1" s="59"/>
    </row>
    <row r="2" spans="1:11" x14ac:dyDescent="0.25">
      <c r="A2" s="59"/>
      <c r="B2" s="59"/>
      <c r="C2" s="59"/>
      <c r="D2" s="59"/>
      <c r="E2" s="59"/>
      <c r="F2" s="59"/>
    </row>
    <row r="4" spans="1:11" x14ac:dyDescent="0.25">
      <c r="A4" s="42" t="s">
        <v>85</v>
      </c>
      <c r="B4" s="42" t="s">
        <v>86</v>
      </c>
      <c r="C4" s="43" t="s">
        <v>75</v>
      </c>
      <c r="F4" s="58" t="s">
        <v>108</v>
      </c>
      <c r="G4" s="58"/>
      <c r="H4" s="58"/>
      <c r="I4" s="58"/>
      <c r="J4" s="58"/>
      <c r="K4" s="58"/>
    </row>
    <row r="5" spans="1:11" x14ac:dyDescent="0.25">
      <c r="A5" t="s">
        <v>87</v>
      </c>
      <c r="B5" t="s">
        <v>88</v>
      </c>
      <c r="C5" s="22">
        <v>24.2</v>
      </c>
      <c r="F5" s="41"/>
      <c r="G5" s="41"/>
    </row>
    <row r="6" spans="1:11" x14ac:dyDescent="0.25">
      <c r="A6" t="s">
        <v>89</v>
      </c>
      <c r="B6" t="s">
        <v>90</v>
      </c>
      <c r="C6" s="22">
        <v>533.5</v>
      </c>
      <c r="F6" s="57" t="s">
        <v>109</v>
      </c>
      <c r="G6" s="57"/>
      <c r="I6" s="22">
        <f>SUMIF(B5:B19,"Restaurent",C5:C19)</f>
        <v>232.45</v>
      </c>
    </row>
    <row r="7" spans="1:11" x14ac:dyDescent="0.25">
      <c r="A7" t="s">
        <v>91</v>
      </c>
      <c r="B7" t="s">
        <v>88</v>
      </c>
      <c r="C7" s="22">
        <v>12.5</v>
      </c>
      <c r="F7" s="57" t="s">
        <v>110</v>
      </c>
      <c r="G7" s="57"/>
      <c r="I7" s="22">
        <f>SUMIF(C5:C19,"&gt;50")</f>
        <v>1821.5</v>
      </c>
    </row>
    <row r="8" spans="1:11" x14ac:dyDescent="0.25">
      <c r="A8" t="s">
        <v>92</v>
      </c>
      <c r="B8" t="s">
        <v>93</v>
      </c>
      <c r="C8" s="22">
        <v>650</v>
      </c>
    </row>
    <row r="9" spans="1:11" x14ac:dyDescent="0.25">
      <c r="A9" t="s">
        <v>94</v>
      </c>
      <c r="B9" t="s">
        <v>88</v>
      </c>
      <c r="C9" s="22">
        <v>13.25</v>
      </c>
    </row>
    <row r="10" spans="1:11" x14ac:dyDescent="0.25">
      <c r="A10" t="s">
        <v>95</v>
      </c>
      <c r="B10" t="s">
        <v>93</v>
      </c>
      <c r="C10" s="22">
        <v>185</v>
      </c>
      <c r="F10" s="58" t="s">
        <v>111</v>
      </c>
      <c r="G10" s="58"/>
      <c r="H10" s="58"/>
      <c r="I10" s="58"/>
      <c r="J10" s="58"/>
      <c r="K10" s="58"/>
    </row>
    <row r="11" spans="1:11" x14ac:dyDescent="0.25">
      <c r="A11" t="s">
        <v>96</v>
      </c>
      <c r="B11" t="s">
        <v>97</v>
      </c>
      <c r="C11" s="22">
        <v>100</v>
      </c>
      <c r="F11" s="41"/>
      <c r="G11" s="41"/>
    </row>
    <row r="12" spans="1:11" x14ac:dyDescent="0.25">
      <c r="A12" t="s">
        <v>98</v>
      </c>
      <c r="B12" t="s">
        <v>88</v>
      </c>
      <c r="C12" s="22">
        <v>5.5</v>
      </c>
      <c r="F12" s="57" t="s">
        <v>112</v>
      </c>
      <c r="G12" s="57"/>
      <c r="I12" s="37">
        <f>COUNTIF(B5:B19,"Clothing")</f>
        <v>2</v>
      </c>
    </row>
    <row r="13" spans="1:11" x14ac:dyDescent="0.25">
      <c r="A13" t="s">
        <v>99</v>
      </c>
      <c r="B13" t="s">
        <v>93</v>
      </c>
      <c r="C13" s="22">
        <v>22.5</v>
      </c>
      <c r="F13" s="57" t="s">
        <v>113</v>
      </c>
      <c r="G13" s="57"/>
      <c r="I13" s="37">
        <f>COUNTIF(C5:C19,"&gt;100")</f>
        <v>4</v>
      </c>
    </row>
    <row r="14" spans="1:11" x14ac:dyDescent="0.25">
      <c r="A14" t="s">
        <v>100</v>
      </c>
      <c r="B14" t="s">
        <v>88</v>
      </c>
      <c r="C14" s="22">
        <v>67</v>
      </c>
    </row>
    <row r="15" spans="1:11" x14ac:dyDescent="0.25">
      <c r="A15" t="s">
        <v>101</v>
      </c>
      <c r="B15" t="s">
        <v>102</v>
      </c>
      <c r="C15" s="22">
        <v>24</v>
      </c>
    </row>
    <row r="16" spans="1:11" x14ac:dyDescent="0.25">
      <c r="A16" t="s">
        <v>103</v>
      </c>
      <c r="B16" t="s">
        <v>97</v>
      </c>
      <c r="C16" s="22">
        <v>86</v>
      </c>
      <c r="F16" s="58" t="s">
        <v>114</v>
      </c>
      <c r="G16" s="58"/>
      <c r="H16" s="58"/>
      <c r="I16" s="58"/>
      <c r="J16" s="58"/>
      <c r="K16" s="58"/>
    </row>
    <row r="17" spans="1:9" x14ac:dyDescent="0.25">
      <c r="A17" t="s">
        <v>104</v>
      </c>
      <c r="B17" t="s">
        <v>105</v>
      </c>
      <c r="C17" s="22">
        <v>24</v>
      </c>
      <c r="F17" s="41"/>
      <c r="G17" s="41"/>
    </row>
    <row r="18" spans="1:9" x14ac:dyDescent="0.25">
      <c r="A18" t="s">
        <v>106</v>
      </c>
      <c r="B18" t="s">
        <v>88</v>
      </c>
      <c r="C18" s="22">
        <v>110</v>
      </c>
      <c r="F18" s="57" t="s">
        <v>115</v>
      </c>
      <c r="G18" s="57"/>
      <c r="I18" s="22">
        <f>AVERAGEIF(B5:B19,"Restaurent",C5:C19)</f>
        <v>38.741666666666667</v>
      </c>
    </row>
    <row r="19" spans="1:9" x14ac:dyDescent="0.25">
      <c r="A19" t="s">
        <v>107</v>
      </c>
      <c r="B19" t="s">
        <v>93</v>
      </c>
      <c r="C19" s="22">
        <v>90</v>
      </c>
      <c r="F19" s="57" t="s">
        <v>116</v>
      </c>
      <c r="G19" s="57"/>
      <c r="I19" s="22">
        <f>AVERAGEIF(C5:C19,"&lt;25")</f>
        <v>17.992857142857144</v>
      </c>
    </row>
  </sheetData>
  <mergeCells count="10">
    <mergeCell ref="A1:F2"/>
    <mergeCell ref="F4:K4"/>
    <mergeCell ref="F6:G6"/>
    <mergeCell ref="F7:G7"/>
    <mergeCell ref="F10:K10"/>
    <mergeCell ref="F12:G12"/>
    <mergeCell ref="F13:G13"/>
    <mergeCell ref="F16:K16"/>
    <mergeCell ref="F18:G18"/>
    <mergeCell ref="F19:G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3"/>
  <sheetViews>
    <sheetView topLeftCell="A7" workbookViewId="0">
      <selection activeCell="I22" sqref="I22"/>
    </sheetView>
  </sheetViews>
  <sheetFormatPr defaultRowHeight="15" x14ac:dyDescent="0.25"/>
  <cols>
    <col min="2" max="2" width="15.5703125" bestFit="1" customWidth="1"/>
    <col min="4" max="4" width="16.28515625" bestFit="1" customWidth="1"/>
    <col min="5" max="5" width="11.7109375" style="36" bestFit="1" customWidth="1"/>
    <col min="6" max="6" width="10.140625" style="22" bestFit="1" customWidth="1"/>
    <col min="7" max="7" width="14.5703125" style="22" bestFit="1" customWidth="1"/>
    <col min="8" max="8" width="21" style="22" bestFit="1" customWidth="1"/>
    <col min="9" max="9" width="9.140625" style="22"/>
    <col min="10" max="10" width="13" style="22" bestFit="1" customWidth="1"/>
    <col min="11" max="11" width="9.140625" style="22"/>
    <col min="12" max="12" width="10.140625" style="22" bestFit="1" customWidth="1"/>
    <col min="14" max="14" width="11.140625" bestFit="1" customWidth="1"/>
    <col min="15" max="15" width="11.7109375" bestFit="1" customWidth="1"/>
  </cols>
  <sheetData>
    <row r="4" spans="2:16" x14ac:dyDescent="0.25">
      <c r="H4" s="22">
        <f>_xlfn.DAYS("01/28/2024","12/30/2023")</f>
        <v>29</v>
      </c>
    </row>
    <row r="8" spans="2:16" ht="18.75" x14ac:dyDescent="0.3">
      <c r="B8" s="44" t="s">
        <v>117</v>
      </c>
      <c r="C8" s="44" t="s">
        <v>118</v>
      </c>
      <c r="D8" s="44" t="s">
        <v>119</v>
      </c>
      <c r="E8" s="45" t="s">
        <v>120</v>
      </c>
      <c r="F8" s="46" t="s">
        <v>121</v>
      </c>
      <c r="G8" s="46" t="s">
        <v>122</v>
      </c>
      <c r="H8" s="46" t="s">
        <v>123</v>
      </c>
      <c r="I8" s="46" t="s">
        <v>124</v>
      </c>
      <c r="J8" s="46" t="s">
        <v>125</v>
      </c>
      <c r="K8" s="46" t="s">
        <v>4</v>
      </c>
      <c r="L8" s="46" t="s">
        <v>126</v>
      </c>
    </row>
    <row r="9" spans="2:16" x14ac:dyDescent="0.25">
      <c r="B9">
        <v>101</v>
      </c>
      <c r="C9" t="s">
        <v>127</v>
      </c>
      <c r="D9" t="s">
        <v>128</v>
      </c>
      <c r="E9" s="36">
        <v>43588</v>
      </c>
      <c r="F9" s="22">
        <v>18000</v>
      </c>
    </row>
    <row r="10" spans="2:16" ht="15.75" x14ac:dyDescent="0.25">
      <c r="B10">
        <v>102</v>
      </c>
      <c r="C10" t="s">
        <v>129</v>
      </c>
      <c r="D10" t="s">
        <v>130</v>
      </c>
      <c r="E10" s="36">
        <v>43374</v>
      </c>
      <c r="F10" s="22">
        <v>15500</v>
      </c>
      <c r="N10" s="60" t="s">
        <v>137</v>
      </c>
      <c r="O10" s="60"/>
      <c r="P10" s="60"/>
    </row>
    <row r="11" spans="2:16" x14ac:dyDescent="0.25">
      <c r="B11">
        <v>103</v>
      </c>
      <c r="C11" t="s">
        <v>131</v>
      </c>
      <c r="D11" t="s">
        <v>132</v>
      </c>
      <c r="E11" s="36">
        <v>44076</v>
      </c>
      <c r="F11" s="22">
        <v>16000</v>
      </c>
    </row>
    <row r="12" spans="2:16" x14ac:dyDescent="0.25">
      <c r="B12">
        <v>104</v>
      </c>
      <c r="C12" t="s">
        <v>133</v>
      </c>
      <c r="D12" t="s">
        <v>134</v>
      </c>
      <c r="E12" s="36">
        <v>44690</v>
      </c>
      <c r="F12" s="22">
        <v>12000</v>
      </c>
      <c r="N12" s="1" t="s">
        <v>122</v>
      </c>
      <c r="O12" t="s">
        <v>138</v>
      </c>
    </row>
    <row r="13" spans="2:16" x14ac:dyDescent="0.25">
      <c r="B13">
        <v>105</v>
      </c>
      <c r="C13" t="s">
        <v>135</v>
      </c>
      <c r="D13" t="s">
        <v>136</v>
      </c>
      <c r="E13" s="36">
        <v>45170</v>
      </c>
      <c r="F13" s="22">
        <v>13500</v>
      </c>
      <c r="N13" s="1" t="s">
        <v>93</v>
      </c>
      <c r="O13" t="s">
        <v>139</v>
      </c>
    </row>
  </sheetData>
  <mergeCells count="1">
    <mergeCell ref="N10:P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15" zoomScaleNormal="115" workbookViewId="0">
      <selection activeCell="E3" sqref="E3"/>
    </sheetView>
  </sheetViews>
  <sheetFormatPr defaultRowHeight="15" x14ac:dyDescent="0.25"/>
  <cols>
    <col min="1" max="1" width="8.7109375" bestFit="1" customWidth="1"/>
    <col min="2" max="2" width="11.140625" bestFit="1" customWidth="1"/>
    <col min="3" max="3" width="8.7109375" bestFit="1" customWidth="1"/>
    <col min="4" max="4" width="10" bestFit="1" customWidth="1"/>
    <col min="5" max="5" width="11.140625" bestFit="1" customWidth="1"/>
    <col min="6" max="6" width="12.28515625" bestFit="1" customWidth="1"/>
  </cols>
  <sheetData>
    <row r="1" spans="1:8" x14ac:dyDescent="0.25">
      <c r="A1" s="61"/>
      <c r="B1" s="61"/>
      <c r="C1" s="61"/>
      <c r="D1" s="61"/>
      <c r="E1" s="61"/>
      <c r="F1" s="61"/>
      <c r="G1" s="61"/>
      <c r="H1" s="61"/>
    </row>
    <row r="2" spans="1:8" x14ac:dyDescent="0.25">
      <c r="A2" s="1" t="s">
        <v>73</v>
      </c>
      <c r="B2" s="1" t="s">
        <v>2</v>
      </c>
      <c r="C2" s="1" t="s">
        <v>74</v>
      </c>
      <c r="D2" s="1" t="s">
        <v>76</v>
      </c>
      <c r="E2" s="1" t="s">
        <v>140</v>
      </c>
      <c r="F2" s="1" t="s">
        <v>4</v>
      </c>
      <c r="G2" s="1"/>
      <c r="H2" s="1"/>
    </row>
    <row r="3" spans="1:8" ht="60" x14ac:dyDescent="0.25">
      <c r="A3" s="62" t="s">
        <v>141</v>
      </c>
      <c r="B3" s="22">
        <v>6000</v>
      </c>
      <c r="C3" s="37">
        <v>13</v>
      </c>
      <c r="D3" s="22">
        <f>(B3*C3)*5%</f>
        <v>3900</v>
      </c>
      <c r="E3" s="22">
        <f>IF((B3*C3)&gt;75000,(B3*C3)*5%,IF((B3*C3)&gt;50000*3%,0))</f>
        <v>3900</v>
      </c>
      <c r="F3" s="22">
        <f>(B3*C3)+D3-E3</f>
        <v>78000</v>
      </c>
    </row>
    <row r="4" spans="1:8" x14ac:dyDescent="0.25">
      <c r="A4" t="s">
        <v>143</v>
      </c>
      <c r="B4" s="22">
        <v>3600</v>
      </c>
      <c r="C4" s="37">
        <v>12</v>
      </c>
      <c r="D4" s="22">
        <f t="shared" ref="D4:D7" si="0">(B4*C4)*5%</f>
        <v>2160</v>
      </c>
      <c r="E4" s="22">
        <f t="shared" ref="E4:E7" si="1">IF((B4*C4)&gt;75000,(B4*C4)*5%,IF((B4*C4)&gt;50000*3%,0))</f>
        <v>0</v>
      </c>
      <c r="F4" s="22">
        <f t="shared" ref="F4:F7" si="2">(B4*C4)+D4-E4</f>
        <v>45360</v>
      </c>
    </row>
    <row r="5" spans="1:8" x14ac:dyDescent="0.25">
      <c r="A5" t="s">
        <v>142</v>
      </c>
      <c r="B5" s="22">
        <v>2100</v>
      </c>
      <c r="C5" s="37">
        <v>15</v>
      </c>
      <c r="D5" s="22">
        <f t="shared" si="0"/>
        <v>1575</v>
      </c>
      <c r="E5" s="22">
        <f t="shared" si="1"/>
        <v>0</v>
      </c>
      <c r="F5" s="22">
        <f t="shared" si="2"/>
        <v>33075</v>
      </c>
    </row>
    <row r="6" spans="1:8" ht="45" x14ac:dyDescent="0.25">
      <c r="A6" s="62" t="s">
        <v>144</v>
      </c>
      <c r="B6" s="22">
        <v>12500</v>
      </c>
      <c r="C6" s="37">
        <v>8</v>
      </c>
      <c r="D6" s="22">
        <f t="shared" si="0"/>
        <v>5000</v>
      </c>
      <c r="E6" s="22">
        <f t="shared" si="1"/>
        <v>5000</v>
      </c>
      <c r="F6" s="22">
        <f t="shared" si="2"/>
        <v>100000</v>
      </c>
    </row>
    <row r="7" spans="1:8" ht="60" x14ac:dyDescent="0.25">
      <c r="A7" s="62" t="s">
        <v>145</v>
      </c>
      <c r="B7" s="22">
        <v>9000</v>
      </c>
      <c r="C7" s="37">
        <v>12</v>
      </c>
      <c r="D7" s="22">
        <f t="shared" si="0"/>
        <v>5400</v>
      </c>
      <c r="E7" s="22">
        <f t="shared" si="1"/>
        <v>5400</v>
      </c>
      <c r="F7" s="22">
        <f t="shared" si="2"/>
        <v>108000</v>
      </c>
    </row>
    <row r="8" spans="1:8" x14ac:dyDescent="0.25">
      <c r="B8" s="22"/>
      <c r="C8" s="37"/>
      <c r="D8" s="22"/>
      <c r="E8" s="22"/>
      <c r="F8" s="22"/>
    </row>
    <row r="9" spans="1:8" x14ac:dyDescent="0.25">
      <c r="B9" s="22"/>
      <c r="C9" s="37"/>
      <c r="D9" s="22"/>
      <c r="E9" s="63" t="s">
        <v>21</v>
      </c>
      <c r="F9" s="63">
        <f>SUM(F3:F7)</f>
        <v>364435</v>
      </c>
    </row>
    <row r="10" spans="1:8" x14ac:dyDescent="0.25">
      <c r="B10" s="22"/>
      <c r="C10" s="37"/>
      <c r="D10" s="22"/>
      <c r="F10" s="22"/>
    </row>
    <row r="11" spans="1:8" x14ac:dyDescent="0.25">
      <c r="B11" s="22"/>
      <c r="D11" s="22"/>
      <c r="F11" s="22"/>
    </row>
    <row r="12" spans="1:8" x14ac:dyDescent="0.25">
      <c r="B12" s="22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1" zoomScale="130" zoomScaleNormal="130" workbookViewId="0">
      <selection activeCell="G14" sqref="G14:G20"/>
    </sheetView>
  </sheetViews>
  <sheetFormatPr defaultRowHeight="15" x14ac:dyDescent="0.25"/>
  <cols>
    <col min="2" max="2" width="14.140625" bestFit="1" customWidth="1"/>
    <col min="4" max="4" width="11.85546875" bestFit="1" customWidth="1"/>
    <col min="5" max="5" width="11.7109375" customWidth="1"/>
    <col min="6" max="6" width="17.28515625" customWidth="1"/>
    <col min="7" max="7" width="22.140625" customWidth="1"/>
  </cols>
  <sheetData>
    <row r="1" spans="1:10" ht="47.25" x14ac:dyDescent="0.25">
      <c r="C1" s="65" t="s">
        <v>152</v>
      </c>
      <c r="D1" s="65"/>
      <c r="E1" s="66" t="s">
        <v>153</v>
      </c>
    </row>
    <row r="2" spans="1:10" ht="15.75" x14ac:dyDescent="0.25">
      <c r="A2" s="64" t="s">
        <v>146</v>
      </c>
      <c r="B2" s="64" t="s">
        <v>147</v>
      </c>
      <c r="C2" s="64" t="s">
        <v>148</v>
      </c>
      <c r="D2" s="64" t="s">
        <v>149</v>
      </c>
      <c r="E2" s="64" t="s">
        <v>150</v>
      </c>
      <c r="F2" s="64" t="s">
        <v>4</v>
      </c>
      <c r="G2" s="64" t="s">
        <v>151</v>
      </c>
      <c r="H2" s="64"/>
      <c r="I2" s="64"/>
      <c r="J2" s="64"/>
    </row>
    <row r="3" spans="1:10" x14ac:dyDescent="0.25">
      <c r="A3">
        <v>101</v>
      </c>
      <c r="B3" t="s">
        <v>154</v>
      </c>
      <c r="C3">
        <v>30</v>
      </c>
      <c r="D3">
        <v>25</v>
      </c>
      <c r="E3">
        <v>38</v>
      </c>
      <c r="F3">
        <f>SUM(C3:E3)</f>
        <v>93</v>
      </c>
      <c r="G3" t="str">
        <f>IF(AND(C3&gt;=40,D3&gt;=30,E3&gt;=30),"Pass","Fail")</f>
        <v>Fail</v>
      </c>
    </row>
    <row r="4" spans="1:10" x14ac:dyDescent="0.25">
      <c r="A4">
        <v>102</v>
      </c>
      <c r="B4" t="s">
        <v>155</v>
      </c>
      <c r="C4">
        <v>40</v>
      </c>
      <c r="D4">
        <v>39</v>
      </c>
      <c r="E4">
        <v>38</v>
      </c>
      <c r="G4" t="str">
        <f t="shared" ref="G4:G8" si="0">IF(AND(C4&gt;=40,D4&gt;=30,E4&gt;=30),"Pass","Fail")</f>
        <v>Pass</v>
      </c>
    </row>
    <row r="5" spans="1:10" x14ac:dyDescent="0.25">
      <c r="A5">
        <v>103</v>
      </c>
      <c r="B5" t="s">
        <v>131</v>
      </c>
      <c r="C5">
        <v>32</v>
      </c>
      <c r="D5">
        <v>38</v>
      </c>
      <c r="E5">
        <v>32</v>
      </c>
      <c r="F5" s="62"/>
      <c r="G5" t="str">
        <f t="shared" si="0"/>
        <v>Fail</v>
      </c>
    </row>
    <row r="6" spans="1:10" x14ac:dyDescent="0.25">
      <c r="A6">
        <v>104</v>
      </c>
      <c r="B6" t="s">
        <v>156</v>
      </c>
      <c r="C6">
        <v>42</v>
      </c>
      <c r="D6">
        <v>35</v>
      </c>
      <c r="E6">
        <v>38</v>
      </c>
      <c r="G6" t="str">
        <f t="shared" si="0"/>
        <v>Pass</v>
      </c>
    </row>
    <row r="7" spans="1:10" x14ac:dyDescent="0.25">
      <c r="A7">
        <v>105</v>
      </c>
      <c r="B7" t="s">
        <v>157</v>
      </c>
      <c r="C7">
        <v>40</v>
      </c>
      <c r="D7">
        <v>35</v>
      </c>
      <c r="E7">
        <v>38</v>
      </c>
      <c r="G7" t="str">
        <f t="shared" si="0"/>
        <v>Pass</v>
      </c>
    </row>
    <row r="8" spans="1:10" x14ac:dyDescent="0.25">
      <c r="A8">
        <v>106</v>
      </c>
      <c r="B8" t="s">
        <v>158</v>
      </c>
      <c r="C8">
        <v>32</v>
      </c>
      <c r="D8">
        <v>36</v>
      </c>
      <c r="E8">
        <v>40</v>
      </c>
      <c r="G8" t="str">
        <f t="shared" si="0"/>
        <v>Fail</v>
      </c>
    </row>
    <row r="13" spans="1:10" ht="47.25" x14ac:dyDescent="0.25">
      <c r="A13" s="67" t="s">
        <v>146</v>
      </c>
      <c r="B13" s="67" t="s">
        <v>118</v>
      </c>
      <c r="C13" s="68" t="s">
        <v>159</v>
      </c>
      <c r="D13" s="68" t="s">
        <v>160</v>
      </c>
      <c r="E13" s="67" t="s">
        <v>4</v>
      </c>
      <c r="F13" s="68" t="s">
        <v>161</v>
      </c>
      <c r="G13" s="67" t="s">
        <v>162</v>
      </c>
    </row>
    <row r="14" spans="1:10" x14ac:dyDescent="0.25">
      <c r="A14">
        <v>101</v>
      </c>
      <c r="B14" t="s">
        <v>154</v>
      </c>
      <c r="C14">
        <v>35</v>
      </c>
      <c r="D14">
        <v>35</v>
      </c>
      <c r="E14">
        <f>SUM(C14:D14)</f>
        <v>70</v>
      </c>
      <c r="F14">
        <v>32</v>
      </c>
      <c r="G14" s="69" t="s">
        <v>163</v>
      </c>
    </row>
    <row r="15" spans="1:10" x14ac:dyDescent="0.25">
      <c r="A15">
        <v>102</v>
      </c>
      <c r="B15" t="s">
        <v>155</v>
      </c>
      <c r="C15">
        <v>45</v>
      </c>
      <c r="D15">
        <v>42</v>
      </c>
      <c r="F15">
        <v>40</v>
      </c>
      <c r="G15" s="70"/>
    </row>
    <row r="16" spans="1:10" x14ac:dyDescent="0.25">
      <c r="A16">
        <v>103</v>
      </c>
      <c r="B16" t="s">
        <v>131</v>
      </c>
      <c r="C16">
        <v>40</v>
      </c>
      <c r="D16">
        <v>25</v>
      </c>
      <c r="F16">
        <v>25</v>
      </c>
      <c r="G16" s="70"/>
    </row>
    <row r="17" spans="1:7" x14ac:dyDescent="0.25">
      <c r="A17">
        <v>104</v>
      </c>
      <c r="B17" t="s">
        <v>156</v>
      </c>
      <c r="C17">
        <v>28</v>
      </c>
      <c r="D17">
        <v>20</v>
      </c>
      <c r="F17">
        <v>30</v>
      </c>
      <c r="G17" s="70"/>
    </row>
    <row r="18" spans="1:7" x14ac:dyDescent="0.25">
      <c r="A18">
        <v>105</v>
      </c>
      <c r="B18" t="s">
        <v>157</v>
      </c>
      <c r="C18">
        <v>38</v>
      </c>
      <c r="D18">
        <v>41</v>
      </c>
      <c r="F18">
        <v>40</v>
      </c>
      <c r="G18" s="70"/>
    </row>
    <row r="19" spans="1:7" x14ac:dyDescent="0.25">
      <c r="A19">
        <v>106</v>
      </c>
      <c r="B19" t="s">
        <v>158</v>
      </c>
      <c r="C19">
        <v>42</v>
      </c>
      <c r="D19">
        <v>32</v>
      </c>
      <c r="F19">
        <v>38</v>
      </c>
      <c r="G19" s="70"/>
    </row>
    <row r="20" spans="1:7" x14ac:dyDescent="0.25">
      <c r="G20" s="70"/>
    </row>
  </sheetData>
  <mergeCells count="2">
    <mergeCell ref="C1:D1"/>
    <mergeCell ref="G14:G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15" zoomScaleNormal="115" workbookViewId="0">
      <selection activeCell="D10" sqref="D10"/>
    </sheetView>
  </sheetViews>
  <sheetFormatPr defaultRowHeight="15" x14ac:dyDescent="0.25"/>
  <cols>
    <col min="1" max="1" width="12.85546875" bestFit="1" customWidth="1"/>
    <col min="2" max="2" width="6.85546875" bestFit="1" customWidth="1"/>
    <col min="3" max="3" width="17" bestFit="1" customWidth="1"/>
    <col min="4" max="4" width="21.140625" bestFit="1" customWidth="1"/>
    <col min="5" max="5" width="15.140625" bestFit="1" customWidth="1"/>
  </cols>
  <sheetData>
    <row r="1" spans="1:5" ht="15" customHeight="1" x14ac:dyDescent="0.25">
      <c r="B1" s="59" t="s">
        <v>168</v>
      </c>
      <c r="C1" s="59"/>
      <c r="D1" s="59"/>
    </row>
    <row r="2" spans="1:5" ht="15" customHeight="1" x14ac:dyDescent="0.25">
      <c r="B2" s="59"/>
      <c r="C2" s="59"/>
      <c r="D2" s="59"/>
    </row>
    <row r="3" spans="1:5" x14ac:dyDescent="0.25">
      <c r="B3" s="59"/>
      <c r="C3" s="59"/>
      <c r="D3" s="59"/>
    </row>
    <row r="4" spans="1:5" ht="18.75" x14ac:dyDescent="0.3">
      <c r="A4" s="44" t="s">
        <v>164</v>
      </c>
      <c r="B4" s="44" t="s">
        <v>60</v>
      </c>
      <c r="C4" s="44" t="s">
        <v>165</v>
      </c>
      <c r="D4" s="44" t="s">
        <v>166</v>
      </c>
      <c r="E4" s="44" t="s">
        <v>167</v>
      </c>
    </row>
    <row r="5" spans="1:5" x14ac:dyDescent="0.25">
      <c r="A5" t="s">
        <v>131</v>
      </c>
      <c r="B5" t="s">
        <v>169</v>
      </c>
      <c r="C5" s="22">
        <v>15000</v>
      </c>
      <c r="D5" s="72" t="str">
        <f>IF(B5="North","15%",IF(B5="south","10%",IF(B5="east","10%",IF(B5="west","12%"))))</f>
        <v>15%</v>
      </c>
      <c r="E5" s="22">
        <f>C5*D5</f>
        <v>2250</v>
      </c>
    </row>
    <row r="6" spans="1:5" x14ac:dyDescent="0.25">
      <c r="A6" t="s">
        <v>155</v>
      </c>
      <c r="B6" t="s">
        <v>170</v>
      </c>
      <c r="C6" s="22">
        <v>12000</v>
      </c>
      <c r="D6" s="72" t="str">
        <f t="shared" ref="D6:D10" si="0">IF(B6="North","15%",IF(B6="south","10%",IF(B6="east","10%",IF(B6="west","12%"))))</f>
        <v>10%</v>
      </c>
      <c r="E6" s="22">
        <f t="shared" ref="E6:E10" si="1">C6*D6</f>
        <v>1200</v>
      </c>
    </row>
    <row r="7" spans="1:5" x14ac:dyDescent="0.25">
      <c r="A7" t="s">
        <v>171</v>
      </c>
      <c r="B7" t="s">
        <v>172</v>
      </c>
      <c r="C7" s="22">
        <v>11000</v>
      </c>
      <c r="D7" s="72" t="str">
        <f t="shared" si="0"/>
        <v>10%</v>
      </c>
      <c r="E7" s="22">
        <f t="shared" si="1"/>
        <v>1100</v>
      </c>
    </row>
    <row r="8" spans="1:5" x14ac:dyDescent="0.25">
      <c r="A8" t="s">
        <v>173</v>
      </c>
      <c r="B8" t="s">
        <v>169</v>
      </c>
      <c r="C8" s="22">
        <v>9500</v>
      </c>
      <c r="D8" s="72" t="str">
        <f t="shared" si="0"/>
        <v>15%</v>
      </c>
      <c r="E8" s="22">
        <f t="shared" si="1"/>
        <v>1425</v>
      </c>
    </row>
    <row r="9" spans="1:5" x14ac:dyDescent="0.25">
      <c r="A9" t="s">
        <v>174</v>
      </c>
      <c r="B9" t="s">
        <v>170</v>
      </c>
      <c r="C9" s="22">
        <v>49000</v>
      </c>
      <c r="D9" s="72" t="str">
        <f t="shared" si="0"/>
        <v>10%</v>
      </c>
      <c r="E9" s="22">
        <f t="shared" si="1"/>
        <v>4900</v>
      </c>
    </row>
    <row r="10" spans="1:5" x14ac:dyDescent="0.25">
      <c r="A10" t="s">
        <v>157</v>
      </c>
      <c r="B10" t="s">
        <v>175</v>
      </c>
      <c r="C10" s="22">
        <v>25000</v>
      </c>
      <c r="D10" s="72" t="str">
        <f t="shared" si="0"/>
        <v>12%</v>
      </c>
      <c r="E10" s="22">
        <f t="shared" si="1"/>
        <v>3000</v>
      </c>
    </row>
    <row r="11" spans="1:5" x14ac:dyDescent="0.25">
      <c r="C11" s="22"/>
      <c r="D11" s="72"/>
      <c r="E11" s="22"/>
    </row>
    <row r="12" spans="1:5" x14ac:dyDescent="0.25">
      <c r="C12" s="22"/>
      <c r="D12" s="72"/>
      <c r="E12" s="22"/>
    </row>
    <row r="13" spans="1:5" x14ac:dyDescent="0.25">
      <c r="C13" s="22"/>
      <c r="D13" s="72"/>
      <c r="E13" s="22"/>
    </row>
    <row r="14" spans="1:5" x14ac:dyDescent="0.25">
      <c r="C14" s="22"/>
      <c r="D14" s="72"/>
      <c r="E14" s="22"/>
    </row>
    <row r="15" spans="1:5" x14ac:dyDescent="0.25">
      <c r="D15" s="72"/>
      <c r="E15" s="22"/>
    </row>
  </sheetData>
  <mergeCells count="1">
    <mergeCell ref="B1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7"/>
  <sheetViews>
    <sheetView zoomScale="115" zoomScaleNormal="115" workbookViewId="0">
      <selection activeCell="P6" sqref="P6"/>
    </sheetView>
  </sheetViews>
  <sheetFormatPr defaultRowHeight="15" x14ac:dyDescent="0.25"/>
  <cols>
    <col min="3" max="3" width="12.7109375" bestFit="1" customWidth="1"/>
    <col min="4" max="4" width="12.140625" bestFit="1" customWidth="1"/>
    <col min="5" max="5" width="11.5703125" bestFit="1" customWidth="1"/>
  </cols>
  <sheetData>
    <row r="4" spans="2:8" ht="18.75" x14ac:dyDescent="0.25">
      <c r="C4" s="73" t="s">
        <v>176</v>
      </c>
      <c r="D4" s="73"/>
      <c r="E4" s="73"/>
      <c r="F4" s="73"/>
      <c r="G4" s="73"/>
      <c r="H4" s="73"/>
    </row>
    <row r="6" spans="2:8" ht="15.75" x14ac:dyDescent="0.25">
      <c r="B6" s="71" t="s">
        <v>177</v>
      </c>
      <c r="C6" s="71" t="s">
        <v>178</v>
      </c>
      <c r="D6" s="71" t="s">
        <v>179</v>
      </c>
      <c r="E6" s="71" t="s">
        <v>180</v>
      </c>
      <c r="F6" s="74"/>
    </row>
    <row r="7" spans="2:8" x14ac:dyDescent="0.25">
      <c r="B7">
        <v>2001</v>
      </c>
      <c r="C7" s="22">
        <v>45000</v>
      </c>
      <c r="D7" s="22">
        <v>34000</v>
      </c>
      <c r="E7" s="22">
        <f>C7-D7</f>
        <v>11000</v>
      </c>
    </row>
    <row r="8" spans="2:8" x14ac:dyDescent="0.25">
      <c r="B8">
        <v>2002</v>
      </c>
      <c r="C8" s="22">
        <v>56000</v>
      </c>
      <c r="D8" s="22">
        <v>41000</v>
      </c>
      <c r="E8" s="22">
        <f t="shared" ref="E8:E17" si="0">C8-D8</f>
        <v>15000</v>
      </c>
    </row>
    <row r="9" spans="2:8" x14ac:dyDescent="0.25">
      <c r="B9">
        <v>2003</v>
      </c>
      <c r="C9" s="22">
        <v>67000</v>
      </c>
      <c r="D9" s="22">
        <v>56000</v>
      </c>
      <c r="E9" s="22">
        <f t="shared" si="0"/>
        <v>11000</v>
      </c>
    </row>
    <row r="10" spans="2:8" x14ac:dyDescent="0.25">
      <c r="B10">
        <v>2004</v>
      </c>
      <c r="C10" s="22">
        <v>75000</v>
      </c>
      <c r="D10" s="22">
        <v>68000</v>
      </c>
      <c r="E10" s="22">
        <f t="shared" si="0"/>
        <v>7000</v>
      </c>
    </row>
    <row r="11" spans="2:8" x14ac:dyDescent="0.25">
      <c r="B11">
        <v>2005</v>
      </c>
      <c r="C11" s="22">
        <v>60000</v>
      </c>
      <c r="D11" s="22">
        <v>58000</v>
      </c>
      <c r="E11" s="22">
        <f t="shared" si="0"/>
        <v>2000</v>
      </c>
    </row>
    <row r="12" spans="2:8" x14ac:dyDescent="0.25">
      <c r="B12">
        <v>2006</v>
      </c>
      <c r="C12" s="22">
        <v>90000</v>
      </c>
      <c r="D12" s="22">
        <v>89500</v>
      </c>
      <c r="E12" s="22">
        <f t="shared" si="0"/>
        <v>500</v>
      </c>
    </row>
    <row r="13" spans="2:8" x14ac:dyDescent="0.25">
      <c r="B13">
        <v>2007</v>
      </c>
      <c r="C13" s="22">
        <v>180000</v>
      </c>
      <c r="D13" s="22">
        <v>175000</v>
      </c>
      <c r="E13" s="22">
        <f t="shared" si="0"/>
        <v>5000</v>
      </c>
    </row>
    <row r="14" spans="2:8" x14ac:dyDescent="0.25">
      <c r="B14">
        <v>2009</v>
      </c>
      <c r="C14" s="22">
        <v>220000</v>
      </c>
      <c r="D14" s="22">
        <v>300000</v>
      </c>
      <c r="E14" s="22">
        <f t="shared" si="0"/>
        <v>-80000</v>
      </c>
    </row>
    <row r="15" spans="2:8" x14ac:dyDescent="0.25">
      <c r="B15">
        <v>2010</v>
      </c>
      <c r="C15" s="22">
        <v>250000</v>
      </c>
      <c r="D15" s="22">
        <v>252000</v>
      </c>
      <c r="E15" s="22">
        <f t="shared" si="0"/>
        <v>-2000</v>
      </c>
    </row>
    <row r="16" spans="2:8" x14ac:dyDescent="0.25">
      <c r="B16">
        <v>2011</v>
      </c>
      <c r="C16" s="22">
        <v>332000</v>
      </c>
      <c r="D16" s="22">
        <v>342000</v>
      </c>
      <c r="E16" s="22">
        <f t="shared" si="0"/>
        <v>-10000</v>
      </c>
    </row>
    <row r="17" spans="2:5" x14ac:dyDescent="0.25">
      <c r="B17">
        <v>2012</v>
      </c>
      <c r="C17" s="22">
        <v>500000</v>
      </c>
      <c r="D17" s="22">
        <v>480000</v>
      </c>
      <c r="E17" s="22">
        <f t="shared" si="0"/>
        <v>20000</v>
      </c>
    </row>
  </sheetData>
  <mergeCells count="1">
    <mergeCell ref="C4:H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zoomScale="115" zoomScaleNormal="115" workbookViewId="0">
      <selection activeCell="P6" sqref="P6"/>
    </sheetView>
  </sheetViews>
  <sheetFormatPr defaultRowHeight="15" x14ac:dyDescent="0.25"/>
  <sheetData>
    <row r="3" spans="2:6" x14ac:dyDescent="0.25">
      <c r="B3" s="75" t="s">
        <v>181</v>
      </c>
      <c r="C3" s="75"/>
      <c r="D3" s="75"/>
      <c r="E3" s="75"/>
      <c r="F3" s="75"/>
    </row>
    <row r="4" spans="2:6" x14ac:dyDescent="0.25">
      <c r="B4" s="76">
        <v>45318</v>
      </c>
      <c r="C4" s="75"/>
      <c r="D4" s="75"/>
      <c r="E4" s="75"/>
      <c r="F4" s="75"/>
    </row>
    <row r="5" spans="2:6" x14ac:dyDescent="0.25">
      <c r="B5" s="75" t="s">
        <v>182</v>
      </c>
      <c r="C5" s="75"/>
      <c r="D5" s="75"/>
      <c r="E5" s="75"/>
      <c r="F5" s="75"/>
    </row>
    <row r="7" spans="2:6" x14ac:dyDescent="0.25">
      <c r="B7" s="77" t="s">
        <v>183</v>
      </c>
      <c r="C7" s="77" t="s">
        <v>184</v>
      </c>
    </row>
    <row r="8" spans="2:6" x14ac:dyDescent="0.25">
      <c r="B8" s="78">
        <v>10</v>
      </c>
      <c r="C8" s="78">
        <v>78</v>
      </c>
    </row>
    <row r="9" spans="2:6" x14ac:dyDescent="0.25">
      <c r="B9" s="78">
        <v>20</v>
      </c>
      <c r="C9" s="78">
        <v>144</v>
      </c>
    </row>
    <row r="10" spans="2:6" x14ac:dyDescent="0.25">
      <c r="B10" s="78">
        <v>30</v>
      </c>
      <c r="C10" s="78">
        <v>197</v>
      </c>
    </row>
    <row r="11" spans="2:6" x14ac:dyDescent="0.25">
      <c r="B11" s="78">
        <v>40</v>
      </c>
      <c r="C11" s="78">
        <v>240</v>
      </c>
    </row>
    <row r="12" spans="2:6" x14ac:dyDescent="0.25">
      <c r="B12" s="78">
        <v>50</v>
      </c>
      <c r="C12" s="78">
        <v>360</v>
      </c>
    </row>
  </sheetData>
  <mergeCells count="3">
    <mergeCell ref="B3:F3"/>
    <mergeCell ref="B4:F4"/>
    <mergeCell ref="B5:F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tabSelected="1" zoomScale="115" zoomScaleNormal="115" workbookViewId="0">
      <selection activeCell="P4" sqref="P4"/>
    </sheetView>
  </sheetViews>
  <sheetFormatPr defaultRowHeight="15" x14ac:dyDescent="0.25"/>
  <cols>
    <col min="2" max="2" width="13.85546875" customWidth="1"/>
  </cols>
  <sheetData>
    <row r="3" spans="2:8" ht="18.75" x14ac:dyDescent="0.25">
      <c r="B3" s="73" t="s">
        <v>185</v>
      </c>
      <c r="C3" s="73"/>
      <c r="D3" s="73"/>
      <c r="E3" s="73"/>
      <c r="F3" s="73"/>
      <c r="G3" s="73"/>
      <c r="H3" s="73"/>
    </row>
    <row r="5" spans="2:8" x14ac:dyDescent="0.25">
      <c r="B5" s="79" t="s">
        <v>186</v>
      </c>
      <c r="C5" s="79" t="s">
        <v>187</v>
      </c>
    </row>
    <row r="6" spans="2:8" x14ac:dyDescent="0.25">
      <c r="B6" s="1" t="s">
        <v>188</v>
      </c>
      <c r="C6">
        <v>17</v>
      </c>
    </row>
    <row r="7" spans="2:8" x14ac:dyDescent="0.25">
      <c r="B7" s="1" t="s">
        <v>189</v>
      </c>
      <c r="C7">
        <v>58</v>
      </c>
    </row>
    <row r="8" spans="2:8" x14ac:dyDescent="0.25">
      <c r="B8" s="1" t="s">
        <v>190</v>
      </c>
      <c r="C8">
        <v>13</v>
      </c>
    </row>
  </sheetData>
  <mergeCells count="1">
    <mergeCell ref="B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Practice Sheet</vt:lpstr>
      <vt:lpstr>Functions (sum,max,min,average)</vt:lpstr>
      <vt:lpstr>Relative &amp; Absolute Reference</vt:lpstr>
      <vt:lpstr>IF AND OR Functions</vt:lpstr>
      <vt:lpstr>sumif,countif,averageif</vt:lpstr>
      <vt:lpstr>salary sheet</vt:lpstr>
      <vt:lpstr>Rebate Calculation</vt:lpstr>
      <vt:lpstr>Result Sheet</vt:lpstr>
      <vt:lpstr>Sales Commission</vt:lpstr>
      <vt:lpstr>Column &amp; Bar Chart</vt:lpstr>
      <vt:lpstr>Line Chart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WDPF</dc:creator>
  <cp:lastModifiedBy>WDPF</cp:lastModifiedBy>
  <cp:lastPrinted>2024-01-25T04:58:23Z</cp:lastPrinted>
  <dcterms:created xsi:type="dcterms:W3CDTF">2024-01-24T04:34:29Z</dcterms:created>
  <dcterms:modified xsi:type="dcterms:W3CDTF">2024-01-29T06:35:43Z</dcterms:modified>
</cp:coreProperties>
</file>