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FAC05779-3730-4634-B494-7FB3DAA19305}" xr6:coauthVersionLast="47" xr6:coauthVersionMax="47" xr10:uidLastSave="{00000000-0000-0000-0000-000000000000}"/>
  <bookViews>
    <workbookView xWindow="-98" yWindow="-98" windowWidth="20715" windowHeight="1315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11" l="1"/>
  <c r="F27" i="11"/>
  <c r="E28" i="11"/>
  <c r="E27" i="11"/>
  <c r="H29" i="11"/>
  <c r="F22" i="11"/>
  <c r="E24" i="11" s="1"/>
  <c r="F24" i="11" s="1"/>
  <c r="F21" i="11"/>
  <c r="H7" i="11"/>
  <c r="E25" i="11" l="1"/>
  <c r="F25" i="11" s="1"/>
  <c r="E23" i="11"/>
  <c r="F23" i="11" s="1"/>
  <c r="E9" i="11"/>
  <c r="F9" i="11" s="1"/>
  <c r="E10" i="11" l="1"/>
  <c r="F10" i="11" s="1"/>
  <c r="E11" i="11" s="1"/>
  <c r="F11" i="11" s="1"/>
  <c r="E12" i="11" s="1"/>
  <c r="F12" i="11" s="1"/>
  <c r="E13" i="11" s="1"/>
  <c r="F13" i="11" s="1"/>
  <c r="I5" i="11"/>
  <c r="H36" i="11"/>
  <c r="H35" i="11"/>
  <c r="H34" i="11"/>
  <c r="H33" i="11"/>
  <c r="H32" i="11"/>
  <c r="H31" i="11"/>
  <c r="H14" i="11"/>
  <c r="H8" i="11"/>
  <c r="E15" i="11" l="1"/>
  <c r="F15" i="11" s="1"/>
  <c r="E16" i="11" s="1"/>
  <c r="F16" i="11" s="1"/>
  <c r="E17" i="11" s="1"/>
  <c r="F17" i="11" s="1"/>
  <c r="E18" i="11" s="1"/>
  <c r="F18" i="11" s="1"/>
  <c r="H21" i="11"/>
  <c r="H22" i="11"/>
  <c r="H9" i="11"/>
  <c r="E26" i="11"/>
  <c r="F26" i="11" s="1"/>
  <c r="I6" i="11"/>
  <c r="H30" i="11" l="1"/>
  <c r="H10" i="11"/>
  <c r="H23" i="11"/>
  <c r="H15" i="11"/>
  <c r="H13" i="11"/>
  <c r="J5" i="11"/>
  <c r="K5" i="11" s="1"/>
  <c r="L5" i="11" s="1"/>
  <c r="M5" i="11" s="1"/>
  <c r="N5" i="11" s="1"/>
  <c r="O5" i="11" s="1"/>
  <c r="P5" i="11" s="1"/>
  <c r="I4" i="11"/>
  <c r="H24" i="11" l="1"/>
  <c r="H16" i="11"/>
  <c r="E19" i="11"/>
  <c r="H11" i="11"/>
  <c r="H12" i="11"/>
  <c r="P4" i="11"/>
  <c r="Q5" i="11"/>
  <c r="R5" i="11" s="1"/>
  <c r="S5" i="11" s="1"/>
  <c r="T5" i="11" s="1"/>
  <c r="U5" i="11" s="1"/>
  <c r="V5" i="11" s="1"/>
  <c r="W5" i="11" s="1"/>
  <c r="J6" i="11"/>
  <c r="H26" i="11" l="1"/>
  <c r="F19" i="11"/>
  <c r="H19" i="11" s="1"/>
  <c r="H18" i="11"/>
  <c r="H17" i="11"/>
  <c r="W4" i="1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<sst xmlns="http://schemas.openxmlformats.org/spreadsheetml/2006/main" count="79" uniqueCount="60">
  <si>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</si>
  <si>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</si>
  <si>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</si>
  <si>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</si>
  <si>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</si>
  <si>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</si>
  <si>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</si>
  <si>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</si>
  <si>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</si>
  <si>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</si>
  <si>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</si>
  <si>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</si>
  <si>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</si>
  <si>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</si>
  <si>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</si>
  <si>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</si>
  <si>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</si>
  <si>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</si>
  <si>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</si>
  <si>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</si>
  <si>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</si>
  <si>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</si>
  <si>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</si>
  <si>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</si>
  <si>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</si>
  <si>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</si>
  <si>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</si>
  <si>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</si>
  <si>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</si>
  <si>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2 Title</t>
  </si>
  <si>
    <t>Milestone 3 Title</t>
  </si>
  <si>
    <t>Milestone 4 Title</t>
  </si>
  <si>
    <t>Rosen A</t>
  </si>
  <si>
    <t>Milestone 1 Requirements Gathering</t>
  </si>
  <si>
    <t>Team</t>
  </si>
  <si>
    <t>Requirements Report</t>
  </si>
  <si>
    <t>Requirements Report (Clarification)</t>
  </si>
  <si>
    <t>Requirements Slides and Video</t>
  </si>
  <si>
    <t>Gathering Requirements</t>
  </si>
  <si>
    <t>Reading Break</t>
  </si>
  <si>
    <t>1) Orvin 
2) Ryan
3) Fareeha
4) Qingyan</t>
  </si>
  <si>
    <t>1) Functionality of login 
2) Functionality in index.html                                                                           
3) Functionality image labeling 
4) Database (continuation)</t>
  </si>
  <si>
    <t>1) Orvin, Ryan
2) Fareeha
3) Qingyan</t>
  </si>
  <si>
    <t>1) Started Developing Front-end
2) Trying out VGG16  
3) Database Exploration</t>
  </si>
  <si>
    <t xml:space="preserve">1) Login page
2) Fine-tune index.html                                                                           3) Fine tune image html 
4) Exploration on vector database - Milvus </t>
  </si>
  <si>
    <t>Task 1: Complete Refactoring</t>
  </si>
  <si>
    <t>Task 1: Insert VGG16 Vectors into Vector Database</t>
  </si>
  <si>
    <t>Qingyan</t>
  </si>
  <si>
    <t>Orvin, Ryan, Fareeha</t>
  </si>
  <si>
    <t>Task 2: Applying Feedback to Front-end</t>
  </si>
  <si>
    <t>Task 2: Chopping video into images</t>
  </si>
  <si>
    <t>Task 2: Connect "run" button to back-end inserting to database</t>
  </si>
  <si>
    <t>Task 2: Exploration and Training of Machine Learning</t>
  </si>
  <si>
    <t>Fareeha</t>
  </si>
  <si>
    <t>Orvin</t>
  </si>
  <si>
    <t>Ryan</t>
  </si>
  <si>
    <t>Task3: Wrapping up front-end</t>
  </si>
  <si>
    <t>E</t>
  </si>
  <si>
    <t>Task4: Extracting features and training AI</t>
  </si>
  <si>
    <t>Orvin,Ryan and Qingyan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</si>
</sst>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4" borderId="2" xfId="12" applyFill="1" applyAlignment="1">
      <alignment horizontal="left" vertical="center" wrapText="1" indent="2"/>
    </xf>
    <xf numFmtId="0" fontId="6" fillId="4" borderId="2" xfId="12" applyFont="1" applyFill="1">
      <alignment horizontal="left" vertical="center" indent="2"/>
    </xf>
    <xf numFmtId="0" fontId="9" fillId="4" borderId="2" xfId="11" applyFill="1" applyAlignment="1">
      <alignment horizontal="center" vertical="center" wrapText="1"/>
    </xf>
    <xf numFmtId="0" fontId="9" fillId="11" borderId="2" xfId="12" applyFill="1" applyAlignment="1">
      <alignment horizontal="left" vertical="center" wrapText="1" indent="2"/>
    </xf>
    <xf numFmtId="0" fontId="6" fillId="0" borderId="11" xfId="0" applyFont="1"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96" zoomScaleNormal="100" zoomScalePageLayoutView="70" workbookViewId="0">
      <pane ySplit="6" topLeftCell="A21" activePane="bottomLeft" state="frozen"/>
      <selection pane="bottomLeft" activeCell="F28" sqref="F28"/>
    </sheetView>
  </sheetViews>
  <sheetFormatPr defaultRowHeight="30" customHeight="1" x14ac:dyDescent="0.45"/>
  <cols>
    <col min="1" max="1" width="2.6640625" style="48" customWidth="1"/>
    <col min="2" max="2" width="33.265625" customWidth="1"/>
    <col min="3" max="3" width="30.6640625" customWidth="1"/>
    <col min="4" max="4" width="10.6640625" customWidth="1"/>
    <col min="5" max="5" width="10.46484375" style="5" customWidth="1"/>
    <col min="6" max="6" width="10.46484375" customWidth="1"/>
    <col min="7" max="7" width="2.6640625" customWidth="1"/>
    <col min="8" max="8" width="6.1328125" hidden="1" customWidth="1"/>
    <col min="9" max="64" width="2.53125" customWidth="1"/>
    <col min="69" max="70" width="10.33203125"/>
  </cols>
  <sheetData>
    <row r="1" spans="1:64" ht="30" customHeight="1" x14ac:dyDescent="0.85">
      <c r="A1" s="49" t="s">
        <v>19</v>
      </c>
      <c r="B1" s="52" t="s">
        <v>32</v>
      </c>
      <c r="C1" s="1"/>
      <c r="D1" s="2"/>
      <c r="E1" s="4"/>
      <c r="F1" s="47"/>
      <c r="H1" s="2"/>
      <c r="I1" s="75"/>
    </row>
    <row r="2" spans="1:64" ht="30" customHeight="1" x14ac:dyDescent="0.55000000000000004">
      <c r="A2" s="48" t="s">
        <v>14</v>
      </c>
      <c r="B2" s="53"/>
      <c r="I2" s="76"/>
    </row>
    <row r="3" spans="1:64" ht="30" customHeight="1" x14ac:dyDescent="0.45">
      <c r="A3" s="48" t="s">
        <v>26</v>
      </c>
      <c r="B3" s="54"/>
      <c r="C3" s="84" t="s">
        <v>6</v>
      </c>
      <c r="D3" s="85"/>
      <c r="E3" s="89">
        <v>44828</v>
      </c>
      <c r="F3" s="89"/>
    </row>
    <row r="4" spans="1:64" ht="30" customHeight="1" x14ac:dyDescent="0.45">
      <c r="A4" s="49" t="s">
        <v>20</v>
      </c>
      <c r="C4" s="84" t="s">
        <v>12</v>
      </c>
      <c r="D4" s="85"/>
      <c r="E4" s="7">
        <v>1</v>
      </c>
      <c r="I4" s="86">
        <f>I5</f>
        <v>44823</v>
      </c>
      <c r="J4" s="87"/>
      <c r="K4" s="87"/>
      <c r="L4" s="87"/>
      <c r="M4" s="87"/>
      <c r="N4" s="87"/>
      <c r="O4" s="88"/>
      <c r="P4" s="86">
        <f>P5</f>
        <v>44830</v>
      </c>
      <c r="Q4" s="87"/>
      <c r="R4" s="87"/>
      <c r="S4" s="87"/>
      <c r="T4" s="87"/>
      <c r="U4" s="87"/>
      <c r="V4" s="88"/>
      <c r="W4" s="86">
        <f>W5</f>
        <v>44837</v>
      </c>
      <c r="X4" s="87"/>
      <c r="Y4" s="87"/>
      <c r="Z4" s="87"/>
      <c r="AA4" s="87"/>
      <c r="AB4" s="87"/>
      <c r="AC4" s="88"/>
      <c r="AD4" s="86">
        <f>AD5</f>
        <v>44844</v>
      </c>
      <c r="AE4" s="87"/>
      <c r="AF4" s="87"/>
      <c r="AG4" s="87"/>
      <c r="AH4" s="87"/>
      <c r="AI4" s="87"/>
      <c r="AJ4" s="88"/>
      <c r="AK4" s="86">
        <f>AK5</f>
        <v>44851</v>
      </c>
      <c r="AL4" s="87"/>
      <c r="AM4" s="87"/>
      <c r="AN4" s="87"/>
      <c r="AO4" s="87"/>
      <c r="AP4" s="87"/>
      <c r="AQ4" s="88"/>
      <c r="AR4" s="86">
        <f>AR5</f>
        <v>44858</v>
      </c>
      <c r="AS4" s="87"/>
      <c r="AT4" s="87"/>
      <c r="AU4" s="87"/>
      <c r="AV4" s="87"/>
      <c r="AW4" s="87"/>
      <c r="AX4" s="88"/>
      <c r="AY4" s="86">
        <f>AY5</f>
        <v>44865</v>
      </c>
      <c r="AZ4" s="87"/>
      <c r="BA4" s="87"/>
      <c r="BB4" s="87"/>
      <c r="BC4" s="87"/>
      <c r="BD4" s="87"/>
      <c r="BE4" s="88"/>
      <c r="BF4" s="86">
        <f>BF5</f>
        <v>44872</v>
      </c>
      <c r="BG4" s="87"/>
      <c r="BH4" s="87"/>
      <c r="BI4" s="87"/>
      <c r="BJ4" s="87"/>
      <c r="BK4" s="87"/>
      <c r="BL4" s="88"/>
    </row>
    <row r="5" spans="1:64" ht="15" customHeight="1" x14ac:dyDescent="0.45">
      <c r="A5" s="49" t="s">
        <v>21</v>
      </c>
      <c r="B5" s="74"/>
      <c r="C5" s="74"/>
      <c r="D5" s="74"/>
      <c r="E5" s="74"/>
      <c r="F5" s="74"/>
      <c r="G5" s="74"/>
      <c r="I5" s="11">
        <f>Project_Start-WEEKDAY(Project_Start,1)+2+7*(Display_Week-1)</f>
        <v>44823</v>
      </c>
      <c r="J5" s="10">
        <f>I5+1</f>
        <v>44824</v>
      </c>
      <c r="K5" s="10">
        <f t="shared" ref="K5:AX5" si="0">J5+1</f>
        <v>44825</v>
      </c>
      <c r="L5" s="10">
        <f t="shared" si="0"/>
        <v>44826</v>
      </c>
      <c r="M5" s="10">
        <f t="shared" si="0"/>
        <v>44827</v>
      </c>
      <c r="N5" s="10">
        <f t="shared" si="0"/>
        <v>44828</v>
      </c>
      <c r="O5" s="12">
        <f t="shared" si="0"/>
        <v>44829</v>
      </c>
      <c r="P5" s="11">
        <f>O5+1</f>
        <v>44830</v>
      </c>
      <c r="Q5" s="10">
        <f>P5+1</f>
        <v>44831</v>
      </c>
      <c r="R5" s="10">
        <f t="shared" si="0"/>
        <v>44832</v>
      </c>
      <c r="S5" s="10">
        <f t="shared" si="0"/>
        <v>44833</v>
      </c>
      <c r="T5" s="10">
        <f t="shared" si="0"/>
        <v>44834</v>
      </c>
      <c r="U5" s="10">
        <f t="shared" si="0"/>
        <v>44835</v>
      </c>
      <c r="V5" s="12">
        <f t="shared" si="0"/>
        <v>44836</v>
      </c>
      <c r="W5" s="11">
        <f>V5+1</f>
        <v>44837</v>
      </c>
      <c r="X5" s="10">
        <f>W5+1</f>
        <v>44838</v>
      </c>
      <c r="Y5" s="10">
        <f t="shared" si="0"/>
        <v>44839</v>
      </c>
      <c r="Z5" s="10">
        <f t="shared" si="0"/>
        <v>44840</v>
      </c>
      <c r="AA5" s="10">
        <f t="shared" si="0"/>
        <v>44841</v>
      </c>
      <c r="AB5" s="10">
        <f t="shared" si="0"/>
        <v>44842</v>
      </c>
      <c r="AC5" s="12">
        <f t="shared" si="0"/>
        <v>44843</v>
      </c>
      <c r="AD5" s="11">
        <f>AC5+1</f>
        <v>44844</v>
      </c>
      <c r="AE5" s="10">
        <f>AD5+1</f>
        <v>44845</v>
      </c>
      <c r="AF5" s="10">
        <f t="shared" si="0"/>
        <v>44846</v>
      </c>
      <c r="AG5" s="10">
        <f t="shared" si="0"/>
        <v>44847</v>
      </c>
      <c r="AH5" s="10">
        <f t="shared" si="0"/>
        <v>44848</v>
      </c>
      <c r="AI5" s="10">
        <f t="shared" si="0"/>
        <v>44849</v>
      </c>
      <c r="AJ5" s="12">
        <f t="shared" si="0"/>
        <v>44850</v>
      </c>
      <c r="AK5" s="11">
        <f>AJ5+1</f>
        <v>44851</v>
      </c>
      <c r="AL5" s="10">
        <f>AK5+1</f>
        <v>44852</v>
      </c>
      <c r="AM5" s="10">
        <f t="shared" si="0"/>
        <v>44853</v>
      </c>
      <c r="AN5" s="10">
        <f t="shared" si="0"/>
        <v>44854</v>
      </c>
      <c r="AO5" s="10">
        <f t="shared" si="0"/>
        <v>44855</v>
      </c>
      <c r="AP5" s="10">
        <f t="shared" si="0"/>
        <v>44856</v>
      </c>
      <c r="AQ5" s="12">
        <f t="shared" si="0"/>
        <v>44857</v>
      </c>
      <c r="AR5" s="11">
        <f>AQ5+1</f>
        <v>44858</v>
      </c>
      <c r="AS5" s="10">
        <f>AR5+1</f>
        <v>44859</v>
      </c>
      <c r="AT5" s="10">
        <f t="shared" si="0"/>
        <v>44860</v>
      </c>
      <c r="AU5" s="10">
        <f t="shared" si="0"/>
        <v>44861</v>
      </c>
      <c r="AV5" s="10">
        <f t="shared" si="0"/>
        <v>44862</v>
      </c>
      <c r="AW5" s="10">
        <f t="shared" si="0"/>
        <v>44863</v>
      </c>
      <c r="AX5" s="12">
        <f t="shared" si="0"/>
        <v>44864</v>
      </c>
      <c r="AY5" s="11">
        <f>AX5+1</f>
        <v>44865</v>
      </c>
      <c r="AZ5" s="10">
        <f>AY5+1</f>
        <v>44866</v>
      </c>
      <c r="BA5" s="10">
        <f t="shared" ref="BA5:BE5" si="1">AZ5+1</f>
        <v>44867</v>
      </c>
      <c r="BB5" s="10">
        <f t="shared" si="1"/>
        <v>44868</v>
      </c>
      <c r="BC5" s="10">
        <f t="shared" si="1"/>
        <v>44869</v>
      </c>
      <c r="BD5" s="10">
        <f t="shared" si="1"/>
        <v>44870</v>
      </c>
      <c r="BE5" s="12">
        <f t="shared" si="1"/>
        <v>44871</v>
      </c>
      <c r="BF5" s="11">
        <f>BE5+1</f>
        <v>44872</v>
      </c>
      <c r="BG5" s="10">
        <f>BF5+1</f>
        <v>44873</v>
      </c>
      <c r="BH5" s="10">
        <f t="shared" ref="BH5:BL5" si="2">BG5+1</f>
        <v>44874</v>
      </c>
      <c r="BI5" s="10">
        <f t="shared" si="2"/>
        <v>44875</v>
      </c>
      <c r="BJ5" s="10">
        <f t="shared" si="2"/>
        <v>44876</v>
      </c>
      <c r="BK5" s="10">
        <f t="shared" si="2"/>
        <v>44877</v>
      </c>
      <c r="BL5" s="12">
        <f t="shared" si="2"/>
        <v>44878</v>
      </c>
    </row>
    <row r="6" spans="1:64" ht="30" customHeight="1" thickBot="1" x14ac:dyDescent="0.5">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49" t="s">
        <v>23</v>
      </c>
      <c r="B8" s="18" t="s">
        <v>33</v>
      </c>
      <c r="C8" s="60"/>
      <c r="D8" s="19"/>
      <c r="E8" s="20"/>
      <c r="F8" s="21"/>
      <c r="G8" s="17"/>
      <c r="H8" s="17" t="str">
        <f t="shared" ref="H8:H36"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49" t="s">
        <v>28</v>
      </c>
      <c r="B9" s="69" t="s">
        <v>38</v>
      </c>
      <c r="C9" s="61" t="s">
        <v>34</v>
      </c>
      <c r="D9" s="22">
        <v>1</v>
      </c>
      <c r="E9" s="55">
        <f>Project_Start</f>
        <v>44828</v>
      </c>
      <c r="F9" s="55">
        <f>E9+6</f>
        <v>44834</v>
      </c>
      <c r="G9" s="17"/>
      <c r="H9" s="17">
        <f t="shared" si="6"/>
        <v>7</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49" t="s">
        <v>24</v>
      </c>
      <c r="B10" s="69" t="s">
        <v>38</v>
      </c>
      <c r="C10" s="61" t="s">
        <v>34</v>
      </c>
      <c r="D10" s="22">
        <v>1</v>
      </c>
      <c r="E10" s="55">
        <f>F9+1</f>
        <v>44835</v>
      </c>
      <c r="F10" s="55">
        <f>E10+6</f>
        <v>44841</v>
      </c>
      <c r="G10" s="17"/>
      <c r="H10" s="17">
        <f t="shared" si="6"/>
        <v>7</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48"/>
      <c r="B11" s="69" t="s">
        <v>37</v>
      </c>
      <c r="C11" s="61" t="s">
        <v>34</v>
      </c>
      <c r="D11" s="22">
        <v>1</v>
      </c>
      <c r="E11" s="55">
        <f>F10+1</f>
        <v>44842</v>
      </c>
      <c r="F11" s="55">
        <f>E11+6</f>
        <v>44848</v>
      </c>
      <c r="G11" s="17"/>
      <c r="H11" s="17">
        <f t="shared" si="6"/>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48"/>
      <c r="B12" s="69" t="s">
        <v>36</v>
      </c>
      <c r="C12" s="61" t="s">
        <v>34</v>
      </c>
      <c r="D12" s="22">
        <v>1</v>
      </c>
      <c r="E12" s="55">
        <f>F11+1</f>
        <v>44849</v>
      </c>
      <c r="F12" s="55">
        <f>E12+6</f>
        <v>44855</v>
      </c>
      <c r="G12" s="17"/>
      <c r="H12" s="17">
        <f t="shared" si="6"/>
        <v>7</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48"/>
      <c r="B13" s="69" t="s">
        <v>35</v>
      </c>
      <c r="C13" s="61" t="s">
        <v>34</v>
      </c>
      <c r="D13" s="22">
        <v>1</v>
      </c>
      <c r="E13" s="55">
        <f>F12+1</f>
        <v>44856</v>
      </c>
      <c r="F13" s="55">
        <f>E13+6</f>
        <v>44862</v>
      </c>
      <c r="G13" s="17"/>
      <c r="H13" s="17">
        <f t="shared" si="6"/>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49" t="s">
        <v>25</v>
      </c>
      <c r="B14" s="23" t="s">
        <v>29</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81"/>
      <c r="AX14" s="82"/>
      <c r="AY14" s="82"/>
      <c r="AZ14" s="82"/>
      <c r="BA14" s="82"/>
      <c r="BB14" s="82"/>
      <c r="BC14" s="83"/>
      <c r="BD14" s="44"/>
      <c r="BE14" s="44"/>
      <c r="BF14" s="44"/>
      <c r="BG14" s="44"/>
      <c r="BH14" s="44"/>
      <c r="BI14" s="44"/>
      <c r="BJ14" s="44"/>
      <c r="BK14" s="44"/>
      <c r="BL14" s="44"/>
    </row>
    <row r="15" spans="1:64" s="3" customFormat="1" ht="64.5" customHeight="1" thickBot="1" x14ac:dyDescent="0.5">
      <c r="A15" s="49"/>
      <c r="B15" s="77" t="s">
        <v>43</v>
      </c>
      <c r="C15" s="79" t="s">
        <v>42</v>
      </c>
      <c r="D15" s="27">
        <v>1</v>
      </c>
      <c r="E15" s="56">
        <f>F13+1</f>
        <v>44863</v>
      </c>
      <c r="F15" s="56">
        <f>E15+6</f>
        <v>44869</v>
      </c>
      <c r="G15" s="17"/>
      <c r="H15" s="17">
        <f t="shared" si="6"/>
        <v>7</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48"/>
      <c r="B16" s="78" t="s">
        <v>39</v>
      </c>
      <c r="C16" s="63"/>
      <c r="D16" s="27">
        <v>1</v>
      </c>
      <c r="E16" s="56">
        <f>F15+1</f>
        <v>44870</v>
      </c>
      <c r="F16" s="56">
        <f>E16+6</f>
        <v>44876</v>
      </c>
      <c r="G16" s="17"/>
      <c r="H16" s="17">
        <f t="shared" si="6"/>
        <v>7</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72.400000000000006" customHeight="1" thickBot="1" x14ac:dyDescent="0.5">
      <c r="A17" s="48"/>
      <c r="B17" s="77" t="s">
        <v>44</v>
      </c>
      <c r="C17" s="79" t="s">
        <v>40</v>
      </c>
      <c r="D17" s="27">
        <v>1</v>
      </c>
      <c r="E17" s="56">
        <f>F16+1</f>
        <v>44877</v>
      </c>
      <c r="F17" s="56">
        <f>E17+6</f>
        <v>44883</v>
      </c>
      <c r="G17" s="17"/>
      <c r="H17" s="17">
        <f t="shared" si="6"/>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63.4" customHeight="1" thickBot="1" x14ac:dyDescent="0.5">
      <c r="A18" s="48"/>
      <c r="B18" s="77" t="s">
        <v>41</v>
      </c>
      <c r="C18" s="79" t="s">
        <v>40</v>
      </c>
      <c r="D18" s="27">
        <v>1</v>
      </c>
      <c r="E18" s="56">
        <f>F17+1</f>
        <v>44884</v>
      </c>
      <c r="F18" s="56">
        <f>E18+6</f>
        <v>44890</v>
      </c>
      <c r="G18" s="17"/>
      <c r="H18" s="17">
        <f t="shared" si="6"/>
        <v>7</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48"/>
      <c r="B19" s="70" t="s">
        <v>2</v>
      </c>
      <c r="C19" s="63"/>
      <c r="D19" s="27"/>
      <c r="E19" s="56">
        <f>E18</f>
        <v>44884</v>
      </c>
      <c r="F19" s="56">
        <f>E19+3</f>
        <v>44887</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48" t="s">
        <v>16</v>
      </c>
      <c r="B20" s="28" t="s">
        <v>30</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48"/>
      <c r="B21" s="80" t="s">
        <v>46</v>
      </c>
      <c r="C21" s="65" t="s">
        <v>47</v>
      </c>
      <c r="D21" s="32">
        <v>1</v>
      </c>
      <c r="E21" s="57">
        <v>44934</v>
      </c>
      <c r="F21" s="57">
        <f>E21+5</f>
        <v>44939</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48"/>
      <c r="B22" s="71" t="s">
        <v>45</v>
      </c>
      <c r="C22" s="65" t="s">
        <v>48</v>
      </c>
      <c r="D22" s="32">
        <v>1</v>
      </c>
      <c r="E22" s="57">
        <v>44934</v>
      </c>
      <c r="F22" s="57">
        <f>E22+5</f>
        <v>44939</v>
      </c>
      <c r="G22" s="17"/>
      <c r="H22" s="17">
        <f t="shared"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48"/>
      <c r="B23" s="71" t="s">
        <v>49</v>
      </c>
      <c r="C23" s="65" t="s">
        <v>53</v>
      </c>
      <c r="D23" s="32">
        <v>0.75</v>
      </c>
      <c r="E23" s="57">
        <f>F22+1</f>
        <v>44940</v>
      </c>
      <c r="F23" s="57">
        <f>E23+6</f>
        <v>44946</v>
      </c>
      <c r="G23" s="17"/>
      <c r="H23" s="17">
        <f t="shared" si="6"/>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48"/>
      <c r="B24" s="71" t="s">
        <v>50</v>
      </c>
      <c r="C24" s="65" t="s">
        <v>47</v>
      </c>
      <c r="D24" s="32">
        <v>1</v>
      </c>
      <c r="E24" s="57">
        <f>F22+1</f>
        <v>44940</v>
      </c>
      <c r="F24" s="57">
        <f>E24+6</f>
        <v>44946</v>
      </c>
      <c r="G24" s="17"/>
      <c r="H24" s="17">
        <f t="shared" si="6"/>
        <v>7</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48"/>
      <c r="B25" s="80" t="s">
        <v>52</v>
      </c>
      <c r="C25" s="65" t="s">
        <v>54</v>
      </c>
      <c r="D25" s="32">
        <v>1</v>
      </c>
      <c r="E25" s="57">
        <f>F22+1</f>
        <v>44940</v>
      </c>
      <c r="F25" s="57">
        <f>E25+6</f>
        <v>44946</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48"/>
      <c r="B26" s="80" t="s">
        <v>51</v>
      </c>
      <c r="C26" s="65" t="s">
        <v>55</v>
      </c>
      <c r="D26" s="32">
        <v>1</v>
      </c>
      <c r="E26" s="57">
        <f>E23</f>
        <v>44940</v>
      </c>
      <c r="F26" s="57">
        <f>E26+6</f>
        <v>44946</v>
      </c>
      <c r="G26" s="17"/>
      <c r="H26" s="17">
        <f t="shared" si="6"/>
        <v>7</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48"/>
      <c r="B27" s="80" t="s">
        <v>56</v>
      </c>
      <c r="C27" s="65" t="s">
        <v>53</v>
      </c>
      <c r="D27" s="32">
        <v>0.75</v>
      </c>
      <c r="E27" s="57">
        <f>F26+1</f>
        <v>44947</v>
      </c>
      <c r="F27" s="57">
        <f>E27+6</f>
        <v>44953</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48" t="s">
        <v>57</v>
      </c>
      <c r="B28" s="80" t="s">
        <v>58</v>
      </c>
      <c r="C28" s="65" t="s">
        <v>59</v>
      </c>
      <c r="D28" s="32">
        <v>0.25</v>
      </c>
      <c r="E28" s="57">
        <f>F26+1</f>
        <v>44947</v>
      </c>
      <c r="F28" s="57">
        <f>E28+6</f>
        <v>44953</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48" t="s">
        <v>16</v>
      </c>
      <c r="B29" s="33" t="s">
        <v>31</v>
      </c>
      <c r="C29" s="66"/>
      <c r="D29" s="34"/>
      <c r="E29" s="35"/>
      <c r="F29" s="36"/>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48"/>
      <c r="B30" s="72" t="s">
        <v>3</v>
      </c>
      <c r="C30" s="67"/>
      <c r="D30" s="37"/>
      <c r="E30" s="58" t="s">
        <v>15</v>
      </c>
      <c r="F30" s="58" t="s">
        <v>15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48"/>
      <c r="B31" s="72" t="s">
        <v>4</v>
      </c>
      <c r="C31" s="67"/>
      <c r="D31" s="37"/>
      <c r="E31" s="58" t="s">
        <v>15</v>
      </c>
      <c r="F31" s="58" t="s">
        <v>15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48"/>
      <c r="B32" s="72" t="s">
        <v>0</v>
      </c>
      <c r="C32" s="67"/>
      <c r="D32" s="37"/>
      <c r="E32" s="58" t="s">
        <v>15</v>
      </c>
      <c r="F32" s="58" t="s">
        <v>15</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48"/>
      <c r="B33" s="72" t="s">
        <v>1</v>
      </c>
      <c r="C33" s="67"/>
      <c r="D33" s="37"/>
      <c r="E33" s="58" t="s">
        <v>15</v>
      </c>
      <c r="F33" s="58" t="s">
        <v>15</v>
      </c>
      <c r="G33" s="17"/>
      <c r="H33" s="17" t="e">
        <f t="shared"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5">
      <c r="A34" s="48"/>
      <c r="B34" s="72" t="s">
        <v>2</v>
      </c>
      <c r="C34" s="67"/>
      <c r="D34" s="37"/>
      <c r="E34" s="58" t="s">
        <v>15</v>
      </c>
      <c r="F34" s="58" t="s">
        <v>15</v>
      </c>
      <c r="G34" s="17"/>
      <c r="H34" s="17" t="e">
        <f t="shared"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5">
      <c r="A35" s="48" t="s">
        <v>18</v>
      </c>
      <c r="B35" s="73"/>
      <c r="C35" s="68"/>
      <c r="D35" s="16"/>
      <c r="E35" s="59"/>
      <c r="F35" s="59"/>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5">
      <c r="A36" s="49" t="s">
        <v>17</v>
      </c>
      <c r="B36" s="38" t="s">
        <v>5</v>
      </c>
      <c r="C36" s="39"/>
      <c r="D36" s="40"/>
      <c r="E36" s="41"/>
      <c r="F36" s="42"/>
      <c r="G36" s="43"/>
      <c r="H36" s="43" t="str">
        <f t="shared" si="6"/>
        <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row>
    <row r="37" spans="1:64" ht="30" customHeight="1" x14ac:dyDescent="0.45">
      <c r="G37" s="6"/>
    </row>
    <row r="38" spans="1:64" ht="30" customHeight="1" x14ac:dyDescent="0.45">
      <c r="C38" s="14"/>
      <c r="F38" s="50"/>
    </row>
    <row r="39" spans="1:64" ht="30" customHeight="1" x14ac:dyDescent="0.45">
      <c r="C39" s="15"/>
    </row>
  </sheetData>
  <mergeCells count="12">
    <mergeCell ref="BF4:BL4"/>
    <mergeCell ref="E3:F3"/>
    <mergeCell ref="I4:O4"/>
    <mergeCell ref="P4:V4"/>
    <mergeCell ref="W4:AC4"/>
    <mergeCell ref="AD4:AJ4"/>
    <mergeCell ref="AW14:BC14"/>
    <mergeCell ref="C3:D3"/>
    <mergeCell ref="C4:D4"/>
    <mergeCell ref="AK4:AQ4"/>
    <mergeCell ref="AR4:AX4"/>
    <mergeCell ref="AY4:BE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I15:BL36 I14:AW14 BD14:BL14">
    <cfRule type="expression" dxfId="2" priority="33">
      <formula>AND(TODAY()&gt;=I$5,TODAY()&lt;J$5)</formula>
    </cfRule>
  </conditionalFormatting>
  <conditionalFormatting sqref="I7:BL13 I15:BL36 I14:AW14 BD14:BL14">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2023-01-25T03:35:55Z</dcterms:modified>
</cp:coreProperties>
</file>