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0"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s>
  <calcPr calcId="124519"/>
</workbook>
</file>

<file path=xl/calcChain.xml><?xml version="1.0" encoding="utf-8"?>
<calcChain xmlns="http://schemas.openxmlformats.org/spreadsheetml/2006/main">
  <c r="R15" i="22"/>
  <c r="R14"/>
  <c r="R13"/>
  <c r="R12"/>
  <c r="R11"/>
  <c r="R10"/>
  <c r="R9"/>
  <c r="R8"/>
  <c r="R7"/>
  <c r="O15"/>
  <c r="O14"/>
  <c r="O13"/>
  <c r="O12"/>
  <c r="O11"/>
  <c r="O10"/>
  <c r="O9"/>
  <c r="O8"/>
  <c r="O7"/>
  <c r="L13"/>
  <c r="L14"/>
  <c r="L9"/>
  <c r="L12"/>
  <c r="L15"/>
  <c r="L11"/>
  <c r="L10"/>
  <c r="L7"/>
  <c r="L8"/>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<sst xmlns="http://schemas.openxmlformats.org/spreadsheetml/2006/main" count="446" uniqueCount="384">
  <si>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</si>
  <si>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</si>
  <si>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</si>
  <si>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</si>
  <si>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</si>
  <si>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</si>
  <si>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</si>
  <si>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</si>
  <si>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</si>
  <si>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</si>
  <si>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</si>
  <si>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</si>
  <si>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</si>
  <si>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</si>
  <si>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</si>
  <si>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</si>
  <si>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</si>
  <si>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</si>
  <si>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</si>
  <si>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</si>
  <si>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</si>
  <si>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</si>
  <si>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</si>
  <si>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</si>
  <si>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</si>
  <si>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</si>
  <si>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</si>
  <si>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</si>
  <si>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</si>
  <si>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</si>
  <si>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</si>
  <si>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</si>
  <si>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</si>
  <si>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</si>
  <si>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</si>
  <si>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</si>
  <si>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</si>
  <si>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</si>
  <si>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</si>
  <si>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</si>
  <si>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</si>
  <si>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</si>
  <si>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</si>
  <si>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</si>
  <si>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</si>
  <si>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</si>
  <si>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</si>
  <si>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</si>
  <si>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</si>
  <si>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</si>
  <si>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</si>
  <si>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</si>
  <si>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</si>
  <si>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</si>
  <si>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</si>
  <si>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</si>
  <si>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</si>
  <si>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</si>
  <si>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</si>
  <si>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</si>
  <si>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</si>
  <si>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</si>
  <si>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</si>
  <si>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</si>
  <si>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</si>
  <si>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</si>
  <si>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</si>
  <si>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</si>
  <si>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</si>
  <si>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</si>
  <si>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</si>
  <si>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</si>
  <si>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</si>
  <si>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</si>
  <si>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</si>
  <si>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</si>
  <si>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</si>
  <si>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</si>
  <si>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</si>
  <si>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</si>
  <si>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</si>
  <si>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</si>
  <si>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</si>
  <si>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</si>
  <si>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</si>
  <si>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</si>
  <si>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</si>
  <si>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</si>
  <si>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</si>
  <si>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</si>
  <si>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</si>
  <si>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</si>
  <si>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</si>
  <si>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</si>
  <si>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</si>
  <si>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</si>
  <si>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</si>
  <si>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</si>
  <si>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</si>
  <si>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</si>
  <si>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</si>
  <si>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</si>
  <si>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</si>
  <si>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</si>
  <si>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</si>
  <si>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</si>
  <si>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</si>
  <si>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</si>
  <si>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</si>
  <si>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</si>
  <si>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</si>
  <si>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</si>
  <si>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</si>
  <si>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</si>
  <si>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</si>
  <si>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</si>
  <si>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</si>
  <si>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</si>
  <si>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</si>
  <si>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</si>
  <si>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</si>
  <si>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</si>
  <si>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</si>
  <si>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</si>
  <si>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</si>
  <si>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</si>
  <si>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</si>
  <si>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</si>
  <si>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</si>
  <si>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</si>
  <si>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</si>
  <si>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</si>
  <si>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</si>
  <si>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</si>
  <si>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</si>
  <si>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</si>
  <si>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</si>
  <si>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</si>
  <si>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</si>
  <si>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</si>
  <si>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</si>
  <si>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</si>
  <si>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</si>
  <si>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</si>
  <si>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</si>
  <si>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</si>
  <si>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</si>
  <si>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</si>
  <si>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</si>
  <si>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</si>
  <si>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</si>
  <si>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</si>
  <si>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</si>
  <si>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</si>
  <si>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</si>
  <si>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</si>
  <si>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</si>
  <si>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</si>
  <si>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</si>
  <si>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</si>
  <si>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</si>
  <si>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</si>
  <si>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</si>
  <si>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</si>
  <si>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</si>
  <si>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</si>
  <si>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</si>
  <si>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</si>
  <si>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</si>
  <si>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</si>
  <si>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</si>
  <si>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</si>
  <si>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</si>
  <si>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</si>
  <si>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</si>
  <si>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</si>
  <si>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</si>
  <si>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</si>
  <si>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</si>
  <si>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</si>
  <si>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</si>
  <si>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</si>
  <si>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</si>
  <si>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</si>
  <si>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</si>
  <si>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</si>
  <si>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</si>
  <si>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</si>
  <si>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</si>
  <si>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</si>
  <si>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</si>
  <si>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</si>
  <si>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</si>
  <si>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</si>
  <si>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</si>
  <si>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</si>
  <si>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</si>
  <si>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</si>
  <si>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</si>
  <si>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</si>
  <si>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</si>
  <si>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</si>
  <si>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</si>
  <si>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</si>
  <si>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</si>
  <si>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</si>
  <si>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</si>
  <si>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</si>
  <si>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</si>
  <si>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</si>
  <si>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</si>
  <si>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</si>
  <si>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</si>
  <si>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</si>
  <si>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</si>
  <si>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</si>
  <si>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</si>
  <si>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</si>
  <si>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</si>
  <si>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</si>
  <si>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</si>
  <si>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</si>
  <si>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</si>
  <si>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</si>
  <si>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</si>
  <si>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</si>
  <si>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</si>
  <si>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</si>
  <si>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</si>
  <si>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</si>
  <si>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</si>
  <si>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</si>
  <si>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</si>
  <si>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</si>
  <si>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</si>
  <si>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</si>
  <si>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</si>
  <si>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</si>
  <si>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</si>
  <si>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</si>
  <si>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</si>
  <si>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</si>
  <si>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</si>
  <si>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</si>
  <si>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</si>
  <si>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</si>
  <si>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</si>
  <si>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</si>
  <si>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</si>
  <si>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</si>
  <si>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</si>
  <si>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</si>
  <si>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</si>
  <si>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</si>
  <si>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</si>
  <si>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</si>
  <si>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</si>
  <si>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</si>
  <si>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</si>
  <si>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</si>
  <si>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</si>
  <si>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</si>
  <si>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</si>
  <si>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</si>
  <si>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</si>
  <si>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</si>
  <si>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</si>
  <si>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</si>
  <si>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</si>
  <si>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</si>
  <si>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</si>
  <si>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</si>
  <si>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</si>
  <si>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</si>
  <si>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</si>
  <si>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</si>
  <si>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</si>
  <si>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</si>
  <si>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</si>
  <si>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</si>
  <si>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</si>
  <si>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</si>
  <si>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</si>
  <si>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</si>
  <si>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</si>
  <si>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</si>
  <si>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</si>
  <si>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</si>
  <si>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</si>
  <si>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</si>
  <si>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</si>
  <si>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</si>
  <si>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</si>
  <si>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</si>
  <si>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</si>
  <si>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</si>
  <si>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</si>
  <si>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</si>
  <si>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</si>
  <si>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</si>
  <si>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</si>
  <si>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</si>
  <si>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</si>
  <si>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</si>
  <si>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</si>
  <si>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</si>
  <si>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</si>
  <si>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</si>
  <si>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</si>
  <si>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</si>
  <si>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</si>
  <si>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</si>
  <si>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</si>
  <si>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</si>
  <si>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</si>
  <si>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</si>
  <si>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</si>
  <si>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</si>
  <si>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</si>
  <si>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</si>
  <si>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</si>
  <si>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</si>
  <si>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</si>
  <si>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font name</t>
  </si>
  <si>
    <t>GJOO12889</t>
  </si>
  <si>
    <t>GJOO12890</t>
  </si>
  <si>
    <t>GJOO12891</t>
  </si>
  <si>
    <t>GJOO12892</t>
  </si>
  <si>
    <t>GJOO12893</t>
  </si>
  <si>
    <t>GJOO12894</t>
  </si>
  <si>
    <t>GJOO12895</t>
  </si>
  <si>
    <t>GJOO12896</t>
  </si>
  <si>
    <t>GJOO12897</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</si>
  <si>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</si>
  <si>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</si>
  <si>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</si>
  <si>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</si>
  <si>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</si>
  <si>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</si>
  <si>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</si>
  <si>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</si>
  <si>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</si>
  <si>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</si>
  <si>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</si>
  <si>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</si>
  <si>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</si>
  <si>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</si>
  <si>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</si>
  <si>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</si>
  <si>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</si>
  <si>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</si>
  <si>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</si>
  <si>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</si>
  <si>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</si>
  <si>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</si>
  <si>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</si>
  <si>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</si>
  <si>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</si>
  <si>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</si>
  <si>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</si>
  <si>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</si>
  <si>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</si>
  <si>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</si>
  <si>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</si>
  <si>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</si>
  <si>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</si>
  <si>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</si>
  <si>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</si>
  <si>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</si>
  <si>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</si>
  <si>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</si>
  <si>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</si>
  <si>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</si>
  <si>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</si>
  <si>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</si>
  <si>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</si>
  <si>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</si>
  <si>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</si>
  <si>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</si>
  <si>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</si>
  <si>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 xml:space="preserve"> MONTH 1                                                                                                        MONTH 2                                                                                                                                                                                                                                   </t>
  </si>
  <si>
    <t>MONTH 3</t>
  </si>
  <si>
    <t xml:space="preserve">NO OF WORKING DAYS </t>
  </si>
  <si>
    <t>NO.OF WORKING DAYS</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</si>
</sst>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09">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0" borderId="0" xfId="0" applyFill="1" applyAlignment="1">
      <alignment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0" fillId="0" borderId="0" xfId="0" applyFill="1" applyAlignment="1">
      <alignment horizontal="center" vertical="center"/>
    </xf>
    <xf numFmtId="0" fontId="9" fillId="2" borderId="0" xfId="0" applyFont="1" applyFill="1" applyAlignment="1">
      <alignment horizontal="center"/>
    </xf>
    <xf numFmtId="0" fontId="10" fillId="10" borderId="0" xfId="0" applyFont="1" applyFill="1" applyAlignment="1">
      <alignment horizontal="left"/>
    </xf>
    <xf numFmtId="0" fontId="0" fillId="5" borderId="0" xfId="0" applyFill="1" applyAlignment="1">
      <alignment horizontal="center" vertical="center"/>
    </xf>
    <xf numFmtId="0" fontId="0" fillId="17" borderId="0" xfId="0" applyFill="1" applyAlignment="1">
      <alignment horizontal="center"/>
    </xf>
    <xf numFmtId="0" fontId="0" fillId="0" borderId="0" xfId="0" applyNumberFormat="1" applyAlignment="1"/>
    <xf numFmtId="0" fontId="0" fillId="0" borderId="0" xfId="4" applyNumberFormat="1" applyFont="1"/>
    <xf numFmtId="0" fontId="0" fillId="5" borderId="0" xfId="0" applyNumberFormat="1" applyFill="1"/>
    <xf numFmtId="0" fontId="0" fillId="0" borderId="0" xfId="0" applyNumberFormat="1" applyFill="1" applyAlignment="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67432448"/>
        <c:axId val="67433984"/>
      </c:barChart>
      <c:catAx>
        <c:axId val="67432448"/>
        <c:scaling>
          <c:orientation val="minMax"/>
        </c:scaling>
        <c:axPos val="b"/>
        <c:tickLblPos val="nextTo"/>
        <c:crossAx val="67433984"/>
        <c:crosses val="autoZero"/>
        <c:auto val="1"/>
        <c:lblAlgn val="ctr"/>
        <c:lblOffset val="100"/>
      </c:catAx>
      <c:valAx>
        <c:axId val="67433984"/>
        <c:scaling>
          <c:orientation val="minMax"/>
        </c:scaling>
        <c:axPos val="l"/>
        <c:majorGridlines/>
        <c:numFmt formatCode="General" sourceLinked="1"/>
        <c:tickLblPos val="nextTo"/>
        <c:crossAx val="67432448"/>
        <c:crosses val="autoZero"/>
        <c:crossBetween val="between"/>
      </c:valAx>
    </c:plotArea>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54" t="s">
        <v>0</v>
      </c>
      <c r="B1" s="53"/>
      <c r="C1" s="53"/>
      <c r="D1" s="53"/>
      <c r="E1" s="53"/>
      <c r="F1" s="53"/>
      <c r="G1" s="53"/>
      <c r="H1" s="53"/>
      <c r="I1" s="53"/>
      <c r="J1" s="53"/>
      <c r="K1" s="53"/>
      <c r="L1" s="53"/>
      <c r="M1" s="53"/>
    </row>
    <row r="2" spans="1:13">
      <c r="A2" s="53"/>
      <c r="B2" s="53"/>
      <c r="C2" s="53"/>
      <c r="D2" s="53"/>
      <c r="E2" s="53"/>
      <c r="F2" s="53"/>
      <c r="G2" s="53"/>
      <c r="H2" s="53"/>
      <c r="I2" s="53"/>
      <c r="J2" s="53"/>
      <c r="K2" s="53"/>
      <c r="L2" s="53"/>
      <c r="M2" s="53"/>
    </row>
    <row r="3" spans="1:13">
      <c r="A3" s="53"/>
      <c r="B3" s="53"/>
      <c r="C3" s="53"/>
      <c r="D3" s="53"/>
      <c r="E3" s="53"/>
      <c r="F3" s="53"/>
      <c r="G3" s="53"/>
      <c r="H3" s="53"/>
      <c r="I3" s="53"/>
      <c r="J3" s="53"/>
      <c r="K3" s="53"/>
      <c r="L3" s="53"/>
      <c r="M3" s="53"/>
    </row>
    <row r="4" spans="1:13">
      <c r="A4" s="53"/>
      <c r="B4" s="53"/>
      <c r="C4" s="53"/>
      <c r="D4" s="53"/>
      <c r="E4" s="53"/>
      <c r="F4" s="53"/>
      <c r="G4" s="53"/>
      <c r="H4" s="53"/>
      <c r="I4" s="53"/>
      <c r="J4" s="53"/>
      <c r="K4" s="53"/>
      <c r="L4" s="53"/>
      <c r="M4" s="53"/>
    </row>
    <row r="5" spans="1:13">
      <c r="A5" s="53"/>
      <c r="B5" s="53"/>
      <c r="C5" s="53"/>
      <c r="D5" s="53"/>
      <c r="E5" s="53"/>
      <c r="F5" s="53"/>
      <c r="G5" s="53"/>
      <c r="H5" s="53"/>
      <c r="I5" s="53"/>
      <c r="J5" s="53"/>
      <c r="K5" s="53"/>
      <c r="L5" s="53"/>
      <c r="M5" s="53"/>
    </row>
    <row r="10" spans="1:13">
      <c r="C10" s="55" t="s">
        <v>1</v>
      </c>
      <c r="D10" s="56"/>
      <c r="H10" s="54" t="s">
        <v>2</v>
      </c>
      <c r="I10" s="53"/>
      <c r="J10" s="53"/>
      <c r="K10" s="53"/>
      <c r="L10" s="53"/>
      <c r="M10" s="53"/>
    </row>
    <row r="11" spans="1:13">
      <c r="C11" s="56"/>
      <c r="D11" s="56"/>
      <c r="H11" s="53"/>
      <c r="I11" s="53"/>
      <c r="J11" s="53"/>
      <c r="K11" s="53"/>
      <c r="L11" s="53"/>
      <c r="M11" s="53"/>
    </row>
    <row r="12" spans="1:13">
      <c r="C12" s="2"/>
      <c r="H12" s="53"/>
      <c r="I12" s="53"/>
      <c r="J12" s="53"/>
      <c r="K12" s="53"/>
      <c r="L12" s="53"/>
      <c r="M12" s="53"/>
    </row>
    <row r="13" spans="1:13">
      <c r="H13" s="53"/>
      <c r="I13" s="53"/>
      <c r="J13" s="53"/>
      <c r="K13" s="53"/>
      <c r="L13" s="53"/>
      <c r="M13" s="53"/>
    </row>
    <row r="14" spans="1:13">
      <c r="H14" s="53"/>
      <c r="I14" s="53"/>
      <c r="J14" s="53"/>
      <c r="K14" s="53"/>
      <c r="L14" s="53"/>
      <c r="M14" s="53"/>
    </row>
    <row r="20" spans="3:14">
      <c r="C20" s="4" t="s">
        <v>3</v>
      </c>
      <c r="D20" s="4"/>
      <c r="E20" s="4"/>
      <c r="F20" s="53"/>
      <c r="G20" s="53"/>
      <c r="H20" s="48" t="s">
        <v>4</v>
      </c>
      <c r="I20" s="49"/>
      <c r="J20" s="49"/>
      <c r="K20" s="49"/>
      <c r="L20" s="49"/>
      <c r="M20" s="49"/>
    </row>
    <row r="21" spans="3:14">
      <c r="H21" s="49"/>
      <c r="I21" s="49"/>
      <c r="J21" s="49"/>
      <c r="K21" s="49"/>
      <c r="L21" s="49"/>
      <c r="M21" s="49"/>
    </row>
    <row r="22" spans="3:14">
      <c r="H22" s="49"/>
      <c r="I22" s="49"/>
      <c r="J22" s="49"/>
      <c r="K22" s="49"/>
      <c r="L22" s="49"/>
      <c r="M22" s="49"/>
    </row>
    <row r="23" spans="3:14">
      <c r="H23" s="49"/>
      <c r="I23" s="49"/>
      <c r="J23" s="49"/>
      <c r="K23" s="49"/>
      <c r="L23" s="49"/>
      <c r="M23" s="49"/>
    </row>
    <row r="24" spans="3:14">
      <c r="H24" s="49"/>
      <c r="I24" s="49"/>
      <c r="J24" s="49"/>
      <c r="K24" s="49"/>
      <c r="L24" s="49"/>
      <c r="M24" s="49"/>
    </row>
    <row r="25" spans="3:14">
      <c r="H25" s="49"/>
      <c r="I25" s="49"/>
      <c r="J25" s="49"/>
      <c r="K25" s="49"/>
      <c r="L25" s="49"/>
      <c r="M25" s="49"/>
    </row>
    <row r="26" spans="3:14">
      <c r="H26" s="49"/>
      <c r="I26" s="49"/>
      <c r="J26" s="49"/>
      <c r="K26" s="49"/>
      <c r="L26" s="49"/>
      <c r="M26" s="49"/>
    </row>
    <row r="27" spans="3:14">
      <c r="H27" s="49"/>
      <c r="I27" s="49"/>
      <c r="J27" s="49"/>
      <c r="K27" s="49"/>
      <c r="L27" s="49"/>
      <c r="M27" s="49"/>
    </row>
    <row r="28" spans="3:14">
      <c r="H28" s="1"/>
    </row>
    <row r="30" spans="3:14">
      <c r="C30" s="3" t="s">
        <v>5</v>
      </c>
      <c r="D30" s="3"/>
      <c r="E30" s="3"/>
      <c r="F30" s="3"/>
      <c r="G30" s="3"/>
      <c r="H30" s="48" t="s">
        <v>6</v>
      </c>
      <c r="I30" s="49"/>
      <c r="J30" s="49"/>
      <c r="K30" s="49"/>
      <c r="L30" s="49"/>
      <c r="M30" s="49"/>
    </row>
    <row r="31" spans="3:14">
      <c r="H31" s="49"/>
      <c r="I31" s="49"/>
      <c r="J31" s="49"/>
      <c r="K31" s="49"/>
      <c r="L31" s="49"/>
      <c r="M31" s="49"/>
      <c r="N31" s="2"/>
    </row>
    <row r="32" spans="3:14">
      <c r="H32" s="49"/>
      <c r="I32" s="49"/>
      <c r="J32" s="49"/>
      <c r="K32" s="49"/>
      <c r="L32" s="49"/>
      <c r="M32" s="49"/>
    </row>
    <row r="33" spans="3:13">
      <c r="H33" s="49"/>
      <c r="I33" s="49"/>
      <c r="J33" s="49"/>
      <c r="K33" s="49"/>
      <c r="L33" s="49"/>
      <c r="M33" s="49"/>
    </row>
    <row r="34" spans="3:13">
      <c r="H34" s="49"/>
      <c r="I34" s="49"/>
      <c r="J34" s="49"/>
      <c r="K34" s="49"/>
      <c r="L34" s="49"/>
      <c r="M34" s="49"/>
    </row>
    <row r="35" spans="3:13">
      <c r="H35" s="49"/>
      <c r="I35" s="49"/>
      <c r="J35" s="49"/>
      <c r="K35" s="49"/>
      <c r="L35" s="49"/>
      <c r="M35" s="49"/>
    </row>
    <row r="36" spans="3:13">
      <c r="H36" s="49"/>
      <c r="I36" s="49"/>
      <c r="J36" s="49"/>
      <c r="K36" s="49"/>
      <c r="L36" s="49"/>
      <c r="M36" s="49"/>
    </row>
    <row r="37" spans="3:13">
      <c r="H37" s="49"/>
      <c r="I37" s="49"/>
      <c r="J37" s="49"/>
      <c r="K37" s="49"/>
      <c r="L37" s="49"/>
      <c r="M37" s="49"/>
    </row>
    <row r="38" spans="3:13">
      <c r="H38" s="49"/>
      <c r="I38" s="49"/>
      <c r="J38" s="49"/>
      <c r="K38" s="49"/>
      <c r="L38" s="49"/>
      <c r="M38" s="49"/>
    </row>
    <row r="39" spans="3:13">
      <c r="H39" s="49"/>
      <c r="I39" s="49"/>
      <c r="J39" s="49"/>
      <c r="K39" s="49"/>
      <c r="L39" s="49"/>
      <c r="M39" s="49"/>
    </row>
    <row r="40" spans="3:13">
      <c r="H40" s="49"/>
      <c r="I40" s="49"/>
      <c r="J40" s="49"/>
      <c r="K40" s="49"/>
      <c r="L40" s="49"/>
      <c r="M40" s="49"/>
    </row>
    <row r="41" spans="3:13">
      <c r="H41" s="49"/>
      <c r="I41" s="49"/>
      <c r="J41" s="49"/>
      <c r="K41" s="49"/>
      <c r="L41" s="49"/>
      <c r="M41" s="49"/>
    </row>
    <row r="42" spans="3:13">
      <c r="H42" s="49"/>
      <c r="I42" s="49"/>
      <c r="J42" s="49"/>
      <c r="K42" s="49"/>
      <c r="L42" s="49"/>
      <c r="M42" s="49"/>
    </row>
    <row r="45" spans="3:13">
      <c r="C45" s="50" t="s">
        <v>7</v>
      </c>
      <c r="D45" s="50"/>
      <c r="E45" s="50"/>
      <c r="F45" s="50"/>
      <c r="G45" s="50"/>
      <c r="H45" s="51" t="s">
        <v>8</v>
      </c>
      <c r="I45" s="52"/>
      <c r="J45" s="52"/>
      <c r="K45" s="52"/>
      <c r="L45" s="52"/>
      <c r="M45" s="52"/>
    </row>
    <row r="46" spans="3:13">
      <c r="H46" s="52"/>
      <c r="I46" s="52"/>
      <c r="J46" s="52"/>
      <c r="K46" s="52"/>
      <c r="L46" s="52"/>
      <c r="M46" s="52"/>
    </row>
    <row r="47" spans="3:13">
      <c r="H47" s="52"/>
      <c r="I47" s="52"/>
      <c r="J47" s="52"/>
      <c r="K47" s="52"/>
      <c r="L47" s="52"/>
      <c r="M47" s="52"/>
    </row>
    <row r="48" spans="3:13">
      <c r="H48" s="52"/>
      <c r="I48" s="52"/>
      <c r="J48" s="52"/>
      <c r="K48" s="52"/>
      <c r="L48" s="52"/>
      <c r="M48" s="52"/>
    </row>
    <row r="49" spans="8:13">
      <c r="H49" s="52"/>
      <c r="I49" s="52"/>
      <c r="J49" s="52"/>
      <c r="K49" s="52"/>
      <c r="L49" s="52"/>
      <c r="M49" s="52"/>
    </row>
    <row r="50" spans="8:13">
      <c r="H50" s="52"/>
      <c r="I50" s="52"/>
      <c r="J50" s="52"/>
      <c r="K50" s="52"/>
      <c r="L50" s="52"/>
      <c r="M50" s="52"/>
    </row>
    <row r="51" spans="8:13">
      <c r="H51" s="52"/>
      <c r="I51" s="52"/>
      <c r="J51" s="52"/>
      <c r="K51" s="52"/>
      <c r="L51" s="52"/>
      <c r="M51" s="52"/>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85" t="s">
        <v>120</v>
      </c>
      <c r="B1" s="85"/>
      <c r="C1" s="85"/>
      <c r="D1" s="85"/>
      <c r="E1" s="85"/>
      <c r="F1" s="85"/>
    </row>
    <row r="3" spans="1:12">
      <c r="B3" s="17" t="s">
        <v>121</v>
      </c>
    </row>
    <row r="4" spans="1:12">
      <c r="B4" s="21" t="s">
        <v>122</v>
      </c>
      <c r="G4" s="17">
        <f>COUNTIF(B6:B9,"APPLES")</f>
        <v>2</v>
      </c>
      <c r="H4" s="50" t="s">
        <v>131</v>
      </c>
      <c r="I4" s="50"/>
      <c r="J4" s="50"/>
      <c r="K4" s="50"/>
    </row>
    <row r="5" spans="1:12">
      <c r="B5" s="21" t="s">
        <v>123</v>
      </c>
      <c r="G5">
        <f>COUNTIF(B8:B10,"BISCUITS")</f>
        <v>2</v>
      </c>
      <c r="H5" s="50"/>
      <c r="I5" s="50"/>
      <c r="J5" s="50"/>
      <c r="K5" s="50"/>
    </row>
    <row r="6" spans="1:12">
      <c r="B6" s="21" t="s">
        <v>124</v>
      </c>
      <c r="G6">
        <f>COUNTIF(B4:B12,"FANTA")</f>
        <v>1</v>
      </c>
    </row>
    <row r="7" spans="1:12">
      <c r="B7" s="21" t="s">
        <v>125</v>
      </c>
    </row>
    <row r="8" spans="1:12">
      <c r="B8" s="22" t="s">
        <v>126</v>
      </c>
      <c r="G8" s="50" t="s">
        <v>132</v>
      </c>
      <c r="H8" s="50"/>
      <c r="I8" s="50"/>
      <c r="J8" s="50"/>
      <c r="K8" s="50"/>
      <c r="L8" s="50"/>
    </row>
    <row r="9" spans="1:12">
      <c r="B9" s="21" t="s">
        <v>127</v>
      </c>
      <c r="G9" s="88" t="s">
        <v>133</v>
      </c>
      <c r="H9" s="89"/>
      <c r="I9" s="89"/>
      <c r="J9" s="89"/>
      <c r="K9" s="89"/>
      <c r="L9" s="89"/>
    </row>
    <row r="10" spans="1:12">
      <c r="B10" s="21" t="s">
        <v>128</v>
      </c>
      <c r="G10" s="89"/>
      <c r="H10" s="89"/>
      <c r="I10" s="89"/>
      <c r="J10" s="89"/>
      <c r="K10" s="89"/>
      <c r="L10" s="89"/>
    </row>
    <row r="11" spans="1:12">
      <c r="B11" s="21" t="s">
        <v>129</v>
      </c>
      <c r="G11" s="89"/>
      <c r="H11" s="89"/>
      <c r="I11" s="89"/>
      <c r="J11" s="89"/>
      <c r="K11" s="89"/>
      <c r="L11" s="89"/>
    </row>
    <row r="12" spans="1:12">
      <c r="B12" s="21" t="s">
        <v>130</v>
      </c>
      <c r="G12" s="89"/>
      <c r="H12" s="89"/>
      <c r="I12" s="89"/>
      <c r="J12" s="89"/>
      <c r="K12" s="89"/>
      <c r="L12" s="89"/>
    </row>
    <row r="13" spans="1:12">
      <c r="G13" s="89"/>
      <c r="H13" s="89"/>
      <c r="I13" s="89"/>
      <c r="J13" s="89"/>
      <c r="K13" s="89"/>
      <c r="L13" s="89"/>
    </row>
    <row r="14" spans="1:12">
      <c r="G14" s="89"/>
      <c r="H14" s="89"/>
      <c r="I14" s="89"/>
      <c r="J14" s="89"/>
      <c r="K14" s="89"/>
      <c r="L14" s="89"/>
    </row>
    <row r="15" spans="1:12">
      <c r="G15" s="89"/>
      <c r="H15" s="89"/>
      <c r="I15" s="89"/>
      <c r="J15" s="89"/>
      <c r="K15" s="89"/>
      <c r="L15" s="89"/>
    </row>
    <row r="16" spans="1:12">
      <c r="G16" s="89"/>
      <c r="H16" s="89"/>
      <c r="I16" s="89"/>
      <c r="J16" s="89"/>
      <c r="K16" s="89"/>
      <c r="L16" s="89"/>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81" t="s">
        <v>134</v>
      </c>
      <c r="B1" s="81"/>
      <c r="C1" s="81"/>
      <c r="D1" s="81"/>
      <c r="E1" s="81"/>
      <c r="F1" s="81"/>
    </row>
    <row r="3" spans="1:16">
      <c r="G3" s="81" t="s">
        <v>135</v>
      </c>
      <c r="H3" s="81"/>
      <c r="I3" s="81"/>
    </row>
    <row r="4" spans="1:16">
      <c r="G4" t="s">
        <v>136</v>
      </c>
      <c r="H4">
        <v>50</v>
      </c>
      <c r="I4" t="s">
        <v>141</v>
      </c>
      <c r="M4" s="91" t="s">
        <v>149</v>
      </c>
      <c r="N4" s="92"/>
      <c r="O4" s="92"/>
      <c r="P4" s="92"/>
    </row>
    <row r="5" spans="1:16">
      <c r="G5" t="s">
        <v>137</v>
      </c>
      <c r="H5">
        <v>30</v>
      </c>
      <c r="I5" t="s">
        <v>142</v>
      </c>
      <c r="M5" s="92"/>
      <c r="N5" s="92"/>
      <c r="O5" s="92"/>
      <c r="P5" s="92"/>
    </row>
    <row r="6" spans="1:16">
      <c r="G6" t="s">
        <v>138</v>
      </c>
      <c r="H6">
        <v>40</v>
      </c>
      <c r="I6" t="s">
        <v>143</v>
      </c>
      <c r="M6" s="92"/>
      <c r="N6" s="92"/>
      <c r="O6" s="92"/>
      <c r="P6" s="92"/>
    </row>
    <row r="7" spans="1:16">
      <c r="G7" t="s">
        <v>139</v>
      </c>
      <c r="H7">
        <v>60</v>
      </c>
      <c r="I7" t="s">
        <v>142</v>
      </c>
      <c r="M7" s="92"/>
      <c r="N7" s="92"/>
      <c r="O7" s="92"/>
      <c r="P7" s="92"/>
    </row>
    <row r="8" spans="1:16">
      <c r="G8" t="s">
        <v>140</v>
      </c>
      <c r="H8">
        <v>30</v>
      </c>
      <c r="I8" t="s">
        <v>143</v>
      </c>
    </row>
    <row r="10" spans="1:16">
      <c r="E10" s="90" t="s">
        <v>144</v>
      </c>
      <c r="F10" s="50"/>
    </row>
    <row r="11" spans="1:16">
      <c r="E11" s="50"/>
      <c r="F11" s="50"/>
      <c r="G11" s="85" t="s">
        <v>145</v>
      </c>
      <c r="H11" s="85"/>
      <c r="I11" s="85"/>
      <c r="J11" s="85"/>
      <c r="K11">
        <f>SUMIF(H4:H8,"&lt;40")</f>
        <v>60</v>
      </c>
    </row>
    <row r="12" spans="1:16">
      <c r="G12" s="90" t="s">
        <v>146</v>
      </c>
      <c r="H12" s="50"/>
      <c r="I12" s="50"/>
      <c r="J12" s="50"/>
      <c r="K12">
        <f>SUMIF(I4:I8,"ARTS",H4:H8)</f>
        <v>90</v>
      </c>
    </row>
    <row r="13" spans="1:16">
      <c r="G13" s="50"/>
      <c r="H13" s="50"/>
      <c r="I13" s="50"/>
      <c r="J13" s="50"/>
    </row>
    <row r="14" spans="1:16">
      <c r="G14" s="85" t="s">
        <v>147</v>
      </c>
      <c r="H14" s="85"/>
      <c r="I14" s="85"/>
      <c r="J14" s="85"/>
      <c r="K14">
        <f>COUNTIF(H4:H8,"&gt;35")</f>
        <v>3</v>
      </c>
    </row>
    <row r="15" spans="1:16">
      <c r="G15" s="68" t="s">
        <v>148</v>
      </c>
      <c r="H15" s="68"/>
      <c r="I15" s="68"/>
      <c r="J15" s="68"/>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93" t="s">
        <v>150</v>
      </c>
      <c r="B1" s="93"/>
      <c r="C1" s="93"/>
      <c r="D1" s="93"/>
      <c r="E1" s="93"/>
      <c r="F1" s="93"/>
      <c r="G1" s="93"/>
      <c r="H1" s="93"/>
    </row>
    <row r="3" spans="1:12">
      <c r="A3" s="18" t="s">
        <v>151</v>
      </c>
      <c r="B3" s="18" t="s">
        <v>152</v>
      </c>
    </row>
    <row r="4" spans="1:12">
      <c r="A4" t="s">
        <v>154</v>
      </c>
      <c r="B4" t="str">
        <f>VLOOKUP(A4,A9:D12,3,0)</f>
        <v>tadong</v>
      </c>
    </row>
    <row r="5" spans="1:12">
      <c r="A5" t="s">
        <v>136</v>
      </c>
      <c r="B5" s="5">
        <f>VLOOKUP(A5,A9:D12,4,0)</f>
        <v>674539430</v>
      </c>
      <c r="F5" s="65" t="s">
        <v>166</v>
      </c>
      <c r="G5" s="66"/>
      <c r="H5" s="66"/>
      <c r="I5" s="66"/>
      <c r="J5" s="66"/>
      <c r="K5" s="66"/>
      <c r="L5" s="66"/>
    </row>
    <row r="6" spans="1:12">
      <c r="A6" t="s">
        <v>138</v>
      </c>
      <c r="B6" s="5" t="str">
        <f>VLOOKUP(A6,A9:D12,2,0)</f>
        <v>per@gmail.com</v>
      </c>
      <c r="F6" s="66"/>
      <c r="G6" s="66"/>
      <c r="H6" s="66"/>
      <c r="I6" s="66"/>
      <c r="J6" s="66"/>
      <c r="K6" s="66"/>
      <c r="L6" s="66"/>
    </row>
    <row r="7" spans="1:12">
      <c r="A7" t="s">
        <v>154</v>
      </c>
      <c r="B7" s="24" t="str">
        <f>VLOOKUP(A7,A9:D12,3,0)</f>
        <v>tadong</v>
      </c>
      <c r="F7" s="66"/>
      <c r="G7" s="66"/>
      <c r="H7" s="66"/>
      <c r="I7" s="66"/>
      <c r="J7" s="66"/>
      <c r="K7" s="66"/>
      <c r="L7" s="66"/>
    </row>
    <row r="8" spans="1:12">
      <c r="A8" s="50" t="s">
        <v>153</v>
      </c>
      <c r="B8" s="50"/>
      <c r="C8" s="50"/>
      <c r="D8" s="50"/>
      <c r="F8" s="66"/>
      <c r="G8" s="66"/>
      <c r="H8" s="66"/>
      <c r="I8" s="66"/>
      <c r="J8" s="66"/>
      <c r="K8" s="66"/>
      <c r="L8" s="66"/>
    </row>
    <row r="9" spans="1:12">
      <c r="A9" t="s">
        <v>154</v>
      </c>
      <c r="B9" s="23" t="s">
        <v>155</v>
      </c>
      <c r="C9" t="s">
        <v>162</v>
      </c>
      <c r="D9">
        <v>231132213</v>
      </c>
      <c r="F9" s="66"/>
      <c r="G9" s="66"/>
      <c r="H9" s="66"/>
      <c r="I9" s="66"/>
      <c r="J9" s="66"/>
      <c r="K9" s="66"/>
      <c r="L9" s="66"/>
    </row>
    <row r="10" spans="1:12">
      <c r="A10" t="s">
        <v>157</v>
      </c>
      <c r="B10" s="23" t="s">
        <v>160</v>
      </c>
      <c r="C10" t="s">
        <v>163</v>
      </c>
      <c r="D10">
        <v>674539430</v>
      </c>
      <c r="F10" s="66"/>
      <c r="G10" s="66"/>
      <c r="H10" s="66"/>
      <c r="I10" s="66"/>
      <c r="J10" s="66"/>
      <c r="K10" s="66"/>
      <c r="L10" s="66"/>
    </row>
    <row r="11" spans="1:12">
      <c r="A11" t="s">
        <v>158</v>
      </c>
      <c r="B11" s="23" t="s">
        <v>161</v>
      </c>
      <c r="C11" t="s">
        <v>164</v>
      </c>
      <c r="D11">
        <v>5474859060</v>
      </c>
      <c r="F11" s="66"/>
      <c r="G11" s="66"/>
      <c r="H11" s="66"/>
      <c r="I11" s="66"/>
      <c r="J11" s="66"/>
      <c r="K11" s="66"/>
      <c r="L11" s="66"/>
    </row>
    <row r="12" spans="1:12">
      <c r="A12" t="s">
        <v>159</v>
      </c>
      <c r="B12" s="23" t="s">
        <v>156</v>
      </c>
      <c r="C12" t="s">
        <v>165</v>
      </c>
      <c r="D12">
        <v>6485607</v>
      </c>
      <c r="F12" s="66"/>
      <c r="G12" s="66"/>
      <c r="H12" s="66"/>
      <c r="I12" s="66"/>
      <c r="J12" s="66"/>
      <c r="K12" s="66"/>
      <c r="L12" s="66"/>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50" t="s">
        <v>167</v>
      </c>
      <c r="B1" s="50"/>
      <c r="C1" s="50"/>
      <c r="D1" s="50"/>
    </row>
    <row r="3" spans="1:14">
      <c r="B3" s="68" t="s">
        <v>168</v>
      </c>
      <c r="C3" s="68"/>
      <c r="D3" s="68"/>
    </row>
    <row r="6" spans="1:14">
      <c r="B6" t="s">
        <v>169</v>
      </c>
      <c r="F6" s="94" t="s">
        <v>170</v>
      </c>
      <c r="G6" s="95"/>
      <c r="H6" s="95"/>
      <c r="I6" s="95"/>
      <c r="J6" s="95"/>
      <c r="K6" s="95"/>
      <c r="L6" s="95"/>
      <c r="M6" s="95"/>
      <c r="N6" s="95"/>
    </row>
    <row r="7" spans="1:14">
      <c r="F7" s="95"/>
      <c r="G7" s="95"/>
      <c r="H7" s="95"/>
      <c r="I7" s="95"/>
      <c r="J7" s="95"/>
      <c r="K7" s="95"/>
      <c r="L7" s="95"/>
      <c r="M7" s="95"/>
      <c r="N7" s="95"/>
    </row>
    <row r="8" spans="1:14">
      <c r="F8" s="95"/>
      <c r="G8" s="95"/>
      <c r="H8" s="95"/>
      <c r="I8" s="95"/>
      <c r="J8" s="95"/>
      <c r="K8" s="95"/>
      <c r="L8" s="95"/>
      <c r="M8" s="95"/>
      <c r="N8" s="95"/>
    </row>
    <row r="9" spans="1:14">
      <c r="F9" s="95"/>
      <c r="G9" s="95"/>
      <c r="H9" s="95"/>
      <c r="I9" s="95"/>
      <c r="J9" s="95"/>
      <c r="K9" s="95"/>
      <c r="L9" s="95"/>
      <c r="M9" s="95"/>
      <c r="N9" s="95"/>
    </row>
    <row r="10" spans="1:14">
      <c r="F10" s="95"/>
      <c r="G10" s="95"/>
      <c r="H10" s="95"/>
      <c r="I10" s="95"/>
      <c r="J10" s="95"/>
      <c r="K10" s="95"/>
      <c r="L10" s="95"/>
      <c r="M10" s="95"/>
      <c r="N10" s="95"/>
    </row>
    <row r="11" spans="1:14">
      <c r="F11" s="95"/>
      <c r="G11" s="95"/>
      <c r="H11" s="95"/>
      <c r="I11" s="95"/>
      <c r="J11" s="95"/>
      <c r="K11" s="95"/>
      <c r="L11" s="95"/>
      <c r="M11" s="95"/>
      <c r="N11" s="95"/>
    </row>
    <row r="12" spans="1:14">
      <c r="F12" s="95"/>
      <c r="G12" s="95"/>
      <c r="H12" s="95"/>
      <c r="I12" s="95"/>
      <c r="J12" s="95"/>
      <c r="K12" s="95"/>
      <c r="L12" s="95"/>
      <c r="M12" s="95"/>
      <c r="N12" s="95"/>
    </row>
    <row r="13" spans="1:14">
      <c r="F13" s="95"/>
      <c r="G13" s="95"/>
      <c r="H13" s="95"/>
      <c r="I13" s="95"/>
      <c r="J13" s="95"/>
      <c r="K13" s="95"/>
      <c r="L13" s="95"/>
      <c r="M13" s="95"/>
      <c r="N13" s="95"/>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50" t="s">
        <v>171</v>
      </c>
      <c r="B1" s="50"/>
      <c r="C1" s="50"/>
      <c r="D1" s="50"/>
      <c r="E1" s="50"/>
    </row>
    <row r="2" spans="1:17">
      <c r="B2" s="96" t="s">
        <v>172</v>
      </c>
      <c r="C2" s="96"/>
      <c r="D2" s="96"/>
    </row>
    <row r="3" spans="1:17">
      <c r="Q3" t="s">
        <v>180</v>
      </c>
    </row>
    <row r="6" spans="1:17">
      <c r="C6" s="50" t="s">
        <v>173</v>
      </c>
      <c r="D6" s="50"/>
      <c r="E6" s="50"/>
      <c r="F6" s="50"/>
      <c r="G6" s="50"/>
      <c r="H6" s="50"/>
      <c r="I6" s="50"/>
      <c r="J6" s="50"/>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94" t="s">
        <v>179</v>
      </c>
      <c r="F14" s="95"/>
      <c r="G14" s="95"/>
      <c r="H14" s="95"/>
      <c r="I14" s="95"/>
      <c r="J14" s="95"/>
      <c r="K14" s="95"/>
      <c r="L14" s="95"/>
    </row>
    <row r="15" spans="1:17">
      <c r="E15" s="95"/>
      <c r="F15" s="95"/>
      <c r="G15" s="95"/>
      <c r="H15" s="95"/>
      <c r="I15" s="95"/>
      <c r="J15" s="95"/>
      <c r="K15" s="95"/>
      <c r="L15" s="95"/>
    </row>
    <row r="16" spans="1:17">
      <c r="E16" s="95"/>
      <c r="F16" s="95"/>
      <c r="G16" s="95"/>
      <c r="H16" s="95"/>
      <c r="I16" s="95"/>
      <c r="J16" s="95"/>
      <c r="K16" s="95"/>
      <c r="L16" s="95"/>
    </row>
    <row r="17" spans="5:20">
      <c r="E17" s="95"/>
      <c r="F17" s="95"/>
      <c r="G17" s="95"/>
      <c r="H17" s="95"/>
      <c r="I17" s="95"/>
      <c r="J17" s="95"/>
      <c r="K17" s="95"/>
      <c r="L17" s="95"/>
    </row>
    <row r="18" spans="5:20">
      <c r="E18" s="95"/>
      <c r="F18" s="95"/>
      <c r="G18" s="95"/>
      <c r="H18" s="95"/>
      <c r="I18" s="95"/>
      <c r="J18" s="95"/>
      <c r="K18" s="95"/>
      <c r="L18" s="95"/>
    </row>
    <row r="19" spans="5:20">
      <c r="E19" s="95"/>
      <c r="F19" s="95"/>
      <c r="G19" s="95"/>
      <c r="H19" s="95"/>
      <c r="I19" s="95"/>
      <c r="J19" s="95"/>
      <c r="K19" s="95"/>
      <c r="L19" s="95"/>
    </row>
    <row r="20" spans="5:20">
      <c r="E20" s="95"/>
      <c r="F20" s="95"/>
      <c r="G20" s="95"/>
      <c r="H20" s="95"/>
      <c r="I20" s="95"/>
      <c r="J20" s="95"/>
      <c r="K20" s="95"/>
      <c r="L20" s="95"/>
    </row>
    <row r="21" spans="5:20">
      <c r="E21" s="95"/>
      <c r="F21" s="95"/>
      <c r="G21" s="95"/>
      <c r="H21" s="95"/>
      <c r="I21" s="95"/>
      <c r="J21" s="95"/>
      <c r="K21" s="95"/>
      <c r="L21" s="95"/>
    </row>
    <row r="24" spans="5:20">
      <c r="P24" s="81" t="s">
        <v>181</v>
      </c>
      <c r="Q24" s="81"/>
      <c r="R24" s="81"/>
      <c r="S24" s="81"/>
      <c r="T24" s="81"/>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81" t="s">
        <v>182</v>
      </c>
      <c r="B1" s="81"/>
      <c r="C1" s="81"/>
      <c r="D1" s="81"/>
      <c r="E1" s="81"/>
      <c r="F1" s="81"/>
    </row>
    <row r="2" spans="1:22">
      <c r="N2" s="85" t="s">
        <v>184</v>
      </c>
      <c r="O2" s="85"/>
      <c r="P2" s="85"/>
    </row>
    <row r="3" spans="1:22" ht="15" customHeight="1">
      <c r="A3" s="65" t="s">
        <v>183</v>
      </c>
      <c r="B3" s="65"/>
      <c r="C3" s="65"/>
      <c r="D3" s="65"/>
      <c r="E3" s="65"/>
      <c r="F3" s="65"/>
      <c r="G3" s="65"/>
      <c r="N3" s="85"/>
      <c r="O3" s="85"/>
      <c r="P3" s="85"/>
    </row>
    <row r="4" spans="1:22">
      <c r="A4" s="65"/>
      <c r="B4" s="65"/>
      <c r="C4" s="65"/>
      <c r="D4" s="65"/>
      <c r="E4" s="65"/>
      <c r="F4" s="65"/>
      <c r="G4" s="65"/>
      <c r="T4" s="83" t="s">
        <v>185</v>
      </c>
      <c r="U4" t="s">
        <v>187</v>
      </c>
      <c r="V4" s="25">
        <v>600000000</v>
      </c>
    </row>
    <row r="5" spans="1:22">
      <c r="A5" s="65"/>
      <c r="B5" s="65"/>
      <c r="C5" s="65"/>
      <c r="D5" s="65"/>
      <c r="E5" s="65"/>
      <c r="F5" s="65"/>
      <c r="G5" s="65"/>
      <c r="T5" s="84"/>
      <c r="U5" t="s">
        <v>188</v>
      </c>
      <c r="V5" s="26">
        <v>0.05</v>
      </c>
    </row>
    <row r="6" spans="1:22">
      <c r="A6" s="65"/>
      <c r="B6" s="65"/>
      <c r="C6" s="65"/>
      <c r="D6" s="65"/>
      <c r="E6" s="65"/>
      <c r="F6" s="65"/>
      <c r="G6" s="65"/>
      <c r="T6" s="84"/>
      <c r="U6" t="s">
        <v>189</v>
      </c>
      <c r="V6">
        <v>30</v>
      </c>
    </row>
    <row r="7" spans="1:22">
      <c r="A7" s="65"/>
      <c r="B7" s="65"/>
      <c r="C7" s="65"/>
      <c r="D7" s="65"/>
      <c r="E7" s="65"/>
      <c r="F7" s="65"/>
      <c r="G7" s="65"/>
    </row>
    <row r="8" spans="1:22">
      <c r="A8" s="65"/>
      <c r="B8" s="65"/>
      <c r="C8" s="65"/>
      <c r="D8" s="65"/>
      <c r="E8" s="65"/>
      <c r="F8" s="65"/>
      <c r="G8" s="65"/>
      <c r="T8" s="85" t="s">
        <v>186</v>
      </c>
      <c r="U8" t="s">
        <v>190</v>
      </c>
      <c r="V8" s="27">
        <f>PMT(V5/12,V6*12,V4)</f>
        <v>-3220929.7380728289</v>
      </c>
    </row>
    <row r="9" spans="1:22">
      <c r="A9" s="65"/>
      <c r="B9" s="65"/>
      <c r="C9" s="65"/>
      <c r="D9" s="65"/>
      <c r="E9" s="65"/>
      <c r="F9" s="65"/>
      <c r="G9" s="65"/>
      <c r="T9" s="85"/>
    </row>
    <row r="10" spans="1:22">
      <c r="A10" s="65"/>
      <c r="B10" s="65"/>
      <c r="C10" s="65"/>
      <c r="D10" s="65"/>
      <c r="E10" s="65"/>
      <c r="F10" s="65"/>
      <c r="G10" s="65"/>
      <c r="U10" s="16" t="s">
        <v>191</v>
      </c>
      <c r="V10" s="27">
        <f>V8*30*12</f>
        <v>-1159534705.7062185</v>
      </c>
    </row>
    <row r="11" spans="1:22">
      <c r="A11" s="65"/>
      <c r="B11" s="65"/>
      <c r="C11" s="65"/>
      <c r="D11" s="65"/>
      <c r="E11" s="65"/>
      <c r="F11" s="65"/>
      <c r="G11" s="65"/>
    </row>
    <row r="12" spans="1:22">
      <c r="A12" s="65"/>
      <c r="B12" s="65"/>
      <c r="C12" s="65"/>
      <c r="D12" s="65"/>
      <c r="E12" s="65"/>
      <c r="F12" s="65"/>
      <c r="G12" s="65"/>
    </row>
    <row r="13" spans="1:22">
      <c r="A13" s="65"/>
      <c r="B13" s="65"/>
      <c r="C13" s="65"/>
      <c r="D13" s="65"/>
      <c r="E13" s="65"/>
      <c r="F13" s="65"/>
      <c r="G13" s="65"/>
    </row>
    <row r="14" spans="1:22">
      <c r="A14" s="65"/>
      <c r="B14" s="65"/>
      <c r="C14" s="65"/>
      <c r="D14" s="65"/>
      <c r="E14" s="65"/>
      <c r="F14" s="65"/>
      <c r="G14" s="65"/>
    </row>
    <row r="15" spans="1:22">
      <c r="A15" s="65"/>
      <c r="B15" s="65"/>
      <c r="C15" s="65"/>
      <c r="D15" s="65"/>
      <c r="E15" s="65"/>
      <c r="F15" s="65"/>
      <c r="G15" s="65"/>
    </row>
    <row r="16" spans="1:22">
      <c r="A16" s="65"/>
      <c r="B16" s="65"/>
      <c r="C16" s="65"/>
      <c r="D16" s="65"/>
      <c r="E16" s="65"/>
      <c r="F16" s="65"/>
      <c r="G16" s="65"/>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50" t="s">
        <v>192</v>
      </c>
      <c r="B1" s="50"/>
      <c r="C1" s="50"/>
      <c r="D1" s="50"/>
      <c r="E1" s="50"/>
      <c r="F1" s="50"/>
      <c r="G1" s="50"/>
      <c r="H1" s="50"/>
      <c r="N1" t="s">
        <v>204</v>
      </c>
    </row>
    <row r="2" spans="1:14">
      <c r="N2" t="s">
        <v>205</v>
      </c>
    </row>
    <row r="3" spans="1:14">
      <c r="C3" s="68" t="s">
        <v>193</v>
      </c>
      <c r="D3" s="68"/>
      <c r="E3" s="68"/>
      <c r="F3" s="68"/>
      <c r="N3" t="s">
        <v>206</v>
      </c>
    </row>
    <row r="4" spans="1:14">
      <c r="N4" t="s">
        <v>207</v>
      </c>
    </row>
    <row r="5" spans="1:14">
      <c r="C5" s="9" t="s">
        <v>121</v>
      </c>
      <c r="D5" s="9" t="s">
        <v>194</v>
      </c>
      <c r="F5" s="50" t="s">
        <v>201</v>
      </c>
      <c r="G5" s="50"/>
      <c r="N5" t="s">
        <v>208</v>
      </c>
    </row>
    <row r="6" spans="1:14">
      <c r="C6" t="s">
        <v>195</v>
      </c>
      <c r="D6" t="s">
        <v>200</v>
      </c>
      <c r="F6" s="57" t="s">
        <v>202</v>
      </c>
      <c r="G6" s="57"/>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50" t="s">
        <v>213</v>
      </c>
      <c r="B1" s="50"/>
      <c r="C1" s="50"/>
      <c r="D1" s="50"/>
      <c r="E1" s="50"/>
      <c r="F1" s="50"/>
    </row>
    <row r="2" spans="1:27">
      <c r="A2" s="83" t="s">
        <v>214</v>
      </c>
      <c r="B2" s="84"/>
      <c r="C2" s="84"/>
      <c r="D2" s="84"/>
      <c r="E2" s="84"/>
      <c r="F2" s="84"/>
      <c r="G2" s="84"/>
    </row>
    <row r="3" spans="1:27">
      <c r="A3" s="84"/>
      <c r="B3" s="84"/>
      <c r="C3" s="84"/>
      <c r="D3" s="84"/>
      <c r="E3" s="84"/>
      <c r="F3" s="84"/>
      <c r="G3" s="84"/>
    </row>
    <row r="4" spans="1:27">
      <c r="A4" s="84"/>
      <c r="B4" s="84"/>
      <c r="C4" s="84"/>
      <c r="D4" s="84"/>
      <c r="E4" s="84"/>
      <c r="F4" s="84"/>
      <c r="G4" s="84"/>
    </row>
    <row r="5" spans="1:27">
      <c r="A5" s="84"/>
      <c r="B5" s="84"/>
      <c r="C5" s="84"/>
      <c r="D5" s="84"/>
      <c r="E5" s="84"/>
      <c r="F5" s="84"/>
      <c r="G5" s="84"/>
    </row>
    <row r="6" spans="1:27">
      <c r="A6" s="84"/>
      <c r="B6" s="84"/>
      <c r="C6" s="84"/>
      <c r="D6" s="84"/>
      <c r="E6" s="84"/>
      <c r="F6" s="84"/>
      <c r="G6" s="84"/>
    </row>
    <row r="7" spans="1:27">
      <c r="A7" s="84"/>
      <c r="B7" s="84"/>
      <c r="C7" s="84"/>
      <c r="D7" s="84"/>
      <c r="E7" s="84"/>
      <c r="F7" s="84"/>
      <c r="G7" s="84"/>
    </row>
    <row r="8" spans="1:27">
      <c r="A8" s="84"/>
      <c r="B8" s="84"/>
      <c r="C8" s="84"/>
      <c r="D8" s="84"/>
      <c r="E8" s="84"/>
      <c r="F8" s="84"/>
      <c r="G8" s="84"/>
    </row>
    <row r="9" spans="1:27">
      <c r="A9" s="84"/>
      <c r="B9" s="84"/>
      <c r="C9" s="84"/>
      <c r="D9" s="84"/>
      <c r="E9" s="84"/>
      <c r="F9" s="84"/>
      <c r="G9" s="84"/>
    </row>
    <row r="10" spans="1:27">
      <c r="A10" s="84"/>
      <c r="B10" s="84"/>
      <c r="C10" s="84"/>
      <c r="D10" s="84"/>
      <c r="E10" s="84"/>
      <c r="F10" s="84"/>
      <c r="G10" s="84"/>
    </row>
    <row r="11" spans="1:27">
      <c r="A11" s="84"/>
      <c r="B11" s="84"/>
      <c r="C11" s="84"/>
      <c r="D11" s="84"/>
      <c r="E11" s="84"/>
      <c r="F11" s="84"/>
      <c r="G11" s="84"/>
    </row>
    <row r="12" spans="1:27">
      <c r="A12" s="84"/>
      <c r="B12" s="84"/>
      <c r="C12" s="84"/>
      <c r="D12" s="84"/>
      <c r="E12" s="84"/>
      <c r="F12" s="84"/>
      <c r="G12" s="84"/>
    </row>
    <row r="14" spans="1:27">
      <c r="E14" s="28" t="s">
        <v>215</v>
      </c>
      <c r="F14" s="85" t="s">
        <v>216</v>
      </c>
      <c r="G14" s="85"/>
      <c r="H14" s="85"/>
      <c r="I14" s="85"/>
      <c r="J14" s="85"/>
      <c r="K14" s="85"/>
      <c r="L14" s="85"/>
      <c r="M14" s="85"/>
      <c r="N14" s="85"/>
      <c r="O14" s="85"/>
      <c r="P14" s="85"/>
      <c r="Q14" s="85"/>
      <c r="R14" s="85"/>
      <c r="S14" s="85"/>
      <c r="T14" s="85"/>
      <c r="U14" s="85"/>
      <c r="V14" s="85"/>
      <c r="W14" s="85"/>
      <c r="X14" s="85"/>
      <c r="Y14" s="85"/>
      <c r="Z14" s="85"/>
      <c r="AA14" s="85"/>
    </row>
    <row r="15" spans="1:27">
      <c r="F15" s="85"/>
      <c r="G15" s="85"/>
      <c r="H15" s="85"/>
      <c r="I15" s="85"/>
      <c r="J15" s="85"/>
      <c r="K15" s="85"/>
      <c r="L15" s="85"/>
      <c r="M15" s="85"/>
      <c r="N15" s="85"/>
      <c r="O15" s="85"/>
      <c r="P15" s="85"/>
      <c r="Q15" s="85"/>
      <c r="R15" s="85"/>
      <c r="S15" s="85"/>
      <c r="T15" s="85"/>
      <c r="U15" s="85"/>
      <c r="V15" s="85"/>
      <c r="W15" s="85"/>
      <c r="X15" s="85"/>
      <c r="Y15" s="85"/>
      <c r="Z15" s="85"/>
      <c r="AA15" s="85"/>
    </row>
    <row r="17" spans="5:20">
      <c r="E17" s="28" t="s">
        <v>217</v>
      </c>
      <c r="F17" s="84" t="s">
        <v>219</v>
      </c>
      <c r="G17" s="84"/>
      <c r="H17" s="84"/>
      <c r="I17" s="84"/>
      <c r="J17" s="84"/>
      <c r="K17" s="84"/>
      <c r="L17" s="84"/>
      <c r="M17" s="84"/>
      <c r="N17" s="84"/>
      <c r="O17" s="84"/>
      <c r="P17" s="84"/>
      <c r="Q17" s="84"/>
      <c r="R17" s="87"/>
      <c r="S17" s="87"/>
      <c r="T17" s="87"/>
    </row>
    <row r="18" spans="5:20">
      <c r="F18" s="84"/>
      <c r="G18" s="84"/>
      <c r="H18" s="84"/>
      <c r="I18" s="84"/>
      <c r="J18" s="84"/>
      <c r="K18" s="84"/>
      <c r="L18" s="84"/>
      <c r="M18" s="84"/>
      <c r="N18" s="84"/>
      <c r="O18" s="84"/>
      <c r="P18" s="84"/>
      <c r="Q18" s="84"/>
      <c r="R18" s="87"/>
      <c r="S18" s="87"/>
      <c r="T18" s="87"/>
    </row>
    <row r="20" spans="5:20">
      <c r="E20" s="28" t="s">
        <v>218</v>
      </c>
      <c r="F20" s="85" t="s">
        <v>220</v>
      </c>
      <c r="G20" s="85"/>
      <c r="H20" s="85"/>
      <c r="I20" s="85"/>
      <c r="J20" s="85"/>
      <c r="K20" s="85"/>
      <c r="L20" s="85"/>
      <c r="M20" s="85"/>
      <c r="N20" s="85"/>
      <c r="O20" s="85"/>
      <c r="P20" s="85"/>
      <c r="Q20" s="85"/>
      <c r="R20" s="85"/>
      <c r="S20" s="85"/>
      <c r="T20" s="85"/>
    </row>
    <row r="21" spans="5:20">
      <c r="F21" s="85"/>
      <c r="G21" s="85"/>
      <c r="H21" s="85"/>
      <c r="I21" s="85"/>
      <c r="J21" s="85"/>
      <c r="K21" s="85"/>
      <c r="L21" s="85"/>
      <c r="M21" s="85"/>
      <c r="N21" s="85"/>
      <c r="O21" s="85"/>
      <c r="P21" s="85"/>
      <c r="Q21" s="85"/>
      <c r="R21" s="85"/>
      <c r="S21" s="85"/>
      <c r="T21" s="85"/>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97" t="s">
        <v>229</v>
      </c>
      <c r="B1" s="97"/>
      <c r="C1" s="97"/>
      <c r="D1" s="97"/>
      <c r="E1" s="97"/>
      <c r="F1" s="97"/>
      <c r="G1" s="97"/>
    </row>
    <row r="2" spans="1:7">
      <c r="A2" s="97"/>
      <c r="B2" s="97"/>
      <c r="C2" s="97"/>
      <c r="D2" s="97"/>
      <c r="E2" s="97"/>
      <c r="F2" s="97"/>
      <c r="G2" s="97"/>
    </row>
    <row r="3" spans="1:7">
      <c r="A3" s="98" t="s">
        <v>230</v>
      </c>
      <c r="B3" s="68"/>
      <c r="C3" s="68"/>
      <c r="D3" s="68"/>
      <c r="E3" s="68"/>
      <c r="F3" s="68"/>
      <c r="G3" s="68"/>
    </row>
    <row r="4" spans="1:7">
      <c r="A4" s="68"/>
      <c r="B4" s="68"/>
      <c r="C4" s="68"/>
      <c r="D4" s="68"/>
      <c r="E4" s="68"/>
      <c r="F4" s="68"/>
      <c r="G4" s="68"/>
    </row>
    <row r="5" spans="1:7">
      <c r="A5" s="68"/>
      <c r="B5" s="68"/>
      <c r="C5" s="68"/>
      <c r="D5" s="68"/>
      <c r="E5" s="68"/>
      <c r="F5" s="68"/>
      <c r="G5" s="68"/>
    </row>
    <row r="6" spans="1:7">
      <c r="A6" s="68"/>
      <c r="B6" s="68"/>
      <c r="C6" s="68"/>
      <c r="D6" s="68"/>
      <c r="E6" s="68"/>
      <c r="F6" s="68"/>
      <c r="G6" s="68"/>
    </row>
    <row r="7" spans="1:7">
      <c r="A7" s="68"/>
      <c r="B7" s="68"/>
      <c r="C7" s="68"/>
      <c r="D7" s="68"/>
      <c r="E7" s="68"/>
      <c r="F7" s="68"/>
      <c r="G7" s="68"/>
    </row>
    <row r="8" spans="1:7">
      <c r="A8" s="68"/>
      <c r="B8" s="68"/>
      <c r="C8" s="68"/>
      <c r="D8" s="68"/>
      <c r="E8" s="68"/>
      <c r="F8" s="68"/>
      <c r="G8" s="68"/>
    </row>
    <row r="9" spans="1:7">
      <c r="A9" s="68"/>
      <c r="B9" s="68"/>
      <c r="C9" s="68"/>
      <c r="D9" s="68"/>
      <c r="E9" s="68"/>
      <c r="F9" s="68"/>
      <c r="G9" s="68"/>
    </row>
    <row r="10" spans="1:7">
      <c r="A10" s="68"/>
      <c r="B10" s="68"/>
      <c r="C10" s="68"/>
      <c r="D10" s="68"/>
      <c r="E10" s="68"/>
      <c r="F10" s="68"/>
      <c r="G10" s="68"/>
    </row>
    <row r="11" spans="1:7">
      <c r="A11" s="68"/>
      <c r="B11" s="68"/>
      <c r="C11" s="68"/>
      <c r="D11" s="68"/>
      <c r="E11" s="68"/>
      <c r="F11" s="68"/>
      <c r="G11" s="68"/>
    </row>
    <row r="12" spans="1:7">
      <c r="A12" s="68"/>
      <c r="B12" s="68"/>
      <c r="C12" s="68"/>
      <c r="D12" s="68"/>
      <c r="E12" s="68"/>
      <c r="F12" s="68"/>
      <c r="G12" s="68"/>
    </row>
    <row r="13" spans="1:7">
      <c r="A13" s="68"/>
      <c r="B13" s="68"/>
      <c r="C13" s="68"/>
      <c r="D13" s="68"/>
      <c r="E13" s="68"/>
      <c r="F13" s="68"/>
      <c r="G13" s="68"/>
    </row>
    <row r="14" spans="1:7">
      <c r="A14" s="68"/>
      <c r="B14" s="68"/>
      <c r="C14" s="68"/>
      <c r="D14" s="68"/>
      <c r="E14" s="68"/>
      <c r="F14" s="68"/>
      <c r="G14" s="68"/>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57"/>
      <c r="C9" s="57"/>
      <c r="D9" s="57"/>
      <c r="E9" s="57"/>
      <c r="F9" s="57"/>
      <c r="G9" s="57"/>
      <c r="H9" s="57"/>
      <c r="I9" s="57"/>
      <c r="J9" s="57"/>
      <c r="K9" s="57"/>
      <c r="L9" s="57"/>
      <c r="M9" s="57"/>
      <c r="N9" s="57"/>
      <c r="O9" s="57"/>
      <c r="P9" s="57"/>
      <c r="Q9" s="57"/>
      <c r="R9" s="57"/>
      <c r="S9" s="57"/>
      <c r="T9" s="57"/>
    </row>
    <row r="10" spans="2:20">
      <c r="B10" s="57"/>
      <c r="C10" s="57"/>
      <c r="D10" s="57"/>
      <c r="E10" s="57"/>
      <c r="F10" s="57"/>
      <c r="G10" s="57"/>
      <c r="H10" s="57"/>
      <c r="I10" s="57"/>
      <c r="J10" s="57"/>
      <c r="K10" s="57"/>
      <c r="L10" s="57"/>
      <c r="M10" s="57"/>
      <c r="N10" s="57"/>
      <c r="O10" s="57"/>
      <c r="P10" s="57"/>
      <c r="Q10" s="57"/>
      <c r="R10" s="57"/>
      <c r="S10" s="57"/>
      <c r="T10" s="57"/>
    </row>
    <row r="11" spans="2:20">
      <c r="B11" s="57"/>
      <c r="C11" s="57"/>
      <c r="D11" s="57"/>
      <c r="E11" s="57"/>
      <c r="F11" s="57"/>
      <c r="G11" s="57"/>
      <c r="H11" s="57"/>
      <c r="I11" s="57"/>
      <c r="J11" s="57"/>
      <c r="K11" s="57"/>
      <c r="L11" s="57"/>
      <c r="M11" s="57"/>
      <c r="N11" s="57"/>
      <c r="O11" s="57"/>
      <c r="P11" s="57"/>
      <c r="Q11" s="57"/>
      <c r="R11" s="57"/>
      <c r="S11" s="57"/>
      <c r="T11" s="57"/>
    </row>
    <row r="12" spans="2:20">
      <c r="B12" s="57"/>
      <c r="C12" s="57"/>
      <c r="D12" s="57"/>
      <c r="E12" s="57"/>
      <c r="F12" s="57"/>
      <c r="G12" s="57"/>
      <c r="H12" s="57"/>
      <c r="I12" s="57"/>
      <c r="J12" s="57"/>
      <c r="K12" s="57"/>
      <c r="L12" s="57"/>
      <c r="M12" s="57"/>
      <c r="N12" s="57"/>
      <c r="O12" s="57"/>
      <c r="P12" s="57"/>
      <c r="Q12" s="57"/>
      <c r="R12" s="57"/>
      <c r="S12" s="57"/>
      <c r="T12" s="57"/>
    </row>
    <row r="13" spans="2:20">
      <c r="B13" s="57"/>
      <c r="C13" s="57"/>
      <c r="D13" s="57"/>
      <c r="E13" s="57"/>
      <c r="F13" s="57"/>
      <c r="G13" s="57"/>
      <c r="H13" s="57"/>
      <c r="I13" s="57"/>
      <c r="J13" s="57"/>
      <c r="K13" s="57"/>
      <c r="L13" s="57"/>
      <c r="M13" s="57"/>
      <c r="N13" s="57"/>
      <c r="O13" s="57"/>
      <c r="P13" s="57"/>
      <c r="Q13" s="57"/>
      <c r="R13" s="57"/>
      <c r="S13" s="57"/>
      <c r="T13" s="57"/>
    </row>
    <row r="14" spans="2:20">
      <c r="B14" s="57"/>
      <c r="C14" s="57"/>
      <c r="D14" s="57"/>
      <c r="E14" s="57"/>
      <c r="F14" s="57"/>
      <c r="G14" s="57"/>
      <c r="H14" s="57"/>
      <c r="I14" s="57"/>
      <c r="J14" s="57"/>
      <c r="K14" s="57"/>
      <c r="L14" s="57"/>
      <c r="M14" s="57"/>
      <c r="N14" s="57"/>
      <c r="O14" s="57"/>
      <c r="P14" s="57"/>
      <c r="Q14" s="57"/>
      <c r="R14" s="57"/>
      <c r="S14" s="57"/>
      <c r="T14" s="57"/>
    </row>
    <row r="15" spans="2:20">
      <c r="B15" s="57"/>
      <c r="C15" s="57"/>
      <c r="D15" s="57"/>
      <c r="E15" s="57"/>
      <c r="F15" s="57"/>
      <c r="G15" s="57"/>
      <c r="H15" s="57"/>
      <c r="I15" s="57"/>
      <c r="J15" s="57"/>
      <c r="K15" s="57"/>
      <c r="L15" s="57"/>
      <c r="M15" s="57"/>
      <c r="N15" s="57"/>
      <c r="O15" s="57"/>
      <c r="P15" s="57"/>
      <c r="Q15" s="57"/>
      <c r="R15" s="57"/>
      <c r="S15" s="57"/>
      <c r="T15" s="57"/>
    </row>
    <row r="16" spans="2:20">
      <c r="B16" s="57"/>
      <c r="C16" s="57"/>
      <c r="D16" s="57"/>
      <c r="E16" s="57"/>
      <c r="F16" s="57"/>
      <c r="G16" s="57"/>
      <c r="H16" s="57"/>
      <c r="I16" s="57"/>
      <c r="J16" s="57"/>
      <c r="K16" s="57"/>
      <c r="L16" s="57"/>
      <c r="M16" s="57"/>
      <c r="N16" s="57"/>
      <c r="O16" s="57"/>
      <c r="P16" s="57"/>
      <c r="Q16" s="57"/>
      <c r="R16" s="57"/>
      <c r="S16" s="57"/>
      <c r="T16" s="57"/>
    </row>
    <row r="17" spans="2:20">
      <c r="B17" s="57"/>
      <c r="C17" s="57"/>
      <c r="D17" s="57"/>
      <c r="E17" s="57"/>
      <c r="F17" s="57"/>
      <c r="G17" s="57"/>
      <c r="H17" s="57"/>
      <c r="I17" s="57"/>
      <c r="J17" s="57"/>
      <c r="K17" s="57"/>
      <c r="L17" s="57"/>
      <c r="M17" s="57"/>
      <c r="N17" s="57"/>
      <c r="O17" s="57"/>
      <c r="P17" s="57"/>
      <c r="Q17" s="57"/>
      <c r="R17" s="57"/>
      <c r="S17" s="57"/>
      <c r="T17" s="57"/>
    </row>
    <row r="18" spans="2:20">
      <c r="B18" s="57"/>
      <c r="C18" s="57"/>
      <c r="D18" s="57"/>
      <c r="E18" s="57"/>
      <c r="F18" s="57"/>
      <c r="G18" s="57"/>
      <c r="H18" s="57"/>
      <c r="I18" s="57"/>
      <c r="J18" s="57"/>
      <c r="K18" s="57"/>
      <c r="L18" s="57"/>
      <c r="M18" s="57"/>
      <c r="N18" s="57"/>
      <c r="O18" s="57"/>
      <c r="P18" s="57"/>
      <c r="Q18" s="57"/>
      <c r="R18" s="57"/>
      <c r="S18" s="57"/>
      <c r="T18" s="57"/>
    </row>
    <row r="19" spans="2:20">
      <c r="B19" s="57"/>
      <c r="C19" s="57"/>
      <c r="D19" s="57"/>
      <c r="E19" s="57"/>
      <c r="F19" s="57"/>
      <c r="G19" s="57"/>
      <c r="H19" s="57"/>
      <c r="I19" s="57"/>
      <c r="J19" s="57"/>
      <c r="K19" s="57"/>
      <c r="L19" s="57"/>
      <c r="M19" s="57"/>
      <c r="N19" s="57"/>
      <c r="O19" s="57"/>
      <c r="P19" s="57"/>
      <c r="Q19" s="57"/>
      <c r="R19" s="57"/>
      <c r="S19" s="57"/>
      <c r="T19" s="57"/>
    </row>
    <row r="20" spans="2:20">
      <c r="B20" s="57"/>
      <c r="C20" s="57"/>
      <c r="D20" s="57"/>
      <c r="E20" s="57"/>
      <c r="F20" s="57"/>
      <c r="G20" s="57"/>
      <c r="H20" s="57"/>
      <c r="I20" s="57"/>
      <c r="J20" s="57"/>
      <c r="K20" s="57"/>
      <c r="L20" s="57"/>
      <c r="M20" s="57"/>
      <c r="N20" s="57"/>
      <c r="O20" s="57"/>
      <c r="P20" s="57"/>
      <c r="Q20" s="57"/>
      <c r="R20" s="57"/>
      <c r="S20" s="57"/>
      <c r="T20" s="57"/>
    </row>
    <row r="21" spans="2:20">
      <c r="B21" s="57"/>
      <c r="C21" s="57"/>
      <c r="D21" s="57"/>
      <c r="E21" s="57"/>
      <c r="F21" s="57"/>
      <c r="G21" s="57"/>
      <c r="H21" s="57"/>
      <c r="I21" s="57"/>
      <c r="J21" s="57"/>
      <c r="K21" s="57"/>
      <c r="L21" s="57"/>
      <c r="M21" s="57"/>
      <c r="N21" s="57"/>
      <c r="O21" s="57"/>
      <c r="P21" s="57"/>
      <c r="Q21" s="57"/>
      <c r="R21" s="57"/>
      <c r="S21" s="57"/>
      <c r="T21" s="57"/>
    </row>
    <row r="22" spans="2:20">
      <c r="B22" s="57"/>
      <c r="C22" s="57"/>
      <c r="D22" s="57"/>
      <c r="E22" s="57"/>
      <c r="F22" s="57"/>
      <c r="G22" s="57"/>
      <c r="H22" s="57"/>
      <c r="I22" s="57"/>
      <c r="J22" s="57"/>
      <c r="K22" s="57"/>
      <c r="L22" s="57"/>
      <c r="M22" s="57"/>
      <c r="N22" s="57"/>
      <c r="O22" s="57"/>
      <c r="P22" s="57"/>
      <c r="Q22" s="57"/>
      <c r="R22" s="57"/>
      <c r="S22" s="57"/>
      <c r="T22" s="57"/>
    </row>
    <row r="23" spans="2:20">
      <c r="B23" s="57"/>
      <c r="C23" s="57"/>
      <c r="D23" s="57"/>
      <c r="E23" s="57"/>
      <c r="F23" s="57"/>
      <c r="G23" s="57"/>
      <c r="H23" s="57"/>
      <c r="I23" s="57"/>
      <c r="J23" s="57"/>
      <c r="K23" s="57"/>
      <c r="L23" s="57"/>
      <c r="M23" s="57"/>
      <c r="N23" s="57"/>
      <c r="O23" s="57"/>
      <c r="P23" s="57"/>
      <c r="Q23" s="57"/>
      <c r="R23" s="57"/>
      <c r="S23" s="57"/>
      <c r="T23" s="57"/>
    </row>
    <row r="24" spans="2:20">
      <c r="B24" s="57"/>
      <c r="C24" s="57"/>
      <c r="D24" s="57"/>
      <c r="E24" s="57"/>
      <c r="F24" s="57"/>
      <c r="G24" s="57"/>
      <c r="H24" s="57"/>
      <c r="I24" s="57"/>
      <c r="J24" s="57"/>
      <c r="K24" s="57"/>
      <c r="L24" s="57"/>
      <c r="M24" s="57"/>
      <c r="N24" s="57"/>
      <c r="O24" s="57"/>
      <c r="P24" s="57"/>
      <c r="Q24" s="57"/>
      <c r="R24" s="57"/>
      <c r="S24" s="57"/>
      <c r="T24" s="57"/>
    </row>
    <row r="25" spans="2:20">
      <c r="B25" s="57"/>
      <c r="C25" s="57"/>
      <c r="D25" s="57"/>
      <c r="E25" s="57"/>
      <c r="F25" s="57"/>
      <c r="G25" s="57"/>
      <c r="H25" s="57"/>
      <c r="I25" s="57"/>
      <c r="J25" s="57"/>
      <c r="K25" s="57"/>
      <c r="L25" s="57"/>
      <c r="M25" s="57"/>
      <c r="N25" s="57"/>
      <c r="O25" s="57"/>
      <c r="P25" s="57"/>
      <c r="Q25" s="57"/>
      <c r="R25" s="57"/>
      <c r="S25" s="57"/>
      <c r="T25" s="57"/>
    </row>
    <row r="26" spans="2:20">
      <c r="B26" s="57"/>
      <c r="C26" s="57"/>
      <c r="D26" s="57"/>
      <c r="E26" s="57"/>
      <c r="F26" s="57"/>
      <c r="G26" s="57"/>
      <c r="H26" s="57"/>
      <c r="I26" s="57"/>
      <c r="J26" s="57"/>
      <c r="K26" s="57"/>
      <c r="L26" s="57"/>
      <c r="M26" s="57"/>
      <c r="N26" s="57"/>
      <c r="O26" s="57"/>
      <c r="P26" s="57"/>
      <c r="Q26" s="57"/>
      <c r="R26" s="57"/>
      <c r="S26" s="57"/>
      <c r="T26" s="57"/>
    </row>
    <row r="27" spans="2:20">
      <c r="B27" s="57"/>
      <c r="C27" s="57"/>
      <c r="D27" s="57"/>
      <c r="E27" s="57"/>
      <c r="F27" s="57"/>
      <c r="G27" s="57"/>
      <c r="H27" s="57"/>
      <c r="I27" s="57"/>
      <c r="J27" s="57"/>
      <c r="K27" s="57"/>
      <c r="L27" s="57"/>
      <c r="M27" s="57"/>
      <c r="N27" s="57"/>
      <c r="O27" s="57"/>
      <c r="P27" s="57"/>
      <c r="Q27" s="57"/>
      <c r="R27" s="57"/>
      <c r="S27" s="57"/>
      <c r="T27" s="57"/>
    </row>
    <row r="28" spans="2:20">
      <c r="B28" s="57"/>
      <c r="C28" s="57"/>
      <c r="D28" s="57"/>
      <c r="E28" s="57"/>
      <c r="F28" s="57"/>
      <c r="G28" s="57"/>
      <c r="H28" s="57"/>
      <c r="I28" s="57"/>
      <c r="J28" s="57"/>
      <c r="K28" s="57"/>
      <c r="L28" s="57"/>
      <c r="M28" s="57"/>
      <c r="N28" s="57"/>
      <c r="O28" s="57"/>
      <c r="P28" s="57"/>
      <c r="Q28" s="57"/>
      <c r="R28" s="57"/>
      <c r="S28" s="57"/>
      <c r="T28" s="57"/>
    </row>
    <row r="29" spans="2:20">
      <c r="B29" s="57"/>
      <c r="C29" s="57"/>
      <c r="D29" s="57"/>
      <c r="E29" s="57"/>
      <c r="F29" s="57"/>
      <c r="G29" s="57"/>
      <c r="H29" s="57"/>
      <c r="I29" s="57"/>
      <c r="J29" s="57"/>
      <c r="K29" s="57"/>
      <c r="L29" s="57"/>
      <c r="M29" s="57"/>
      <c r="N29" s="57"/>
      <c r="O29" s="57"/>
      <c r="P29" s="57"/>
      <c r="Q29" s="57"/>
      <c r="R29" s="57"/>
      <c r="S29" s="57"/>
      <c r="T29" s="57"/>
    </row>
    <row r="30" spans="2:20">
      <c r="B30" s="57"/>
      <c r="C30" s="57"/>
      <c r="D30" s="57"/>
      <c r="E30" s="57"/>
      <c r="F30" s="57"/>
      <c r="G30" s="57"/>
      <c r="H30" s="57"/>
      <c r="I30" s="57"/>
      <c r="J30" s="57"/>
      <c r="K30" s="57"/>
      <c r="L30" s="57"/>
      <c r="M30" s="57"/>
      <c r="N30" s="57"/>
      <c r="O30" s="57"/>
      <c r="P30" s="57"/>
      <c r="Q30" s="57"/>
      <c r="R30" s="57"/>
      <c r="S30" s="57"/>
      <c r="T30" s="57"/>
    </row>
    <row r="31" spans="2:20">
      <c r="B31" s="57"/>
      <c r="C31" s="57"/>
      <c r="D31" s="57"/>
      <c r="E31" s="57"/>
      <c r="F31" s="57"/>
      <c r="G31" s="57"/>
      <c r="H31" s="57"/>
      <c r="I31" s="57"/>
      <c r="J31" s="57"/>
      <c r="K31" s="57"/>
      <c r="L31" s="57"/>
      <c r="M31" s="57"/>
      <c r="N31" s="57"/>
      <c r="O31" s="57"/>
      <c r="P31" s="57"/>
      <c r="Q31" s="57"/>
      <c r="R31" s="57"/>
      <c r="S31" s="57"/>
      <c r="T31" s="57"/>
    </row>
    <row r="32" spans="2:20">
      <c r="B32" s="57"/>
      <c r="C32" s="57"/>
      <c r="D32" s="57"/>
      <c r="E32" s="57"/>
      <c r="F32" s="57"/>
      <c r="G32" s="57"/>
      <c r="H32" s="57"/>
      <c r="I32" s="57"/>
      <c r="J32" s="57"/>
      <c r="K32" s="57"/>
      <c r="L32" s="57"/>
      <c r="M32" s="57"/>
      <c r="N32" s="57"/>
      <c r="O32" s="57"/>
      <c r="P32" s="57"/>
      <c r="Q32" s="57"/>
      <c r="R32" s="57"/>
      <c r="S32" s="57"/>
      <c r="T32" s="57"/>
    </row>
    <row r="33" spans="2:20">
      <c r="B33" s="57"/>
      <c r="C33" s="57"/>
      <c r="D33" s="57"/>
      <c r="E33" s="57"/>
      <c r="F33" s="57"/>
      <c r="G33" s="57"/>
      <c r="H33" s="57"/>
      <c r="I33" s="57"/>
      <c r="J33" s="57"/>
      <c r="K33" s="57"/>
      <c r="L33" s="57"/>
      <c r="M33" s="57"/>
      <c r="N33" s="57"/>
      <c r="O33" s="57"/>
      <c r="P33" s="57"/>
      <c r="Q33" s="57"/>
      <c r="R33" s="57"/>
      <c r="S33" s="57"/>
      <c r="T33" s="57"/>
    </row>
    <row r="34" spans="2:20">
      <c r="B34" s="57"/>
      <c r="C34" s="57"/>
      <c r="D34" s="57"/>
      <c r="E34" s="57"/>
      <c r="F34" s="57"/>
      <c r="G34" s="57"/>
      <c r="H34" s="57"/>
      <c r="I34" s="57"/>
      <c r="J34" s="57"/>
      <c r="K34" s="57"/>
      <c r="L34" s="57"/>
      <c r="M34" s="57"/>
      <c r="N34" s="57"/>
      <c r="O34" s="57"/>
      <c r="P34" s="57"/>
      <c r="Q34" s="57"/>
      <c r="R34" s="57"/>
      <c r="S34" s="57"/>
      <c r="T34" s="57"/>
    </row>
    <row r="35" spans="2:20">
      <c r="B35" s="57"/>
      <c r="C35" s="57"/>
      <c r="D35" s="57"/>
      <c r="E35" s="57"/>
      <c r="F35" s="57"/>
      <c r="G35" s="57"/>
      <c r="H35" s="57"/>
      <c r="I35" s="57"/>
      <c r="J35" s="57"/>
      <c r="K35" s="57"/>
      <c r="L35" s="57"/>
      <c r="M35" s="57"/>
      <c r="N35" s="57"/>
      <c r="O35" s="57"/>
      <c r="P35" s="57"/>
      <c r="Q35" s="57"/>
      <c r="R35" s="57"/>
      <c r="S35" s="57"/>
      <c r="T35" s="57"/>
    </row>
    <row r="36" spans="2:20">
      <c r="B36" s="57"/>
      <c r="C36" s="57"/>
      <c r="D36" s="57"/>
      <c r="E36" s="57"/>
      <c r="F36" s="57"/>
      <c r="G36" s="57"/>
      <c r="H36" s="57"/>
      <c r="I36" s="57"/>
      <c r="J36" s="57"/>
      <c r="K36" s="57"/>
      <c r="L36" s="57"/>
      <c r="M36" s="57"/>
      <c r="N36" s="57"/>
      <c r="O36" s="57"/>
      <c r="P36" s="57"/>
      <c r="Q36" s="57"/>
      <c r="R36" s="57"/>
      <c r="S36" s="57"/>
      <c r="T36" s="57"/>
    </row>
    <row r="37" spans="2:20">
      <c r="B37" s="57"/>
      <c r="C37" s="57"/>
      <c r="D37" s="57"/>
      <c r="E37" s="57"/>
      <c r="F37" s="57"/>
      <c r="G37" s="57"/>
      <c r="H37" s="57"/>
      <c r="I37" s="57"/>
      <c r="J37" s="57"/>
      <c r="K37" s="57"/>
      <c r="L37" s="57"/>
      <c r="M37" s="57"/>
      <c r="N37" s="57"/>
      <c r="O37" s="57"/>
      <c r="P37" s="57"/>
      <c r="Q37" s="57"/>
      <c r="R37" s="57"/>
      <c r="S37" s="57"/>
      <c r="T37" s="57"/>
    </row>
    <row r="38" spans="2:20">
      <c r="B38" s="57"/>
      <c r="C38" s="57"/>
      <c r="D38" s="57"/>
      <c r="E38" s="57"/>
      <c r="F38" s="57"/>
      <c r="G38" s="57"/>
      <c r="H38" s="57"/>
      <c r="I38" s="57"/>
      <c r="J38" s="57"/>
      <c r="K38" s="57"/>
      <c r="L38" s="57"/>
      <c r="M38" s="57"/>
      <c r="N38" s="57"/>
      <c r="O38" s="57"/>
      <c r="P38" s="57"/>
      <c r="Q38" s="57"/>
      <c r="R38" s="57"/>
      <c r="S38" s="57"/>
      <c r="T38" s="57"/>
    </row>
    <row r="39" spans="2:20">
      <c r="B39" s="57"/>
      <c r="C39" s="57"/>
      <c r="D39" s="57"/>
      <c r="E39" s="57"/>
      <c r="F39" s="57"/>
      <c r="G39" s="57"/>
      <c r="H39" s="57"/>
      <c r="I39" s="57"/>
      <c r="J39" s="57"/>
      <c r="K39" s="57"/>
      <c r="L39" s="57"/>
      <c r="M39" s="57"/>
      <c r="N39" s="57"/>
      <c r="O39" s="57"/>
      <c r="P39" s="57"/>
      <c r="Q39" s="57"/>
      <c r="R39" s="57"/>
      <c r="S39" s="57"/>
      <c r="T39" s="57"/>
    </row>
    <row r="40" spans="2:20">
      <c r="B40" s="57"/>
      <c r="C40" s="57"/>
      <c r="D40" s="57"/>
      <c r="E40" s="57"/>
      <c r="F40" s="57"/>
      <c r="G40" s="57"/>
      <c r="H40" s="57"/>
      <c r="I40" s="57"/>
      <c r="J40" s="57"/>
      <c r="K40" s="57"/>
      <c r="L40" s="57"/>
      <c r="M40" s="57"/>
      <c r="N40" s="57"/>
      <c r="O40" s="57"/>
      <c r="P40" s="57"/>
      <c r="Q40" s="57"/>
      <c r="R40" s="57"/>
      <c r="S40" s="57"/>
      <c r="T40" s="57"/>
    </row>
    <row r="41" spans="2:20">
      <c r="B41" s="57"/>
      <c r="C41" s="57"/>
      <c r="D41" s="57"/>
      <c r="E41" s="57"/>
      <c r="F41" s="57"/>
      <c r="G41" s="57"/>
      <c r="H41" s="57"/>
      <c r="I41" s="57"/>
      <c r="J41" s="57"/>
      <c r="K41" s="57"/>
      <c r="L41" s="57"/>
      <c r="M41" s="57"/>
      <c r="N41" s="57"/>
      <c r="O41" s="57"/>
      <c r="P41" s="57"/>
      <c r="Q41" s="57"/>
      <c r="R41" s="57"/>
      <c r="S41" s="57"/>
      <c r="T41" s="57"/>
    </row>
    <row r="42" spans="2:20">
      <c r="B42" s="57"/>
      <c r="C42" s="57"/>
      <c r="D42" s="57"/>
      <c r="E42" s="57"/>
      <c r="F42" s="57"/>
      <c r="G42" s="57"/>
      <c r="H42" s="57"/>
      <c r="I42" s="57"/>
      <c r="J42" s="57"/>
      <c r="K42" s="57"/>
      <c r="L42" s="57"/>
      <c r="M42" s="57"/>
      <c r="N42" s="57"/>
      <c r="O42" s="57"/>
      <c r="P42" s="57"/>
      <c r="Q42" s="57"/>
      <c r="R42" s="57"/>
      <c r="S42" s="57"/>
      <c r="T42" s="57"/>
    </row>
    <row r="45" spans="2:20">
      <c r="B45" s="57"/>
      <c r="C45" s="57"/>
      <c r="D45" s="57"/>
      <c r="E45" s="57"/>
      <c r="F45" s="57"/>
      <c r="G45" s="57"/>
      <c r="H45" s="57"/>
      <c r="I45" s="57"/>
      <c r="J45" s="57"/>
      <c r="K45" s="57"/>
      <c r="L45" s="57"/>
      <c r="M45" s="57"/>
      <c r="N45" s="57"/>
      <c r="O45" s="57"/>
      <c r="P45" s="57"/>
      <c r="Q45" s="57"/>
      <c r="R45" s="57"/>
    </row>
    <row r="46" spans="2:20">
      <c r="B46" s="57"/>
      <c r="C46" s="57"/>
      <c r="D46" s="57"/>
      <c r="E46" s="57"/>
      <c r="F46" s="57"/>
      <c r="G46" s="57"/>
      <c r="H46" s="57"/>
      <c r="I46" s="57"/>
      <c r="J46" s="57"/>
      <c r="K46" s="57"/>
      <c r="L46" s="57"/>
      <c r="M46" s="57"/>
      <c r="N46" s="57"/>
      <c r="O46" s="57"/>
      <c r="P46" s="57"/>
      <c r="Q46" s="57"/>
      <c r="R46" s="57"/>
    </row>
    <row r="47" spans="2:20">
      <c r="B47" s="57"/>
      <c r="C47" s="57"/>
      <c r="D47" s="57"/>
      <c r="E47" s="57"/>
      <c r="F47" s="57"/>
      <c r="G47" s="57"/>
      <c r="H47" s="57"/>
      <c r="I47" s="57"/>
      <c r="J47" s="57"/>
      <c r="K47" s="57"/>
      <c r="L47" s="57"/>
      <c r="M47" s="57"/>
      <c r="N47" s="57"/>
      <c r="O47" s="57"/>
      <c r="P47" s="57"/>
      <c r="Q47" s="57"/>
      <c r="R47" s="57"/>
    </row>
    <row r="48" spans="2:20">
      <c r="B48" s="57"/>
      <c r="C48" s="57"/>
      <c r="D48" s="57"/>
      <c r="E48" s="57"/>
      <c r="F48" s="57"/>
      <c r="G48" s="57"/>
      <c r="H48" s="57"/>
      <c r="I48" s="57"/>
      <c r="J48" s="57"/>
      <c r="K48" s="57"/>
      <c r="L48" s="57"/>
      <c r="M48" s="57"/>
      <c r="N48" s="57"/>
      <c r="O48" s="57"/>
      <c r="P48" s="57"/>
      <c r="Q48" s="57"/>
      <c r="R48" s="57"/>
    </row>
    <row r="49" spans="2:18">
      <c r="B49" s="57"/>
      <c r="C49" s="57"/>
      <c r="D49" s="57"/>
      <c r="E49" s="57"/>
      <c r="F49" s="57"/>
      <c r="G49" s="57"/>
      <c r="H49" s="57"/>
      <c r="I49" s="57"/>
      <c r="J49" s="57"/>
      <c r="K49" s="57"/>
      <c r="L49" s="57"/>
      <c r="M49" s="57"/>
      <c r="N49" s="57"/>
      <c r="O49" s="57"/>
      <c r="P49" s="57"/>
      <c r="Q49" s="57"/>
      <c r="R49" s="57"/>
    </row>
    <row r="50" spans="2:18">
      <c r="B50" s="57"/>
      <c r="C50" s="57"/>
      <c r="D50" s="57"/>
      <c r="E50" s="57"/>
      <c r="F50" s="57"/>
      <c r="G50" s="57"/>
      <c r="H50" s="57"/>
      <c r="I50" s="57"/>
      <c r="J50" s="57"/>
      <c r="K50" s="57"/>
      <c r="L50" s="57"/>
      <c r="M50" s="57"/>
      <c r="N50" s="57"/>
      <c r="O50" s="57"/>
      <c r="P50" s="57"/>
      <c r="Q50" s="57"/>
      <c r="R50" s="57"/>
    </row>
    <row r="51" spans="2:18">
      <c r="B51" s="57"/>
      <c r="C51" s="57"/>
      <c r="D51" s="57"/>
      <c r="E51" s="57"/>
      <c r="F51" s="57"/>
      <c r="G51" s="57"/>
      <c r="H51" s="57"/>
      <c r="I51" s="57"/>
      <c r="J51" s="57"/>
      <c r="K51" s="57"/>
      <c r="L51" s="57"/>
      <c r="M51" s="57"/>
      <c r="N51" s="57"/>
      <c r="O51" s="57"/>
      <c r="P51" s="57"/>
      <c r="Q51" s="57"/>
      <c r="R51" s="57"/>
    </row>
    <row r="52" spans="2:18">
      <c r="B52" s="57"/>
      <c r="C52" s="57"/>
      <c r="D52" s="57"/>
      <c r="E52" s="57"/>
      <c r="F52" s="57"/>
      <c r="G52" s="57"/>
      <c r="H52" s="57"/>
      <c r="I52" s="57"/>
      <c r="J52" s="57"/>
      <c r="K52" s="57"/>
      <c r="L52" s="57"/>
      <c r="M52" s="57"/>
      <c r="N52" s="57"/>
      <c r="O52" s="57"/>
      <c r="P52" s="57"/>
      <c r="Q52" s="57"/>
      <c r="R52" s="57"/>
    </row>
    <row r="53" spans="2:18">
      <c r="B53" s="57"/>
      <c r="C53" s="57"/>
      <c r="D53" s="57"/>
      <c r="E53" s="57"/>
      <c r="F53" s="57"/>
      <c r="G53" s="57"/>
      <c r="H53" s="57"/>
      <c r="I53" s="57"/>
      <c r="J53" s="57"/>
      <c r="K53" s="57"/>
      <c r="L53" s="57"/>
      <c r="M53" s="57"/>
      <c r="N53" s="57"/>
      <c r="O53" s="57"/>
      <c r="P53" s="57"/>
      <c r="Q53" s="57"/>
      <c r="R53" s="57"/>
    </row>
    <row r="54" spans="2:18">
      <c r="B54" s="57"/>
      <c r="C54" s="57"/>
      <c r="D54" s="57"/>
      <c r="E54" s="57"/>
      <c r="F54" s="57"/>
      <c r="G54" s="57"/>
      <c r="H54" s="57"/>
      <c r="I54" s="57"/>
      <c r="J54" s="57"/>
      <c r="K54" s="57"/>
      <c r="L54" s="57"/>
      <c r="M54" s="57"/>
      <c r="N54" s="57"/>
      <c r="O54" s="57"/>
      <c r="P54" s="57"/>
      <c r="Q54" s="57"/>
      <c r="R54" s="57"/>
    </row>
    <row r="55" spans="2:18">
      <c r="B55" s="57"/>
      <c r="C55" s="57"/>
      <c r="D55" s="57"/>
      <c r="E55" s="57"/>
      <c r="F55" s="57"/>
      <c r="G55" s="57"/>
      <c r="H55" s="57"/>
      <c r="I55" s="57"/>
      <c r="J55" s="57"/>
      <c r="K55" s="57"/>
      <c r="L55" s="57"/>
      <c r="M55" s="57"/>
      <c r="N55" s="57"/>
      <c r="O55" s="57"/>
      <c r="P55" s="57"/>
      <c r="Q55" s="57"/>
      <c r="R55" s="57"/>
    </row>
    <row r="56" spans="2:18">
      <c r="B56" s="57"/>
      <c r="C56" s="57"/>
      <c r="D56" s="57"/>
      <c r="E56" s="57"/>
      <c r="F56" s="57"/>
      <c r="G56" s="57"/>
      <c r="H56" s="57"/>
      <c r="I56" s="57"/>
      <c r="J56" s="57"/>
      <c r="K56" s="57"/>
      <c r="L56" s="57"/>
      <c r="M56" s="57"/>
      <c r="N56" s="57"/>
      <c r="O56" s="57"/>
      <c r="P56" s="57"/>
      <c r="Q56" s="57"/>
      <c r="R56" s="57"/>
    </row>
    <row r="57" spans="2:18">
      <c r="B57" s="57"/>
      <c r="C57" s="57"/>
      <c r="D57" s="57"/>
      <c r="E57" s="57"/>
      <c r="F57" s="57"/>
      <c r="G57" s="57"/>
      <c r="H57" s="57"/>
      <c r="I57" s="57"/>
      <c r="J57" s="57"/>
      <c r="K57" s="57"/>
      <c r="L57" s="57"/>
      <c r="M57" s="57"/>
      <c r="N57" s="57"/>
      <c r="O57" s="57"/>
      <c r="P57" s="57"/>
      <c r="Q57" s="57"/>
      <c r="R57" s="57"/>
    </row>
    <row r="58" spans="2:18">
      <c r="B58" s="57"/>
      <c r="C58" s="57"/>
      <c r="D58" s="57"/>
      <c r="E58" s="57"/>
      <c r="F58" s="57"/>
      <c r="G58" s="57"/>
      <c r="H58" s="57"/>
      <c r="I58" s="57"/>
      <c r="J58" s="57"/>
      <c r="K58" s="57"/>
      <c r="L58" s="57"/>
      <c r="M58" s="57"/>
      <c r="N58" s="57"/>
      <c r="O58" s="57"/>
      <c r="P58" s="57"/>
      <c r="Q58" s="57"/>
      <c r="R58" s="57"/>
    </row>
    <row r="59" spans="2:18">
      <c r="B59" s="57"/>
      <c r="C59" s="57"/>
      <c r="D59" s="57"/>
      <c r="E59" s="57"/>
      <c r="F59" s="57"/>
      <c r="G59" s="57"/>
      <c r="H59" s="57"/>
      <c r="I59" s="57"/>
      <c r="J59" s="57"/>
      <c r="K59" s="57"/>
      <c r="L59" s="57"/>
      <c r="M59" s="57"/>
      <c r="N59" s="57"/>
      <c r="O59" s="57"/>
      <c r="P59" s="57"/>
      <c r="Q59" s="57"/>
      <c r="R59" s="57"/>
    </row>
    <row r="60" spans="2:18">
      <c r="B60" s="57"/>
      <c r="C60" s="57"/>
      <c r="D60" s="57"/>
      <c r="E60" s="57"/>
      <c r="F60" s="57"/>
      <c r="G60" s="57"/>
      <c r="H60" s="57"/>
      <c r="I60" s="57"/>
      <c r="J60" s="57"/>
      <c r="K60" s="57"/>
      <c r="L60" s="57"/>
      <c r="M60" s="57"/>
      <c r="N60" s="57"/>
      <c r="O60" s="57"/>
      <c r="P60" s="57"/>
      <c r="Q60" s="57"/>
      <c r="R60" s="57"/>
    </row>
    <row r="61" spans="2:18">
      <c r="B61" s="57"/>
      <c r="C61" s="57"/>
      <c r="D61" s="57"/>
      <c r="E61" s="57"/>
      <c r="F61" s="57"/>
      <c r="G61" s="57"/>
      <c r="H61" s="57"/>
      <c r="I61" s="57"/>
      <c r="J61" s="57"/>
      <c r="K61" s="57"/>
      <c r="L61" s="57"/>
      <c r="M61" s="57"/>
      <c r="N61" s="57"/>
      <c r="O61" s="57"/>
      <c r="P61" s="57"/>
      <c r="Q61" s="57"/>
      <c r="R61" s="57"/>
    </row>
    <row r="62" spans="2:18">
      <c r="B62" s="57"/>
      <c r="C62" s="57"/>
      <c r="D62" s="57"/>
      <c r="E62" s="57"/>
      <c r="F62" s="57"/>
      <c r="G62" s="57"/>
      <c r="H62" s="57"/>
      <c r="I62" s="57"/>
      <c r="J62" s="57"/>
      <c r="K62" s="57"/>
      <c r="L62" s="57"/>
      <c r="M62" s="57"/>
      <c r="N62" s="57"/>
      <c r="O62" s="57"/>
      <c r="P62" s="57"/>
      <c r="Q62" s="57"/>
      <c r="R62" s="57"/>
    </row>
    <row r="63" spans="2:18">
      <c r="B63" s="57"/>
      <c r="C63" s="57"/>
      <c r="D63" s="57"/>
      <c r="E63" s="57"/>
      <c r="F63" s="57"/>
      <c r="G63" s="57"/>
      <c r="H63" s="57"/>
      <c r="I63" s="57"/>
      <c r="J63" s="57"/>
      <c r="K63" s="57"/>
      <c r="L63" s="57"/>
      <c r="M63" s="57"/>
      <c r="N63" s="57"/>
      <c r="O63" s="57"/>
      <c r="P63" s="57"/>
      <c r="Q63" s="57"/>
      <c r="R63" s="57"/>
    </row>
    <row r="64" spans="2:18">
      <c r="B64" s="57"/>
      <c r="C64" s="57"/>
      <c r="D64" s="57"/>
      <c r="E64" s="57"/>
      <c r="F64" s="57"/>
      <c r="G64" s="57"/>
      <c r="H64" s="57"/>
      <c r="I64" s="57"/>
      <c r="J64" s="57"/>
      <c r="K64" s="57"/>
      <c r="L64" s="57"/>
      <c r="M64" s="57"/>
      <c r="N64" s="57"/>
      <c r="O64" s="57"/>
      <c r="P64" s="57"/>
      <c r="Q64" s="57"/>
      <c r="R64" s="57"/>
    </row>
    <row r="65" spans="2:18">
      <c r="B65" s="57"/>
      <c r="C65" s="57"/>
      <c r="D65" s="57"/>
      <c r="E65" s="57"/>
      <c r="F65" s="57"/>
      <c r="G65" s="57"/>
      <c r="H65" s="57"/>
      <c r="I65" s="57"/>
      <c r="J65" s="57"/>
      <c r="K65" s="57"/>
      <c r="L65" s="57"/>
      <c r="M65" s="57"/>
      <c r="N65" s="57"/>
      <c r="O65" s="57"/>
      <c r="P65" s="57"/>
      <c r="Q65" s="57"/>
      <c r="R65" s="57"/>
    </row>
    <row r="66" spans="2:18">
      <c r="B66" s="57"/>
      <c r="C66" s="57"/>
      <c r="D66" s="57"/>
      <c r="E66" s="57"/>
      <c r="F66" s="57"/>
      <c r="G66" s="57"/>
      <c r="H66" s="57"/>
      <c r="I66" s="57"/>
      <c r="J66" s="57"/>
      <c r="K66" s="57"/>
      <c r="L66" s="57"/>
      <c r="M66" s="57"/>
      <c r="N66" s="57"/>
      <c r="O66" s="57"/>
      <c r="P66" s="57"/>
      <c r="Q66" s="57"/>
      <c r="R66" s="57"/>
    </row>
    <row r="67" spans="2:18">
      <c r="B67" s="57"/>
      <c r="C67" s="57"/>
      <c r="D67" s="57"/>
      <c r="E67" s="57"/>
      <c r="F67" s="57"/>
      <c r="G67" s="57"/>
      <c r="H67" s="57"/>
      <c r="I67" s="57"/>
      <c r="J67" s="57"/>
      <c r="K67" s="57"/>
      <c r="L67" s="57"/>
      <c r="M67" s="57"/>
      <c r="N67" s="57"/>
      <c r="O67" s="57"/>
      <c r="P67" s="57"/>
      <c r="Q67" s="57"/>
      <c r="R67" s="57"/>
    </row>
    <row r="68" spans="2:18">
      <c r="B68" s="57"/>
      <c r="C68" s="57"/>
      <c r="D68" s="57"/>
      <c r="E68" s="57"/>
      <c r="F68" s="57"/>
      <c r="G68" s="57"/>
      <c r="H68" s="57"/>
      <c r="I68" s="57"/>
      <c r="J68" s="57"/>
      <c r="K68" s="57"/>
      <c r="L68" s="57"/>
      <c r="M68" s="57"/>
      <c r="N68" s="57"/>
      <c r="O68" s="57"/>
      <c r="P68" s="57"/>
      <c r="Q68" s="57"/>
      <c r="R68" s="57"/>
    </row>
    <row r="69" spans="2:18">
      <c r="B69" s="57"/>
      <c r="C69" s="57"/>
      <c r="D69" s="57"/>
      <c r="E69" s="57"/>
      <c r="F69" s="57"/>
      <c r="G69" s="57"/>
      <c r="H69" s="57"/>
      <c r="I69" s="57"/>
      <c r="J69" s="57"/>
      <c r="K69" s="57"/>
      <c r="L69" s="57"/>
      <c r="M69" s="57"/>
      <c r="N69" s="57"/>
      <c r="O69" s="57"/>
      <c r="P69" s="57"/>
      <c r="Q69" s="57"/>
      <c r="R69" s="57"/>
    </row>
    <row r="70" spans="2:18">
      <c r="B70" s="57"/>
      <c r="C70" s="57"/>
      <c r="D70" s="57"/>
      <c r="E70" s="57"/>
      <c r="F70" s="57"/>
      <c r="G70" s="57"/>
      <c r="H70" s="57"/>
      <c r="I70" s="57"/>
      <c r="J70" s="57"/>
      <c r="K70" s="57"/>
      <c r="L70" s="57"/>
      <c r="M70" s="57"/>
      <c r="N70" s="57"/>
      <c r="O70" s="57"/>
      <c r="P70" s="57"/>
      <c r="Q70" s="57"/>
      <c r="R70" s="57"/>
    </row>
    <row r="71" spans="2:18">
      <c r="B71" s="57"/>
      <c r="C71" s="57"/>
      <c r="D71" s="57"/>
      <c r="E71" s="57"/>
      <c r="F71" s="57"/>
      <c r="G71" s="57"/>
      <c r="H71" s="57"/>
      <c r="I71" s="57"/>
      <c r="J71" s="57"/>
      <c r="K71" s="57"/>
      <c r="L71" s="57"/>
      <c r="M71" s="57"/>
      <c r="N71" s="57"/>
      <c r="O71" s="57"/>
      <c r="P71" s="57"/>
      <c r="Q71" s="57"/>
      <c r="R71" s="57"/>
    </row>
    <row r="72" spans="2:18">
      <c r="B72" s="57"/>
      <c r="C72" s="57"/>
      <c r="D72" s="57"/>
      <c r="E72" s="57"/>
      <c r="F72" s="57"/>
      <c r="G72" s="57"/>
      <c r="H72" s="57"/>
      <c r="I72" s="57"/>
      <c r="J72" s="57"/>
      <c r="K72" s="57"/>
      <c r="L72" s="57"/>
      <c r="M72" s="57"/>
      <c r="N72" s="57"/>
      <c r="O72" s="57"/>
      <c r="P72" s="57"/>
      <c r="Q72" s="57"/>
      <c r="R72" s="57"/>
    </row>
    <row r="101" spans="3:17">
      <c r="C101" s="57"/>
      <c r="D101" s="57"/>
      <c r="E101" s="57"/>
      <c r="F101" s="57"/>
      <c r="G101" s="57"/>
      <c r="H101" s="57"/>
      <c r="I101" s="57"/>
      <c r="J101" s="57"/>
      <c r="K101" s="57"/>
      <c r="L101" s="57"/>
      <c r="M101" s="57"/>
      <c r="N101" s="57"/>
      <c r="O101" s="57"/>
      <c r="P101" s="57"/>
      <c r="Q101" s="57"/>
    </row>
    <row r="102" spans="3:17">
      <c r="C102" s="57"/>
      <c r="D102" s="57"/>
      <c r="E102" s="57"/>
      <c r="F102" s="57"/>
      <c r="G102" s="57"/>
      <c r="H102" s="57"/>
      <c r="I102" s="57"/>
      <c r="J102" s="57"/>
      <c r="K102" s="57"/>
      <c r="L102" s="57"/>
      <c r="M102" s="57"/>
      <c r="N102" s="57"/>
      <c r="O102" s="57"/>
      <c r="P102" s="57"/>
      <c r="Q102" s="57"/>
    </row>
    <row r="103" spans="3:17">
      <c r="C103" s="57"/>
      <c r="D103" s="57"/>
      <c r="E103" s="57"/>
      <c r="F103" s="57"/>
      <c r="G103" s="57"/>
      <c r="H103" s="57"/>
      <c r="I103" s="57"/>
      <c r="J103" s="57"/>
      <c r="K103" s="57"/>
      <c r="L103" s="57"/>
      <c r="M103" s="57"/>
      <c r="N103" s="57"/>
      <c r="O103" s="57"/>
      <c r="P103" s="57"/>
      <c r="Q103" s="57"/>
    </row>
    <row r="104" spans="3:17">
      <c r="C104" s="57"/>
      <c r="D104" s="57"/>
      <c r="E104" s="57"/>
      <c r="F104" s="57"/>
      <c r="G104" s="57"/>
      <c r="H104" s="57"/>
      <c r="I104" s="57"/>
      <c r="J104" s="57"/>
      <c r="K104" s="57"/>
      <c r="L104" s="57"/>
      <c r="M104" s="57"/>
      <c r="N104" s="57"/>
      <c r="O104" s="57"/>
      <c r="P104" s="57"/>
      <c r="Q104" s="57"/>
    </row>
    <row r="105" spans="3:17">
      <c r="C105" s="57"/>
      <c r="D105" s="57"/>
      <c r="E105" s="57"/>
      <c r="F105" s="57"/>
      <c r="G105" s="57"/>
      <c r="H105" s="57"/>
      <c r="I105" s="57"/>
      <c r="J105" s="57"/>
      <c r="K105" s="57"/>
      <c r="L105" s="57"/>
      <c r="M105" s="57"/>
      <c r="N105" s="57"/>
      <c r="O105" s="57"/>
      <c r="P105" s="57"/>
      <c r="Q105" s="57"/>
    </row>
    <row r="106" spans="3:17">
      <c r="C106" s="57"/>
      <c r="D106" s="57"/>
      <c r="E106" s="57"/>
      <c r="F106" s="57"/>
      <c r="G106" s="57"/>
      <c r="H106" s="57"/>
      <c r="I106" s="57"/>
      <c r="J106" s="57"/>
      <c r="K106" s="57"/>
      <c r="L106" s="57"/>
      <c r="M106" s="57"/>
      <c r="N106" s="57"/>
      <c r="O106" s="57"/>
      <c r="P106" s="57"/>
      <c r="Q106" s="57"/>
    </row>
    <row r="107" spans="3:17">
      <c r="C107" s="57"/>
      <c r="D107" s="57"/>
      <c r="E107" s="57"/>
      <c r="F107" s="57"/>
      <c r="G107" s="57"/>
      <c r="H107" s="57"/>
      <c r="I107" s="57"/>
      <c r="J107" s="57"/>
      <c r="K107" s="57"/>
      <c r="L107" s="57"/>
      <c r="M107" s="57"/>
      <c r="N107" s="57"/>
      <c r="O107" s="57"/>
      <c r="P107" s="57"/>
      <c r="Q107" s="57"/>
    </row>
    <row r="108" spans="3:17">
      <c r="C108" s="57"/>
      <c r="D108" s="57"/>
      <c r="E108" s="57"/>
      <c r="F108" s="57"/>
      <c r="G108" s="57"/>
      <c r="H108" s="57"/>
      <c r="I108" s="57"/>
      <c r="J108" s="57"/>
      <c r="K108" s="57"/>
      <c r="L108" s="57"/>
      <c r="M108" s="57"/>
      <c r="N108" s="57"/>
      <c r="O108" s="57"/>
      <c r="P108" s="57"/>
      <c r="Q108" s="57"/>
    </row>
    <row r="109" spans="3:17">
      <c r="C109" s="57"/>
      <c r="D109" s="57"/>
      <c r="E109" s="57"/>
      <c r="F109" s="57"/>
      <c r="G109" s="57"/>
      <c r="H109" s="57"/>
      <c r="I109" s="57"/>
      <c r="J109" s="57"/>
      <c r="K109" s="57"/>
      <c r="L109" s="57"/>
      <c r="M109" s="57"/>
      <c r="N109" s="57"/>
      <c r="O109" s="57"/>
      <c r="P109" s="57"/>
      <c r="Q109" s="57"/>
    </row>
    <row r="110" spans="3:17">
      <c r="C110" s="57"/>
      <c r="D110" s="57"/>
      <c r="E110" s="57"/>
      <c r="F110" s="57"/>
      <c r="G110" s="57"/>
      <c r="H110" s="57"/>
      <c r="I110" s="57"/>
      <c r="J110" s="57"/>
      <c r="K110" s="57"/>
      <c r="L110" s="57"/>
      <c r="M110" s="57"/>
      <c r="N110" s="57"/>
      <c r="O110" s="57"/>
      <c r="P110" s="57"/>
      <c r="Q110" s="57"/>
    </row>
    <row r="111" spans="3:17">
      <c r="C111" s="57"/>
      <c r="D111" s="57"/>
      <c r="E111" s="57"/>
      <c r="F111" s="57"/>
      <c r="G111" s="57"/>
      <c r="H111" s="57"/>
      <c r="I111" s="57"/>
      <c r="J111" s="57"/>
      <c r="K111" s="57"/>
      <c r="L111" s="57"/>
      <c r="M111" s="57"/>
      <c r="N111" s="57"/>
      <c r="O111" s="57"/>
      <c r="P111" s="57"/>
      <c r="Q111" s="57"/>
    </row>
    <row r="112" spans="3:17">
      <c r="C112" s="57"/>
      <c r="D112" s="57"/>
      <c r="E112" s="57"/>
      <c r="F112" s="57"/>
      <c r="G112" s="57"/>
      <c r="H112" s="57"/>
      <c r="I112" s="57"/>
      <c r="J112" s="57"/>
      <c r="K112" s="57"/>
      <c r="L112" s="57"/>
      <c r="M112" s="57"/>
      <c r="N112" s="57"/>
      <c r="O112" s="57"/>
      <c r="P112" s="57"/>
      <c r="Q112" s="57"/>
    </row>
    <row r="113" spans="3:17">
      <c r="C113" s="57"/>
      <c r="D113" s="57"/>
      <c r="E113" s="57"/>
      <c r="F113" s="57"/>
      <c r="G113" s="57"/>
      <c r="H113" s="57"/>
      <c r="I113" s="57"/>
      <c r="J113" s="57"/>
      <c r="K113" s="57"/>
      <c r="L113" s="57"/>
      <c r="M113" s="57"/>
      <c r="N113" s="57"/>
      <c r="O113" s="57"/>
      <c r="P113" s="57"/>
      <c r="Q113" s="57"/>
    </row>
    <row r="114" spans="3:17">
      <c r="C114" s="57"/>
      <c r="D114" s="57"/>
      <c r="E114" s="57"/>
      <c r="F114" s="57"/>
      <c r="G114" s="57"/>
      <c r="H114" s="57"/>
      <c r="I114" s="57"/>
      <c r="J114" s="57"/>
      <c r="K114" s="57"/>
      <c r="L114" s="57"/>
      <c r="M114" s="57"/>
      <c r="N114" s="57"/>
      <c r="O114" s="57"/>
      <c r="P114" s="57"/>
      <c r="Q114" s="57"/>
    </row>
    <row r="115" spans="3:17">
      <c r="C115" s="57"/>
      <c r="D115" s="57"/>
      <c r="E115" s="57"/>
      <c r="F115" s="57"/>
      <c r="G115" s="57"/>
      <c r="H115" s="57"/>
      <c r="I115" s="57"/>
      <c r="J115" s="57"/>
      <c r="K115" s="57"/>
      <c r="L115" s="57"/>
      <c r="M115" s="57"/>
      <c r="N115" s="57"/>
      <c r="O115" s="57"/>
      <c r="P115" s="57"/>
      <c r="Q115" s="57"/>
    </row>
    <row r="116" spans="3:17">
      <c r="C116" s="57"/>
      <c r="D116" s="57"/>
      <c r="E116" s="57"/>
      <c r="F116" s="57"/>
      <c r="G116" s="57"/>
      <c r="H116" s="57"/>
      <c r="I116" s="57"/>
      <c r="J116" s="57"/>
      <c r="K116" s="57"/>
      <c r="L116" s="57"/>
      <c r="M116" s="57"/>
      <c r="N116" s="57"/>
      <c r="O116" s="57"/>
      <c r="P116" s="57"/>
      <c r="Q116" s="57"/>
    </row>
    <row r="117" spans="3:17">
      <c r="C117" s="57"/>
      <c r="D117" s="57"/>
      <c r="E117" s="57"/>
      <c r="F117" s="57"/>
      <c r="G117" s="57"/>
      <c r="H117" s="57"/>
      <c r="I117" s="57"/>
      <c r="J117" s="57"/>
      <c r="K117" s="57"/>
      <c r="L117" s="57"/>
      <c r="M117" s="57"/>
      <c r="N117" s="57"/>
      <c r="O117" s="57"/>
      <c r="P117" s="57"/>
      <c r="Q117" s="57"/>
    </row>
    <row r="118" spans="3:17">
      <c r="C118" s="57"/>
      <c r="D118" s="57"/>
      <c r="E118" s="57"/>
      <c r="F118" s="57"/>
      <c r="G118" s="57"/>
      <c r="H118" s="57"/>
      <c r="I118" s="57"/>
      <c r="J118" s="57"/>
      <c r="K118" s="57"/>
      <c r="L118" s="57"/>
      <c r="M118" s="57"/>
      <c r="N118" s="57"/>
      <c r="O118" s="57"/>
      <c r="P118" s="57"/>
      <c r="Q118" s="57"/>
    </row>
    <row r="119" spans="3:17">
      <c r="C119" s="57"/>
      <c r="D119" s="57"/>
      <c r="E119" s="57"/>
      <c r="F119" s="57"/>
      <c r="G119" s="57"/>
      <c r="H119" s="57"/>
      <c r="I119" s="57"/>
      <c r="J119" s="57"/>
      <c r="K119" s="57"/>
      <c r="L119" s="57"/>
      <c r="M119" s="57"/>
      <c r="N119" s="57"/>
      <c r="O119" s="57"/>
      <c r="P119" s="57"/>
      <c r="Q119" s="57"/>
    </row>
    <row r="120" spans="3:17">
      <c r="C120" s="57"/>
      <c r="D120" s="57"/>
      <c r="E120" s="57"/>
      <c r="F120" s="57"/>
      <c r="G120" s="57"/>
      <c r="H120" s="57"/>
      <c r="I120" s="57"/>
      <c r="J120" s="57"/>
      <c r="K120" s="57"/>
      <c r="L120" s="57"/>
      <c r="M120" s="57"/>
      <c r="N120" s="57"/>
      <c r="O120" s="57"/>
      <c r="P120" s="57"/>
      <c r="Q120" s="57"/>
    </row>
    <row r="121" spans="3:17">
      <c r="C121" s="57"/>
      <c r="D121" s="57"/>
      <c r="E121" s="57"/>
      <c r="F121" s="57"/>
      <c r="G121" s="57"/>
      <c r="H121" s="57"/>
      <c r="I121" s="57"/>
      <c r="J121" s="57"/>
      <c r="K121" s="57"/>
      <c r="L121" s="57"/>
      <c r="M121" s="57"/>
      <c r="N121" s="57"/>
      <c r="O121" s="57"/>
      <c r="P121" s="57"/>
      <c r="Q121" s="57"/>
    </row>
    <row r="122" spans="3:17">
      <c r="C122" s="57"/>
      <c r="D122" s="57"/>
      <c r="E122" s="57"/>
      <c r="F122" s="57"/>
      <c r="G122" s="57"/>
      <c r="H122" s="57"/>
      <c r="I122" s="57"/>
      <c r="J122" s="57"/>
      <c r="K122" s="57"/>
      <c r="L122" s="57"/>
      <c r="M122" s="57"/>
      <c r="N122" s="57"/>
      <c r="O122" s="57"/>
      <c r="P122" s="57"/>
      <c r="Q122" s="57"/>
    </row>
    <row r="123" spans="3:17">
      <c r="C123" s="57"/>
      <c r="D123" s="57"/>
      <c r="E123" s="57"/>
      <c r="F123" s="57"/>
      <c r="G123" s="57"/>
      <c r="H123" s="57"/>
      <c r="I123" s="57"/>
      <c r="J123" s="57"/>
      <c r="K123" s="57"/>
      <c r="L123" s="57"/>
      <c r="M123" s="57"/>
      <c r="N123" s="57"/>
      <c r="O123" s="57"/>
      <c r="P123" s="57"/>
      <c r="Q123" s="57"/>
    </row>
    <row r="124" spans="3:17">
      <c r="C124" s="57"/>
      <c r="D124" s="57"/>
      <c r="E124" s="57"/>
      <c r="F124" s="57"/>
      <c r="G124" s="57"/>
      <c r="H124" s="57"/>
      <c r="I124" s="57"/>
      <c r="J124" s="57"/>
      <c r="K124" s="57"/>
      <c r="L124" s="57"/>
      <c r="M124" s="57"/>
      <c r="N124" s="57"/>
      <c r="O124" s="57"/>
      <c r="P124" s="57"/>
      <c r="Q124" s="57"/>
    </row>
    <row r="125" spans="3:17">
      <c r="C125" s="57"/>
      <c r="D125" s="57"/>
      <c r="E125" s="57"/>
      <c r="F125" s="57"/>
      <c r="G125" s="57"/>
      <c r="H125" s="57"/>
      <c r="I125" s="57"/>
      <c r="J125" s="57"/>
      <c r="K125" s="57"/>
      <c r="L125" s="57"/>
      <c r="M125" s="57"/>
      <c r="N125" s="57"/>
      <c r="O125" s="57"/>
      <c r="P125" s="57"/>
      <c r="Q125" s="57"/>
    </row>
    <row r="126" spans="3:17">
      <c r="C126" s="57"/>
      <c r="D126" s="57"/>
      <c r="E126" s="57"/>
      <c r="F126" s="57"/>
      <c r="G126" s="57"/>
      <c r="H126" s="57"/>
      <c r="I126" s="57"/>
      <c r="J126" s="57"/>
      <c r="K126" s="57"/>
      <c r="L126" s="57"/>
      <c r="M126" s="57"/>
      <c r="N126" s="57"/>
      <c r="O126" s="57"/>
      <c r="P126" s="57"/>
      <c r="Q126" s="57"/>
    </row>
    <row r="127" spans="3:17">
      <c r="C127" s="57"/>
      <c r="D127" s="57"/>
      <c r="E127" s="57"/>
      <c r="F127" s="57"/>
      <c r="G127" s="57"/>
      <c r="H127" s="57"/>
      <c r="I127" s="57"/>
      <c r="J127" s="57"/>
      <c r="K127" s="57"/>
      <c r="L127" s="57"/>
      <c r="M127" s="57"/>
      <c r="N127" s="57"/>
      <c r="O127" s="57"/>
      <c r="P127" s="57"/>
      <c r="Q127" s="57"/>
    </row>
    <row r="128" spans="3:17">
      <c r="C128" s="57"/>
      <c r="D128" s="57"/>
      <c r="E128" s="57"/>
      <c r="F128" s="57"/>
      <c r="G128" s="57"/>
      <c r="H128" s="57"/>
      <c r="I128" s="57"/>
      <c r="J128" s="57"/>
      <c r="K128" s="57"/>
      <c r="L128" s="57"/>
      <c r="M128" s="57"/>
      <c r="N128" s="57"/>
      <c r="O128" s="57"/>
      <c r="P128" s="57"/>
      <c r="Q128" s="57"/>
    </row>
    <row r="129" spans="3:17">
      <c r="C129" s="57"/>
      <c r="D129" s="57"/>
      <c r="E129" s="57"/>
      <c r="F129" s="57"/>
      <c r="G129" s="57"/>
      <c r="H129" s="57"/>
      <c r="I129" s="57"/>
      <c r="J129" s="57"/>
      <c r="K129" s="57"/>
      <c r="L129" s="57"/>
      <c r="M129" s="57"/>
      <c r="N129" s="57"/>
      <c r="O129" s="57"/>
      <c r="P129" s="57"/>
      <c r="Q129" s="57"/>
    </row>
    <row r="130" spans="3:17">
      <c r="C130" s="57"/>
      <c r="D130" s="57"/>
      <c r="E130" s="57"/>
      <c r="F130" s="57"/>
      <c r="G130" s="57"/>
      <c r="H130" s="57"/>
      <c r="I130" s="57"/>
      <c r="J130" s="57"/>
      <c r="K130" s="57"/>
      <c r="L130" s="57"/>
      <c r="M130" s="57"/>
      <c r="N130" s="57"/>
      <c r="O130" s="57"/>
      <c r="P130" s="57"/>
      <c r="Q130" s="57"/>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97" t="s">
        <v>228</v>
      </c>
      <c r="E1" s="97"/>
      <c r="F1" s="97"/>
      <c r="G1" s="97"/>
      <c r="H1" s="97"/>
      <c r="I1" s="97"/>
      <c r="J1" s="97"/>
    </row>
    <row r="2" spans="4:10">
      <c r="D2" s="97"/>
      <c r="E2" s="97"/>
      <c r="F2" s="97"/>
      <c r="G2" s="97"/>
      <c r="H2" s="97"/>
      <c r="I2" s="97"/>
      <c r="J2" s="97"/>
    </row>
    <row r="17" spans="2:11">
      <c r="B17" s="97" t="s">
        <v>226</v>
      </c>
      <c r="C17" s="97"/>
      <c r="D17" s="97"/>
      <c r="E17" s="97"/>
      <c r="F17" s="97"/>
      <c r="H17" s="97" t="s">
        <v>227</v>
      </c>
      <c r="I17" s="97"/>
      <c r="J17" s="97"/>
      <c r="K17" s="97"/>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99" t="s">
        <v>241</v>
      </c>
      <c r="B1" s="95"/>
      <c r="C1" s="95"/>
      <c r="D1" s="95"/>
      <c r="E1" s="95"/>
      <c r="F1" s="95"/>
      <c r="G1" s="95"/>
      <c r="H1" s="95"/>
      <c r="I1" s="95"/>
      <c r="J1" s="95"/>
      <c r="K1" s="95"/>
      <c r="L1" s="95"/>
      <c r="M1" s="95"/>
      <c r="N1" s="95"/>
      <c r="O1" s="95"/>
      <c r="P1" s="95"/>
      <c r="Q1" s="95"/>
      <c r="R1" s="95"/>
      <c r="S1" s="95"/>
      <c r="T1" s="95"/>
    </row>
    <row r="2" spans="1:20">
      <c r="A2" s="95"/>
      <c r="B2" s="95"/>
      <c r="C2" s="95"/>
      <c r="D2" s="95"/>
      <c r="E2" s="95"/>
      <c r="F2" s="95"/>
      <c r="G2" s="95"/>
      <c r="H2" s="95"/>
      <c r="I2" s="95"/>
      <c r="J2" s="95"/>
      <c r="K2" s="95"/>
      <c r="L2" s="95"/>
      <c r="M2" s="95"/>
      <c r="N2" s="95"/>
      <c r="O2" s="95"/>
      <c r="P2" s="95"/>
      <c r="Q2" s="95"/>
      <c r="R2" s="95"/>
      <c r="S2" s="95"/>
      <c r="T2" s="95"/>
    </row>
    <row r="3" spans="1:20">
      <c r="A3" s="95"/>
      <c r="B3" s="95"/>
      <c r="C3" s="95"/>
      <c r="D3" s="95"/>
      <c r="E3" s="95"/>
      <c r="F3" s="95"/>
      <c r="G3" s="95"/>
      <c r="H3" s="95"/>
      <c r="I3" s="95"/>
      <c r="J3" s="95"/>
      <c r="K3" s="95"/>
      <c r="L3" s="95"/>
      <c r="M3" s="95"/>
      <c r="N3" s="95"/>
      <c r="O3" s="95"/>
      <c r="P3" s="95"/>
      <c r="Q3" s="95"/>
      <c r="R3" s="95"/>
      <c r="S3" s="95"/>
      <c r="T3" s="95"/>
    </row>
    <row r="4" spans="1:20">
      <c r="A4" s="95"/>
      <c r="B4" s="95"/>
      <c r="C4" s="95"/>
      <c r="D4" s="95"/>
      <c r="E4" s="95"/>
      <c r="F4" s="95"/>
      <c r="G4" s="95"/>
      <c r="H4" s="95"/>
      <c r="I4" s="95"/>
      <c r="J4" s="95"/>
      <c r="K4" s="95"/>
      <c r="L4" s="95"/>
      <c r="M4" s="95"/>
      <c r="N4" s="95"/>
      <c r="O4" s="95"/>
      <c r="P4" s="95"/>
      <c r="Q4" s="95"/>
      <c r="R4" s="95"/>
      <c r="S4" s="95"/>
      <c r="T4" s="95"/>
    </row>
    <row r="5" spans="1:20">
      <c r="A5" s="95"/>
      <c r="B5" s="95"/>
      <c r="C5" s="95"/>
      <c r="D5" s="95"/>
      <c r="E5" s="95"/>
      <c r="F5" s="95"/>
      <c r="G5" s="95"/>
      <c r="H5" s="95"/>
      <c r="I5" s="95"/>
      <c r="J5" s="95"/>
      <c r="K5" s="95"/>
      <c r="L5" s="95"/>
      <c r="M5" s="95"/>
      <c r="N5" s="95"/>
      <c r="O5" s="95"/>
      <c r="P5" s="95"/>
      <c r="Q5" s="95"/>
      <c r="R5" s="95"/>
      <c r="S5" s="95"/>
      <c r="T5" s="95"/>
    </row>
    <row r="6" spans="1:20">
      <c r="A6" s="95"/>
      <c r="B6" s="95"/>
      <c r="C6" s="95"/>
      <c r="D6" s="95"/>
      <c r="E6" s="95"/>
      <c r="F6" s="95"/>
      <c r="G6" s="95"/>
      <c r="H6" s="95"/>
      <c r="I6" s="95"/>
      <c r="J6" s="95"/>
      <c r="K6" s="95"/>
      <c r="L6" s="95"/>
      <c r="M6" s="95"/>
      <c r="N6" s="95"/>
      <c r="O6" s="95"/>
      <c r="P6" s="95"/>
      <c r="Q6" s="95"/>
      <c r="R6" s="95"/>
      <c r="S6" s="95"/>
      <c r="T6" s="95"/>
    </row>
    <row r="7" spans="1:20">
      <c r="A7" s="95"/>
      <c r="B7" s="95"/>
      <c r="C7" s="95"/>
      <c r="D7" s="95"/>
      <c r="E7" s="95"/>
      <c r="F7" s="95"/>
      <c r="G7" s="95"/>
      <c r="H7" s="95"/>
      <c r="I7" s="95"/>
      <c r="J7" s="95"/>
      <c r="K7" s="95"/>
      <c r="L7" s="95"/>
      <c r="M7" s="95"/>
      <c r="N7" s="95"/>
      <c r="O7" s="95"/>
      <c r="P7" s="95"/>
      <c r="Q7" s="95"/>
      <c r="R7" s="95"/>
      <c r="S7" s="95"/>
      <c r="T7" s="95"/>
    </row>
    <row r="8" spans="1:20">
      <c r="A8" s="95"/>
      <c r="B8" s="95"/>
      <c r="C8" s="95"/>
      <c r="D8" s="95"/>
      <c r="E8" s="95"/>
      <c r="F8" s="95"/>
      <c r="G8" s="95"/>
      <c r="H8" s="95"/>
      <c r="I8" s="95"/>
      <c r="J8" s="95"/>
      <c r="K8" s="95"/>
      <c r="L8" s="95"/>
      <c r="M8" s="95"/>
      <c r="N8" s="95"/>
      <c r="O8" s="95"/>
      <c r="P8" s="95"/>
      <c r="Q8" s="95"/>
      <c r="R8" s="95"/>
      <c r="S8" s="95"/>
      <c r="T8" s="95"/>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289</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290</v>
      </c>
      <c r="B13" t="s">
        <v>287</v>
      </c>
      <c r="C13" t="s">
        <v>286</v>
      </c>
      <c r="D13" t="s">
        <v>288</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291</v>
      </c>
      <c r="B14" t="s">
        <v>298</v>
      </c>
      <c r="C14" t="s">
        <v>304</v>
      </c>
      <c r="D14" t="s">
        <v>308</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292</v>
      </c>
      <c r="B15" t="s">
        <v>299</v>
      </c>
      <c r="C15" t="s">
        <v>305</v>
      </c>
      <c r="D15" t="s">
        <v>309</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293</v>
      </c>
      <c r="B16" t="s">
        <v>300</v>
      </c>
      <c r="C16" t="s">
        <v>306</v>
      </c>
      <c r="D16" t="s">
        <v>310</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294</v>
      </c>
      <c r="B17" t="s">
        <v>301</v>
      </c>
      <c r="C17" t="s">
        <v>307</v>
      </c>
      <c r="D17" t="s">
        <v>311</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295</v>
      </c>
      <c r="B18" t="s">
        <v>302</v>
      </c>
      <c r="C18" t="s">
        <v>306</v>
      </c>
      <c r="D18" t="s">
        <v>310</v>
      </c>
      <c r="E18" t="str">
        <f t="shared" si="0"/>
        <v>MAR RAI</v>
      </c>
      <c r="F18">
        <v>40</v>
      </c>
      <c r="G18">
        <v>77</v>
      </c>
      <c r="H18">
        <v>24</v>
      </c>
      <c r="I18">
        <v>32</v>
      </c>
      <c r="J18">
        <v>67</v>
      </c>
      <c r="K18">
        <v>67</v>
      </c>
      <c r="L18">
        <v>98</v>
      </c>
      <c r="M18">
        <v>72</v>
      </c>
      <c r="N18">
        <f t="shared" si="2"/>
        <v>477</v>
      </c>
      <c r="O18" s="32">
        <f t="shared" si="1"/>
        <v>0.59624999999999995</v>
      </c>
    </row>
    <row r="19" spans="1:17">
      <c r="A19" t="s">
        <v>296</v>
      </c>
      <c r="B19" t="s">
        <v>303</v>
      </c>
      <c r="C19" t="s">
        <v>306</v>
      </c>
      <c r="D19" t="s">
        <v>312</v>
      </c>
      <c r="E19" t="str">
        <f t="shared" si="0"/>
        <v>JUN RAI</v>
      </c>
      <c r="F19">
        <v>20</v>
      </c>
      <c r="G19">
        <v>88</v>
      </c>
      <c r="H19">
        <v>36</v>
      </c>
      <c r="I19">
        <v>41</v>
      </c>
      <c r="J19">
        <v>33</v>
      </c>
      <c r="K19">
        <v>78</v>
      </c>
      <c r="L19">
        <v>34</v>
      </c>
      <c r="M19">
        <v>47</v>
      </c>
      <c r="N19">
        <f t="shared" si="2"/>
        <v>377</v>
      </c>
      <c r="O19" s="32">
        <f t="shared" si="1"/>
        <v>0.47125</v>
      </c>
    </row>
    <row r="20" spans="1:17">
      <c r="A20" t="s">
        <v>297</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W26"/>
  <sheetViews>
    <sheetView tabSelected="1" topLeftCell="O1" workbookViewId="0">
      <pane xSplit="18750" topLeftCell="G1"/>
      <selection activeCell="P19" sqref="P19"/>
      <selection pane="topRight" activeCell="G25" sqref="G25"/>
    </sheetView>
  </sheetViews>
  <sheetFormatPr defaultRowHeight="15"/>
  <cols>
    <col min="1" max="10" width="25.7109375" customWidth="1"/>
    <col min="11" max="11" width="34.7109375" customWidth="1"/>
    <col min="12" max="12" width="23.42578125" customWidth="1"/>
    <col min="13" max="13" width="40.7109375" customWidth="1"/>
    <col min="14" max="14" width="42.7109375" customWidth="1"/>
    <col min="15" max="15" width="40.7109375" customWidth="1"/>
    <col min="16" max="16" width="35.7109375" customWidth="1"/>
    <col min="17" max="17" width="24.140625" customWidth="1"/>
    <col min="18" max="18" width="22.28515625" customWidth="1"/>
    <col min="19" max="19" width="24.140625" customWidth="1"/>
    <col min="20" max="20" width="17.28515625" customWidth="1"/>
  </cols>
  <sheetData>
    <row r="1" spans="1:23">
      <c r="A1" s="101" t="s">
        <v>274</v>
      </c>
      <c r="B1" s="101"/>
      <c r="C1" s="101"/>
      <c r="D1" s="101"/>
      <c r="E1" s="101"/>
      <c r="F1" s="101"/>
      <c r="G1" s="101"/>
      <c r="H1" s="101"/>
      <c r="I1" s="101"/>
      <c r="J1" s="101"/>
      <c r="K1" s="101"/>
      <c r="L1" s="9"/>
      <c r="M1" s="9"/>
      <c r="N1" s="9"/>
      <c r="O1" s="9"/>
    </row>
    <row r="2" spans="1:23">
      <c r="A2" s="101"/>
      <c r="B2" s="101"/>
      <c r="C2" s="101"/>
      <c r="D2" s="101"/>
      <c r="E2" s="101"/>
      <c r="F2" s="101"/>
      <c r="G2" s="101"/>
      <c r="H2" s="101"/>
      <c r="I2" s="101"/>
      <c r="J2" s="101"/>
      <c r="K2" s="101"/>
      <c r="L2" s="9"/>
      <c r="M2" s="9"/>
      <c r="N2" s="9"/>
      <c r="O2" s="9"/>
    </row>
    <row r="3" spans="1:23" ht="18.75">
      <c r="A3" s="17"/>
      <c r="B3" s="17"/>
      <c r="C3" s="17"/>
      <c r="D3" s="17"/>
      <c r="E3" s="17"/>
      <c r="F3" s="17"/>
      <c r="G3" s="17"/>
      <c r="H3" s="102" t="s">
        <v>283</v>
      </c>
      <c r="I3" s="102"/>
      <c r="J3" s="102"/>
      <c r="K3" s="102"/>
      <c r="L3" s="102"/>
      <c r="M3" s="102"/>
      <c r="N3" s="102"/>
      <c r="O3" s="13"/>
    </row>
    <row r="4" spans="1:23">
      <c r="A4" s="17" t="s">
        <v>275</v>
      </c>
      <c r="B4" s="17" t="s">
        <v>58</v>
      </c>
      <c r="C4" s="17" t="s">
        <v>276</v>
      </c>
      <c r="D4" s="17" t="s">
        <v>277</v>
      </c>
      <c r="E4" s="17" t="s">
        <v>278</v>
      </c>
      <c r="F4" s="17" t="s">
        <v>280</v>
      </c>
      <c r="G4" s="17" t="s">
        <v>282</v>
      </c>
      <c r="H4" s="12" t="s">
        <v>284</v>
      </c>
      <c r="I4" s="33" t="s">
        <v>285</v>
      </c>
      <c r="J4" s="33"/>
      <c r="K4" s="100" t="s">
        <v>380</v>
      </c>
      <c r="L4" s="100"/>
      <c r="M4" s="100"/>
      <c r="N4" s="100"/>
      <c r="O4" s="100"/>
      <c r="P4" s="100"/>
      <c r="Q4" s="57" t="s">
        <v>381</v>
      </c>
      <c r="R4" s="57"/>
      <c r="S4" s="100" t="s">
        <v>378</v>
      </c>
      <c r="T4" s="100"/>
      <c r="U4" s="47"/>
      <c r="V4" s="47"/>
      <c r="W4" s="47"/>
    </row>
    <row r="5" spans="1:23">
      <c r="A5" s="17"/>
      <c r="B5" s="17"/>
      <c r="C5" s="17"/>
      <c r="D5" s="17"/>
      <c r="E5" s="17" t="s">
        <v>279</v>
      </c>
      <c r="F5" s="17" t="s">
        <v>281</v>
      </c>
      <c r="G5" s="17"/>
      <c r="H5" s="12"/>
      <c r="I5" s="33"/>
      <c r="J5" s="33"/>
      <c r="K5" s="100"/>
      <c r="L5" s="100"/>
      <c r="M5" s="100"/>
      <c r="N5" s="100"/>
      <c r="O5" s="100"/>
      <c r="P5" s="100"/>
      <c r="Q5" s="57"/>
      <c r="R5" s="57"/>
      <c r="S5" s="100"/>
      <c r="T5" s="100"/>
      <c r="U5" s="47"/>
      <c r="V5" s="47"/>
      <c r="W5" s="47"/>
    </row>
    <row r="6" spans="1:23">
      <c r="A6" s="17"/>
      <c r="B6" s="17"/>
      <c r="C6" s="17"/>
      <c r="D6" s="38"/>
      <c r="E6" s="38"/>
      <c r="F6" s="17"/>
      <c r="G6" s="107"/>
      <c r="H6" s="36"/>
      <c r="I6" s="37"/>
      <c r="J6" s="37"/>
      <c r="K6" s="46" t="s">
        <v>320</v>
      </c>
      <c r="L6" s="46" t="s">
        <v>282</v>
      </c>
      <c r="M6" s="20" t="s">
        <v>379</v>
      </c>
      <c r="N6" s="20" t="s">
        <v>320</v>
      </c>
      <c r="O6" s="20" t="s">
        <v>282</v>
      </c>
      <c r="P6" s="20" t="s">
        <v>382</v>
      </c>
      <c r="Q6" s="20" t="s">
        <v>320</v>
      </c>
      <c r="R6" s="20" t="s">
        <v>282</v>
      </c>
      <c r="S6" s="20" t="s">
        <v>383</v>
      </c>
      <c r="T6" s="20" t="s">
        <v>320</v>
      </c>
    </row>
    <row r="7" spans="1:23">
      <c r="A7" t="s">
        <v>313</v>
      </c>
      <c r="B7" t="s">
        <v>368</v>
      </c>
      <c r="C7" t="s">
        <v>269</v>
      </c>
      <c r="D7" s="14">
        <v>44228</v>
      </c>
      <c r="E7" s="14">
        <v>44349</v>
      </c>
      <c r="F7">
        <v>107</v>
      </c>
      <c r="G7" s="106">
        <v>15000</v>
      </c>
      <c r="H7" s="14" t="s">
        <v>376</v>
      </c>
      <c r="I7" s="105">
        <v>25</v>
      </c>
      <c r="J7" s="34"/>
      <c r="K7" s="105">
        <v>20</v>
      </c>
      <c r="L7" s="106">
        <f>G7-(500*(I7-K7))</f>
        <v>12500</v>
      </c>
      <c r="M7" s="20">
        <v>28</v>
      </c>
      <c r="N7" s="105">
        <v>20</v>
      </c>
      <c r="O7">
        <f>G7-(500*(M7-N7))</f>
        <v>11000</v>
      </c>
      <c r="P7" s="105">
        <v>25</v>
      </c>
      <c r="Q7" s="105">
        <v>24</v>
      </c>
      <c r="R7">
        <f>G7-(500*(P7-Q7))</f>
        <v>14500</v>
      </c>
    </row>
    <row r="8" spans="1:23">
      <c r="A8" t="s">
        <v>314</v>
      </c>
      <c r="B8" t="s">
        <v>369</v>
      </c>
      <c r="C8" t="s">
        <v>269</v>
      </c>
      <c r="D8" s="14">
        <v>44229</v>
      </c>
      <c r="E8" s="14">
        <v>44350</v>
      </c>
      <c r="F8">
        <v>108</v>
      </c>
      <c r="G8" s="106">
        <v>15000</v>
      </c>
      <c r="H8" s="34" t="s">
        <v>377</v>
      </c>
      <c r="I8" s="105">
        <v>26</v>
      </c>
      <c r="J8" s="34"/>
      <c r="K8" s="105">
        <v>22</v>
      </c>
      <c r="L8" s="105">
        <f>G8-(500*(I8-K8))</f>
        <v>13000</v>
      </c>
      <c r="M8" s="20">
        <v>27</v>
      </c>
      <c r="N8" s="105">
        <v>22</v>
      </c>
      <c r="O8">
        <f>G8-(500*(M8-N8))</f>
        <v>12500</v>
      </c>
      <c r="P8" s="105">
        <v>26</v>
      </c>
      <c r="Q8" s="105">
        <v>25</v>
      </c>
      <c r="R8">
        <f>G8-(500*(P8-Q8))</f>
        <v>14500</v>
      </c>
    </row>
    <row r="9" spans="1:23">
      <c r="A9" t="s">
        <v>315</v>
      </c>
      <c r="B9" t="s">
        <v>370</v>
      </c>
      <c r="C9" t="s">
        <v>269</v>
      </c>
      <c r="D9" s="14">
        <v>44230</v>
      </c>
      <c r="E9" s="14">
        <v>44351</v>
      </c>
      <c r="F9">
        <v>109</v>
      </c>
      <c r="G9" s="106">
        <v>15000</v>
      </c>
      <c r="H9" s="45">
        <v>44200</v>
      </c>
      <c r="I9" s="105">
        <v>27</v>
      </c>
      <c r="J9" s="34"/>
      <c r="K9" s="105">
        <v>23</v>
      </c>
      <c r="L9" s="105">
        <f>G9-(500*(I9-K9))</f>
        <v>13000</v>
      </c>
      <c r="M9" s="20">
        <v>26</v>
      </c>
      <c r="N9" s="105">
        <v>23</v>
      </c>
      <c r="O9">
        <f>G9-(500*(M9-N9))</f>
        <v>13500</v>
      </c>
      <c r="P9" s="105">
        <v>27</v>
      </c>
      <c r="Q9" s="105">
        <v>26</v>
      </c>
      <c r="R9">
        <f>G9-(500*(P9-Q9))</f>
        <v>14500</v>
      </c>
    </row>
    <row r="10" spans="1:23">
      <c r="A10" t="s">
        <v>316</v>
      </c>
      <c r="B10" t="s">
        <v>375</v>
      </c>
      <c r="C10" t="s">
        <v>269</v>
      </c>
      <c r="D10" s="14">
        <v>44231</v>
      </c>
      <c r="E10" s="14">
        <v>44352</v>
      </c>
      <c r="F10">
        <v>105</v>
      </c>
      <c r="G10" s="106">
        <v>15000</v>
      </c>
      <c r="H10" s="45">
        <v>44229</v>
      </c>
      <c r="I10" s="105">
        <v>26</v>
      </c>
      <c r="J10" s="34"/>
      <c r="K10" s="105">
        <v>24</v>
      </c>
      <c r="L10" s="105">
        <f>G10-(500*(I10-K10))</f>
        <v>14000</v>
      </c>
      <c r="M10" s="20">
        <v>25</v>
      </c>
      <c r="N10" s="105">
        <v>24</v>
      </c>
      <c r="O10">
        <f>G10-(500*(M10-N10))</f>
        <v>14500</v>
      </c>
      <c r="P10" s="105">
        <v>26</v>
      </c>
      <c r="Q10" s="105">
        <v>25</v>
      </c>
      <c r="R10">
        <f>G10-(500*(P10-Q10))</f>
        <v>14500</v>
      </c>
    </row>
    <row r="11" spans="1:23">
      <c r="A11" t="s">
        <v>317</v>
      </c>
      <c r="B11" t="s">
        <v>374</v>
      </c>
      <c r="C11" t="s">
        <v>269</v>
      </c>
      <c r="D11" s="14">
        <v>44232</v>
      </c>
      <c r="E11" s="14">
        <v>44353</v>
      </c>
      <c r="F11">
        <v>108</v>
      </c>
      <c r="G11" s="106">
        <v>16000</v>
      </c>
      <c r="H11" s="45">
        <v>44260</v>
      </c>
      <c r="I11" s="105">
        <v>25</v>
      </c>
      <c r="J11" s="34"/>
      <c r="K11" s="105">
        <v>24</v>
      </c>
      <c r="L11" s="30">
        <f>G11-(500*(I11-K11))</f>
        <v>15500</v>
      </c>
      <c r="M11" s="20">
        <v>25</v>
      </c>
      <c r="N11" s="105">
        <v>24</v>
      </c>
      <c r="O11">
        <f>G11-(500*(M11-N11))</f>
        <v>15500</v>
      </c>
      <c r="P11" s="105">
        <v>25</v>
      </c>
      <c r="Q11" s="105">
        <v>24</v>
      </c>
      <c r="R11">
        <f>G11-(500*(P11-Q11))</f>
        <v>15500</v>
      </c>
    </row>
    <row r="12" spans="1:23">
      <c r="A12" t="s">
        <v>318</v>
      </c>
      <c r="B12" t="s">
        <v>303</v>
      </c>
      <c r="C12" t="s">
        <v>269</v>
      </c>
      <c r="D12" s="14">
        <v>44233</v>
      </c>
      <c r="E12" s="14">
        <v>44354</v>
      </c>
      <c r="F12">
        <v>105</v>
      </c>
      <c r="G12" s="106">
        <v>17000</v>
      </c>
      <c r="H12" s="45">
        <v>44261</v>
      </c>
      <c r="I12" s="105">
        <v>27</v>
      </c>
      <c r="J12" s="34"/>
      <c r="K12" s="105">
        <v>25</v>
      </c>
      <c r="L12" s="30">
        <f>G12-(500*(I12-K12))</f>
        <v>16000</v>
      </c>
      <c r="M12" s="108">
        <v>26</v>
      </c>
      <c r="N12" s="105">
        <v>25</v>
      </c>
      <c r="O12">
        <f>G12-(500*(M12-N12))</f>
        <v>16500</v>
      </c>
      <c r="P12" s="105">
        <v>27</v>
      </c>
      <c r="Q12" s="105">
        <v>26</v>
      </c>
      <c r="R12">
        <f>G12-(500*(P12-Q12))</f>
        <v>16500</v>
      </c>
    </row>
    <row r="13" spans="1:23">
      <c r="A13" t="s">
        <v>319</v>
      </c>
      <c r="B13" t="s">
        <v>371</v>
      </c>
      <c r="C13" t="s">
        <v>269</v>
      </c>
      <c r="D13" s="14">
        <v>44234</v>
      </c>
      <c r="E13" s="14">
        <v>44355</v>
      </c>
      <c r="F13">
        <v>108</v>
      </c>
      <c r="G13" s="106">
        <v>18000</v>
      </c>
      <c r="H13" s="45">
        <v>44262</v>
      </c>
      <c r="I13" s="105">
        <v>26</v>
      </c>
      <c r="J13" s="34"/>
      <c r="K13" s="105">
        <v>24</v>
      </c>
      <c r="L13" s="30">
        <f>G13-(500*(I13-K13))</f>
        <v>17000</v>
      </c>
      <c r="M13" s="108">
        <v>24</v>
      </c>
      <c r="N13" s="105">
        <v>24</v>
      </c>
      <c r="O13">
        <f>G13-(500*(M13-N13))</f>
        <v>18000</v>
      </c>
      <c r="P13" s="105">
        <v>26</v>
      </c>
      <c r="Q13" s="105">
        <v>25</v>
      </c>
      <c r="R13">
        <f>G13-(500*(P13-Q13))</f>
        <v>17500</v>
      </c>
    </row>
    <row r="14" spans="1:23">
      <c r="A14" t="s">
        <v>366</v>
      </c>
      <c r="B14" t="s">
        <v>372</v>
      </c>
      <c r="C14" t="s">
        <v>269</v>
      </c>
      <c r="D14" s="14">
        <v>44235</v>
      </c>
      <c r="E14" s="14">
        <v>44356</v>
      </c>
      <c r="F14">
        <v>110</v>
      </c>
      <c r="G14" s="106">
        <v>19000</v>
      </c>
      <c r="H14" s="45">
        <v>44263</v>
      </c>
      <c r="I14" s="105">
        <v>24</v>
      </c>
      <c r="K14" s="105">
        <v>23</v>
      </c>
      <c r="L14" s="30">
        <f>G14-(500*(I14-K14))</f>
        <v>18500</v>
      </c>
      <c r="M14" s="108">
        <v>27</v>
      </c>
      <c r="N14" s="105">
        <v>23</v>
      </c>
      <c r="O14">
        <f>G14-(500*(M14-N14))</f>
        <v>17000</v>
      </c>
      <c r="P14" s="105">
        <v>24</v>
      </c>
      <c r="Q14" s="105">
        <v>23</v>
      </c>
      <c r="R14">
        <f>G14-(500*(P14-Q14))</f>
        <v>18500</v>
      </c>
    </row>
    <row r="15" spans="1:23">
      <c r="A15" t="s">
        <v>367</v>
      </c>
      <c r="B15" t="s">
        <v>373</v>
      </c>
      <c r="C15" t="s">
        <v>269</v>
      </c>
      <c r="D15" s="14">
        <v>44236</v>
      </c>
      <c r="E15" s="14">
        <v>44357</v>
      </c>
      <c r="F15">
        <v>108</v>
      </c>
      <c r="G15" s="106">
        <v>20000</v>
      </c>
      <c r="H15" s="45">
        <v>44264</v>
      </c>
      <c r="I15" s="105">
        <v>25</v>
      </c>
      <c r="K15" s="105">
        <v>24</v>
      </c>
      <c r="L15" s="30">
        <f>G15-(500*(I15-K15))</f>
        <v>19500</v>
      </c>
      <c r="M15" s="108">
        <v>26</v>
      </c>
      <c r="N15" s="105">
        <v>24</v>
      </c>
      <c r="O15">
        <f>G15-(500*(M15-N15))</f>
        <v>19000</v>
      </c>
      <c r="P15" s="105">
        <v>25</v>
      </c>
      <c r="Q15" s="105">
        <v>24</v>
      </c>
      <c r="R15">
        <f>G15-(500*(P15-Q15)*0)</f>
        <v>20000</v>
      </c>
    </row>
    <row r="16" spans="1:23">
      <c r="I16" s="34"/>
      <c r="J16" s="34"/>
    </row>
    <row r="17" spans="9:10">
      <c r="I17" s="34"/>
      <c r="J17" s="34"/>
    </row>
    <row r="18" spans="9:10">
      <c r="I18" s="34"/>
      <c r="J18" s="34"/>
    </row>
    <row r="19" spans="9:10">
      <c r="I19" s="34"/>
      <c r="J19" s="34"/>
    </row>
    <row r="20" spans="9:10">
      <c r="I20" s="34"/>
      <c r="J20" s="34"/>
    </row>
    <row r="21" spans="9:10">
      <c r="I21" s="34"/>
      <c r="J21" s="34"/>
    </row>
    <row r="22" spans="9:10">
      <c r="I22" s="34"/>
      <c r="J22" s="34"/>
    </row>
    <row r="23" spans="9:10">
      <c r="I23" s="34"/>
      <c r="J23" s="34"/>
    </row>
    <row r="24" spans="9:10">
      <c r="I24" s="34"/>
      <c r="J24" s="34"/>
    </row>
    <row r="25" spans="9:10">
      <c r="I25" s="34"/>
      <c r="J25" s="34"/>
    </row>
    <row r="26" spans="9:10">
      <c r="I26" s="34"/>
      <c r="J26" s="34"/>
    </row>
  </sheetData>
  <mergeCells count="5">
    <mergeCell ref="K4:P5"/>
    <mergeCell ref="A1:K2"/>
    <mergeCell ref="H3:N3"/>
    <mergeCell ref="Q4:R5"/>
    <mergeCell ref="S4:T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D3" sqref="D3"/>
    </sheetView>
  </sheetViews>
  <sheetFormatPr defaultRowHeight="15"/>
  <cols>
    <col min="3" max="5" width="15.7109375" customWidth="1"/>
  </cols>
  <sheetData>
    <row r="2" spans="3:8">
      <c r="C2" t="s">
        <v>321</v>
      </c>
      <c r="D2" t="s">
        <v>322</v>
      </c>
      <c r="E2" t="s">
        <v>323</v>
      </c>
    </row>
    <row r="3" spans="3:8">
      <c r="C3" t="s">
        <v>324</v>
      </c>
      <c r="D3" t="str">
        <f t="shared" ref="D3:D11" si="0">"("&amp;C3&amp;")"</f>
        <v>(GJOO12889)</v>
      </c>
      <c r="E3" t="s">
        <v>333</v>
      </c>
    </row>
    <row r="4" spans="3:8">
      <c r="C4" t="s">
        <v>325</v>
      </c>
      <c r="D4" t="str">
        <f t="shared" si="0"/>
        <v>(GJOO12890)</v>
      </c>
      <c r="E4" t="s">
        <v>334</v>
      </c>
    </row>
    <row r="5" spans="3:8">
      <c r="C5" t="s">
        <v>326</v>
      </c>
      <c r="D5" t="str">
        <f t="shared" si="0"/>
        <v>(GJOO12891)</v>
      </c>
      <c r="E5" t="s">
        <v>335</v>
      </c>
    </row>
    <row r="6" spans="3:8">
      <c r="C6" t="s">
        <v>327</v>
      </c>
      <c r="D6" t="str">
        <f t="shared" si="0"/>
        <v>(GJOO12892)</v>
      </c>
      <c r="E6" t="s">
        <v>336</v>
      </c>
    </row>
    <row r="7" spans="3:8">
      <c r="C7" t="s">
        <v>328</v>
      </c>
      <c r="D7" t="str">
        <f t="shared" si="0"/>
        <v>(GJOO12893)</v>
      </c>
      <c r="E7" t="s">
        <v>337</v>
      </c>
    </row>
    <row r="8" spans="3:8">
      <c r="C8" t="s">
        <v>329</v>
      </c>
      <c r="D8" t="str">
        <f t="shared" si="0"/>
        <v>(GJOO12894)</v>
      </c>
      <c r="E8" t="s">
        <v>333</v>
      </c>
    </row>
    <row r="9" spans="3:8">
      <c r="C9" t="s">
        <v>330</v>
      </c>
      <c r="D9" t="str">
        <f t="shared" si="0"/>
        <v>(GJOO12895)</v>
      </c>
      <c r="E9" t="s">
        <v>334</v>
      </c>
    </row>
    <row r="10" spans="3:8">
      <c r="C10" t="s">
        <v>331</v>
      </c>
      <c r="D10" t="str">
        <f t="shared" si="0"/>
        <v>(GJOO12896)</v>
      </c>
      <c r="E10" t="s">
        <v>335</v>
      </c>
    </row>
    <row r="11" spans="3:8">
      <c r="C11" t="s">
        <v>332</v>
      </c>
      <c r="D11" t="str">
        <f t="shared" si="0"/>
        <v>(GJOO12897)</v>
      </c>
      <c r="E11" t="s">
        <v>335</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03" t="s">
        <v>338</v>
      </c>
      <c r="B1" s="103"/>
      <c r="C1" s="103"/>
      <c r="D1" s="103"/>
      <c r="E1" s="103"/>
      <c r="F1" s="103"/>
      <c r="G1" s="103"/>
      <c r="H1" s="103"/>
      <c r="I1" s="103"/>
    </row>
    <row r="2" spans="1:9">
      <c r="A2" s="103"/>
      <c r="B2" s="103"/>
      <c r="C2" s="103"/>
      <c r="D2" s="103"/>
      <c r="E2" s="103"/>
      <c r="F2" s="103"/>
      <c r="G2" s="103"/>
      <c r="H2" s="103"/>
      <c r="I2" s="103"/>
    </row>
    <row r="3" spans="1:9">
      <c r="A3" s="104" t="s">
        <v>339</v>
      </c>
      <c r="B3" s="104"/>
      <c r="C3" s="104"/>
      <c r="D3" s="104"/>
      <c r="E3" s="104"/>
      <c r="F3" s="104"/>
      <c r="G3" s="104"/>
      <c r="H3" s="104"/>
      <c r="I3" s="104"/>
    </row>
    <row r="4" spans="1:9" ht="18.75">
      <c r="A4" s="39" t="s">
        <v>340</v>
      </c>
      <c r="B4" s="40" t="s">
        <v>341</v>
      </c>
      <c r="C4" s="41" t="s">
        <v>342</v>
      </c>
    </row>
    <row r="5" spans="1:9">
      <c r="A5" t="s">
        <v>343</v>
      </c>
      <c r="B5" t="s">
        <v>350</v>
      </c>
      <c r="C5" s="35">
        <v>1000</v>
      </c>
    </row>
    <row r="6" spans="1:9">
      <c r="A6" t="s">
        <v>344</v>
      </c>
      <c r="B6" t="s">
        <v>351</v>
      </c>
      <c r="C6" s="35">
        <v>900</v>
      </c>
    </row>
    <row r="7" spans="1:9">
      <c r="A7" t="s">
        <v>345</v>
      </c>
      <c r="B7" t="s">
        <v>352</v>
      </c>
      <c r="C7" s="35">
        <v>700</v>
      </c>
    </row>
    <row r="8" spans="1:9">
      <c r="A8" t="s">
        <v>346</v>
      </c>
      <c r="B8" t="s">
        <v>353</v>
      </c>
      <c r="C8" s="35">
        <v>1000</v>
      </c>
    </row>
    <row r="9" spans="1:9">
      <c r="A9" t="s">
        <v>347</v>
      </c>
      <c r="B9" t="s">
        <v>354</v>
      </c>
      <c r="C9" s="35">
        <v>800</v>
      </c>
    </row>
    <row r="10" spans="1:9">
      <c r="A10" t="s">
        <v>348</v>
      </c>
      <c r="B10" t="s">
        <v>355</v>
      </c>
      <c r="C10" s="35">
        <v>850</v>
      </c>
    </row>
    <row r="11" spans="1:9">
      <c r="A11" t="s">
        <v>349</v>
      </c>
      <c r="B11" t="s">
        <v>356</v>
      </c>
      <c r="C11" s="35">
        <v>750</v>
      </c>
    </row>
    <row r="12" spans="1:9">
      <c r="B12" s="16" t="s">
        <v>357</v>
      </c>
      <c r="C12" s="44">
        <f>SUM(C5:C11)</f>
        <v>6000</v>
      </c>
    </row>
    <row r="13" spans="1:9">
      <c r="B13" s="42" t="s">
        <v>358</v>
      </c>
      <c r="C13" s="44">
        <f>C12*13/100</f>
        <v>780</v>
      </c>
    </row>
    <row r="14" spans="1:9">
      <c r="B14" s="43" t="s">
        <v>359</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3"/>
  <sheetViews>
    <sheetView workbookViewId="0">
      <selection activeCell="D3" sqref="D3"/>
    </sheetView>
  </sheetViews>
  <sheetFormatPr defaultRowHeight="15"/>
  <cols>
    <col min="1" max="4" width="18.7109375" customWidth="1"/>
  </cols>
  <sheetData>
    <row r="2" spans="1:4">
      <c r="A2" s="9" t="s">
        <v>151</v>
      </c>
      <c r="B2" s="9" t="s">
        <v>360</v>
      </c>
      <c r="C2" s="9" t="s">
        <v>361</v>
      </c>
      <c r="D2" s="9" t="s">
        <v>362</v>
      </c>
    </row>
    <row r="3" spans="1:4">
      <c r="A3" t="s">
        <v>363</v>
      </c>
      <c r="B3" t="s">
        <v>364</v>
      </c>
      <c r="C3" s="14">
        <v>44228</v>
      </c>
      <c r="D3" t="s">
        <v>365</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58" t="s">
        <v>46</v>
      </c>
      <c r="B2" s="58"/>
      <c r="C2" s="58"/>
      <c r="D2" s="58"/>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59" t="s">
        <v>53</v>
      </c>
      <c r="B12" s="59"/>
      <c r="C12" s="59"/>
      <c r="D12" s="59"/>
      <c r="E12" s="59"/>
      <c r="F12" s="59"/>
      <c r="G12" s="59"/>
    </row>
    <row r="13" spans="1:7">
      <c r="A13" s="60" t="s">
        <v>54</v>
      </c>
      <c r="B13" s="61"/>
      <c r="C13" s="61"/>
      <c r="D13" s="61"/>
      <c r="E13" s="61"/>
      <c r="F13" s="61"/>
      <c r="G13" s="61"/>
    </row>
    <row r="14" spans="1:7">
      <c r="A14" s="61"/>
      <c r="B14" s="61"/>
      <c r="C14" s="61"/>
      <c r="D14" s="61"/>
      <c r="E14" s="61"/>
      <c r="F14" s="61"/>
      <c r="G14" s="61"/>
    </row>
    <row r="15" spans="1:7">
      <c r="A15" s="61"/>
      <c r="B15" s="61"/>
      <c r="C15" s="61"/>
      <c r="D15" s="61"/>
      <c r="E15" s="61"/>
      <c r="F15" s="61"/>
      <c r="G15" s="61"/>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50" t="s">
        <v>9</v>
      </c>
      <c r="B1" s="50"/>
      <c r="C1" s="50"/>
      <c r="D1" s="50"/>
      <c r="E1" s="50"/>
      <c r="F1" s="50"/>
      <c r="G1" s="50"/>
      <c r="H1" s="50"/>
      <c r="I1" s="50"/>
    </row>
    <row r="3" spans="1:18" ht="17.25" customHeight="1">
      <c r="A3" s="54" t="s">
        <v>11</v>
      </c>
      <c r="B3" s="63" t="s">
        <v>10</v>
      </c>
      <c r="C3" s="64"/>
      <c r="D3" s="64"/>
      <c r="E3" s="64"/>
      <c r="F3" s="64"/>
      <c r="G3" s="64"/>
      <c r="H3" s="64"/>
      <c r="I3" s="64"/>
    </row>
    <row r="4" spans="1:18">
      <c r="A4" s="53"/>
      <c r="B4" s="64"/>
      <c r="C4" s="64"/>
      <c r="D4" s="64"/>
      <c r="E4" s="64"/>
      <c r="F4" s="64"/>
      <c r="G4" s="64"/>
      <c r="H4" s="64"/>
      <c r="I4" s="64"/>
      <c r="O4">
        <v>123456789</v>
      </c>
      <c r="Q4">
        <v>-123456789</v>
      </c>
      <c r="R4" s="7" t="s">
        <v>40</v>
      </c>
    </row>
    <row r="5" spans="1:18">
      <c r="A5" s="53"/>
      <c r="B5" s="64"/>
      <c r="C5" s="64"/>
      <c r="D5" s="64"/>
      <c r="E5" s="64"/>
      <c r="F5" s="64"/>
      <c r="G5" s="64"/>
      <c r="H5" s="64"/>
      <c r="I5" s="64"/>
    </row>
    <row r="6" spans="1:18">
      <c r="A6" s="69" t="s">
        <v>12</v>
      </c>
      <c r="B6" s="1">
        <v>1</v>
      </c>
      <c r="C6">
        <v>6</v>
      </c>
      <c r="E6" s="71" t="s">
        <v>13</v>
      </c>
      <c r="F6" s="71"/>
      <c r="G6" s="71"/>
      <c r="H6" s="71"/>
      <c r="I6" s="71"/>
    </row>
    <row r="7" spans="1:18">
      <c r="A7" s="70"/>
      <c r="B7">
        <v>2</v>
      </c>
      <c r="C7">
        <v>7</v>
      </c>
      <c r="E7">
        <v>1</v>
      </c>
      <c r="F7">
        <v>2</v>
      </c>
      <c r="G7">
        <v>3</v>
      </c>
      <c r="H7">
        <v>4</v>
      </c>
      <c r="I7">
        <v>5</v>
      </c>
    </row>
    <row r="8" spans="1:18">
      <c r="A8" s="70"/>
      <c r="B8">
        <v>3</v>
      </c>
      <c r="C8">
        <v>8</v>
      </c>
      <c r="E8">
        <v>6</v>
      </c>
      <c r="F8">
        <v>7</v>
      </c>
      <c r="G8">
        <v>8</v>
      </c>
      <c r="H8">
        <v>9</v>
      </c>
      <c r="I8">
        <v>10</v>
      </c>
    </row>
    <row r="9" spans="1:18">
      <c r="A9" s="70"/>
      <c r="B9">
        <v>4</v>
      </c>
      <c r="C9" s="5">
        <v>9</v>
      </c>
    </row>
    <row r="10" spans="1:18">
      <c r="A10" s="70"/>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59" t="s">
        <v>14</v>
      </c>
      <c r="B13" s="59"/>
      <c r="C13" s="59"/>
      <c r="D13" s="59"/>
      <c r="E13" s="59"/>
    </row>
    <row r="15" spans="1:18">
      <c r="A15" s="50" t="s">
        <v>15</v>
      </c>
      <c r="B15" s="50"/>
      <c r="C15" s="50"/>
      <c r="D15" s="50"/>
      <c r="E15" s="50"/>
      <c r="F15" s="67" t="s">
        <v>37</v>
      </c>
      <c r="G15" s="68" t="s">
        <v>38</v>
      </c>
      <c r="H15" s="62" t="s">
        <v>39</v>
      </c>
    </row>
    <row r="16" spans="1:18">
      <c r="F16" s="67"/>
      <c r="G16" s="68"/>
      <c r="H16" s="62"/>
      <c r="O16" t="s">
        <v>41</v>
      </c>
      <c r="P16">
        <v>1</v>
      </c>
      <c r="Q16">
        <v>6</v>
      </c>
    </row>
    <row r="17" spans="1:17">
      <c r="A17" s="63" t="s">
        <v>16</v>
      </c>
      <c r="B17" s="65" t="s">
        <v>36</v>
      </c>
      <c r="C17" s="66"/>
      <c r="D17" s="66"/>
      <c r="E17" s="66"/>
      <c r="F17" t="s">
        <v>17</v>
      </c>
      <c r="G17">
        <v>1</v>
      </c>
      <c r="H17" t="s">
        <v>29</v>
      </c>
      <c r="O17" t="s">
        <v>42</v>
      </c>
      <c r="P17">
        <v>2</v>
      </c>
      <c r="Q17">
        <v>7</v>
      </c>
    </row>
    <row r="18" spans="1:17">
      <c r="A18" s="64"/>
      <c r="B18" s="66"/>
      <c r="C18" s="66"/>
      <c r="D18" s="66"/>
      <c r="E18" s="66"/>
      <c r="F18" t="s">
        <v>18</v>
      </c>
      <c r="G18">
        <v>2</v>
      </c>
      <c r="H18" t="s">
        <v>30</v>
      </c>
      <c r="O18" t="s">
        <v>43</v>
      </c>
      <c r="P18">
        <v>3</v>
      </c>
      <c r="Q18">
        <v>8</v>
      </c>
    </row>
    <row r="19" spans="1:17">
      <c r="A19" s="64"/>
      <c r="B19" s="66"/>
      <c r="C19" s="66"/>
      <c r="D19" s="66"/>
      <c r="E19" s="66"/>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50" t="s">
        <v>55</v>
      </c>
      <c r="B1" s="50"/>
      <c r="C1" s="50"/>
      <c r="D1" s="50"/>
      <c r="E1" s="50"/>
      <c r="F1" s="50"/>
    </row>
    <row r="4" spans="1:18">
      <c r="A4" s="72" t="s">
        <v>56</v>
      </c>
      <c r="B4" s="72"/>
      <c r="C4" s="72"/>
      <c r="D4" s="72"/>
      <c r="E4" s="72"/>
      <c r="F4" s="72"/>
    </row>
    <row r="5" spans="1:18">
      <c r="A5" s="72"/>
      <c r="B5" s="72"/>
      <c r="C5" s="72"/>
      <c r="D5" s="72"/>
      <c r="E5" s="72"/>
      <c r="F5" s="72"/>
    </row>
    <row r="6" spans="1:18">
      <c r="A6" s="72"/>
      <c r="B6" s="72"/>
      <c r="C6" s="72"/>
      <c r="D6" s="72"/>
      <c r="E6" s="72"/>
      <c r="F6" s="72"/>
    </row>
    <row r="7" spans="1:18">
      <c r="A7" s="72"/>
      <c r="B7" s="72"/>
      <c r="C7" s="72"/>
      <c r="D7" s="72"/>
      <c r="E7" s="72"/>
      <c r="F7" s="72"/>
    </row>
    <row r="8" spans="1:18">
      <c r="C8" s="9"/>
      <c r="D8" s="3"/>
      <c r="E8" s="9" t="s">
        <v>57</v>
      </c>
      <c r="F8" s="4"/>
      <c r="G8" s="3"/>
      <c r="H8" s="3"/>
      <c r="J8" s="50" t="s">
        <v>63</v>
      </c>
      <c r="K8" s="50"/>
      <c r="L8" s="50"/>
      <c r="M8" s="50"/>
      <c r="N8" s="50"/>
      <c r="O8" s="50"/>
      <c r="P8" s="50"/>
      <c r="Q8" s="50"/>
      <c r="R8" s="50"/>
    </row>
    <row r="9" spans="1:18">
      <c r="B9" t="s">
        <v>58</v>
      </c>
      <c r="C9" s="73" t="s">
        <v>62</v>
      </c>
      <c r="D9" s="73"/>
      <c r="E9" s="73"/>
      <c r="F9" s="73"/>
      <c r="G9" s="73"/>
      <c r="H9" s="73"/>
      <c r="J9" s="74" t="s">
        <v>64</v>
      </c>
      <c r="K9" s="75"/>
      <c r="L9" s="75"/>
      <c r="M9" s="75"/>
      <c r="N9" s="75"/>
      <c r="O9" s="75"/>
      <c r="P9" s="75"/>
      <c r="Q9" s="75"/>
      <c r="R9" s="75"/>
    </row>
    <row r="10" spans="1:18">
      <c r="B10" t="s">
        <v>52</v>
      </c>
      <c r="C10" t="str">
        <f>CONCATENATE(B10)</f>
        <v>DAWA LEPCHA</v>
      </c>
      <c r="D10" t="str">
        <f>UPPER(C10)</f>
        <v>DAWA LEPCHA</v>
      </c>
      <c r="E10" t="str">
        <f>LOWER(D10)</f>
        <v>dawa lepcha</v>
      </c>
      <c r="F10">
        <f>LEN(E10)</f>
        <v>11</v>
      </c>
      <c r="J10" s="75"/>
      <c r="K10" s="75"/>
      <c r="L10" s="75"/>
      <c r="M10" s="75"/>
      <c r="N10" s="75"/>
      <c r="O10" s="75"/>
      <c r="P10" s="75"/>
      <c r="Q10" s="75"/>
      <c r="R10" s="75"/>
    </row>
    <row r="11" spans="1:18">
      <c r="B11" t="s">
        <v>59</v>
      </c>
      <c r="C11" t="str">
        <f>CONCATENATE(B11)</f>
        <v>NELSON MANDELA</v>
      </c>
      <c r="D11" t="str">
        <f>UPPER(C11)</f>
        <v>NELSON MANDELA</v>
      </c>
      <c r="E11" t="str">
        <f>LOWER(D11)</f>
        <v>nelson mandela</v>
      </c>
      <c r="F11">
        <f>LEN(E11)</f>
        <v>14</v>
      </c>
      <c r="J11" s="75"/>
      <c r="K11" s="75"/>
      <c r="L11" s="75"/>
      <c r="M11" s="75"/>
      <c r="N11" s="75"/>
      <c r="O11" s="75"/>
      <c r="P11" s="75"/>
      <c r="Q11" s="75"/>
      <c r="R11" s="75"/>
    </row>
    <row r="12" spans="1:18">
      <c r="B12" t="s">
        <v>51</v>
      </c>
      <c r="C12" t="str">
        <f>CONCATENATE(B12)</f>
        <v>PALZOR TAMANG</v>
      </c>
      <c r="D12" t="str">
        <f>UPPER(C12)</f>
        <v>PALZOR TAMANG</v>
      </c>
      <c r="E12" t="str">
        <f>LOWER(D12)</f>
        <v>palzor tamang</v>
      </c>
      <c r="F12">
        <f>LEN(E12)</f>
        <v>13</v>
      </c>
      <c r="J12" s="75"/>
      <c r="K12" s="75"/>
      <c r="L12" s="75"/>
      <c r="M12" s="75"/>
      <c r="N12" s="75"/>
      <c r="O12" s="75"/>
      <c r="P12" s="75"/>
      <c r="Q12" s="75"/>
      <c r="R12" s="75"/>
    </row>
    <row r="13" spans="1:18">
      <c r="B13" t="s">
        <v>60</v>
      </c>
      <c r="C13" t="str">
        <f>CONCATENATE(B13)</f>
        <v>ELON MUSK</v>
      </c>
      <c r="D13" t="str">
        <f>UPPER(C13)</f>
        <v>ELON MUSK</v>
      </c>
      <c r="E13" t="str">
        <f>LOWER(D13)</f>
        <v>elon musk</v>
      </c>
      <c r="F13">
        <v>9</v>
      </c>
      <c r="J13" s="75"/>
      <c r="K13" s="75"/>
      <c r="L13" s="75"/>
      <c r="M13" s="75"/>
      <c r="N13" s="75"/>
      <c r="O13" s="75"/>
      <c r="P13" s="75"/>
      <c r="Q13" s="75"/>
      <c r="R13" s="75"/>
    </row>
    <row r="14" spans="1:18">
      <c r="B14" t="s">
        <v>61</v>
      </c>
      <c r="C14" t="str">
        <f>CONCATENATE(B14)</f>
        <v>PEMA BHUTIIA</v>
      </c>
      <c r="D14" t="str">
        <f>UPPER(C14)</f>
        <v>PEMA BHUTIIA</v>
      </c>
      <c r="E14" t="str">
        <f>LOWER(D14)</f>
        <v>pema bhutiia</v>
      </c>
      <c r="F14">
        <v>11</v>
      </c>
      <c r="J14" s="75"/>
      <c r="K14" s="75"/>
      <c r="L14" s="75"/>
      <c r="M14" s="75"/>
      <c r="N14" s="75"/>
      <c r="O14" s="75"/>
      <c r="P14" s="75"/>
      <c r="Q14" s="75"/>
      <c r="R14" s="75"/>
    </row>
    <row r="15" spans="1:18">
      <c r="J15" s="75"/>
      <c r="K15" s="75"/>
      <c r="L15" s="75"/>
      <c r="M15" s="75"/>
      <c r="N15" s="75"/>
      <c r="O15" s="75"/>
      <c r="P15" s="75"/>
      <c r="Q15" s="75"/>
      <c r="R15" s="75"/>
    </row>
    <row r="16" spans="1:18">
      <c r="J16" s="75"/>
      <c r="K16" s="75"/>
      <c r="L16" s="75"/>
      <c r="M16" s="75"/>
      <c r="N16" s="75"/>
      <c r="O16" s="75"/>
      <c r="P16" s="75"/>
      <c r="Q16" s="75"/>
      <c r="R16" s="75"/>
    </row>
    <row r="17" spans="4:18">
      <c r="J17" s="75"/>
      <c r="K17" s="75"/>
      <c r="L17" s="75"/>
      <c r="M17" s="75"/>
      <c r="N17" s="75"/>
      <c r="O17" s="75"/>
      <c r="P17" s="75"/>
      <c r="Q17" s="75"/>
      <c r="R17" s="75"/>
    </row>
    <row r="18" spans="4:18">
      <c r="J18" s="75"/>
      <c r="K18" s="75"/>
      <c r="L18" s="75"/>
      <c r="M18" s="75"/>
      <c r="N18" s="75"/>
      <c r="O18" s="75"/>
      <c r="P18" s="75"/>
      <c r="Q18" s="75"/>
      <c r="R18" s="75"/>
    </row>
    <row r="19" spans="4:18">
      <c r="J19" s="75"/>
      <c r="K19" s="75"/>
      <c r="L19" s="75"/>
      <c r="M19" s="75"/>
      <c r="N19" s="75"/>
      <c r="O19" s="75"/>
      <c r="P19" s="75"/>
      <c r="Q19" s="75"/>
      <c r="R19" s="75"/>
    </row>
    <row r="20" spans="4:18">
      <c r="J20" s="75"/>
      <c r="K20" s="75"/>
      <c r="L20" s="75"/>
      <c r="M20" s="75"/>
      <c r="N20" s="75"/>
      <c r="O20" s="75"/>
      <c r="P20" s="75"/>
      <c r="Q20" s="75"/>
      <c r="R20" s="75"/>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50" t="s">
        <v>65</v>
      </c>
      <c r="B1" s="50"/>
      <c r="C1" s="50"/>
      <c r="D1" s="50"/>
      <c r="E1" s="50"/>
      <c r="F1" s="50"/>
    </row>
    <row r="3" spans="1:8">
      <c r="A3" s="55" t="s">
        <v>66</v>
      </c>
      <c r="B3" t="s">
        <v>67</v>
      </c>
      <c r="C3" t="s">
        <v>73</v>
      </c>
      <c r="E3" s="76" t="s">
        <v>79</v>
      </c>
      <c r="F3" s="76"/>
    </row>
    <row r="4" spans="1:8">
      <c r="A4" s="56"/>
      <c r="C4" t="s">
        <v>74</v>
      </c>
      <c r="E4">
        <v>50</v>
      </c>
      <c r="F4">
        <v>5</v>
      </c>
      <c r="H4" t="b">
        <f>E4=F4</f>
        <v>0</v>
      </c>
    </row>
    <row r="5" spans="1:8">
      <c r="A5" s="56"/>
      <c r="B5" s="6" t="s">
        <v>68</v>
      </c>
      <c r="C5" t="s">
        <v>75</v>
      </c>
      <c r="F5">
        <v>5</v>
      </c>
      <c r="H5" t="b">
        <f>E4&gt;F6</f>
        <v>1</v>
      </c>
    </row>
    <row r="6" spans="1:8">
      <c r="A6" s="56"/>
      <c r="B6" s="6" t="s">
        <v>69</v>
      </c>
      <c r="C6" t="s">
        <v>76</v>
      </c>
      <c r="F6">
        <v>5</v>
      </c>
      <c r="H6" t="b">
        <f>E4&gt;=F7</f>
        <v>1</v>
      </c>
    </row>
    <row r="7" spans="1:8">
      <c r="A7" s="56"/>
      <c r="B7" s="6" t="s">
        <v>70</v>
      </c>
      <c r="C7" t="s">
        <v>261</v>
      </c>
      <c r="F7">
        <v>5</v>
      </c>
      <c r="H7" t="b">
        <f>E4&gt;=F7</f>
        <v>1</v>
      </c>
    </row>
    <row r="8" spans="1:8">
      <c r="A8" s="56"/>
      <c r="B8" s="6" t="s">
        <v>71</v>
      </c>
      <c r="C8" t="s">
        <v>77</v>
      </c>
      <c r="F8">
        <v>5</v>
      </c>
      <c r="H8" t="b">
        <f>E4&lt;=F8</f>
        <v>0</v>
      </c>
    </row>
    <row r="9" spans="1:8">
      <c r="A9" s="56"/>
      <c r="B9" s="6" t="s">
        <v>72</v>
      </c>
      <c r="C9" t="s">
        <v>78</v>
      </c>
      <c r="F9">
        <v>5</v>
      </c>
      <c r="H9" t="b">
        <f>E4&lt;=F9</f>
        <v>0</v>
      </c>
    </row>
    <row r="14" spans="1:8" ht="15.75">
      <c r="B14" s="77" t="s">
        <v>80</v>
      </c>
      <c r="C14" s="77"/>
      <c r="D14" s="77"/>
      <c r="E14" s="77"/>
      <c r="F14" s="77"/>
      <c r="G14" s="77"/>
    </row>
    <row r="15" spans="1:8">
      <c r="B15" s="60" t="s">
        <v>81</v>
      </c>
      <c r="C15" s="61"/>
      <c r="D15" s="61"/>
      <c r="E15" s="61"/>
      <c r="F15" s="61"/>
      <c r="G15" s="61"/>
    </row>
    <row r="16" spans="1:8">
      <c r="B16" s="61"/>
      <c r="C16" s="61"/>
      <c r="D16" s="61"/>
      <c r="E16" s="61"/>
      <c r="F16" s="61"/>
      <c r="G16" s="61"/>
    </row>
    <row r="17" spans="2:8">
      <c r="B17" s="61"/>
      <c r="C17" s="61"/>
      <c r="D17" s="61"/>
      <c r="E17" s="61"/>
      <c r="F17" s="61"/>
      <c r="G17" s="61"/>
    </row>
    <row r="18" spans="2:8">
      <c r="B18" s="61"/>
      <c r="C18" s="61"/>
      <c r="D18" s="61"/>
      <c r="E18" s="61"/>
      <c r="F18" s="61"/>
      <c r="G18" s="61"/>
    </row>
    <row r="19" spans="2:8">
      <c r="B19" s="61"/>
      <c r="C19" s="61"/>
      <c r="D19" s="61"/>
      <c r="E19" s="61"/>
      <c r="F19" s="61"/>
      <c r="G19" s="61"/>
    </row>
    <row r="20" spans="2:8">
      <c r="B20" s="61"/>
      <c r="C20" s="61"/>
      <c r="D20" s="61"/>
      <c r="E20" s="61"/>
      <c r="F20" s="61"/>
      <c r="G20" s="61"/>
    </row>
    <row r="21" spans="2:8">
      <c r="B21" s="61"/>
      <c r="C21" s="61"/>
      <c r="D21" s="61"/>
      <c r="E21" s="61"/>
      <c r="F21" s="61"/>
      <c r="G21" s="61"/>
    </row>
    <row r="22" spans="2:8">
      <c r="B22" s="61"/>
      <c r="C22" s="61"/>
      <c r="D22" s="61"/>
      <c r="E22" s="61"/>
      <c r="F22" s="61"/>
      <c r="G22" s="61"/>
    </row>
    <row r="23" spans="2:8">
      <c r="B23" s="61"/>
      <c r="C23" s="61"/>
      <c r="D23" s="61"/>
      <c r="E23" s="61"/>
      <c r="F23" s="61"/>
      <c r="G23" s="61"/>
      <c r="H23" t="s">
        <v>262</v>
      </c>
    </row>
    <row r="24" spans="2:8">
      <c r="B24" s="61"/>
      <c r="C24" s="61"/>
      <c r="D24" s="61"/>
      <c r="E24" s="61"/>
      <c r="F24" s="61"/>
      <c r="G24" s="61"/>
    </row>
    <row r="25" spans="2:8">
      <c r="B25" s="61"/>
      <c r="C25" s="61"/>
      <c r="D25" s="61"/>
      <c r="E25" s="61"/>
      <c r="F25" s="61"/>
      <c r="G25" s="61"/>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59" t="s">
        <v>82</v>
      </c>
      <c r="B1" s="59"/>
      <c r="C1" s="59"/>
      <c r="D1" s="59"/>
      <c r="E1" s="59"/>
      <c r="F1" s="59"/>
    </row>
    <row r="3" spans="1:7">
      <c r="A3" s="78" t="s">
        <v>83</v>
      </c>
      <c r="B3" s="78"/>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50" t="s">
        <v>63</v>
      </c>
      <c r="B11" s="50"/>
      <c r="C11" s="50"/>
      <c r="D11" s="50"/>
      <c r="E11" s="50"/>
      <c r="F11" s="50"/>
    </row>
    <row r="12" spans="1:7">
      <c r="A12" s="79" t="s">
        <v>89</v>
      </c>
      <c r="B12" s="80"/>
      <c r="C12" s="80"/>
      <c r="D12" s="80"/>
      <c r="E12" s="80"/>
      <c r="F12" s="80"/>
    </row>
    <row r="13" spans="1:7">
      <c r="A13" s="80"/>
      <c r="B13" s="80"/>
      <c r="C13" s="80"/>
      <c r="D13" s="80"/>
      <c r="E13" s="80"/>
      <c r="F13" s="80"/>
    </row>
    <row r="14" spans="1:7">
      <c r="A14" s="80"/>
      <c r="B14" s="80"/>
      <c r="C14" s="80"/>
      <c r="D14" s="80"/>
      <c r="E14" s="80"/>
      <c r="F14" s="80"/>
    </row>
    <row r="15" spans="1:7">
      <c r="A15" s="80"/>
      <c r="B15" s="80"/>
      <c r="C15" s="80"/>
      <c r="D15" s="80"/>
      <c r="E15" s="80"/>
      <c r="F15" s="80"/>
    </row>
    <row r="16" spans="1:7">
      <c r="A16" s="80"/>
      <c r="B16" s="80"/>
      <c r="C16" s="80"/>
      <c r="D16" s="80"/>
      <c r="E16" s="80"/>
      <c r="F16" s="80"/>
    </row>
    <row r="17" spans="1:6">
      <c r="A17" s="80"/>
      <c r="B17" s="80"/>
      <c r="C17" s="80"/>
      <c r="D17" s="80"/>
      <c r="E17" s="80"/>
      <c r="F17" s="80"/>
    </row>
    <row r="18" spans="1:6">
      <c r="A18" s="80"/>
      <c r="B18" s="80"/>
      <c r="C18" s="80"/>
      <c r="D18" s="80"/>
      <c r="E18" s="80"/>
      <c r="F18" s="80"/>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50" t="s">
        <v>90</v>
      </c>
      <c r="B1" s="50"/>
      <c r="C1" s="50"/>
      <c r="D1" s="50"/>
      <c r="E1" s="50"/>
    </row>
    <row r="4" spans="1:12">
      <c r="B4" s="81" t="s">
        <v>91</v>
      </c>
      <c r="C4" s="81"/>
      <c r="D4" s="81"/>
      <c r="G4" s="82" t="s">
        <v>97</v>
      </c>
      <c r="H4" s="82"/>
      <c r="I4" s="82"/>
      <c r="J4" s="82"/>
      <c r="K4" s="82"/>
      <c r="L4" s="82"/>
    </row>
    <row r="5" spans="1:12">
      <c r="H5" s="83" t="s">
        <v>98</v>
      </c>
      <c r="I5" s="84"/>
      <c r="J5" s="84"/>
      <c r="K5" s="84"/>
      <c r="L5" s="84"/>
    </row>
    <row r="6" spans="1:12">
      <c r="C6" s="9" t="s">
        <v>92</v>
      </c>
      <c r="D6" s="14">
        <f ca="1">TODAY()</f>
        <v>44711</v>
      </c>
      <c r="H6" s="84"/>
      <c r="I6" s="84"/>
      <c r="J6" s="84"/>
      <c r="K6" s="84"/>
      <c r="L6" s="84"/>
    </row>
    <row r="7" spans="1:12">
      <c r="C7" s="16" t="s">
        <v>93</v>
      </c>
      <c r="D7" s="15">
        <f ca="1">NOW()</f>
        <v>44711.759208912037</v>
      </c>
      <c r="H7" s="84"/>
      <c r="I7" s="84"/>
      <c r="J7" s="84"/>
      <c r="K7" s="84"/>
      <c r="L7" s="84"/>
    </row>
    <row r="8" spans="1:12">
      <c r="H8" s="84"/>
      <c r="I8" s="84"/>
      <c r="J8" s="84"/>
      <c r="K8" s="84"/>
      <c r="L8" s="84"/>
    </row>
    <row r="9" spans="1:12">
      <c r="B9" s="12" t="s">
        <v>94</v>
      </c>
      <c r="C9" s="14">
        <v>43831</v>
      </c>
      <c r="D9">
        <f>DAY(C9)</f>
        <v>1</v>
      </c>
      <c r="H9" s="84"/>
      <c r="I9" s="84"/>
      <c r="J9" s="84"/>
      <c r="K9" s="84"/>
      <c r="L9" s="84"/>
    </row>
    <row r="10" spans="1:12">
      <c r="B10" s="12" t="s">
        <v>95</v>
      </c>
      <c r="C10" s="14">
        <v>43892</v>
      </c>
      <c r="D10">
        <f>MONTH(C10)</f>
        <v>3</v>
      </c>
      <c r="H10" s="84"/>
      <c r="I10" s="84"/>
      <c r="J10" s="84"/>
      <c r="K10" s="84"/>
      <c r="L10" s="84"/>
    </row>
    <row r="11" spans="1:12">
      <c r="B11" s="12" t="s">
        <v>96</v>
      </c>
      <c r="C11" s="14">
        <v>43831</v>
      </c>
      <c r="D11">
        <f>YEAR(C11)</f>
        <v>2020</v>
      </c>
      <c r="H11" s="84"/>
      <c r="I11" s="84"/>
      <c r="J11" s="84"/>
      <c r="K11" s="84"/>
      <c r="L11" s="84"/>
    </row>
    <row r="12" spans="1:12">
      <c r="C12" s="14">
        <v>44259</v>
      </c>
      <c r="D12">
        <f>DAY(C12)</f>
        <v>4</v>
      </c>
      <c r="H12" s="84"/>
      <c r="I12" s="84"/>
      <c r="J12" s="84"/>
      <c r="K12" s="84"/>
      <c r="L12" s="84"/>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85" t="s">
        <v>99</v>
      </c>
      <c r="B1" s="85"/>
      <c r="C1" s="85"/>
      <c r="D1" s="85"/>
      <c r="E1" s="85"/>
      <c r="F1" s="85"/>
    </row>
    <row r="3" spans="1:12">
      <c r="G3" s="19" t="s">
        <v>106</v>
      </c>
      <c r="H3" s="20"/>
      <c r="J3" s="65" t="s">
        <v>116</v>
      </c>
      <c r="K3" s="66"/>
      <c r="L3" s="66"/>
    </row>
    <row r="4" spans="1:12">
      <c r="C4" s="17" t="s">
        <v>100</v>
      </c>
      <c r="D4" s="17" t="s">
        <v>101</v>
      </c>
      <c r="G4" s="18" t="s">
        <v>107</v>
      </c>
      <c r="I4">
        <f>SUM(D5:D7)</f>
        <v>71</v>
      </c>
      <c r="J4" s="66"/>
      <c r="K4" s="66"/>
      <c r="L4" s="66"/>
    </row>
    <row r="5" spans="1:12">
      <c r="C5" t="s">
        <v>102</v>
      </c>
      <c r="D5">
        <v>23</v>
      </c>
      <c r="G5" s="18" t="s">
        <v>108</v>
      </c>
      <c r="I5">
        <f>MIN(D5:D10)</f>
        <v>23</v>
      </c>
      <c r="J5" s="66"/>
      <c r="K5" s="66"/>
      <c r="L5" s="66"/>
    </row>
    <row r="6" spans="1:12">
      <c r="C6" t="s">
        <v>104</v>
      </c>
      <c r="D6">
        <v>23</v>
      </c>
      <c r="G6" s="18" t="s">
        <v>109</v>
      </c>
      <c r="I6">
        <f>MAX(D5:D10)</f>
        <v>25</v>
      </c>
      <c r="J6" s="66"/>
      <c r="K6" s="66"/>
      <c r="L6" s="66"/>
    </row>
    <row r="7" spans="1:12">
      <c r="C7" t="s">
        <v>103</v>
      </c>
      <c r="D7">
        <v>25</v>
      </c>
      <c r="G7" s="18" t="s">
        <v>110</v>
      </c>
      <c r="I7">
        <f>AVERAGE(D5:D10)</f>
        <v>23.5</v>
      </c>
      <c r="J7" s="66"/>
      <c r="K7" s="66"/>
      <c r="L7" s="66"/>
    </row>
    <row r="8" spans="1:12">
      <c r="G8" s="18" t="s">
        <v>111</v>
      </c>
      <c r="I8">
        <f>COUNT(C5:C10,D5:D10)</f>
        <v>4</v>
      </c>
      <c r="J8" s="66"/>
      <c r="K8" s="66"/>
      <c r="L8" s="66"/>
    </row>
    <row r="9" spans="1:12">
      <c r="G9" s="18" t="s">
        <v>112</v>
      </c>
      <c r="I9">
        <f>COUNTA(C5:C10,D5:D10)</f>
        <v>8</v>
      </c>
      <c r="J9" s="66"/>
      <c r="K9" s="66"/>
      <c r="L9" s="66"/>
    </row>
    <row r="10" spans="1:12">
      <c r="C10" t="s">
        <v>105</v>
      </c>
      <c r="D10">
        <v>23</v>
      </c>
      <c r="G10" s="18" t="s">
        <v>113</v>
      </c>
      <c r="I10">
        <f>COUNTBLANK(D5:D10)</f>
        <v>2</v>
      </c>
      <c r="J10" s="66"/>
      <c r="K10" s="66"/>
      <c r="L10" s="66"/>
    </row>
    <row r="11" spans="1:12">
      <c r="D11">
        <v>35</v>
      </c>
      <c r="G11" s="18" t="s">
        <v>114</v>
      </c>
      <c r="I11">
        <f>SMALL(D5:D10,3)</f>
        <v>23</v>
      </c>
      <c r="J11" s="66"/>
      <c r="K11" s="66"/>
      <c r="L11" s="66"/>
    </row>
    <row r="12" spans="1:12">
      <c r="D12">
        <v>34</v>
      </c>
      <c r="G12" s="18" t="s">
        <v>115</v>
      </c>
      <c r="I12">
        <f>LARGE(D5:D10,1)</f>
        <v>25</v>
      </c>
      <c r="J12" s="50" t="s">
        <v>117</v>
      </c>
      <c r="K12" s="50"/>
      <c r="L12" s="50"/>
    </row>
    <row r="13" spans="1:12">
      <c r="D13">
        <v>27</v>
      </c>
    </row>
    <row r="15" spans="1:12">
      <c r="D15" s="85" t="s">
        <v>118</v>
      </c>
      <c r="E15" s="85"/>
      <c r="F15" s="85"/>
      <c r="G15" s="85"/>
      <c r="H15" s="85"/>
      <c r="I15" s="85"/>
      <c r="J15" s="85"/>
      <c r="K15" s="85"/>
    </row>
    <row r="16" spans="1:12">
      <c r="D16" s="86" t="s">
        <v>119</v>
      </c>
      <c r="E16" s="87"/>
      <c r="F16" s="87"/>
      <c r="G16" s="87"/>
      <c r="H16" s="87"/>
      <c r="I16" s="87"/>
      <c r="J16" s="87"/>
      <c r="K16" s="87"/>
    </row>
    <row r="17" spans="4:11">
      <c r="D17" s="87"/>
      <c r="E17" s="87"/>
      <c r="F17" s="87"/>
      <c r="G17" s="87"/>
      <c r="H17" s="87"/>
      <c r="I17" s="87"/>
      <c r="J17" s="87"/>
      <c r="K17" s="87"/>
    </row>
    <row r="18" spans="4:11">
      <c r="D18" s="87"/>
      <c r="E18" s="87"/>
      <c r="F18" s="87"/>
      <c r="G18" s="87"/>
      <c r="H18" s="87"/>
      <c r="I18" s="87"/>
      <c r="J18" s="87"/>
      <c r="K18" s="87"/>
    </row>
    <row r="19" spans="4:11">
      <c r="D19" s="87"/>
      <c r="E19" s="87"/>
      <c r="F19" s="87"/>
      <c r="G19" s="87"/>
      <c r="H19" s="87"/>
      <c r="I19" s="87"/>
      <c r="J19" s="87"/>
      <c r="K19" s="87"/>
    </row>
    <row r="20" spans="4:11">
      <c r="D20" s="87"/>
      <c r="E20" s="87"/>
      <c r="F20" s="87"/>
      <c r="G20" s="87"/>
      <c r="H20" s="87"/>
      <c r="I20" s="87"/>
      <c r="J20" s="87"/>
      <c r="K20" s="87"/>
    </row>
    <row r="21" spans="4:11">
      <c r="D21" s="87"/>
      <c r="E21" s="87"/>
      <c r="F21" s="87"/>
      <c r="G21" s="87"/>
      <c r="H21" s="87"/>
      <c r="I21" s="87"/>
      <c r="J21" s="87"/>
      <c r="K21" s="87"/>
    </row>
    <row r="22" spans="4:11">
      <c r="D22" s="87"/>
      <c r="E22" s="87"/>
      <c r="F22" s="87"/>
      <c r="G22" s="87"/>
      <c r="H22" s="87"/>
      <c r="I22" s="87"/>
      <c r="J22" s="87"/>
      <c r="K22" s="87"/>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2022-05-30T12:43:22Z</dcterms:modified>
</cp:coreProperties>
</file>