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i\Desktop\BAND_ Project2 - Rozan Alghamdi\"/>
    </mc:Choice>
  </mc:AlternateContent>
  <xr:revisionPtr revIDLastSave="0" documentId="8_{5BBF2A99-B155-46DE-A874-3C0A790068E9}" xr6:coauthVersionLast="45" xr6:coauthVersionMax="45" xr10:uidLastSave="{00000000-0000-0000-0000-000000000000}"/>
  <bookViews>
    <workbookView xWindow="-108" yWindow="492" windowWidth="23256" windowHeight="12576" tabRatio="895" xr2:uid="{6929969A-3D90-40D8-8476-E04665F2BBBC}"/>
  </bookViews>
  <sheets>
    <sheet name="Consumer Discretionary 2016" sheetId="1" r:id="rId1"/>
    <sheet name="Consumer Discretionary Pivot" sheetId="11" r:id="rId2"/>
    <sheet name="Consumer Staples 2016" sheetId="8" r:id="rId3"/>
    <sheet name="Consumer Staples Pivot" sheetId="10" r:id="rId4"/>
  </sheets>
  <definedNames>
    <definedName name="_xlnm._FilterDatabase" localSheetId="0" hidden="1">'Consumer Discretionary 2016'!$A$4:$E$61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5" i="8"/>
  <c r="I7" i="1"/>
  <c r="I7" i="8"/>
  <c r="I12" i="8" l="1"/>
  <c r="I12" i="1"/>
  <c r="I8" i="1"/>
  <c r="I10" i="1" l="1"/>
  <c r="I9" i="1"/>
  <c r="I5" i="1"/>
  <c r="I14" i="8"/>
  <c r="I10" i="8"/>
  <c r="I9" i="8"/>
  <c r="I8" i="8"/>
  <c r="I13" i="8" l="1"/>
  <c r="I13" i="1"/>
</calcChain>
</file>

<file path=xl/sharedStrings.xml><?xml version="1.0" encoding="utf-8"?>
<sst xmlns="http://schemas.openxmlformats.org/spreadsheetml/2006/main" count="215" uniqueCount="109">
  <si>
    <t>Ticker Symbol</t>
  </si>
  <si>
    <t>Period Ending</t>
  </si>
  <si>
    <t xml:space="preserve"> Total Revenue </t>
  </si>
  <si>
    <t>GICS Sector</t>
  </si>
  <si>
    <t>AAP</t>
  </si>
  <si>
    <t>Consumer Discretionary</t>
  </si>
  <si>
    <t>AMZN</t>
  </si>
  <si>
    <t>AN</t>
  </si>
  <si>
    <t>AZO</t>
  </si>
  <si>
    <t>BBBY</t>
  </si>
  <si>
    <t>BBY</t>
  </si>
  <si>
    <t>BWA</t>
  </si>
  <si>
    <t>CCL</t>
  </si>
  <si>
    <t>CHTR</t>
  </si>
  <si>
    <t>CMG</t>
  </si>
  <si>
    <t>DG</t>
  </si>
  <si>
    <t>DHI</t>
  </si>
  <si>
    <t>DIS</t>
  </si>
  <si>
    <t>DISCA</t>
  </si>
  <si>
    <t>DISCK</t>
  </si>
  <si>
    <t>DLPH</t>
  </si>
  <si>
    <t>DLTR</t>
  </si>
  <si>
    <t>DRI</t>
  </si>
  <si>
    <t>EXPE</t>
  </si>
  <si>
    <t>F</t>
  </si>
  <si>
    <t>FL</t>
  </si>
  <si>
    <t>GM</t>
  </si>
  <si>
    <t>GPS</t>
  </si>
  <si>
    <t>GT</t>
  </si>
  <si>
    <t>HAR</t>
  </si>
  <si>
    <t>HBI</t>
  </si>
  <si>
    <t>HD</t>
  </si>
  <si>
    <t>JWN</t>
  </si>
  <si>
    <t>KMX</t>
  </si>
  <si>
    <t>KORS</t>
  </si>
  <si>
    <t>KSS</t>
  </si>
  <si>
    <t>LB</t>
  </si>
  <si>
    <t>LEN</t>
  </si>
  <si>
    <t>LOW</t>
  </si>
  <si>
    <t>M</t>
  </si>
  <si>
    <t>NKE</t>
  </si>
  <si>
    <t>OMC</t>
  </si>
  <si>
    <t>PHM</t>
  </si>
  <si>
    <t>PVH</t>
  </si>
  <si>
    <t>RL</t>
  </si>
  <si>
    <t>ROST</t>
  </si>
  <si>
    <t>SBUX</t>
  </si>
  <si>
    <t>SIG</t>
  </si>
  <si>
    <t>SNA</t>
  </si>
  <si>
    <t>SPLS</t>
  </si>
  <si>
    <t>SWK</t>
  </si>
  <si>
    <t>TGT</t>
  </si>
  <si>
    <t>TIF</t>
  </si>
  <si>
    <t>TJX</t>
  </si>
  <si>
    <t>ULTA</t>
  </si>
  <si>
    <t>URBN</t>
  </si>
  <si>
    <t>VFC</t>
  </si>
  <si>
    <t>VIAB</t>
  </si>
  <si>
    <t>WHR</t>
  </si>
  <si>
    <t>Row Labels</t>
  </si>
  <si>
    <t>Grand Total</t>
  </si>
  <si>
    <t xml:space="preserve">Sum of  Total Revenue </t>
  </si>
  <si>
    <t>CAG</t>
  </si>
  <si>
    <t>Consumer Staples</t>
  </si>
  <si>
    <t>CLX</t>
  </si>
  <si>
    <t>COST</t>
  </si>
  <si>
    <t>CPB</t>
  </si>
  <si>
    <t>CVS</t>
  </si>
  <si>
    <t>DPS</t>
  </si>
  <si>
    <t>EL</t>
  </si>
  <si>
    <t>GIS</t>
  </si>
  <si>
    <t>HRL</t>
  </si>
  <si>
    <t>K</t>
  </si>
  <si>
    <t>KMB</t>
  </si>
  <si>
    <t>KR</t>
  </si>
  <si>
    <t>MKC</t>
  </si>
  <si>
    <t>PEP</t>
  </si>
  <si>
    <t>PG</t>
  </si>
  <si>
    <t>PM</t>
  </si>
  <si>
    <t>SJM</t>
  </si>
  <si>
    <t>STZ</t>
  </si>
  <si>
    <t>SYY</t>
  </si>
  <si>
    <t>TAP</t>
  </si>
  <si>
    <t>TSN</t>
  </si>
  <si>
    <t>WFM</t>
  </si>
  <si>
    <t>WMT</t>
  </si>
  <si>
    <t>Standard Deviation</t>
  </si>
  <si>
    <t>Sum</t>
  </si>
  <si>
    <t>Q1 25%</t>
  </si>
  <si>
    <t>Q3 75%</t>
  </si>
  <si>
    <t>Q2 (Median) 50%</t>
  </si>
  <si>
    <t>Range</t>
  </si>
  <si>
    <t>IQR</t>
  </si>
  <si>
    <t>Summary Statistics</t>
  </si>
  <si>
    <t>January</t>
  </si>
  <si>
    <t>February</t>
  </si>
  <si>
    <t>May</t>
  </si>
  <si>
    <t>June</t>
  </si>
  <si>
    <t>August</t>
  </si>
  <si>
    <t>September</t>
  </si>
  <si>
    <t>November</t>
  </si>
  <si>
    <t>December</t>
  </si>
  <si>
    <t>April</t>
  </si>
  <si>
    <t>July</t>
  </si>
  <si>
    <t>October</t>
  </si>
  <si>
    <t>#</t>
  </si>
  <si>
    <t>Mean</t>
  </si>
  <si>
    <t>Consumer Discretionary over 2016</t>
  </si>
  <si>
    <t>Consumer Staples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</si>
</sst>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ر.س.‏&quot;_-;\-* #,##0.00\ &quot;ر.س.‏&quot;_-;_-* &quot;-&quot;??\ &quot;ر.س.‏&quot;_-;_-@_-"/>
    <numFmt numFmtId="164" formatCode="_-[$$-409]* #,##0.00_ ;_-[$$-409]* \-#,##0.00\ ;_-[$$-409]* &quot;-&quot;??_ ;_-@_ "/>
    <numFmt numFmtId="165" formatCode="yyyy\-mm\-dd;@"/>
    <numFmt numFmtId="166" formatCode="_-[$$-409]* #,##0_ ;_-[$$-409]* \-#,##0\ ;_-[$$-409]* &quot;-&quot;??_ ;_-@_ "/>
    <numFmt numFmtId="167" formatCode="[$-409]d\-mmm\-yyyy;@"/>
  </numFmts>
  <fonts count="1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rgb="FF3F3F3F"/>
      <name val="Calibri"/>
      <family val="2"/>
      <charset val="178"/>
      <scheme val="minor"/>
    </font>
    <font>
      <sz val="12"/>
      <color rgb="FF3F3F3F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theme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theme="1"/>
      </right>
      <top/>
      <bottom style="thin">
        <color rgb="FF3F3F3F"/>
      </bottom>
      <diagonal/>
    </border>
    <border>
      <left style="medium">
        <color theme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theme="1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thin">
        <color rgb="FF3F3F3F"/>
      </right>
      <top style="thin">
        <color rgb="FF3F3F3F"/>
      </top>
      <bottom style="medium">
        <color theme="1"/>
      </bottom>
      <diagonal/>
    </border>
    <border>
      <left style="thin">
        <color rgb="FF3F3F3F"/>
      </left>
      <right style="medium">
        <color theme="1"/>
      </right>
      <top style="thin">
        <color rgb="FF3F3F3F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/>
    <xf numFmtId="0" fontId="0" fillId="0" borderId="0" xfId="0" applyFill="1" applyAlignment="1"/>
    <xf numFmtId="0" fontId="0" fillId="0" borderId="0" xfId="0" applyFill="1"/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167" fontId="9" fillId="0" borderId="0" xfId="0" applyNumberFormat="1" applyFont="1"/>
    <xf numFmtId="166" fontId="9" fillId="0" borderId="0" xfId="1" applyNumberFormat="1" applyFont="1"/>
    <xf numFmtId="0" fontId="9" fillId="0" borderId="0" xfId="0" applyFont="1"/>
    <xf numFmtId="14" fontId="9" fillId="0" borderId="0" xfId="0" applyNumberFormat="1" applyFont="1"/>
    <xf numFmtId="0" fontId="9" fillId="0" borderId="0" xfId="0" applyFont="1" applyFill="1" applyAlignment="1">
      <alignment horizontal="center"/>
    </xf>
    <xf numFmtId="164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Fill="1" applyAlignme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14" fontId="10" fillId="3" borderId="0" xfId="0" applyNumberFormat="1" applyFont="1" applyFill="1" applyAlignment="1">
      <alignment horizontal="center" vertical="center"/>
    </xf>
    <xf numFmtId="164" fontId="10" fillId="3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2" borderId="3" xfId="2" applyFont="1" applyBorder="1" applyAlignment="1">
      <alignment horizontal="center" vertical="center"/>
    </xf>
    <xf numFmtId="166" fontId="8" fillId="2" borderId="4" xfId="2" applyNumberFormat="1" applyFont="1" applyBorder="1"/>
    <xf numFmtId="0" fontId="7" fillId="4" borderId="5" xfId="2" applyFont="1" applyFill="1" applyBorder="1" applyAlignment="1">
      <alignment horizontal="center" vertical="center"/>
    </xf>
    <xf numFmtId="166" fontId="8" fillId="4" borderId="6" xfId="2" applyNumberFormat="1" applyFont="1" applyFill="1" applyBorder="1"/>
    <xf numFmtId="0" fontId="7" fillId="2" borderId="5" xfId="2" applyFont="1" applyBorder="1" applyAlignment="1">
      <alignment horizontal="center" vertical="center"/>
    </xf>
    <xf numFmtId="166" fontId="8" fillId="2" borderId="6" xfId="2" applyNumberFormat="1" applyFont="1" applyBorder="1"/>
    <xf numFmtId="166" fontId="8" fillId="2" borderId="6" xfId="1" applyNumberFormat="1" applyFont="1" applyFill="1" applyBorder="1" applyAlignment="1">
      <alignment horizontal="center"/>
    </xf>
    <xf numFmtId="0" fontId="7" fillId="2" borderId="7" xfId="2" applyFont="1" applyBorder="1" applyAlignment="1">
      <alignment horizontal="center" vertical="center"/>
    </xf>
    <xf numFmtId="166" fontId="8" fillId="2" borderId="8" xfId="1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6" fontId="13" fillId="0" borderId="0" xfId="1" applyNumberFormat="1" applyFont="1"/>
    <xf numFmtId="0" fontId="13" fillId="0" borderId="0" xfId="0" applyFont="1"/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Output" xfId="2" builtinId="21"/>
  </cellStyles>
  <dxfs count="4"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Task 1.xlsx]Consumer Discretionary Pivot!PivotTable9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Consumer Discretionary over 2016</a:t>
            </a:r>
            <a:endParaRPr lang="en-GB"/>
          </a:p>
        </c:rich>
      </c:tx>
      <c:layout>
        <c:manualLayout>
          <c:xMode val="edge"/>
          <c:yMode val="edge"/>
          <c:x val="0.19654842620967858"/>
          <c:y val="2.0921405200525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80665405679994"/>
          <c:y val="0.16058194673587781"/>
          <c:w val="0.70000293878573894"/>
          <c:h val="0.63609713828689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'Consumer Discretionary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'Consumer Discretionary Pivot'!$A$4:$A$12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May</c:v>
                </c:pt>
                <c:pt idx="3">
                  <c:v>June</c:v>
                </c:pt>
                <c:pt idx="4">
                  <c:v>August</c:v>
                </c:pt>
                <c:pt idx="5">
                  <c:v>September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'Consumer Discretionary Pivot'!$B$4:$B$12</c:f>
              <c:numCache>
                <c:formatCode>_-[$$-409]* #,##0_ ;_-[$$-409]* \-#,##0\ ;_-[$$-409]* "-"??_ ;_-@_ </c:formatCode>
                <c:ptCount val="8"/>
                <c:pt idx="0">
                  <c:v>548213567000</c:v>
                </c:pt>
                <c:pt idx="1">
                  <c:v>93559755000</c:v>
                </c:pt>
                <c:pt idx="2">
                  <c:v>39309500000</c:v>
                </c:pt>
                <c:pt idx="3">
                  <c:v>6911676000</c:v>
                </c:pt>
                <c:pt idx="4">
                  <c:v>10635676000</c:v>
                </c:pt>
                <c:pt idx="5">
                  <c:v>24645400000</c:v>
                </c:pt>
                <c:pt idx="6">
                  <c:v>27338999000</c:v>
                </c:pt>
                <c:pt idx="7">
                  <c:v>636291223000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6FB-926A-F1B9FECA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46224"/>
        <c:axId val="935882704"/>
      </c:barChart>
      <c:catAx>
        <c:axId val="5631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5314628231224523"/>
              <c:y val="0.935175686928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82704"/>
        <c:crosses val="autoZero"/>
        <c:auto val="1"/>
        <c:lblAlgn val="ctr"/>
        <c:lblOffset val="100"/>
        <c:noMultiLvlLbl val="0"/>
      </c:catAx>
      <c:valAx>
        <c:axId val="935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layout>
            <c:manualLayout>
              <c:xMode val="edge"/>
              <c:yMode val="edge"/>
              <c:x val="2.7342548633405427E-2"/>
              <c:y val="0.3225300499232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2 - Task 1.xlsx]Consumer Staples Pivot!PivotTable6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Consumer Staples over 2016</a:t>
            </a:r>
            <a:endParaRPr lang="en-GB"/>
          </a:p>
        </c:rich>
      </c:tx>
      <c:layout>
        <c:manualLayout>
          <c:xMode val="edge"/>
          <c:yMode val="edge"/>
          <c:x val="0.27002763068122504"/>
          <c:y val="2.464457119234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80665405679994"/>
          <c:y val="0.16058194673587781"/>
          <c:w val="0.71217952299309206"/>
          <c:h val="0.63534396485190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'Consumer Staples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'Consumer Staples Pivot'!$A$4:$A$15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'Consumer Staples Pivot'!$B$4:$B$15</c:f>
              <c:numCache>
                <c:formatCode>_-[$$-409]* #,##0_ ;_-[$$-409]* \-#,##0\ ;_-[$$-409]* "-"??_ ;_-@_ </c:formatCode>
                <c:ptCount val="11"/>
                <c:pt idx="0">
                  <c:v>628841000000</c:v>
                </c:pt>
                <c:pt idx="1">
                  <c:v>70440319000</c:v>
                </c:pt>
                <c:pt idx="2">
                  <c:v>7811200000</c:v>
                </c:pt>
                <c:pt idx="3">
                  <c:v>28206000000</c:v>
                </c:pt>
                <c:pt idx="4">
                  <c:v>17023300000</c:v>
                </c:pt>
                <c:pt idx="5">
                  <c:v>7961000000</c:v>
                </c:pt>
                <c:pt idx="6">
                  <c:v>118719000000</c:v>
                </c:pt>
                <c:pt idx="7">
                  <c:v>15724000000</c:v>
                </c:pt>
                <c:pt idx="8">
                  <c:v>9523224000</c:v>
                </c:pt>
                <c:pt idx="9">
                  <c:v>4411500000</c:v>
                </c:pt>
                <c:pt idx="10">
                  <c:v>349665427000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C52-8300-2D6DCBCB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40624"/>
        <c:axId val="561333744"/>
      </c:barChart>
      <c:catAx>
        <c:axId val="56314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53143321996940418"/>
              <c:y val="0.93428660621401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33744"/>
        <c:crosses val="autoZero"/>
        <c:auto val="1"/>
        <c:lblAlgn val="ctr"/>
        <c:lblOffset val="100"/>
        <c:noMultiLvlLbl val="0"/>
      </c:catAx>
      <c:valAx>
        <c:axId val="561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layout>
            <c:manualLayout>
              <c:xMode val="edge"/>
              <c:yMode val="edge"/>
              <c:x val="2.7823626782392391E-2"/>
              <c:y val="0.32069423085951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7</xdr:row>
      <xdr:rowOff>11430</xdr:rowOff>
    </xdr:from>
    <xdr:to>
      <xdr:col>15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70912-B5E0-4297-B69A-EBAEFDB1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9798</xdr:colOff>
      <xdr:row>1</xdr:row>
      <xdr:rowOff>180159</xdr:rowOff>
    </xdr:from>
    <xdr:to>
      <xdr:col>17</xdr:col>
      <xdr:colOff>543198</xdr:colOff>
      <xdr:row>27</xdr:row>
      <xdr:rowOff>69669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BCB55-A73F-4C02-AC2A-E877328B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zan" refreshedDate="44149.008783564816" createdVersion="6" refreshedVersion="6" minRefreshableVersion="3" recordCount="57" xr:uid="{1ED793C1-75A7-422D-B1E0-E1D70DCDB523}">
  <cacheSource type="worksheet">
    <worksheetSource ref="B4:E61" sheet="Consumer Discretionary 2016"/>
  </cacheSource>
  <cacheFields count="5">
    <cacheField name="Ticker Symbol" numFmtId="0">
      <sharedItems/>
    </cacheField>
    <cacheField name="Period Ending" numFmtId="167">
      <sharedItems containsSemiMixedTypes="0" containsNonDate="0" containsDate="1" containsString="0" minDate="2016-01-02T00:00:00" maxDate="2017-01-01T00:00:00" count="17">
        <d v="2016-01-02T00:00:00"/>
        <d v="2016-01-10T00:00:00"/>
        <d v="2016-01-29T00:00:00"/>
        <d v="2016-01-30T00:00:00"/>
        <d v="2016-01-31T00:00:00"/>
        <d v="2016-02-01T00:00:00"/>
        <d v="2016-02-04T00:00:00"/>
        <d v="2016-02-10T00:00:00"/>
        <d v="2016-02-27T00:00:00"/>
        <d v="2016-02-29T00:00:00"/>
        <d v="2016-05-29T00:00:00"/>
        <d v="2016-05-31T00:00:00"/>
        <d v="2016-06-30T00:00:00"/>
        <d v="2016-08-27T00:00:00"/>
        <d v="2016-09-30T00:00:00"/>
        <d v="2016-11-30T00:00:00"/>
        <d v="2016-12-31T00:00:00"/>
      </sharedItems>
      <fieldGroup par="4" base="1">
        <rangePr groupBy="days" startDate="2016-01-02T00:00:00" endDate="2017-01-01T00:00:00"/>
        <groupItems count="368">
          <s v="&lt;02/01/16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01/01/17"/>
        </groupItems>
      </fieldGroup>
    </cacheField>
    <cacheField name=" Total Revenue " numFmtId="166">
      <sharedItems containsSemiMixedTypes="0" containsString="0" containsNumber="1" containsInteger="1" minValue="3445134000" maxValue="166380000000"/>
    </cacheField>
    <cacheField name="GICS Sector" numFmtId="0">
      <sharedItems/>
    </cacheField>
    <cacheField name="Months" numFmtId="0" databaseField="0">
      <fieldGroup base="1">
        <rangePr groupBy="months" startDate="2016-01-02T00:00:00" endDate="2017-01-01T00:00:00"/>
        <groupItems count="14">
          <s v="&lt;02/01/16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1/0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zan" refreshedDate="44149.008783796293" createdVersion="6" refreshedVersion="6" minRefreshableVersion="3" recordCount="23" xr:uid="{CE339247-51AD-488A-90E0-C41BCA65E485}">
  <cacheSource type="worksheet">
    <worksheetSource ref="B4:E27" sheet="Consumer Staples 2016"/>
  </cacheSource>
  <cacheFields count="5">
    <cacheField name="Ticker Symbol" numFmtId="0">
      <sharedItems/>
    </cacheField>
    <cacheField name="Period Ending" numFmtId="165">
      <sharedItems containsSemiMixedTypes="0" containsNonDate="0" containsDate="1" containsString="0" minDate="2016-01-10T00:00:00" maxDate="2017-01-01T00:00:00" count="15">
        <d v="2016-01-10T00:00:00"/>
        <d v="2016-01-30T00:00:00"/>
        <d v="2016-01-31T00:00:00"/>
        <d v="2016-02-01T00:00:00"/>
        <d v="2016-02-07T00:00:00"/>
        <d v="2016-02-29T00:00:00"/>
        <d v="2016-04-30T00:00:00"/>
        <d v="2016-05-29T00:00:00"/>
        <d v="2016-06-30T00:00:00"/>
        <d v="2016-07-31T00:00:00"/>
        <d v="2016-08-28T00:00:00"/>
        <d v="2016-09-25T00:00:00"/>
        <d v="2016-10-30T00:00:00"/>
        <d v="2016-11-30T00:00:00"/>
        <d v="2016-12-31T00:00:00"/>
      </sharedItems>
      <fieldGroup par="4" base="1">
        <rangePr groupBy="days" startDate="2016-01-10T00:00:00" endDate="2017-01-01T00:00:00"/>
        <groupItems count="368">
          <s v="&lt;10/01/16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01/01/17"/>
        </groupItems>
      </fieldGroup>
    </cacheField>
    <cacheField name=" Total Revenue " numFmtId="166">
      <sharedItems containsSemiMixedTypes="0" containsString="0" containsNumber="1" containsInteger="1" minValue="4411500000" maxValue="482130000000"/>
    </cacheField>
    <cacheField name="GICS Sector" numFmtId="0">
      <sharedItems/>
    </cacheField>
    <cacheField name="Months" numFmtId="0" databaseField="0">
      <fieldGroup base="1">
        <rangePr groupBy="months" startDate="2016-01-10T00:00:00" endDate="2017-01-01T00:00:00"/>
        <groupItems count="14">
          <s v="&lt;10/01/16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1/0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AP"/>
    <x v="0"/>
    <n v="9737018000"/>
    <s v="Consumer Discretionary"/>
  </r>
  <r>
    <s v="DIS"/>
    <x v="1"/>
    <n v="55632000000"/>
    <s v="Consumer Discretionary"/>
  </r>
  <r>
    <s v="DG"/>
    <x v="2"/>
    <n v="20368562000"/>
    <s v="Consumer Discretionary"/>
  </r>
  <r>
    <s v="LOW"/>
    <x v="2"/>
    <n v="59074000000"/>
    <s v="Consumer Discretionary"/>
  </r>
  <r>
    <s v="BBY"/>
    <x v="3"/>
    <n v="39528000000"/>
    <s v="Consumer Discretionary"/>
  </r>
  <r>
    <s v="DLTR"/>
    <x v="3"/>
    <n v="15498400000"/>
    <s v="Consumer Discretionary"/>
  </r>
  <r>
    <s v="FL"/>
    <x v="3"/>
    <n v="7412000000"/>
    <s v="Consumer Discretionary"/>
  </r>
  <r>
    <s v="GPS"/>
    <x v="3"/>
    <n v="15797000000"/>
    <s v="Consumer Discretionary"/>
  </r>
  <r>
    <s v="JWN"/>
    <x v="3"/>
    <n v="14437000000"/>
    <s v="Consumer Discretionary"/>
  </r>
  <r>
    <s v="KSS"/>
    <x v="3"/>
    <n v="19204000000"/>
    <s v="Consumer Discretionary"/>
  </r>
  <r>
    <s v="LB"/>
    <x v="3"/>
    <n v="12154000000"/>
    <s v="Consumer Discretionary"/>
  </r>
  <r>
    <s v="M"/>
    <x v="3"/>
    <n v="27079000000"/>
    <s v="Consumer Discretionary"/>
  </r>
  <r>
    <s v="ROST"/>
    <x v="3"/>
    <n v="11939999000"/>
    <s v="Consumer Discretionary"/>
  </r>
  <r>
    <s v="SIG"/>
    <x v="3"/>
    <n v="6550200000"/>
    <s v="Consumer Discretionary"/>
  </r>
  <r>
    <s v="SPLS"/>
    <x v="3"/>
    <n v="21059000000"/>
    <s v="Consumer Discretionary"/>
  </r>
  <r>
    <s v="TGT"/>
    <x v="3"/>
    <n v="73785000000"/>
    <s v="Consumer Discretionary"/>
  </r>
  <r>
    <s v="TJX"/>
    <x v="3"/>
    <n v="30944938000"/>
    <s v="Consumer Discretionary"/>
  </r>
  <r>
    <s v="HD"/>
    <x v="4"/>
    <n v="88519000000"/>
    <s v="Consumer Discretionary"/>
  </r>
  <r>
    <s v="PVH"/>
    <x v="4"/>
    <n v="8020300000"/>
    <s v="Consumer Discretionary"/>
  </r>
  <r>
    <s v="TIF"/>
    <x v="4"/>
    <n v="4104900000"/>
    <s v="Consumer Discretionary"/>
  </r>
  <r>
    <s v="ULTA"/>
    <x v="4"/>
    <n v="3924116000"/>
    <s v="Consumer Discretionary"/>
  </r>
  <r>
    <s v="URBN"/>
    <x v="4"/>
    <n v="3445134000"/>
    <s v="Consumer Discretionary"/>
  </r>
  <r>
    <s v="HBI"/>
    <x v="5"/>
    <n v="5731549000"/>
    <s v="Consumer Discretionary"/>
  </r>
  <r>
    <s v="SNA"/>
    <x v="5"/>
    <n v="3593100000"/>
    <s v="Consumer Discretionary"/>
  </r>
  <r>
    <s v="SWK"/>
    <x v="5"/>
    <n v="11171800000"/>
    <s v="Consumer Discretionary"/>
  </r>
  <r>
    <s v="VFC"/>
    <x v="5"/>
    <n v="12376744000"/>
    <s v="Consumer Discretionary"/>
  </r>
  <r>
    <s v="KORS"/>
    <x v="6"/>
    <n v="4712100000"/>
    <s v="Consumer Discretionary"/>
  </r>
  <r>
    <s v="RL"/>
    <x v="6"/>
    <n v="7405000000"/>
    <s v="Consumer Discretionary"/>
  </r>
  <r>
    <s v="SBUX"/>
    <x v="7"/>
    <n v="21315900000"/>
    <s v="Consumer Discretionary"/>
  </r>
  <r>
    <s v="BBBY"/>
    <x v="8"/>
    <n v="12103887000"/>
    <s v="Consumer Discretionary"/>
  </r>
  <r>
    <s v="KMX"/>
    <x v="9"/>
    <n v="15149675000"/>
    <s v="Consumer Discretionary"/>
  </r>
  <r>
    <s v="DRI"/>
    <x v="10"/>
    <n v="6933500000"/>
    <s v="Consumer Discretionary"/>
  </r>
  <r>
    <s v="NKE"/>
    <x v="11"/>
    <n v="32376000000"/>
    <s v="Consumer Discretionary"/>
  </r>
  <r>
    <s v="HAR"/>
    <x v="12"/>
    <n v="6911676000"/>
    <s v="Consumer Discretionary"/>
  </r>
  <r>
    <s v="AZO"/>
    <x v="13"/>
    <n v="10635676000"/>
    <s v="Consumer Discretionary"/>
  </r>
  <r>
    <s v="DHI"/>
    <x v="14"/>
    <n v="12157400000"/>
    <s v="Consumer Discretionary"/>
  </r>
  <r>
    <s v="VIAB"/>
    <x v="14"/>
    <n v="12488000000"/>
    <s v="Consumer Discretionary"/>
  </r>
  <r>
    <s v="CCL"/>
    <x v="15"/>
    <n v="16389000000"/>
    <s v="Consumer Discretionary"/>
  </r>
  <r>
    <s v="LEN"/>
    <x v="15"/>
    <n v="10949999000"/>
    <s v="Consumer Discretionary"/>
  </r>
  <r>
    <s v="AMZN"/>
    <x v="16"/>
    <n v="135987000000"/>
    <s v="Consumer Discretionary"/>
  </r>
  <r>
    <s v="AN"/>
    <x v="16"/>
    <n v="21609000000"/>
    <s v="Consumer Discretionary"/>
  </r>
  <r>
    <s v="BWA"/>
    <x v="16"/>
    <n v="9071000000"/>
    <s v="Consumer Discretionary"/>
  </r>
  <r>
    <s v="CHTR"/>
    <x v="16"/>
    <n v="29003000000"/>
    <s v="Consumer Discretionary"/>
  </r>
  <r>
    <s v="CMG"/>
    <x v="16"/>
    <n v="3904384000"/>
    <s v="Consumer Discretionary"/>
  </r>
  <r>
    <s v="DISCA"/>
    <x v="16"/>
    <n v="6497000000"/>
    <s v="Consumer Discretionary"/>
  </r>
  <r>
    <s v="DISCK"/>
    <x v="16"/>
    <n v="6497000000"/>
    <s v="Consumer Discretionary"/>
  </r>
  <r>
    <s v="DLPH"/>
    <x v="16"/>
    <n v="16661000000"/>
    <s v="Consumer Discretionary"/>
  </r>
  <r>
    <s v="EXPE"/>
    <x v="16"/>
    <n v="8773564000"/>
    <s v="Consumer Discretionary"/>
  </r>
  <r>
    <s v="F"/>
    <x v="16"/>
    <n v="151800000000"/>
    <s v="Consumer Discretionary"/>
  </r>
  <r>
    <s v="GM"/>
    <x v="16"/>
    <n v="166380000000"/>
    <s v="Consumer Discretionary"/>
  </r>
  <r>
    <s v="GT"/>
    <x v="16"/>
    <n v="15158000000"/>
    <s v="Consumer Discretionary"/>
  </r>
  <r>
    <s v="HBI"/>
    <x v="16"/>
    <n v="6028199000"/>
    <s v="Consumer Discretionary"/>
  </r>
  <r>
    <s v="OMC"/>
    <x v="16"/>
    <n v="15416900000"/>
    <s v="Consumer Discretionary"/>
  </r>
  <r>
    <s v="PHM"/>
    <x v="16"/>
    <n v="7668476000"/>
    <s v="Consumer Discretionary"/>
  </r>
  <r>
    <s v="SNA"/>
    <x v="16"/>
    <n v="3711800000"/>
    <s v="Consumer Discretionary"/>
  </r>
  <r>
    <s v="SWK"/>
    <x v="16"/>
    <n v="11406900000"/>
    <s v="Consumer Discretionary"/>
  </r>
  <r>
    <s v="WHR"/>
    <x v="16"/>
    <n v="20718000000"/>
    <s v="Consumer Discretion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TSN"/>
    <x v="0"/>
    <n v="36881000000"/>
    <s v="Consumer Staples"/>
  </r>
  <r>
    <s v="KR"/>
    <x v="1"/>
    <n v="109830000000"/>
    <s v="Consumer Staples"/>
  </r>
  <r>
    <s v="WMT"/>
    <x v="2"/>
    <n v="482130000000"/>
    <s v="Consumer Staples"/>
  </r>
  <r>
    <s v="K"/>
    <x v="3"/>
    <n v="13525000000"/>
    <s v="Consumer Staples"/>
  </r>
  <r>
    <s v="SYY"/>
    <x v="4"/>
    <n v="50366919000"/>
    <s v="Consumer Staples"/>
  </r>
  <r>
    <s v="STZ"/>
    <x v="5"/>
    <n v="6548400000"/>
    <s v="Consumer Staples"/>
  </r>
  <r>
    <s v="SJM"/>
    <x v="6"/>
    <n v="7811200000"/>
    <s v="Consumer Staples"/>
  </r>
  <r>
    <s v="CAG"/>
    <x v="7"/>
    <n v="11642900000"/>
    <s v="Consumer Staples"/>
  </r>
  <r>
    <s v="GIS"/>
    <x v="7"/>
    <n v="16563100000"/>
    <s v="Consumer Staples"/>
  </r>
  <r>
    <s v="CLX"/>
    <x v="8"/>
    <n v="5761000000"/>
    <s v="Consumer Staples"/>
  </r>
  <r>
    <s v="EL"/>
    <x v="8"/>
    <n v="11262300000"/>
    <s v="Consumer Staples"/>
  </r>
  <r>
    <s v="CPB"/>
    <x v="9"/>
    <n v="7961000000"/>
    <s v="Consumer Staples"/>
  </r>
  <r>
    <s v="COST"/>
    <x v="10"/>
    <n v="118719000000"/>
    <s v="Consumer Staples"/>
  </r>
  <r>
    <s v="WFM"/>
    <x v="11"/>
    <n v="15724000000"/>
    <s v="Consumer Staples"/>
  </r>
  <r>
    <s v="HRL"/>
    <x v="12"/>
    <n v="9523224000"/>
    <s v="Consumer Staples"/>
  </r>
  <r>
    <s v="MKC"/>
    <x v="13"/>
    <n v="4411500000"/>
    <s v="Consumer Staples"/>
  </r>
  <r>
    <s v="CVS"/>
    <x v="14"/>
    <n v="177526000000"/>
    <s v="Consumer Staples"/>
  </r>
  <r>
    <s v="DPS"/>
    <x v="14"/>
    <n v="6440000000"/>
    <s v="Consumer Staples"/>
  </r>
  <r>
    <s v="KMB"/>
    <x v="14"/>
    <n v="18202000000"/>
    <s v="Consumer Staples"/>
  </r>
  <r>
    <s v="PEP"/>
    <x v="14"/>
    <n v="62799000000"/>
    <s v="Consumer Staples"/>
  </r>
  <r>
    <s v="PG"/>
    <x v="14"/>
    <n v="4860427000"/>
    <s v="Consumer Staples"/>
  </r>
  <r>
    <s v="PM"/>
    <x v="14"/>
    <n v="74953000000"/>
    <s v="Consumer Staples"/>
  </r>
  <r>
    <s v="TAP"/>
    <x v="14"/>
    <n v="4885000000"/>
    <s v="Consumer Stapl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6D8C5-8283-449F-9BB6-2D82B1398DFC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12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/>
    <pivotField axis="axisRow" showAll="0">
      <items count="15">
        <item sd="0" x="0"/>
        <item n="January" sd="0" x="1"/>
        <item n="February" sd="0" x="2"/>
        <item sd="0" x="3"/>
        <item sd="0" x="4"/>
        <item n="May" sd="0" x="5"/>
        <item n="June" sd="0" x="6"/>
        <item sd="0" x="7"/>
        <item n="August" sd="0" x="8"/>
        <item n="September" sd="0" x="9"/>
        <item sd="0" x="10"/>
        <item n="November" sd="0" x="11"/>
        <item n="December" sd="0" x="12"/>
        <item sd="0" x="13"/>
        <item t="default"/>
      </items>
    </pivotField>
  </pivotFields>
  <rowFields count="2">
    <field x="4"/>
    <field x="1"/>
  </rowFields>
  <rowItems count="9">
    <i>
      <x v="1"/>
    </i>
    <i>
      <x v="2"/>
    </i>
    <i>
      <x v="5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Sum of  Total Revenue " fld="2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B46A0-AAAF-495E-9AB4-A8C96160812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15" firstHeaderRow="1" firstDataRow="1" firstDataCol="1"/>
  <pivotFields count="5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/>
    <pivotField axis="axisRow" showAll="0">
      <items count="15">
        <item sd="0" x="0"/>
        <item n="January" sd="0" x="1"/>
        <item n="February" sd="0" x="2"/>
        <item sd="0" x="3"/>
        <item n="April" sd="0" x="4"/>
        <item n="May" sd="0" x="5"/>
        <item n="June" sd="0" x="6"/>
        <item n="July" sd="0" x="7"/>
        <item n="August" sd="0" x="8"/>
        <item n="September" sd="0" x="9"/>
        <item n="October" sd="0" x="10"/>
        <item n="November" sd="0" x="11"/>
        <item n="December" sd="0" x="12"/>
        <item sd="0" x="13"/>
        <item t="default"/>
      </items>
    </pivotField>
  </pivotFields>
  <rowFields count="2">
    <field x="4"/>
    <field x="1"/>
  </rowFields>
  <row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 Total Revenue " fld="2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10EE-A7CB-41BF-A233-46AA07AF2015}">
  <dimension ref="A2:I103"/>
  <sheetViews>
    <sheetView tabSelected="1" zoomScale="70" zoomScaleNormal="70" workbookViewId="0">
      <selection activeCell="B2" sqref="B2:D2"/>
    </sheetView>
  </sheetViews>
  <sheetFormatPr defaultRowHeight="15.6" x14ac:dyDescent="0.3"/>
  <cols>
    <col min="1" max="1" width="12.33203125" style="13" customWidth="1"/>
    <col min="2" max="2" width="13.21875" style="13" customWidth="1"/>
    <col min="3" max="3" width="15.88671875" style="17" customWidth="1"/>
    <col min="4" max="4" width="26" style="19" customWidth="1"/>
    <col min="5" max="5" width="26.109375" style="16" customWidth="1"/>
    <col min="8" max="8" width="23.109375" customWidth="1"/>
    <col min="9" max="9" width="26.109375" customWidth="1"/>
  </cols>
  <sheetData>
    <row r="2" spans="1:9" ht="23.4" customHeight="1" x14ac:dyDescent="0.3">
      <c r="B2" s="45" t="s">
        <v>107</v>
      </c>
      <c r="C2" s="46"/>
      <c r="D2" s="46"/>
    </row>
    <row r="3" spans="1:9" ht="16.2" thickBot="1" x14ac:dyDescent="0.35"/>
    <row r="4" spans="1:9" s="27" customFormat="1" ht="18.600000000000001" thickBot="1" x14ac:dyDescent="0.35">
      <c r="A4" s="22" t="s">
        <v>105</v>
      </c>
      <c r="B4" s="22" t="s">
        <v>0</v>
      </c>
      <c r="C4" s="24" t="s">
        <v>1</v>
      </c>
      <c r="D4" s="25" t="s">
        <v>2</v>
      </c>
      <c r="E4" s="22" t="s">
        <v>3</v>
      </c>
      <c r="F4" s="26"/>
      <c r="G4" s="26"/>
      <c r="H4" s="43" t="s">
        <v>93</v>
      </c>
      <c r="I4" s="44"/>
    </row>
    <row r="5" spans="1:9" x14ac:dyDescent="0.3">
      <c r="A5" s="13">
        <v>7</v>
      </c>
      <c r="B5" s="13" t="s">
        <v>4</v>
      </c>
      <c r="C5" s="14">
        <v>42371</v>
      </c>
      <c r="D5" s="15">
        <v>9737018000</v>
      </c>
      <c r="E5" s="16" t="s">
        <v>5</v>
      </c>
      <c r="H5" s="28" t="s">
        <v>87</v>
      </c>
      <c r="I5" s="29">
        <f>SUM(D5:D61)</f>
        <v>1386905796000</v>
      </c>
    </row>
    <row r="6" spans="1:9" x14ac:dyDescent="0.3">
      <c r="A6" s="13">
        <v>467</v>
      </c>
      <c r="B6" s="13" t="s">
        <v>17</v>
      </c>
      <c r="C6" s="14">
        <v>42379</v>
      </c>
      <c r="D6" s="15">
        <v>55632000000</v>
      </c>
      <c r="E6" s="16" t="s">
        <v>5</v>
      </c>
      <c r="H6" s="30"/>
      <c r="I6" s="31"/>
    </row>
    <row r="7" spans="1:9" x14ac:dyDescent="0.3">
      <c r="A7" s="13">
        <v>451</v>
      </c>
      <c r="B7" s="13" t="s">
        <v>15</v>
      </c>
      <c r="C7" s="14">
        <v>42398</v>
      </c>
      <c r="D7" s="15">
        <v>20368562000</v>
      </c>
      <c r="E7" s="16" t="s">
        <v>5</v>
      </c>
      <c r="H7" s="32" t="s">
        <v>106</v>
      </c>
      <c r="I7" s="33">
        <f>AVERAGE(D5:D61)</f>
        <v>24331680631.578949</v>
      </c>
    </row>
    <row r="8" spans="1:9" x14ac:dyDescent="0.3">
      <c r="A8" s="13">
        <v>982</v>
      </c>
      <c r="B8" s="13" t="s">
        <v>38</v>
      </c>
      <c r="C8" s="14">
        <v>42398</v>
      </c>
      <c r="D8" s="15">
        <v>59074000000</v>
      </c>
      <c r="E8" s="16" t="s">
        <v>5</v>
      </c>
      <c r="H8" s="32" t="s">
        <v>88</v>
      </c>
      <c r="I8" s="33">
        <f>_xlfn.QUARTILE.EXC(D5:D61,1)</f>
        <v>7169250000</v>
      </c>
    </row>
    <row r="9" spans="1:9" x14ac:dyDescent="0.3">
      <c r="A9" s="13">
        <v>209</v>
      </c>
      <c r="B9" s="13" t="s">
        <v>10</v>
      </c>
      <c r="C9" s="14">
        <v>42399</v>
      </c>
      <c r="D9" s="15">
        <v>39528000000</v>
      </c>
      <c r="E9" s="16" t="s">
        <v>5</v>
      </c>
      <c r="H9" s="32" t="s">
        <v>90</v>
      </c>
      <c r="I9" s="33">
        <f>_xlfn.QUARTILE.EXC(D5:D61,2)</f>
        <v>12157400000</v>
      </c>
    </row>
    <row r="10" spans="1:9" x14ac:dyDescent="0.3">
      <c r="A10" s="13">
        <v>487</v>
      </c>
      <c r="B10" s="13" t="s">
        <v>21</v>
      </c>
      <c r="C10" s="14">
        <v>42399</v>
      </c>
      <c r="D10" s="15">
        <v>15498400000</v>
      </c>
      <c r="E10" s="16" t="s">
        <v>5</v>
      </c>
      <c r="H10" s="32" t="s">
        <v>89</v>
      </c>
      <c r="I10" s="33">
        <f>_xlfn.QUARTILE.EXC(D5:D61,3)</f>
        <v>21187450000</v>
      </c>
    </row>
    <row r="11" spans="1:9" x14ac:dyDescent="0.3">
      <c r="A11" s="13">
        <v>651</v>
      </c>
      <c r="B11" s="13" t="s">
        <v>25</v>
      </c>
      <c r="C11" s="14">
        <v>42399</v>
      </c>
      <c r="D11" s="15">
        <v>7412000000</v>
      </c>
      <c r="E11" s="16" t="s">
        <v>5</v>
      </c>
      <c r="H11" s="30"/>
      <c r="I11" s="31"/>
    </row>
    <row r="12" spans="1:9" x14ac:dyDescent="0.3">
      <c r="A12" s="13">
        <v>715</v>
      </c>
      <c r="B12" s="13" t="s">
        <v>27</v>
      </c>
      <c r="C12" s="14">
        <v>42399</v>
      </c>
      <c r="D12" s="15">
        <v>15797000000</v>
      </c>
      <c r="E12" s="16" t="s">
        <v>5</v>
      </c>
      <c r="H12" s="32" t="s">
        <v>86</v>
      </c>
      <c r="I12" s="33">
        <f>STDEVA(D5:D61)</f>
        <v>34658471594.849304</v>
      </c>
    </row>
    <row r="13" spans="1:9" x14ac:dyDescent="0.3">
      <c r="A13" s="13">
        <v>890</v>
      </c>
      <c r="B13" s="13" t="s">
        <v>32</v>
      </c>
      <c r="C13" s="14">
        <v>42399</v>
      </c>
      <c r="D13" s="15">
        <v>14437000000</v>
      </c>
      <c r="E13" s="16" t="s">
        <v>5</v>
      </c>
      <c r="H13" s="32" t="s">
        <v>92</v>
      </c>
      <c r="I13" s="34">
        <f>I10-I8</f>
        <v>14018200000</v>
      </c>
    </row>
    <row r="14" spans="1:9" ht="16.2" thickBot="1" x14ac:dyDescent="0.35">
      <c r="A14" s="13">
        <v>934</v>
      </c>
      <c r="B14" s="13" t="s">
        <v>35</v>
      </c>
      <c r="C14" s="14">
        <v>42399</v>
      </c>
      <c r="D14" s="15">
        <v>19204000000</v>
      </c>
      <c r="E14" s="16" t="s">
        <v>5</v>
      </c>
      <c r="H14" s="35" t="s">
        <v>91</v>
      </c>
      <c r="I14" s="36">
        <f>(MAX(D5:D61))-(MIN(D5:D61))</f>
        <v>162934866000</v>
      </c>
    </row>
    <row r="15" spans="1:9" x14ac:dyDescent="0.3">
      <c r="A15" s="13">
        <v>942</v>
      </c>
      <c r="B15" s="13" t="s">
        <v>36</v>
      </c>
      <c r="C15" s="14">
        <v>42399</v>
      </c>
      <c r="D15" s="15">
        <v>12154000000</v>
      </c>
      <c r="E15" s="16" t="s">
        <v>5</v>
      </c>
    </row>
    <row r="16" spans="1:9" x14ac:dyDescent="0.3">
      <c r="A16" s="13">
        <v>1006</v>
      </c>
      <c r="B16" s="13" t="s">
        <v>39</v>
      </c>
      <c r="C16" s="14">
        <v>42399</v>
      </c>
      <c r="D16" s="15">
        <v>27079000000</v>
      </c>
      <c r="E16" s="16" t="s">
        <v>5</v>
      </c>
    </row>
    <row r="17" spans="1:5" x14ac:dyDescent="0.3">
      <c r="A17" s="13">
        <v>1373</v>
      </c>
      <c r="B17" s="13" t="s">
        <v>45</v>
      </c>
      <c r="C17" s="14">
        <v>42399</v>
      </c>
      <c r="D17" s="15">
        <v>11939999000</v>
      </c>
      <c r="E17" s="16" t="s">
        <v>5</v>
      </c>
    </row>
    <row r="18" spans="1:5" x14ac:dyDescent="0.3">
      <c r="A18" s="13">
        <v>1409</v>
      </c>
      <c r="B18" s="13" t="s">
        <v>47</v>
      </c>
      <c r="C18" s="14">
        <v>42399</v>
      </c>
      <c r="D18" s="15">
        <v>6550200000</v>
      </c>
      <c r="E18" s="16" t="s">
        <v>5</v>
      </c>
    </row>
    <row r="19" spans="1:5" x14ac:dyDescent="0.3">
      <c r="A19" s="13">
        <v>1441</v>
      </c>
      <c r="B19" s="13" t="s">
        <v>49</v>
      </c>
      <c r="C19" s="14">
        <v>42399</v>
      </c>
      <c r="D19" s="15">
        <v>21059000000</v>
      </c>
      <c r="E19" s="16" t="s">
        <v>5</v>
      </c>
    </row>
    <row r="20" spans="1:5" x14ac:dyDescent="0.3">
      <c r="A20" s="13">
        <v>1521</v>
      </c>
      <c r="B20" s="13" t="s">
        <v>51</v>
      </c>
      <c r="C20" s="14">
        <v>42399</v>
      </c>
      <c r="D20" s="15">
        <v>73785000000</v>
      </c>
      <c r="E20" s="16" t="s">
        <v>5</v>
      </c>
    </row>
    <row r="21" spans="1:5" x14ac:dyDescent="0.3">
      <c r="A21" s="13">
        <v>1529</v>
      </c>
      <c r="B21" s="13" t="s">
        <v>53</v>
      </c>
      <c r="C21" s="14">
        <v>42399</v>
      </c>
      <c r="D21" s="15">
        <v>30944938000</v>
      </c>
      <c r="E21" s="16" t="s">
        <v>5</v>
      </c>
    </row>
    <row r="22" spans="1:5" x14ac:dyDescent="0.3">
      <c r="A22" s="13">
        <v>763</v>
      </c>
      <c r="B22" s="13" t="s">
        <v>31</v>
      </c>
      <c r="C22" s="14">
        <v>42400</v>
      </c>
      <c r="D22" s="15">
        <v>88519000000</v>
      </c>
      <c r="E22" s="16" t="s">
        <v>5</v>
      </c>
    </row>
    <row r="23" spans="1:5" x14ac:dyDescent="0.3">
      <c r="A23" s="13">
        <v>1319</v>
      </c>
      <c r="B23" s="13" t="s">
        <v>43</v>
      </c>
      <c r="C23" s="14">
        <v>42400</v>
      </c>
      <c r="D23" s="15">
        <v>8020300000</v>
      </c>
      <c r="E23" s="16" t="s">
        <v>5</v>
      </c>
    </row>
    <row r="24" spans="1:5" x14ac:dyDescent="0.3">
      <c r="A24" s="13">
        <v>1525</v>
      </c>
      <c r="B24" s="13" t="s">
        <v>52</v>
      </c>
      <c r="C24" s="14">
        <v>42400</v>
      </c>
      <c r="D24" s="15">
        <v>4104900000</v>
      </c>
      <c r="E24" s="16" t="s">
        <v>5</v>
      </c>
    </row>
    <row r="25" spans="1:5" x14ac:dyDescent="0.3">
      <c r="A25" s="13">
        <v>1593</v>
      </c>
      <c r="B25" s="13" t="s">
        <v>54</v>
      </c>
      <c r="C25" s="14">
        <v>42400</v>
      </c>
      <c r="D25" s="15">
        <v>3924116000</v>
      </c>
      <c r="E25" s="16" t="s">
        <v>5</v>
      </c>
    </row>
    <row r="26" spans="1:5" x14ac:dyDescent="0.3">
      <c r="A26" s="13">
        <v>1613</v>
      </c>
      <c r="B26" s="13" t="s">
        <v>55</v>
      </c>
      <c r="C26" s="14">
        <v>42400</v>
      </c>
      <c r="D26" s="15">
        <v>3445134000</v>
      </c>
      <c r="E26" s="16" t="s">
        <v>5</v>
      </c>
    </row>
    <row r="27" spans="1:5" x14ac:dyDescent="0.3">
      <c r="A27" s="13">
        <v>746</v>
      </c>
      <c r="B27" s="13" t="s">
        <v>30</v>
      </c>
      <c r="C27" s="14">
        <v>42401</v>
      </c>
      <c r="D27" s="15">
        <v>5731549000</v>
      </c>
      <c r="E27" s="16" t="s">
        <v>5</v>
      </c>
    </row>
    <row r="28" spans="1:5" x14ac:dyDescent="0.3">
      <c r="A28" s="13">
        <v>1420</v>
      </c>
      <c r="B28" s="13" t="s">
        <v>48</v>
      </c>
      <c r="C28" s="14">
        <v>42401</v>
      </c>
      <c r="D28" s="15">
        <v>3593100000</v>
      </c>
      <c r="E28" s="16" t="s">
        <v>5</v>
      </c>
    </row>
    <row r="29" spans="1:5" x14ac:dyDescent="0.3">
      <c r="A29" s="13">
        <v>1468</v>
      </c>
      <c r="B29" s="13" t="s">
        <v>50</v>
      </c>
      <c r="C29" s="14">
        <v>42401</v>
      </c>
      <c r="D29" s="15">
        <v>11171800000</v>
      </c>
      <c r="E29" s="16" t="s">
        <v>5</v>
      </c>
    </row>
    <row r="30" spans="1:5" x14ac:dyDescent="0.3">
      <c r="A30" s="13">
        <v>1633</v>
      </c>
      <c r="B30" s="13" t="s">
        <v>56</v>
      </c>
      <c r="C30" s="14">
        <v>42401</v>
      </c>
      <c r="D30" s="15">
        <v>12376744000</v>
      </c>
      <c r="E30" s="16" t="s">
        <v>5</v>
      </c>
    </row>
    <row r="31" spans="1:5" x14ac:dyDescent="0.3">
      <c r="A31" s="13">
        <v>926</v>
      </c>
      <c r="B31" s="13" t="s">
        <v>34</v>
      </c>
      <c r="C31" s="14">
        <v>42404</v>
      </c>
      <c r="D31" s="15">
        <v>4712100000</v>
      </c>
      <c r="E31" s="16" t="s">
        <v>5</v>
      </c>
    </row>
    <row r="32" spans="1:5" x14ac:dyDescent="0.3">
      <c r="A32" s="13">
        <v>1361</v>
      </c>
      <c r="B32" s="13" t="s">
        <v>44</v>
      </c>
      <c r="C32" s="14">
        <v>42404</v>
      </c>
      <c r="D32" s="15">
        <v>7405000000</v>
      </c>
      <c r="E32" s="16" t="s">
        <v>5</v>
      </c>
    </row>
    <row r="33" spans="1:5" x14ac:dyDescent="0.3">
      <c r="A33" s="13">
        <v>1385</v>
      </c>
      <c r="B33" s="13" t="s">
        <v>46</v>
      </c>
      <c r="C33" s="14">
        <v>42410</v>
      </c>
      <c r="D33" s="15">
        <v>21315900000</v>
      </c>
      <c r="E33" s="16" t="s">
        <v>5</v>
      </c>
    </row>
    <row r="34" spans="1:5" x14ac:dyDescent="0.3">
      <c r="A34" s="13">
        <v>201</v>
      </c>
      <c r="B34" s="13" t="s">
        <v>9</v>
      </c>
      <c r="C34" s="14">
        <v>42427</v>
      </c>
      <c r="D34" s="15">
        <v>12103887000</v>
      </c>
      <c r="E34" s="16" t="s">
        <v>5</v>
      </c>
    </row>
    <row r="35" spans="1:5" x14ac:dyDescent="0.3">
      <c r="A35" s="13">
        <v>918</v>
      </c>
      <c r="B35" s="13" t="s">
        <v>33</v>
      </c>
      <c r="C35" s="14">
        <v>42429</v>
      </c>
      <c r="D35" s="15">
        <v>15149675000</v>
      </c>
      <c r="E35" s="16" t="s">
        <v>5</v>
      </c>
    </row>
    <row r="36" spans="1:5" x14ac:dyDescent="0.3">
      <c r="A36" s="13">
        <v>503</v>
      </c>
      <c r="B36" s="13" t="s">
        <v>22</v>
      </c>
      <c r="C36" s="14">
        <v>42519</v>
      </c>
      <c r="D36" s="15">
        <v>6933500000</v>
      </c>
      <c r="E36" s="16" t="s">
        <v>5</v>
      </c>
    </row>
    <row r="37" spans="1:5" x14ac:dyDescent="0.3">
      <c r="A37" s="13">
        <v>1159</v>
      </c>
      <c r="B37" s="13" t="s">
        <v>40</v>
      </c>
      <c r="C37" s="14">
        <v>42521</v>
      </c>
      <c r="D37" s="15">
        <v>32376000000</v>
      </c>
      <c r="E37" s="16" t="s">
        <v>5</v>
      </c>
    </row>
    <row r="38" spans="1:5" x14ac:dyDescent="0.3">
      <c r="A38" s="13">
        <v>735</v>
      </c>
      <c r="B38" s="13" t="s">
        <v>29</v>
      </c>
      <c r="C38" s="14">
        <v>42551</v>
      </c>
      <c r="D38" s="15">
        <v>6911676000</v>
      </c>
      <c r="E38" s="16" t="s">
        <v>5</v>
      </c>
    </row>
    <row r="39" spans="1:5" x14ac:dyDescent="0.3">
      <c r="A39" s="13">
        <v>185</v>
      </c>
      <c r="B39" s="13" t="s">
        <v>8</v>
      </c>
      <c r="C39" s="14">
        <v>42609</v>
      </c>
      <c r="D39" s="15">
        <v>10635676000</v>
      </c>
      <c r="E39" s="16" t="s">
        <v>5</v>
      </c>
    </row>
    <row r="40" spans="1:5" x14ac:dyDescent="0.3">
      <c r="A40" s="13">
        <v>459</v>
      </c>
      <c r="B40" s="13" t="s">
        <v>16</v>
      </c>
      <c r="C40" s="14">
        <v>42643</v>
      </c>
      <c r="D40" s="15">
        <v>12157400000</v>
      </c>
      <c r="E40" s="16" t="s">
        <v>5</v>
      </c>
    </row>
    <row r="41" spans="1:5" x14ac:dyDescent="0.3">
      <c r="A41" s="13">
        <v>1637</v>
      </c>
      <c r="B41" s="13" t="s">
        <v>57</v>
      </c>
      <c r="C41" s="14">
        <v>42643</v>
      </c>
      <c r="D41" s="15">
        <v>12488000000</v>
      </c>
      <c r="E41" s="16" t="s">
        <v>5</v>
      </c>
    </row>
    <row r="42" spans="1:5" x14ac:dyDescent="0.3">
      <c r="A42" s="13">
        <v>281</v>
      </c>
      <c r="B42" s="13" t="s">
        <v>12</v>
      </c>
      <c r="C42" s="14">
        <v>42704</v>
      </c>
      <c r="D42" s="15">
        <v>16389000000</v>
      </c>
      <c r="E42" s="16" t="s">
        <v>5</v>
      </c>
    </row>
    <row r="43" spans="1:5" x14ac:dyDescent="0.3">
      <c r="A43" s="13">
        <v>950</v>
      </c>
      <c r="B43" s="13" t="s">
        <v>37</v>
      </c>
      <c r="C43" s="14">
        <v>42704</v>
      </c>
      <c r="D43" s="15">
        <v>10949999000</v>
      </c>
      <c r="E43" s="16" t="s">
        <v>5</v>
      </c>
    </row>
    <row r="44" spans="1:5" x14ac:dyDescent="0.3">
      <c r="A44" s="13">
        <v>123</v>
      </c>
      <c r="B44" s="13" t="s">
        <v>6</v>
      </c>
      <c r="C44" s="14">
        <v>42735</v>
      </c>
      <c r="D44" s="15">
        <v>135987000000</v>
      </c>
      <c r="E44" s="16" t="s">
        <v>5</v>
      </c>
    </row>
    <row r="45" spans="1:5" x14ac:dyDescent="0.3">
      <c r="A45" s="13">
        <v>127</v>
      </c>
      <c r="B45" s="13" t="s">
        <v>7</v>
      </c>
      <c r="C45" s="14">
        <v>42735</v>
      </c>
      <c r="D45" s="15">
        <v>21609000000</v>
      </c>
      <c r="E45" s="16" t="s">
        <v>5</v>
      </c>
    </row>
    <row r="46" spans="1:5" x14ac:dyDescent="0.3">
      <c r="A46" s="13">
        <v>245</v>
      </c>
      <c r="B46" s="13" t="s">
        <v>11</v>
      </c>
      <c r="C46" s="14">
        <v>42735</v>
      </c>
      <c r="D46" s="15">
        <v>9071000000</v>
      </c>
      <c r="E46" s="16" t="s">
        <v>5</v>
      </c>
    </row>
    <row r="47" spans="1:5" x14ac:dyDescent="0.3">
      <c r="A47" s="13">
        <v>313</v>
      </c>
      <c r="B47" s="13" t="s">
        <v>13</v>
      </c>
      <c r="C47" s="14">
        <v>42735</v>
      </c>
      <c r="D47" s="15">
        <v>29003000000</v>
      </c>
      <c r="E47" s="16" t="s">
        <v>5</v>
      </c>
    </row>
    <row r="48" spans="1:5" x14ac:dyDescent="0.3">
      <c r="A48" s="13">
        <v>341</v>
      </c>
      <c r="B48" s="13" t="s">
        <v>14</v>
      </c>
      <c r="C48" s="14">
        <v>42735</v>
      </c>
      <c r="D48" s="15">
        <v>3904384000</v>
      </c>
      <c r="E48" s="16" t="s">
        <v>5</v>
      </c>
    </row>
    <row r="49" spans="1:5" x14ac:dyDescent="0.3">
      <c r="A49" s="13">
        <v>471</v>
      </c>
      <c r="B49" s="13" t="s">
        <v>18</v>
      </c>
      <c r="C49" s="14">
        <v>42735</v>
      </c>
      <c r="D49" s="15">
        <v>6497000000</v>
      </c>
      <c r="E49" s="16" t="s">
        <v>5</v>
      </c>
    </row>
    <row r="50" spans="1:5" x14ac:dyDescent="0.3">
      <c r="A50" s="13">
        <v>475</v>
      </c>
      <c r="B50" s="13" t="s">
        <v>19</v>
      </c>
      <c r="C50" s="14">
        <v>42735</v>
      </c>
      <c r="D50" s="15">
        <v>6497000000</v>
      </c>
      <c r="E50" s="16" t="s">
        <v>5</v>
      </c>
    </row>
    <row r="51" spans="1:5" x14ac:dyDescent="0.3">
      <c r="A51" s="13">
        <v>479</v>
      </c>
      <c r="B51" s="13" t="s">
        <v>20</v>
      </c>
      <c r="C51" s="14">
        <v>42735</v>
      </c>
      <c r="D51" s="15">
        <v>16661000000</v>
      </c>
      <c r="E51" s="16" t="s">
        <v>5</v>
      </c>
    </row>
    <row r="52" spans="1:5" x14ac:dyDescent="0.3">
      <c r="A52" s="13">
        <v>603</v>
      </c>
      <c r="B52" s="13" t="s">
        <v>23</v>
      </c>
      <c r="C52" s="14">
        <v>42735</v>
      </c>
      <c r="D52" s="15">
        <v>8773564000</v>
      </c>
      <c r="E52" s="16" t="s">
        <v>5</v>
      </c>
    </row>
    <row r="53" spans="1:5" x14ac:dyDescent="0.3">
      <c r="A53" s="13">
        <v>611</v>
      </c>
      <c r="B53" s="13" t="s">
        <v>24</v>
      </c>
      <c r="C53" s="14">
        <v>42735</v>
      </c>
      <c r="D53" s="15">
        <v>151800000000</v>
      </c>
      <c r="E53" s="16" t="s">
        <v>5</v>
      </c>
    </row>
    <row r="54" spans="1:5" x14ac:dyDescent="0.3">
      <c r="A54" s="13">
        <v>703</v>
      </c>
      <c r="B54" s="13" t="s">
        <v>26</v>
      </c>
      <c r="C54" s="14">
        <v>42735</v>
      </c>
      <c r="D54" s="15">
        <v>166380000000</v>
      </c>
      <c r="E54" s="16" t="s">
        <v>5</v>
      </c>
    </row>
    <row r="55" spans="1:5" x14ac:dyDescent="0.3">
      <c r="A55" s="13">
        <v>723</v>
      </c>
      <c r="B55" s="13" t="s">
        <v>28</v>
      </c>
      <c r="C55" s="14">
        <v>42735</v>
      </c>
      <c r="D55" s="15">
        <v>15158000000</v>
      </c>
      <c r="E55" s="16" t="s">
        <v>5</v>
      </c>
    </row>
    <row r="56" spans="1:5" x14ac:dyDescent="0.3">
      <c r="A56" s="13">
        <v>747</v>
      </c>
      <c r="B56" s="13" t="s">
        <v>30</v>
      </c>
      <c r="C56" s="14">
        <v>42735</v>
      </c>
      <c r="D56" s="15">
        <v>6028199000</v>
      </c>
      <c r="E56" s="16" t="s">
        <v>5</v>
      </c>
    </row>
    <row r="57" spans="1:5" x14ac:dyDescent="0.3">
      <c r="A57" s="13">
        <v>1211</v>
      </c>
      <c r="B57" s="13" t="s">
        <v>41</v>
      </c>
      <c r="C57" s="14">
        <v>42735</v>
      </c>
      <c r="D57" s="15">
        <v>15416900000</v>
      </c>
      <c r="E57" s="16" t="s">
        <v>5</v>
      </c>
    </row>
    <row r="58" spans="1:5" x14ac:dyDescent="0.3">
      <c r="A58" s="13">
        <v>1279</v>
      </c>
      <c r="B58" s="13" t="s">
        <v>42</v>
      </c>
      <c r="C58" s="14">
        <v>42735</v>
      </c>
      <c r="D58" s="15">
        <v>7668476000</v>
      </c>
      <c r="E58" s="16" t="s">
        <v>5</v>
      </c>
    </row>
    <row r="59" spans="1:5" x14ac:dyDescent="0.3">
      <c r="A59" s="13">
        <v>1421</v>
      </c>
      <c r="B59" s="13" t="s">
        <v>48</v>
      </c>
      <c r="C59" s="14">
        <v>42735</v>
      </c>
      <c r="D59" s="15">
        <v>3711800000</v>
      </c>
      <c r="E59" s="16" t="s">
        <v>5</v>
      </c>
    </row>
    <row r="60" spans="1:5" x14ac:dyDescent="0.3">
      <c r="A60" s="13">
        <v>1469</v>
      </c>
      <c r="B60" s="13" t="s">
        <v>50</v>
      </c>
      <c r="C60" s="14">
        <v>42735</v>
      </c>
      <c r="D60" s="15">
        <v>11406900000</v>
      </c>
      <c r="E60" s="16" t="s">
        <v>5</v>
      </c>
    </row>
    <row r="61" spans="1:5" x14ac:dyDescent="0.3">
      <c r="A61" s="13">
        <v>1693</v>
      </c>
      <c r="B61" s="13" t="s">
        <v>58</v>
      </c>
      <c r="C61" s="14">
        <v>42735</v>
      </c>
      <c r="D61" s="15">
        <v>20718000000</v>
      </c>
      <c r="E61" s="16" t="s">
        <v>5</v>
      </c>
    </row>
    <row r="62" spans="1:5" x14ac:dyDescent="0.3">
      <c r="C62" s="14"/>
      <c r="D62" s="15"/>
    </row>
    <row r="70" spans="4:4" x14ac:dyDescent="0.3">
      <c r="D70" s="18"/>
    </row>
    <row r="74" spans="4:4" ht="21.6" customHeight="1" x14ac:dyDescent="0.3"/>
    <row r="75" spans="4:4" ht="21.6" customHeight="1" x14ac:dyDescent="0.3"/>
    <row r="76" spans="4:4" ht="21.6" customHeight="1" x14ac:dyDescent="0.3"/>
    <row r="77" spans="4:4" ht="21.6" customHeight="1" x14ac:dyDescent="0.3"/>
    <row r="78" spans="4:4" ht="21.6" customHeight="1" x14ac:dyDescent="0.3"/>
    <row r="79" spans="4:4" ht="21.6" customHeight="1" x14ac:dyDescent="0.3"/>
    <row r="80" spans="4:4" ht="21.6" customHeight="1" x14ac:dyDescent="0.3"/>
    <row r="81" spans="3:4" ht="21.6" customHeight="1" x14ac:dyDescent="0.3">
      <c r="C81" s="20"/>
    </row>
    <row r="82" spans="3:4" ht="21.6" customHeight="1" x14ac:dyDescent="0.3">
      <c r="C82" s="20"/>
    </row>
    <row r="83" spans="3:4" ht="21.6" customHeight="1" x14ac:dyDescent="0.3">
      <c r="C83" s="20"/>
    </row>
    <row r="84" spans="3:4" x14ac:dyDescent="0.3">
      <c r="C84" s="20"/>
      <c r="D84" s="16"/>
    </row>
    <row r="85" spans="3:4" x14ac:dyDescent="0.3">
      <c r="C85" s="20"/>
      <c r="D85" s="16"/>
    </row>
    <row r="86" spans="3:4" x14ac:dyDescent="0.3">
      <c r="C86" s="21"/>
    </row>
    <row r="87" spans="3:4" x14ac:dyDescent="0.3">
      <c r="C87" s="20"/>
      <c r="D87" s="16"/>
    </row>
    <row r="88" spans="3:4" x14ac:dyDescent="0.3">
      <c r="C88" s="20"/>
      <c r="D88" s="16"/>
    </row>
    <row r="89" spans="3:4" x14ac:dyDescent="0.3">
      <c r="C89" s="20"/>
      <c r="D89" s="16"/>
    </row>
    <row r="90" spans="3:4" x14ac:dyDescent="0.3">
      <c r="C90" s="20"/>
      <c r="D90" s="16"/>
    </row>
    <row r="91" spans="3:4" x14ac:dyDescent="0.3">
      <c r="C91" s="20"/>
      <c r="D91" s="16"/>
    </row>
    <row r="92" spans="3:4" x14ac:dyDescent="0.3">
      <c r="C92" s="20"/>
      <c r="D92" s="18"/>
    </row>
    <row r="93" spans="3:4" x14ac:dyDescent="0.3">
      <c r="C93" s="20"/>
      <c r="D93" s="16"/>
    </row>
    <row r="94" spans="3:4" x14ac:dyDescent="0.3">
      <c r="C94" s="20"/>
      <c r="D94" s="16"/>
    </row>
    <row r="95" spans="3:4" x14ac:dyDescent="0.3">
      <c r="C95" s="20"/>
      <c r="D95" s="16"/>
    </row>
    <row r="96" spans="3:4" x14ac:dyDescent="0.3">
      <c r="C96" s="20"/>
      <c r="D96" s="16"/>
    </row>
    <row r="97" spans="3:4" x14ac:dyDescent="0.3">
      <c r="C97" s="20"/>
      <c r="D97" s="16"/>
    </row>
    <row r="98" spans="3:4" x14ac:dyDescent="0.3">
      <c r="C98" s="20"/>
      <c r="D98" s="16"/>
    </row>
    <row r="99" spans="3:4" x14ac:dyDescent="0.3">
      <c r="C99" s="20"/>
      <c r="D99" s="16"/>
    </row>
    <row r="100" spans="3:4" x14ac:dyDescent="0.3">
      <c r="C100" s="20"/>
      <c r="D100" s="16"/>
    </row>
    <row r="101" spans="3:4" x14ac:dyDescent="0.3">
      <c r="D101" s="16"/>
    </row>
    <row r="102" spans="3:4" x14ac:dyDescent="0.3">
      <c r="D102" s="16"/>
    </row>
    <row r="103" spans="3:4" x14ac:dyDescent="0.3">
      <c r="D103" s="16"/>
    </row>
  </sheetData>
  <mergeCells count="2">
    <mergeCell ref="H4:I4"/>
    <mergeCell ref="B2:D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5113-10D5-49A5-B5CE-063B884E864D}">
  <dimension ref="A3:C28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21.77734375" style="10" bestFit="1" customWidth="1"/>
  </cols>
  <sheetData>
    <row r="3" spans="1:2" x14ac:dyDescent="0.3">
      <c r="A3" s="1" t="s">
        <v>59</v>
      </c>
      <c r="B3" s="5" t="s">
        <v>61</v>
      </c>
    </row>
    <row r="4" spans="1:2" x14ac:dyDescent="0.3">
      <c r="A4" s="2" t="s">
        <v>94</v>
      </c>
      <c r="B4" s="5">
        <v>548213567000</v>
      </c>
    </row>
    <row r="5" spans="1:2" x14ac:dyDescent="0.3">
      <c r="A5" s="2" t="s">
        <v>95</v>
      </c>
      <c r="B5" s="5">
        <v>93559755000</v>
      </c>
    </row>
    <row r="6" spans="1:2" x14ac:dyDescent="0.3">
      <c r="A6" s="2" t="s">
        <v>96</v>
      </c>
      <c r="B6" s="5">
        <v>39309500000</v>
      </c>
    </row>
    <row r="7" spans="1:2" x14ac:dyDescent="0.3">
      <c r="A7" s="2" t="s">
        <v>97</v>
      </c>
      <c r="B7" s="5">
        <v>6911676000</v>
      </c>
    </row>
    <row r="8" spans="1:2" x14ac:dyDescent="0.3">
      <c r="A8" s="2" t="s">
        <v>98</v>
      </c>
      <c r="B8" s="5">
        <v>10635676000</v>
      </c>
    </row>
    <row r="9" spans="1:2" x14ac:dyDescent="0.3">
      <c r="A9" s="2" t="s">
        <v>99</v>
      </c>
      <c r="B9" s="5">
        <v>24645400000</v>
      </c>
    </row>
    <row r="10" spans="1:2" x14ac:dyDescent="0.3">
      <c r="A10" s="2" t="s">
        <v>100</v>
      </c>
      <c r="B10" s="5">
        <v>27338999000</v>
      </c>
    </row>
    <row r="11" spans="1:2" x14ac:dyDescent="0.3">
      <c r="A11" s="2" t="s">
        <v>101</v>
      </c>
      <c r="B11" s="5">
        <v>636291223000</v>
      </c>
    </row>
    <row r="12" spans="1:2" x14ac:dyDescent="0.3">
      <c r="A12" s="2" t="s">
        <v>60</v>
      </c>
      <c r="B12" s="5">
        <v>1386905796000</v>
      </c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3" x14ac:dyDescent="0.3">
      <c r="B17"/>
    </row>
    <row r="18" spans="2:3" x14ac:dyDescent="0.3">
      <c r="B18" s="5"/>
    </row>
    <row r="19" spans="2:3" x14ac:dyDescent="0.3">
      <c r="B19" s="5"/>
      <c r="C19" s="1"/>
    </row>
    <row r="20" spans="2:3" x14ac:dyDescent="0.3">
      <c r="B20" s="5"/>
    </row>
    <row r="21" spans="2:3" x14ac:dyDescent="0.3">
      <c r="B21" s="5"/>
    </row>
    <row r="22" spans="2:3" x14ac:dyDescent="0.3">
      <c r="B22" s="5"/>
    </row>
    <row r="23" spans="2:3" x14ac:dyDescent="0.3">
      <c r="B23" s="5"/>
    </row>
    <row r="24" spans="2:3" x14ac:dyDescent="0.3">
      <c r="B24" s="5"/>
    </row>
    <row r="25" spans="2:3" x14ac:dyDescent="0.3">
      <c r="B25" s="5"/>
    </row>
    <row r="26" spans="2:3" x14ac:dyDescent="0.3">
      <c r="B26" s="5"/>
    </row>
    <row r="27" spans="2:3" x14ac:dyDescent="0.3">
      <c r="B27" s="5"/>
    </row>
    <row r="28" spans="2:3" x14ac:dyDescent="0.3">
      <c r="B28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F3F9-6F54-49F0-B121-86B568ACF6F1}">
  <dimension ref="A2:J49"/>
  <sheetViews>
    <sheetView zoomScale="85" zoomScaleNormal="85" workbookViewId="0">
      <selection activeCell="B2" sqref="B2:D2"/>
    </sheetView>
  </sheetViews>
  <sheetFormatPr defaultRowHeight="14.4" x14ac:dyDescent="0.3"/>
  <cols>
    <col min="1" max="1" width="7" style="11" customWidth="1"/>
    <col min="2" max="2" width="13.109375" style="3" customWidth="1"/>
    <col min="3" max="3" width="14.88671875" style="3" customWidth="1"/>
    <col min="4" max="4" width="23" style="3" customWidth="1"/>
    <col min="5" max="5" width="26" customWidth="1"/>
    <col min="6" max="6" width="9.5546875" customWidth="1"/>
    <col min="7" max="7" width="10.21875" customWidth="1"/>
    <col min="8" max="10" width="26" customWidth="1"/>
    <col min="11" max="11" width="26.109375" customWidth="1"/>
    <col min="14" max="14" width="23" customWidth="1"/>
    <col min="15" max="15" width="26" customWidth="1"/>
  </cols>
  <sheetData>
    <row r="2" spans="1:9" ht="18" x14ac:dyDescent="0.35">
      <c r="B2" s="49" t="s">
        <v>108</v>
      </c>
      <c r="C2" s="50"/>
      <c r="D2" s="50"/>
    </row>
    <row r="3" spans="1:9" ht="15" thickBot="1" x14ac:dyDescent="0.35"/>
    <row r="4" spans="1:9" ht="18.600000000000001" thickBot="1" x14ac:dyDescent="0.35">
      <c r="A4" s="22" t="s">
        <v>105</v>
      </c>
      <c r="B4" s="23" t="s">
        <v>0</v>
      </c>
      <c r="C4" s="23" t="s">
        <v>1</v>
      </c>
      <c r="D4" s="23" t="s">
        <v>2</v>
      </c>
      <c r="E4" s="23" t="s">
        <v>3</v>
      </c>
      <c r="F4" s="37"/>
      <c r="G4" s="37"/>
      <c r="H4" s="47" t="s">
        <v>93</v>
      </c>
      <c r="I4" s="48"/>
    </row>
    <row r="5" spans="1:9" ht="15.6" x14ac:dyDescent="0.3">
      <c r="A5" s="38">
        <v>1553</v>
      </c>
      <c r="B5" s="39" t="s">
        <v>83</v>
      </c>
      <c r="C5" s="40">
        <v>42379</v>
      </c>
      <c r="D5" s="41">
        <v>36881000000</v>
      </c>
      <c r="E5" s="42" t="s">
        <v>63</v>
      </c>
      <c r="H5" s="28" t="s">
        <v>87</v>
      </c>
      <c r="I5" s="29">
        <f>SUM(D5:D27)</f>
        <v>1258325970000</v>
      </c>
    </row>
    <row r="6" spans="1:9" ht="15.6" x14ac:dyDescent="0.3">
      <c r="A6" s="38">
        <v>930</v>
      </c>
      <c r="B6" s="39" t="s">
        <v>74</v>
      </c>
      <c r="C6" s="40">
        <v>42399</v>
      </c>
      <c r="D6" s="41">
        <v>109830000000</v>
      </c>
      <c r="E6" s="42" t="s">
        <v>63</v>
      </c>
      <c r="H6" s="30"/>
      <c r="I6" s="31"/>
    </row>
    <row r="7" spans="1:9" ht="15.6" x14ac:dyDescent="0.3">
      <c r="A7" s="38">
        <v>1709</v>
      </c>
      <c r="B7" s="39" t="s">
        <v>85</v>
      </c>
      <c r="C7" s="40">
        <v>42400</v>
      </c>
      <c r="D7" s="41">
        <v>482130000000</v>
      </c>
      <c r="E7" s="42" t="s">
        <v>63</v>
      </c>
      <c r="H7" s="32" t="s">
        <v>106</v>
      </c>
      <c r="I7" s="33">
        <f>AVERAGE(D5:D27)</f>
        <v>54709824782.608696</v>
      </c>
    </row>
    <row r="8" spans="1:9" ht="15.6" x14ac:dyDescent="0.3">
      <c r="A8" s="38">
        <v>894</v>
      </c>
      <c r="B8" s="39" t="s">
        <v>72</v>
      </c>
      <c r="C8" s="40">
        <v>42401</v>
      </c>
      <c r="D8" s="41">
        <v>13525000000</v>
      </c>
      <c r="E8" s="42" t="s">
        <v>63</v>
      </c>
      <c r="H8" s="32" t="s">
        <v>88</v>
      </c>
      <c r="I8" s="33">
        <f>_xlfn.QUARTILE.EXC(D5:D27,1)</f>
        <v>6548400000</v>
      </c>
    </row>
    <row r="9" spans="1:9" ht="15.6" x14ac:dyDescent="0.3">
      <c r="A9" s="38">
        <v>1493</v>
      </c>
      <c r="B9" s="39" t="s">
        <v>81</v>
      </c>
      <c r="C9" s="40">
        <v>42407</v>
      </c>
      <c r="D9" s="41">
        <v>50366919000</v>
      </c>
      <c r="E9" s="42" t="s">
        <v>63</v>
      </c>
      <c r="H9" s="32" t="s">
        <v>90</v>
      </c>
      <c r="I9" s="33">
        <f>_xlfn.QUARTILE.EXC(D5:D27,2)</f>
        <v>13525000000</v>
      </c>
    </row>
    <row r="10" spans="1:9" ht="15.6" x14ac:dyDescent="0.3">
      <c r="A10" s="38">
        <v>1465</v>
      </c>
      <c r="B10" s="39" t="s">
        <v>80</v>
      </c>
      <c r="C10" s="40">
        <v>42429</v>
      </c>
      <c r="D10" s="41">
        <v>6548400000</v>
      </c>
      <c r="E10" s="42" t="s">
        <v>63</v>
      </c>
      <c r="H10" s="32" t="s">
        <v>89</v>
      </c>
      <c r="I10" s="33">
        <f>_xlfn.QUARTILE.EXC(D5:D27,3)</f>
        <v>62799000000</v>
      </c>
    </row>
    <row r="11" spans="1:9" ht="15.6" x14ac:dyDescent="0.3">
      <c r="A11" s="38">
        <v>1413</v>
      </c>
      <c r="B11" s="39" t="s">
        <v>79</v>
      </c>
      <c r="C11" s="40">
        <v>42490</v>
      </c>
      <c r="D11" s="41">
        <v>7811200000</v>
      </c>
      <c r="E11" s="42" t="s">
        <v>63</v>
      </c>
      <c r="H11" s="30"/>
      <c r="I11" s="31"/>
    </row>
    <row r="12" spans="1:9" ht="15.6" x14ac:dyDescent="0.3">
      <c r="A12" s="38">
        <v>257</v>
      </c>
      <c r="B12" s="39" t="s">
        <v>62</v>
      </c>
      <c r="C12" s="40">
        <v>42519</v>
      </c>
      <c r="D12" s="41">
        <v>11642900000</v>
      </c>
      <c r="E12" s="42" t="s">
        <v>63</v>
      </c>
      <c r="H12" s="32" t="s">
        <v>86</v>
      </c>
      <c r="I12" s="33">
        <f>STDEVA(D5:D27)</f>
        <v>103668033896.00317</v>
      </c>
    </row>
    <row r="13" spans="1:9" ht="15.6" x14ac:dyDescent="0.3">
      <c r="A13" s="38">
        <v>695</v>
      </c>
      <c r="B13" s="39" t="s">
        <v>70</v>
      </c>
      <c r="C13" s="40">
        <v>42519</v>
      </c>
      <c r="D13" s="41">
        <v>16563100000</v>
      </c>
      <c r="E13" s="42" t="s">
        <v>63</v>
      </c>
      <c r="H13" s="32" t="s">
        <v>92</v>
      </c>
      <c r="I13" s="34">
        <f>I10-I8</f>
        <v>56250600000</v>
      </c>
    </row>
    <row r="14" spans="1:9" ht="16.2" thickBot="1" x14ac:dyDescent="0.35">
      <c r="A14" s="38">
        <v>329</v>
      </c>
      <c r="B14" s="39" t="s">
        <v>64</v>
      </c>
      <c r="C14" s="40">
        <v>42551</v>
      </c>
      <c r="D14" s="41">
        <v>5761000000</v>
      </c>
      <c r="E14" s="42" t="s">
        <v>63</v>
      </c>
      <c r="H14" s="35" t="s">
        <v>91</v>
      </c>
      <c r="I14" s="36">
        <f>(MAX(D5:D27))-(MIN(D5:D27))</f>
        <v>477718500000</v>
      </c>
    </row>
    <row r="15" spans="1:9" ht="15.6" x14ac:dyDescent="0.3">
      <c r="A15" s="38">
        <v>543</v>
      </c>
      <c r="B15" s="39" t="s">
        <v>69</v>
      </c>
      <c r="C15" s="40">
        <v>42551</v>
      </c>
      <c r="D15" s="41">
        <v>11262300000</v>
      </c>
      <c r="E15" s="42" t="s">
        <v>63</v>
      </c>
    </row>
    <row r="16" spans="1:9" ht="15.6" x14ac:dyDescent="0.3">
      <c r="A16" s="38">
        <v>385</v>
      </c>
      <c r="B16" s="39" t="s">
        <v>66</v>
      </c>
      <c r="C16" s="40">
        <v>42582</v>
      </c>
      <c r="D16" s="41">
        <v>7961000000</v>
      </c>
      <c r="E16" s="42" t="s">
        <v>63</v>
      </c>
    </row>
    <row r="17" spans="1:7" ht="15.6" x14ac:dyDescent="0.3">
      <c r="A17" s="38">
        <v>377</v>
      </c>
      <c r="B17" s="39" t="s">
        <v>65</v>
      </c>
      <c r="C17" s="40">
        <v>42610</v>
      </c>
      <c r="D17" s="41">
        <v>118719000000</v>
      </c>
      <c r="E17" s="42" t="s">
        <v>63</v>
      </c>
    </row>
    <row r="18" spans="1:7" ht="15.6" x14ac:dyDescent="0.3">
      <c r="A18" s="38">
        <v>1689</v>
      </c>
      <c r="B18" s="39" t="s">
        <v>84</v>
      </c>
      <c r="C18" s="40">
        <v>42638</v>
      </c>
      <c r="D18" s="41">
        <v>15724000000</v>
      </c>
      <c r="E18" s="42" t="s">
        <v>63</v>
      </c>
    </row>
    <row r="19" spans="1:7" ht="15.6" x14ac:dyDescent="0.3">
      <c r="A19" s="38">
        <v>802</v>
      </c>
      <c r="B19" s="39" t="s">
        <v>71</v>
      </c>
      <c r="C19" s="40">
        <v>42673</v>
      </c>
      <c r="D19" s="41">
        <v>9523224000</v>
      </c>
      <c r="E19" s="42" t="s">
        <v>63</v>
      </c>
    </row>
    <row r="20" spans="1:7" ht="15.6" x14ac:dyDescent="0.3">
      <c r="A20" s="38">
        <v>1066</v>
      </c>
      <c r="B20" s="39" t="s">
        <v>75</v>
      </c>
      <c r="C20" s="40">
        <v>42704</v>
      </c>
      <c r="D20" s="41">
        <v>4411500000</v>
      </c>
      <c r="E20" s="42" t="s">
        <v>63</v>
      </c>
    </row>
    <row r="21" spans="1:7" ht="15.6" x14ac:dyDescent="0.3">
      <c r="A21" s="38">
        <v>419</v>
      </c>
      <c r="B21" s="39" t="s">
        <v>67</v>
      </c>
      <c r="C21" s="40">
        <v>42735</v>
      </c>
      <c r="D21" s="41">
        <v>177526000000</v>
      </c>
      <c r="E21" s="42" t="s">
        <v>63</v>
      </c>
    </row>
    <row r="22" spans="1:7" ht="15.6" x14ac:dyDescent="0.3">
      <c r="A22" s="38">
        <v>499</v>
      </c>
      <c r="B22" s="39" t="s">
        <v>68</v>
      </c>
      <c r="C22" s="40">
        <v>42735</v>
      </c>
      <c r="D22" s="41">
        <v>6440000000</v>
      </c>
      <c r="E22" s="42" t="s">
        <v>63</v>
      </c>
    </row>
    <row r="23" spans="1:7" ht="15.6" x14ac:dyDescent="0.3">
      <c r="A23" s="38">
        <v>910</v>
      </c>
      <c r="B23" s="39" t="s">
        <v>73</v>
      </c>
      <c r="C23" s="40">
        <v>42735</v>
      </c>
      <c r="D23" s="41">
        <v>18202000000</v>
      </c>
      <c r="E23" s="42" t="s">
        <v>63</v>
      </c>
    </row>
    <row r="24" spans="1:7" ht="15.6" x14ac:dyDescent="0.3">
      <c r="A24" s="38">
        <v>1255</v>
      </c>
      <c r="B24" s="39" t="s">
        <v>76</v>
      </c>
      <c r="C24" s="40">
        <v>42735</v>
      </c>
      <c r="D24" s="41">
        <v>62799000000</v>
      </c>
      <c r="E24" s="42" t="s">
        <v>63</v>
      </c>
    </row>
    <row r="25" spans="1:7" ht="15.6" x14ac:dyDescent="0.3">
      <c r="A25" s="38">
        <v>1267</v>
      </c>
      <c r="B25" s="39" t="s">
        <v>77</v>
      </c>
      <c r="C25" s="40">
        <v>42735</v>
      </c>
      <c r="D25" s="41">
        <v>4860427000</v>
      </c>
      <c r="E25" s="42" t="s">
        <v>63</v>
      </c>
    </row>
    <row r="26" spans="1:7" ht="15.6" x14ac:dyDescent="0.3">
      <c r="A26" s="38">
        <v>1287</v>
      </c>
      <c r="B26" s="39" t="s">
        <v>78</v>
      </c>
      <c r="C26" s="40">
        <v>42735</v>
      </c>
      <c r="D26" s="41">
        <v>74953000000</v>
      </c>
      <c r="E26" s="42" t="s">
        <v>63</v>
      </c>
    </row>
    <row r="27" spans="1:7" ht="15.6" x14ac:dyDescent="0.3">
      <c r="A27" s="38">
        <v>1501</v>
      </c>
      <c r="B27" s="39" t="s">
        <v>82</v>
      </c>
      <c r="C27" s="40">
        <v>42735</v>
      </c>
      <c r="D27" s="41">
        <v>4885000000</v>
      </c>
      <c r="E27" s="42" t="s">
        <v>63</v>
      </c>
    </row>
    <row r="29" spans="1:7" x14ac:dyDescent="0.3">
      <c r="E29" s="12"/>
      <c r="F29" s="12"/>
      <c r="G29" s="12"/>
    </row>
    <row r="32" spans="1:7" x14ac:dyDescent="0.3">
      <c r="C32" s="4"/>
    </row>
    <row r="36" spans="4:10" x14ac:dyDescent="0.3">
      <c r="D36" s="6"/>
      <c r="J36" s="7"/>
    </row>
    <row r="38" spans="4:10" ht="13.8" customHeight="1" x14ac:dyDescent="0.3"/>
    <row r="39" spans="4:10" ht="25.2" customHeight="1" x14ac:dyDescent="0.3">
      <c r="E39" s="4"/>
      <c r="F39" s="4"/>
      <c r="G39" s="4"/>
    </row>
    <row r="40" spans="4:10" ht="21" customHeight="1" x14ac:dyDescent="0.3"/>
    <row r="41" spans="4:10" ht="21" customHeight="1" x14ac:dyDescent="0.3"/>
    <row r="42" spans="4:10" ht="21" customHeight="1" x14ac:dyDescent="0.3"/>
    <row r="43" spans="4:10" ht="21" customHeight="1" x14ac:dyDescent="0.3"/>
    <row r="44" spans="4:10" ht="21" customHeight="1" x14ac:dyDescent="0.3"/>
    <row r="45" spans="4:10" ht="21" customHeight="1" x14ac:dyDescent="0.3"/>
    <row r="46" spans="4:10" ht="21" customHeight="1" x14ac:dyDescent="0.3"/>
    <row r="47" spans="4:10" ht="21" customHeight="1" x14ac:dyDescent="0.3"/>
    <row r="48" spans="4:10" ht="21" customHeight="1" x14ac:dyDescent="0.3"/>
    <row r="49" ht="21" customHeight="1" x14ac:dyDescent="0.3"/>
  </sheetData>
  <mergeCells count="2">
    <mergeCell ref="H4:I4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94BE-57E1-48F9-800F-A2FC2E12BD1B}">
  <dimension ref="A3:G18"/>
  <sheetViews>
    <sheetView zoomScale="85" zoomScaleNormal="85" workbookViewId="0">
      <selection activeCell="C18" sqref="C18"/>
    </sheetView>
  </sheetViews>
  <sheetFormatPr defaultRowHeight="14.4" x14ac:dyDescent="0.3"/>
  <cols>
    <col min="1" max="1" width="13.88671875" bestFit="1" customWidth="1"/>
    <col min="2" max="2" width="22.33203125" style="10" bestFit="1" customWidth="1"/>
    <col min="7" max="7" width="23.44140625" customWidth="1"/>
  </cols>
  <sheetData>
    <row r="3" spans="1:7" x14ac:dyDescent="0.3">
      <c r="A3" s="1" t="s">
        <v>59</v>
      </c>
      <c r="B3" s="5" t="s">
        <v>61</v>
      </c>
    </row>
    <row r="4" spans="1:7" x14ac:dyDescent="0.3">
      <c r="A4" s="2" t="s">
        <v>94</v>
      </c>
      <c r="B4" s="5">
        <v>628841000000</v>
      </c>
      <c r="F4" s="8"/>
      <c r="G4" s="9"/>
    </row>
    <row r="5" spans="1:7" x14ac:dyDescent="0.3">
      <c r="A5" s="2" t="s">
        <v>95</v>
      </c>
      <c r="B5" s="5">
        <v>70440319000</v>
      </c>
      <c r="F5" s="8"/>
      <c r="G5" s="9"/>
    </row>
    <row r="6" spans="1:7" x14ac:dyDescent="0.3">
      <c r="A6" s="2" t="s">
        <v>102</v>
      </c>
      <c r="B6" s="5">
        <v>7811200000</v>
      </c>
      <c r="F6" s="8"/>
      <c r="G6" s="9"/>
    </row>
    <row r="7" spans="1:7" x14ac:dyDescent="0.3">
      <c r="A7" s="2" t="s">
        <v>96</v>
      </c>
      <c r="B7" s="5">
        <v>28206000000</v>
      </c>
      <c r="F7" s="8"/>
      <c r="G7" s="9"/>
    </row>
    <row r="8" spans="1:7" x14ac:dyDescent="0.3">
      <c r="A8" s="2" t="s">
        <v>97</v>
      </c>
      <c r="B8" s="5">
        <v>17023300000</v>
      </c>
      <c r="F8" s="8"/>
      <c r="G8" s="9"/>
    </row>
    <row r="9" spans="1:7" x14ac:dyDescent="0.3">
      <c r="A9" s="2" t="s">
        <v>103</v>
      </c>
      <c r="B9" s="5">
        <v>7961000000</v>
      </c>
      <c r="F9" s="8"/>
      <c r="G9" s="9"/>
    </row>
    <row r="10" spans="1:7" x14ac:dyDescent="0.3">
      <c r="A10" s="2" t="s">
        <v>98</v>
      </c>
      <c r="B10" s="5">
        <v>118719000000</v>
      </c>
      <c r="F10" s="8"/>
      <c r="G10" s="9"/>
    </row>
    <row r="11" spans="1:7" x14ac:dyDescent="0.3">
      <c r="A11" s="2" t="s">
        <v>99</v>
      </c>
      <c r="B11" s="5">
        <v>15724000000</v>
      </c>
      <c r="F11" s="8"/>
      <c r="G11" s="9"/>
    </row>
    <row r="12" spans="1:7" x14ac:dyDescent="0.3">
      <c r="A12" s="2" t="s">
        <v>104</v>
      </c>
      <c r="B12" s="5">
        <v>9523224000</v>
      </c>
      <c r="F12" s="8"/>
      <c r="G12" s="9"/>
    </row>
    <row r="13" spans="1:7" x14ac:dyDescent="0.3">
      <c r="A13" s="2" t="s">
        <v>100</v>
      </c>
      <c r="B13" s="5">
        <v>4411500000</v>
      </c>
      <c r="F13" s="8"/>
      <c r="G13" s="9"/>
    </row>
    <row r="14" spans="1:7" x14ac:dyDescent="0.3">
      <c r="A14" s="2" t="s">
        <v>101</v>
      </c>
      <c r="B14" s="5">
        <v>349665427000</v>
      </c>
      <c r="F14" s="8"/>
      <c r="G14" s="9"/>
    </row>
    <row r="15" spans="1:7" x14ac:dyDescent="0.3">
      <c r="A15" s="2" t="s">
        <v>60</v>
      </c>
      <c r="B15" s="5">
        <v>1258325970000</v>
      </c>
    </row>
    <row r="16" spans="1:7" x14ac:dyDescent="0.3">
      <c r="B16" s="5"/>
    </row>
    <row r="17" spans="2:2" x14ac:dyDescent="0.3">
      <c r="B17" s="5"/>
    </row>
    <row r="18" spans="2:2" x14ac:dyDescent="0.3">
      <c r="B18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Consumer Discretionary 2016</vt:lpstr>
      <vt:lpstr>Consumer Discretionary Pivot</vt:lpstr>
      <vt:lpstr>Consumer Staples 2016</vt:lpstr>
      <vt:lpstr>Consumer Staples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Rozan</dc:creator>
  <cp:lastModifiedBy>Rozan</cp:lastModifiedBy>
  <dcterms:created xsi:type="dcterms:W3CDTF">2020-11-09T10:11:29Z</dcterms:created>
  <dcterms:modified xsi:type="dcterms:W3CDTF">2020-11-13T21:56:05Z</dcterms:modified>
</cp:coreProperties>
</file>